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tin\Desktop\R\Macaca-population-trend\Macaca 2019\data\0_林管處_raw data\0_初檢核\"/>
    </mc:Choice>
  </mc:AlternateContent>
  <xr:revisionPtr revIDLastSave="0" documentId="13_ncr:1_{13E67100-BDF5-411F-9C84-245E931AE0D7}" xr6:coauthVersionLast="45" xr6:coauthVersionMax="45" xr10:uidLastSave="{00000000-0000-0000-0000-000000000000}"/>
  <bookViews>
    <workbookView xWindow="-108" yWindow="-108" windowWidth="22320" windowHeight="13176" activeTab="4" xr2:uid="{00000000-000D-0000-FFFF-FFFF00000000}"/>
  </bookViews>
  <sheets>
    <sheet name="工作表10" sheetId="11" r:id="rId1"/>
    <sheet name="Sheet1" sheetId="1" r:id="rId2"/>
    <sheet name="工作表1" sheetId="2" r:id="rId3"/>
    <sheet name="樣區" sheetId="10" r:id="rId4"/>
    <sheet name="樣點" sheetId="9" r:id="rId5"/>
  </sheets>
  <definedNames>
    <definedName name="_xlnm._FilterDatabase" localSheetId="1" hidden="1">Sheet1!$A$1:$AL$3004</definedName>
    <definedName name="_xlnm._FilterDatabase" localSheetId="4" hidden="1">樣點!$O$1:$T$2472</definedName>
    <definedName name="_xlcn.WorksheetConnection_Sheet1C1AF30041" hidden="1">Sheet1!$C$1:$AF$3004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範圍" name="範圍" connection="WorksheetConnection_Sheet1!$C$1:$AF$300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346" i="1" l="1"/>
  <c r="AD2345" i="1"/>
  <c r="AD2344" i="1"/>
  <c r="AD2343" i="1"/>
  <c r="AD2257" i="1"/>
  <c r="AD2256" i="1"/>
  <c r="AD2255" i="1"/>
  <c r="AD2254" i="1"/>
  <c r="AD2253" i="1"/>
  <c r="AD2252" i="1"/>
  <c r="X2943" i="1" l="1"/>
  <c r="Y2943" i="1"/>
  <c r="Z2943" i="1"/>
  <c r="AA2943" i="1"/>
  <c r="AB2943" i="1"/>
  <c r="AC2943" i="1"/>
  <c r="AI2943" i="1"/>
  <c r="AD2943" i="1" s="1"/>
  <c r="AE2943" i="1"/>
  <c r="X2944" i="1"/>
  <c r="Y2944" i="1"/>
  <c r="Z2944" i="1"/>
  <c r="AA2944" i="1"/>
  <c r="AB2944" i="1"/>
  <c r="AC2944" i="1"/>
  <c r="AI2944" i="1"/>
  <c r="AD2944" i="1" s="1"/>
  <c r="AE2944" i="1"/>
  <c r="X2945" i="1"/>
  <c r="Y2945" i="1"/>
  <c r="Z2945" i="1"/>
  <c r="AA2945" i="1"/>
  <c r="AB2945" i="1"/>
  <c r="AC2945" i="1"/>
  <c r="AI2945" i="1"/>
  <c r="AD2945" i="1" s="1"/>
  <c r="AE2945" i="1"/>
  <c r="X2946" i="1"/>
  <c r="Y2946" i="1"/>
  <c r="Z2946" i="1"/>
  <c r="AA2946" i="1"/>
  <c r="AB2946" i="1"/>
  <c r="AC2946" i="1"/>
  <c r="AI2946" i="1"/>
  <c r="AD2946" i="1" s="1"/>
  <c r="AE2946" i="1"/>
  <c r="X2947" i="1"/>
  <c r="Y2947" i="1"/>
  <c r="Z2947" i="1"/>
  <c r="AA2947" i="1"/>
  <c r="AB2947" i="1"/>
  <c r="AC2947" i="1"/>
  <c r="AI2947" i="1"/>
  <c r="AD2947" i="1" s="1"/>
  <c r="AE2947" i="1"/>
  <c r="X2948" i="1"/>
  <c r="Y2948" i="1"/>
  <c r="Z2948" i="1"/>
  <c r="AA2948" i="1"/>
  <c r="AB2948" i="1"/>
  <c r="AC2948" i="1"/>
  <c r="AI2948" i="1"/>
  <c r="AD2948" i="1" s="1"/>
  <c r="AE2948" i="1"/>
  <c r="X2949" i="1"/>
  <c r="Y2949" i="1"/>
  <c r="Z2949" i="1"/>
  <c r="AA2949" i="1"/>
  <c r="AB2949" i="1"/>
  <c r="AC2949" i="1"/>
  <c r="AI2949" i="1"/>
  <c r="AD2949" i="1" s="1"/>
  <c r="AE2949" i="1"/>
  <c r="X2950" i="1"/>
  <c r="Y2950" i="1"/>
  <c r="Z2950" i="1"/>
  <c r="AA2950" i="1"/>
  <c r="AB2950" i="1"/>
  <c r="AC2950" i="1"/>
  <c r="AI2950" i="1"/>
  <c r="AD2950" i="1" s="1"/>
  <c r="AE2950" i="1"/>
  <c r="X2951" i="1"/>
  <c r="Y2951" i="1"/>
  <c r="Z2951" i="1"/>
  <c r="AA2951" i="1"/>
  <c r="AB2951" i="1"/>
  <c r="AC2951" i="1"/>
  <c r="AI2951" i="1"/>
  <c r="AD2951" i="1" s="1"/>
  <c r="AE2951" i="1"/>
  <c r="X2952" i="1"/>
  <c r="Y2952" i="1"/>
  <c r="Z2952" i="1"/>
  <c r="AA2952" i="1"/>
  <c r="AB2952" i="1"/>
  <c r="AC2952" i="1"/>
  <c r="AI2952" i="1"/>
  <c r="AD2952" i="1" s="1"/>
  <c r="AE2952" i="1"/>
  <c r="X2953" i="1"/>
  <c r="Y2953" i="1"/>
  <c r="Z2953" i="1"/>
  <c r="AA2953" i="1"/>
  <c r="AB2953" i="1"/>
  <c r="AC2953" i="1"/>
  <c r="AI2953" i="1"/>
  <c r="AD2953" i="1" s="1"/>
  <c r="AE2953" i="1"/>
  <c r="X2954" i="1"/>
  <c r="Y2954" i="1"/>
  <c r="Z2954" i="1"/>
  <c r="AA2954" i="1"/>
  <c r="AB2954" i="1"/>
  <c r="AC2954" i="1"/>
  <c r="AI2954" i="1"/>
  <c r="AD2954" i="1" s="1"/>
  <c r="AE2954" i="1"/>
  <c r="X2955" i="1"/>
  <c r="Y2955" i="1"/>
  <c r="Z2955" i="1"/>
  <c r="AA2955" i="1"/>
  <c r="AB2955" i="1"/>
  <c r="AC2955" i="1"/>
  <c r="AI2955" i="1"/>
  <c r="AD2955" i="1" s="1"/>
  <c r="AE2955" i="1"/>
  <c r="X2956" i="1"/>
  <c r="Y2956" i="1"/>
  <c r="Z2956" i="1"/>
  <c r="AA2956" i="1"/>
  <c r="AB2956" i="1"/>
  <c r="AC2956" i="1"/>
  <c r="AI2956" i="1"/>
  <c r="AD2956" i="1" s="1"/>
  <c r="AE2956" i="1"/>
  <c r="X2957" i="1"/>
  <c r="Y2957" i="1"/>
  <c r="Z2957" i="1"/>
  <c r="AA2957" i="1"/>
  <c r="AB2957" i="1"/>
  <c r="AC2957" i="1"/>
  <c r="AI2957" i="1"/>
  <c r="AD2957" i="1" s="1"/>
  <c r="AE2957" i="1"/>
  <c r="X2958" i="1"/>
  <c r="Y2958" i="1"/>
  <c r="Z2958" i="1"/>
  <c r="AA2958" i="1"/>
  <c r="AB2958" i="1"/>
  <c r="AC2958" i="1"/>
  <c r="AI2958" i="1"/>
  <c r="AD2958" i="1" s="1"/>
  <c r="AE2958" i="1"/>
  <c r="X2959" i="1"/>
  <c r="Y2959" i="1"/>
  <c r="Z2959" i="1"/>
  <c r="AA2959" i="1"/>
  <c r="AB2959" i="1"/>
  <c r="AC2959" i="1"/>
  <c r="AI2959" i="1"/>
  <c r="AD2959" i="1" s="1"/>
  <c r="AE2959" i="1"/>
  <c r="X2960" i="1"/>
  <c r="Y2960" i="1"/>
  <c r="Z2960" i="1"/>
  <c r="AA2960" i="1"/>
  <c r="AB2960" i="1"/>
  <c r="AC2960" i="1"/>
  <c r="AI2960" i="1"/>
  <c r="AD2960" i="1" s="1"/>
  <c r="AE2960" i="1"/>
  <c r="X2961" i="1"/>
  <c r="Y2961" i="1"/>
  <c r="Z2961" i="1"/>
  <c r="AA2961" i="1"/>
  <c r="AB2961" i="1"/>
  <c r="AC2961" i="1"/>
  <c r="AI2961" i="1"/>
  <c r="AD2961" i="1" s="1"/>
  <c r="AE2961" i="1"/>
  <c r="X2962" i="1"/>
  <c r="Y2962" i="1"/>
  <c r="Z2962" i="1"/>
  <c r="AA2962" i="1"/>
  <c r="AB2962" i="1"/>
  <c r="AC2962" i="1"/>
  <c r="AI2962" i="1"/>
  <c r="AD2962" i="1" s="1"/>
  <c r="AE2962" i="1"/>
  <c r="X2963" i="1"/>
  <c r="Y2963" i="1"/>
  <c r="Z2963" i="1"/>
  <c r="AA2963" i="1"/>
  <c r="AB2963" i="1"/>
  <c r="AC2963" i="1"/>
  <c r="AI2963" i="1"/>
  <c r="AD2963" i="1" s="1"/>
  <c r="AE2963" i="1"/>
  <c r="X2964" i="1"/>
  <c r="Y2964" i="1"/>
  <c r="Z2964" i="1"/>
  <c r="AA2964" i="1"/>
  <c r="AB2964" i="1"/>
  <c r="AC2964" i="1"/>
  <c r="AI2964" i="1"/>
  <c r="AD2964" i="1" s="1"/>
  <c r="AE2964" i="1"/>
  <c r="X2965" i="1"/>
  <c r="Y2965" i="1"/>
  <c r="Z2965" i="1"/>
  <c r="AA2965" i="1"/>
  <c r="AB2965" i="1"/>
  <c r="AC2965" i="1"/>
  <c r="AI2965" i="1"/>
  <c r="AD2965" i="1" s="1"/>
  <c r="AE2965" i="1"/>
  <c r="X2966" i="1"/>
  <c r="Y2966" i="1"/>
  <c r="Z2966" i="1"/>
  <c r="AA2966" i="1"/>
  <c r="AB2966" i="1"/>
  <c r="AC2966" i="1"/>
  <c r="AI2966" i="1"/>
  <c r="AD2966" i="1" s="1"/>
  <c r="AE2966" i="1"/>
  <c r="X2967" i="1"/>
  <c r="Y2967" i="1"/>
  <c r="Z2967" i="1"/>
  <c r="AA2967" i="1"/>
  <c r="AB2967" i="1"/>
  <c r="AC2967" i="1"/>
  <c r="AI2967" i="1"/>
  <c r="AD2967" i="1" s="1"/>
  <c r="AE2967" i="1"/>
  <c r="X2968" i="1"/>
  <c r="Y2968" i="1"/>
  <c r="Z2968" i="1"/>
  <c r="AA2968" i="1"/>
  <c r="AB2968" i="1"/>
  <c r="AC2968" i="1"/>
  <c r="AI2968" i="1"/>
  <c r="AD2968" i="1" s="1"/>
  <c r="AE2968" i="1"/>
  <c r="X2969" i="1"/>
  <c r="Y2969" i="1"/>
  <c r="Z2969" i="1"/>
  <c r="AA2969" i="1"/>
  <c r="AB2969" i="1"/>
  <c r="AC2969" i="1"/>
  <c r="AI2969" i="1"/>
  <c r="AD2969" i="1" s="1"/>
  <c r="AE2969" i="1"/>
  <c r="X2970" i="1"/>
  <c r="Y2970" i="1"/>
  <c r="Z2970" i="1"/>
  <c r="AA2970" i="1"/>
  <c r="AB2970" i="1"/>
  <c r="AC2970" i="1"/>
  <c r="AI2970" i="1"/>
  <c r="AD2970" i="1" s="1"/>
  <c r="AE2970" i="1"/>
  <c r="X2971" i="1"/>
  <c r="Y2971" i="1"/>
  <c r="Z2971" i="1"/>
  <c r="AA2971" i="1"/>
  <c r="AB2971" i="1"/>
  <c r="AC2971" i="1"/>
  <c r="AI2971" i="1"/>
  <c r="AD2971" i="1" s="1"/>
  <c r="AE2971" i="1"/>
  <c r="X2972" i="1"/>
  <c r="Y2972" i="1"/>
  <c r="Z2972" i="1"/>
  <c r="AA2972" i="1"/>
  <c r="AB2972" i="1"/>
  <c r="AC2972" i="1"/>
  <c r="AI2972" i="1"/>
  <c r="AD2972" i="1" s="1"/>
  <c r="AE2972" i="1"/>
  <c r="X2973" i="1"/>
  <c r="Y2973" i="1"/>
  <c r="Z2973" i="1"/>
  <c r="AA2973" i="1"/>
  <c r="AB2973" i="1"/>
  <c r="AC2973" i="1"/>
  <c r="AI2973" i="1"/>
  <c r="AD2973" i="1" s="1"/>
  <c r="AE2973" i="1"/>
  <c r="X2974" i="1"/>
  <c r="Y2974" i="1"/>
  <c r="Z2974" i="1"/>
  <c r="AA2974" i="1"/>
  <c r="AB2974" i="1"/>
  <c r="AC2974" i="1"/>
  <c r="AI2974" i="1"/>
  <c r="AD2974" i="1" s="1"/>
  <c r="AE2974" i="1"/>
  <c r="X2975" i="1"/>
  <c r="Y2975" i="1"/>
  <c r="Z2975" i="1"/>
  <c r="AA2975" i="1"/>
  <c r="AB2975" i="1"/>
  <c r="AC2975" i="1"/>
  <c r="AI2975" i="1"/>
  <c r="AD2975" i="1" s="1"/>
  <c r="AE2975" i="1"/>
  <c r="X2976" i="1"/>
  <c r="Y2976" i="1"/>
  <c r="Z2976" i="1"/>
  <c r="AA2976" i="1"/>
  <c r="AB2976" i="1"/>
  <c r="AC2976" i="1"/>
  <c r="AI2976" i="1"/>
  <c r="AD2976" i="1" s="1"/>
  <c r="AE2976" i="1"/>
  <c r="X2977" i="1"/>
  <c r="Y2977" i="1"/>
  <c r="Z2977" i="1"/>
  <c r="AA2977" i="1"/>
  <c r="AB2977" i="1"/>
  <c r="AC2977" i="1"/>
  <c r="AI2977" i="1"/>
  <c r="AD2977" i="1" s="1"/>
  <c r="AE2977" i="1"/>
  <c r="X2978" i="1"/>
  <c r="Y2978" i="1"/>
  <c r="Z2978" i="1"/>
  <c r="AA2978" i="1"/>
  <c r="AB2978" i="1"/>
  <c r="AC2978" i="1"/>
  <c r="AI2978" i="1"/>
  <c r="AD2978" i="1" s="1"/>
  <c r="AE2978" i="1"/>
  <c r="X2979" i="1"/>
  <c r="Y2979" i="1"/>
  <c r="Z2979" i="1"/>
  <c r="AA2979" i="1"/>
  <c r="AB2979" i="1"/>
  <c r="AC2979" i="1"/>
  <c r="AI2979" i="1"/>
  <c r="AD2979" i="1" s="1"/>
  <c r="AE2979" i="1"/>
  <c r="X2980" i="1"/>
  <c r="Y2980" i="1"/>
  <c r="Z2980" i="1"/>
  <c r="AA2980" i="1"/>
  <c r="AB2980" i="1"/>
  <c r="AC2980" i="1"/>
  <c r="AI2980" i="1"/>
  <c r="AD2980" i="1" s="1"/>
  <c r="AE2980" i="1"/>
  <c r="X2981" i="1"/>
  <c r="Y2981" i="1"/>
  <c r="Z2981" i="1"/>
  <c r="AA2981" i="1"/>
  <c r="AB2981" i="1"/>
  <c r="AC2981" i="1"/>
  <c r="AI2981" i="1"/>
  <c r="AD2981" i="1" s="1"/>
  <c r="AE2981" i="1"/>
  <c r="X2982" i="1"/>
  <c r="Y2982" i="1"/>
  <c r="Z2982" i="1"/>
  <c r="AA2982" i="1"/>
  <c r="AB2982" i="1"/>
  <c r="AC2982" i="1"/>
  <c r="AI2982" i="1"/>
  <c r="AD2982" i="1" s="1"/>
  <c r="AE2982" i="1"/>
  <c r="X2983" i="1"/>
  <c r="Y2983" i="1"/>
  <c r="Z2983" i="1"/>
  <c r="AA2983" i="1"/>
  <c r="AB2983" i="1"/>
  <c r="AC2983" i="1"/>
  <c r="AI2983" i="1"/>
  <c r="AD2983" i="1" s="1"/>
  <c r="AE2983" i="1"/>
  <c r="X2984" i="1"/>
  <c r="Y2984" i="1"/>
  <c r="Z2984" i="1"/>
  <c r="AA2984" i="1"/>
  <c r="AB2984" i="1"/>
  <c r="AC2984" i="1"/>
  <c r="AI2984" i="1"/>
  <c r="AD2984" i="1" s="1"/>
  <c r="AE2984" i="1"/>
  <c r="X2985" i="1"/>
  <c r="Y2985" i="1"/>
  <c r="Z2985" i="1"/>
  <c r="AA2985" i="1"/>
  <c r="AB2985" i="1"/>
  <c r="AC2985" i="1"/>
  <c r="AI2985" i="1"/>
  <c r="AD2985" i="1" s="1"/>
  <c r="AE2985" i="1"/>
  <c r="X2986" i="1"/>
  <c r="Y2986" i="1"/>
  <c r="Z2986" i="1"/>
  <c r="AA2986" i="1"/>
  <c r="AB2986" i="1"/>
  <c r="AC2986" i="1"/>
  <c r="AI2986" i="1"/>
  <c r="AD2986" i="1" s="1"/>
  <c r="AE2986" i="1"/>
  <c r="X2987" i="1"/>
  <c r="Y2987" i="1"/>
  <c r="Z2987" i="1"/>
  <c r="AA2987" i="1"/>
  <c r="AB2987" i="1"/>
  <c r="AC2987" i="1"/>
  <c r="AI2987" i="1"/>
  <c r="AD2987" i="1" s="1"/>
  <c r="AE2987" i="1"/>
  <c r="X2988" i="1"/>
  <c r="Y2988" i="1"/>
  <c r="Z2988" i="1"/>
  <c r="AA2988" i="1"/>
  <c r="AB2988" i="1"/>
  <c r="AC2988" i="1"/>
  <c r="AI2988" i="1"/>
  <c r="AD2988" i="1" s="1"/>
  <c r="AE2988" i="1"/>
  <c r="X2989" i="1"/>
  <c r="Y2989" i="1"/>
  <c r="Z2989" i="1"/>
  <c r="AA2989" i="1"/>
  <c r="AB2989" i="1"/>
  <c r="AC2989" i="1"/>
  <c r="AI2989" i="1"/>
  <c r="AD2989" i="1" s="1"/>
  <c r="AE2989" i="1"/>
  <c r="X2990" i="1"/>
  <c r="Y2990" i="1"/>
  <c r="Z2990" i="1"/>
  <c r="AA2990" i="1"/>
  <c r="AB2990" i="1"/>
  <c r="AC2990" i="1"/>
  <c r="AI2990" i="1"/>
  <c r="AD2990" i="1" s="1"/>
  <c r="AE2990" i="1"/>
  <c r="X2991" i="1"/>
  <c r="Y2991" i="1"/>
  <c r="Z2991" i="1"/>
  <c r="AA2991" i="1"/>
  <c r="AB2991" i="1"/>
  <c r="AC2991" i="1"/>
  <c r="AI2991" i="1"/>
  <c r="AD2991" i="1" s="1"/>
  <c r="AE2991" i="1"/>
  <c r="X2992" i="1"/>
  <c r="Y2992" i="1"/>
  <c r="Z2992" i="1"/>
  <c r="AA2992" i="1"/>
  <c r="AB2992" i="1"/>
  <c r="AC2992" i="1"/>
  <c r="AI2992" i="1"/>
  <c r="AD2992" i="1" s="1"/>
  <c r="AE2992" i="1"/>
  <c r="V2993" i="1"/>
  <c r="X2993" i="1"/>
  <c r="Y2993" i="1"/>
  <c r="Z2993" i="1"/>
  <c r="AA2993" i="1"/>
  <c r="AB2993" i="1"/>
  <c r="AC2993" i="1"/>
  <c r="AI2993" i="1"/>
  <c r="AD2993" i="1" s="1"/>
  <c r="AE2993" i="1"/>
  <c r="V2994" i="1"/>
  <c r="X2994" i="1"/>
  <c r="Y2994" i="1"/>
  <c r="Z2994" i="1"/>
  <c r="AA2994" i="1"/>
  <c r="AB2994" i="1"/>
  <c r="AC2994" i="1"/>
  <c r="AI2994" i="1"/>
  <c r="AD2994" i="1" s="1"/>
  <c r="AE2994" i="1"/>
  <c r="V2995" i="1"/>
  <c r="X2995" i="1"/>
  <c r="Y2995" i="1"/>
  <c r="Z2995" i="1"/>
  <c r="AA2995" i="1"/>
  <c r="AB2995" i="1"/>
  <c r="AC2995" i="1"/>
  <c r="AI2995" i="1"/>
  <c r="AD2995" i="1" s="1"/>
  <c r="AE2995" i="1"/>
  <c r="V2996" i="1"/>
  <c r="X2996" i="1"/>
  <c r="Y2996" i="1"/>
  <c r="Z2996" i="1"/>
  <c r="AA2996" i="1"/>
  <c r="AB2996" i="1"/>
  <c r="AC2996" i="1"/>
  <c r="AI2996" i="1"/>
  <c r="AD2996" i="1" s="1"/>
  <c r="AE2996" i="1"/>
  <c r="V2997" i="1"/>
  <c r="X2997" i="1"/>
  <c r="Y2997" i="1"/>
  <c r="Z2997" i="1"/>
  <c r="AA2997" i="1"/>
  <c r="AB2997" i="1"/>
  <c r="AC2997" i="1"/>
  <c r="AI2997" i="1"/>
  <c r="AD2997" i="1" s="1"/>
  <c r="AE2997" i="1"/>
  <c r="V2998" i="1"/>
  <c r="X2998" i="1"/>
  <c r="Y2998" i="1"/>
  <c r="Z2998" i="1"/>
  <c r="AA2998" i="1"/>
  <c r="AB2998" i="1"/>
  <c r="AC2998" i="1"/>
  <c r="AI2998" i="1"/>
  <c r="AD2998" i="1" s="1"/>
  <c r="AE2998" i="1"/>
  <c r="X2999" i="1"/>
  <c r="Y2999" i="1"/>
  <c r="Z2999" i="1"/>
  <c r="AA2999" i="1"/>
  <c r="AB2999" i="1"/>
  <c r="AC2999" i="1"/>
  <c r="AI2999" i="1"/>
  <c r="AD2999" i="1" s="1"/>
  <c r="AE2999" i="1"/>
  <c r="X3000" i="1"/>
  <c r="Y3000" i="1"/>
  <c r="Z3000" i="1"/>
  <c r="AA3000" i="1"/>
  <c r="AB3000" i="1"/>
  <c r="AC3000" i="1"/>
  <c r="AI3000" i="1"/>
  <c r="AD3000" i="1" s="1"/>
  <c r="AE3000" i="1"/>
  <c r="X3001" i="1"/>
  <c r="Y3001" i="1"/>
  <c r="Z3001" i="1"/>
  <c r="AA3001" i="1"/>
  <c r="AB3001" i="1"/>
  <c r="AC3001" i="1"/>
  <c r="AI3001" i="1"/>
  <c r="AD3001" i="1" s="1"/>
  <c r="AE3001" i="1"/>
  <c r="X3002" i="1"/>
  <c r="Y3002" i="1"/>
  <c r="Z3002" i="1"/>
  <c r="AA3002" i="1"/>
  <c r="AB3002" i="1"/>
  <c r="AC3002" i="1"/>
  <c r="AI3002" i="1"/>
  <c r="AD3002" i="1" s="1"/>
  <c r="AE3002" i="1"/>
  <c r="X3003" i="1"/>
  <c r="Y3003" i="1"/>
  <c r="Z3003" i="1"/>
  <c r="AA3003" i="1"/>
  <c r="AB3003" i="1"/>
  <c r="AC3003" i="1"/>
  <c r="AI3003" i="1"/>
  <c r="AD3003" i="1" s="1"/>
  <c r="AE3003" i="1"/>
  <c r="X3004" i="1"/>
  <c r="Y3004" i="1"/>
  <c r="Z3004" i="1"/>
  <c r="AA3004" i="1"/>
  <c r="AB3004" i="1"/>
  <c r="AC3004" i="1"/>
  <c r="AI3004" i="1"/>
  <c r="AD3004" i="1" s="1"/>
  <c r="AE3004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8" i="1"/>
  <c r="V669" i="1"/>
  <c r="V670" i="1"/>
  <c r="V671" i="1"/>
  <c r="V672" i="1"/>
  <c r="V673" i="1"/>
  <c r="V755" i="1"/>
  <c r="V756" i="1"/>
  <c r="V1044" i="1"/>
  <c r="V1045" i="1"/>
  <c r="V1046" i="1"/>
  <c r="V1047" i="1"/>
  <c r="V1048" i="1"/>
  <c r="V1049" i="1"/>
  <c r="V1226" i="1"/>
  <c r="V1231" i="1"/>
  <c r="V1248" i="1"/>
  <c r="V1249" i="1"/>
  <c r="V1250" i="1"/>
  <c r="V1251" i="1"/>
  <c r="V1252" i="1"/>
  <c r="V1253" i="1"/>
  <c r="V1314" i="1"/>
  <c r="V1338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533" i="1"/>
  <c r="V1534" i="1"/>
  <c r="V1536" i="1"/>
  <c r="V1587" i="1"/>
  <c r="V1619" i="1"/>
  <c r="V1706" i="1"/>
  <c r="V1823" i="1"/>
  <c r="V1870" i="1"/>
  <c r="V1923" i="1"/>
  <c r="V1924" i="1"/>
  <c r="V1925" i="1"/>
  <c r="V1927" i="1"/>
  <c r="V2022" i="1"/>
  <c r="V2024" i="1"/>
  <c r="V2045" i="1"/>
  <c r="V2046" i="1"/>
  <c r="V2048" i="1"/>
  <c r="V2161" i="1"/>
  <c r="V2162" i="1"/>
  <c r="V2200" i="1"/>
  <c r="V2327" i="1"/>
  <c r="V2329" i="1"/>
  <c r="V2349" i="1"/>
  <c r="V2350" i="1"/>
  <c r="V2351" i="1"/>
  <c r="V2353" i="1"/>
  <c r="V2463" i="1"/>
  <c r="V2464" i="1"/>
  <c r="V2466" i="1"/>
  <c r="V2467" i="1"/>
  <c r="V2505" i="1"/>
  <c r="V2627" i="1"/>
  <c r="V2633" i="1"/>
  <c r="V2672" i="1"/>
  <c r="V2716" i="1"/>
  <c r="V2809" i="1"/>
  <c r="V2827" i="1"/>
  <c r="V2829" i="1"/>
  <c r="V2830" i="1"/>
  <c r="V2831" i="1"/>
  <c r="V2832" i="1"/>
  <c r="V2833" i="1"/>
  <c r="V2835" i="1"/>
  <c r="V2836" i="1"/>
  <c r="V2845" i="1"/>
  <c r="V2847" i="1"/>
  <c r="V2849" i="1"/>
  <c r="V2850" i="1"/>
  <c r="V2895" i="1"/>
  <c r="V2907" i="1"/>
  <c r="V2909" i="1"/>
  <c r="V2911" i="1"/>
  <c r="V2919" i="1"/>
  <c r="V2920" i="1"/>
  <c r="V2921" i="1"/>
  <c r="V2922" i="1"/>
  <c r="V2923" i="1"/>
  <c r="V2930" i="1"/>
  <c r="V2935" i="1"/>
  <c r="V2937" i="1"/>
  <c r="V2938" i="1"/>
  <c r="V2939" i="1"/>
  <c r="V2941" i="1"/>
  <c r="V2942" i="1"/>
  <c r="H443" i="10"/>
  <c r="V2940" i="1" s="1"/>
  <c r="H442" i="10"/>
  <c r="V2931" i="1" s="1"/>
  <c r="H441" i="10"/>
  <c r="V2924" i="1" s="1"/>
  <c r="H440" i="10"/>
  <c r="H439" i="10"/>
  <c r="V2908" i="1" s="1"/>
  <c r="H438" i="10"/>
  <c r="V2904" i="1" s="1"/>
  <c r="H437" i="10"/>
  <c r="V2897" i="1" s="1"/>
  <c r="H436" i="10"/>
  <c r="V2893" i="1" s="1"/>
  <c r="H435" i="10"/>
  <c r="H434" i="10"/>
  <c r="V2822" i="1" s="1"/>
  <c r="H433" i="10"/>
  <c r="H432" i="10"/>
  <c r="H431" i="10"/>
  <c r="H430" i="10"/>
  <c r="H429" i="10"/>
  <c r="H428" i="10"/>
  <c r="H427" i="10"/>
  <c r="H426" i="10"/>
  <c r="H425" i="10"/>
  <c r="H424" i="10"/>
  <c r="V2881" i="1" s="1"/>
  <c r="H423" i="10"/>
  <c r="H422" i="10"/>
  <c r="V2867" i="1" s="1"/>
  <c r="H421" i="10"/>
  <c r="V2858" i="1" s="1"/>
  <c r="H420" i="10"/>
  <c r="H419" i="10"/>
  <c r="V2844" i="1" s="1"/>
  <c r="H418" i="10"/>
  <c r="H417" i="10"/>
  <c r="V2828" i="1" s="1"/>
  <c r="H416" i="10"/>
  <c r="H415" i="10"/>
  <c r="H414" i="10"/>
  <c r="H413" i="10"/>
  <c r="H412" i="10"/>
  <c r="H411" i="10"/>
  <c r="H410" i="10"/>
  <c r="H409" i="10"/>
  <c r="H408" i="10"/>
  <c r="H407" i="10"/>
  <c r="V2678" i="1" s="1"/>
  <c r="H406" i="10"/>
  <c r="H405" i="10"/>
  <c r="H404" i="10"/>
  <c r="V2715" i="1" s="1"/>
  <c r="H403" i="10"/>
  <c r="H402" i="10"/>
  <c r="H401" i="10"/>
  <c r="V2662" i="1" s="1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V2510" i="1" s="1"/>
  <c r="H387" i="10"/>
  <c r="V2203" i="1" s="1"/>
  <c r="H386" i="10"/>
  <c r="H385" i="10"/>
  <c r="H384" i="10"/>
  <c r="H383" i="10"/>
  <c r="H382" i="10"/>
  <c r="H381" i="10"/>
  <c r="H380" i="10"/>
  <c r="H379" i="10"/>
  <c r="V2158" i="1" s="1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V2359" i="1" s="1"/>
  <c r="H363" i="10"/>
  <c r="V2047" i="1" s="1"/>
  <c r="H362" i="10"/>
  <c r="V2042" i="1" s="1"/>
  <c r="H361" i="10"/>
  <c r="H360" i="10"/>
  <c r="H359" i="10"/>
  <c r="H358" i="10"/>
  <c r="H357" i="10"/>
  <c r="H356" i="10"/>
  <c r="H355" i="10"/>
  <c r="H354" i="10"/>
  <c r="H353" i="10"/>
  <c r="V2005" i="1" s="1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V1926" i="1" s="1"/>
  <c r="H332" i="10"/>
  <c r="H331" i="10"/>
  <c r="H330" i="10"/>
  <c r="H329" i="10"/>
  <c r="H328" i="10"/>
  <c r="H327" i="10"/>
  <c r="H326" i="10"/>
  <c r="H325" i="10"/>
  <c r="H324" i="10"/>
  <c r="H323" i="10"/>
  <c r="H322" i="10"/>
  <c r="V1883" i="1" s="1"/>
  <c r="H321" i="10"/>
  <c r="H320" i="10"/>
  <c r="H319" i="10"/>
  <c r="H318" i="10"/>
  <c r="H317" i="10"/>
  <c r="V1849" i="1" s="1"/>
  <c r="H316" i="10"/>
  <c r="H315" i="10"/>
  <c r="H314" i="10"/>
  <c r="V1815" i="1" s="1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V1679" i="1" s="1"/>
  <c r="H300" i="10"/>
  <c r="H299" i="10"/>
  <c r="V1672" i="1" s="1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V1590" i="1" s="1"/>
  <c r="H278" i="10"/>
  <c r="H277" i="10"/>
  <c r="H276" i="10"/>
  <c r="H275" i="10"/>
  <c r="V1564" i="1" s="1"/>
  <c r="H274" i="10"/>
  <c r="V1576" i="1" s="1"/>
  <c r="H273" i="10"/>
  <c r="V1442" i="1" s="1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V1286" i="1" s="1"/>
  <c r="H253" i="10"/>
  <c r="H252" i="10"/>
  <c r="H251" i="10"/>
  <c r="H250" i="10"/>
  <c r="H249" i="10"/>
  <c r="H248" i="10"/>
  <c r="H247" i="10"/>
  <c r="H246" i="10"/>
  <c r="H245" i="10"/>
  <c r="H244" i="10"/>
  <c r="H243" i="10"/>
  <c r="V1341" i="1" s="1"/>
  <c r="H242" i="10"/>
  <c r="H241" i="10"/>
  <c r="H240" i="10"/>
  <c r="H239" i="10"/>
  <c r="H238" i="10"/>
  <c r="H237" i="10"/>
  <c r="V1317" i="1" s="1"/>
  <c r="H236" i="10"/>
  <c r="H235" i="10"/>
  <c r="H234" i="10"/>
  <c r="H233" i="10"/>
  <c r="V1239" i="1" s="1"/>
  <c r="H232" i="10"/>
  <c r="H231" i="10"/>
  <c r="V1234" i="1" s="1"/>
  <c r="H230" i="10"/>
  <c r="H229" i="10"/>
  <c r="H228" i="10"/>
  <c r="H227" i="10"/>
  <c r="H226" i="10"/>
  <c r="V1209" i="1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V1158" i="1" s="1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V826" i="1" s="1"/>
  <c r="H199" i="10"/>
  <c r="H198" i="10"/>
  <c r="H197" i="10"/>
  <c r="V802" i="1" s="1"/>
  <c r="H196" i="10"/>
  <c r="H195" i="10"/>
  <c r="V794" i="1" s="1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V974" i="1" s="1"/>
  <c r="H172" i="10"/>
  <c r="H171" i="10"/>
  <c r="H170" i="10"/>
  <c r="H169" i="10"/>
  <c r="H168" i="10"/>
  <c r="H167" i="10"/>
  <c r="H166" i="10"/>
  <c r="H165" i="10"/>
  <c r="V565" i="1" s="1"/>
  <c r="H164" i="10"/>
  <c r="H163" i="10"/>
  <c r="H162" i="10"/>
  <c r="H161" i="10"/>
  <c r="H160" i="10"/>
  <c r="H159" i="10"/>
  <c r="V549" i="1" s="1"/>
  <c r="H158" i="10"/>
  <c r="H157" i="10"/>
  <c r="H156" i="10"/>
  <c r="H155" i="10"/>
  <c r="H154" i="10"/>
  <c r="H153" i="10"/>
  <c r="H152" i="10"/>
  <c r="H151" i="10"/>
  <c r="H150" i="10"/>
  <c r="H149" i="10"/>
  <c r="H148" i="10"/>
  <c r="V626" i="1" s="1"/>
  <c r="H147" i="10"/>
  <c r="H146" i="10"/>
  <c r="H145" i="10"/>
  <c r="H144" i="10"/>
  <c r="H143" i="10"/>
  <c r="H142" i="10"/>
  <c r="H141" i="10"/>
  <c r="H140" i="10"/>
  <c r="H139" i="10"/>
  <c r="H138" i="10"/>
  <c r="H137" i="10"/>
  <c r="V715" i="1" s="1"/>
  <c r="H136" i="10"/>
  <c r="H135" i="10"/>
  <c r="H134" i="10"/>
  <c r="H133" i="10"/>
  <c r="H132" i="10"/>
  <c r="H131" i="10"/>
  <c r="H130" i="10"/>
  <c r="H129" i="10"/>
  <c r="V753" i="1" s="1"/>
  <c r="H128" i="10"/>
  <c r="H127" i="10"/>
  <c r="H126" i="10"/>
  <c r="H125" i="10"/>
  <c r="H124" i="10"/>
  <c r="H123" i="10"/>
  <c r="V526" i="1" s="1"/>
  <c r="H122" i="10"/>
  <c r="H121" i="10"/>
  <c r="H120" i="10"/>
  <c r="H119" i="10"/>
  <c r="H118" i="10"/>
  <c r="H117" i="10"/>
  <c r="V483" i="1" s="1"/>
  <c r="H116" i="10"/>
  <c r="H115" i="10"/>
  <c r="H114" i="10"/>
  <c r="H113" i="10"/>
  <c r="H112" i="10"/>
  <c r="V2" i="1" s="1"/>
  <c r="H111" i="10"/>
  <c r="V37" i="1" s="1"/>
  <c r="H110" i="10"/>
  <c r="H109" i="10"/>
  <c r="H108" i="10"/>
  <c r="H107" i="10"/>
  <c r="H106" i="10"/>
  <c r="H105" i="10"/>
  <c r="V52" i="1" s="1"/>
  <c r="H104" i="10"/>
  <c r="H103" i="10"/>
  <c r="H102" i="10"/>
  <c r="H101" i="10"/>
  <c r="H100" i="10"/>
  <c r="H99" i="10"/>
  <c r="V359" i="1" s="1"/>
  <c r="H98" i="10"/>
  <c r="H97" i="10"/>
  <c r="H96" i="10"/>
  <c r="H95" i="10"/>
  <c r="H94" i="10"/>
  <c r="H93" i="10"/>
  <c r="V459" i="1" s="1"/>
  <c r="H92" i="10"/>
  <c r="H91" i="10"/>
  <c r="H90" i="10"/>
  <c r="H89" i="10"/>
  <c r="H88" i="10"/>
  <c r="H87" i="10"/>
  <c r="V311" i="1" s="1"/>
  <c r="H86" i="10"/>
  <c r="H85" i="10"/>
  <c r="H84" i="10"/>
  <c r="H83" i="10"/>
  <c r="H82" i="10"/>
  <c r="H81" i="10"/>
  <c r="V190" i="1" s="1"/>
  <c r="H80" i="10"/>
  <c r="H79" i="10"/>
  <c r="H78" i="10"/>
  <c r="H77" i="10"/>
  <c r="H76" i="10"/>
  <c r="H75" i="10"/>
  <c r="H74" i="10"/>
  <c r="H73" i="10"/>
  <c r="H72" i="10"/>
  <c r="H71" i="10"/>
  <c r="H70" i="10"/>
  <c r="H69" i="10"/>
  <c r="V102" i="1" s="1"/>
  <c r="H68" i="10"/>
  <c r="V94" i="1" s="1"/>
  <c r="H67" i="10"/>
  <c r="H66" i="10"/>
  <c r="H65" i="10"/>
  <c r="H64" i="10"/>
  <c r="H63" i="10"/>
  <c r="V135" i="1" s="1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N2102" i="9"/>
  <c r="N2103" i="9"/>
  <c r="N2104" i="9"/>
  <c r="N2105" i="9"/>
  <c r="N2106" i="9"/>
  <c r="N2107" i="9"/>
  <c r="N2108" i="9"/>
  <c r="N2109" i="9"/>
  <c r="N2110" i="9"/>
  <c r="N2111" i="9"/>
  <c r="N2112" i="9"/>
  <c r="N2113" i="9"/>
  <c r="N2114" i="9"/>
  <c r="N2115" i="9"/>
  <c r="N2116" i="9"/>
  <c r="N2117" i="9"/>
  <c r="N2118" i="9"/>
  <c r="N2119" i="9"/>
  <c r="N2120" i="9"/>
  <c r="N2121" i="9"/>
  <c r="N2122" i="9"/>
  <c r="N2123" i="9"/>
  <c r="N2124" i="9"/>
  <c r="N2125" i="9"/>
  <c r="N2126" i="9"/>
  <c r="N2127" i="9"/>
  <c r="N2128" i="9"/>
  <c r="N2129" i="9"/>
  <c r="N2130" i="9"/>
  <c r="N2131" i="9"/>
  <c r="N2132" i="9"/>
  <c r="N2133" i="9"/>
  <c r="N2134" i="9"/>
  <c r="N2135" i="9"/>
  <c r="N2136" i="9"/>
  <c r="N2137" i="9"/>
  <c r="N2138" i="9"/>
  <c r="N2139" i="9"/>
  <c r="N2140" i="9"/>
  <c r="N2141" i="9"/>
  <c r="N2142" i="9"/>
  <c r="N2143" i="9"/>
  <c r="N2144" i="9"/>
  <c r="N2145" i="9"/>
  <c r="N2146" i="9"/>
  <c r="N2147" i="9"/>
  <c r="N2148" i="9"/>
  <c r="N2149" i="9"/>
  <c r="N2150" i="9"/>
  <c r="N2151" i="9"/>
  <c r="N2152" i="9"/>
  <c r="N2153" i="9"/>
  <c r="N2154" i="9"/>
  <c r="N2155" i="9"/>
  <c r="N2156" i="9"/>
  <c r="N2157" i="9"/>
  <c r="N2158" i="9"/>
  <c r="N2159" i="9"/>
  <c r="N2160" i="9"/>
  <c r="N2161" i="9"/>
  <c r="N2162" i="9"/>
  <c r="N2163" i="9"/>
  <c r="N2164" i="9"/>
  <c r="N2165" i="9"/>
  <c r="N2166" i="9"/>
  <c r="N2167" i="9"/>
  <c r="N2168" i="9"/>
  <c r="N2169" i="9"/>
  <c r="N2170" i="9"/>
  <c r="N2171" i="9"/>
  <c r="N2172" i="9"/>
  <c r="N2173" i="9"/>
  <c r="N2174" i="9"/>
  <c r="N2175" i="9"/>
  <c r="N2176" i="9"/>
  <c r="N2177" i="9"/>
  <c r="N2178" i="9"/>
  <c r="N2179" i="9"/>
  <c r="N2180" i="9"/>
  <c r="N2181" i="9"/>
  <c r="N2182" i="9"/>
  <c r="N2183" i="9"/>
  <c r="N2184" i="9"/>
  <c r="N2185" i="9"/>
  <c r="N2186" i="9"/>
  <c r="N2187" i="9"/>
  <c r="N2188" i="9"/>
  <c r="N2189" i="9"/>
  <c r="N2190" i="9"/>
  <c r="N2191" i="9"/>
  <c r="N2192" i="9"/>
  <c r="N2193" i="9"/>
  <c r="N2194" i="9"/>
  <c r="N2195" i="9"/>
  <c r="N2196" i="9"/>
  <c r="N2197" i="9"/>
  <c r="N2198" i="9"/>
  <c r="N2199" i="9"/>
  <c r="N2200" i="9"/>
  <c r="N2201" i="9"/>
  <c r="N2202" i="9"/>
  <c r="N2203" i="9"/>
  <c r="N2204" i="9"/>
  <c r="N2205" i="9"/>
  <c r="N2206" i="9"/>
  <c r="N2207" i="9"/>
  <c r="N2208" i="9"/>
  <c r="N2209" i="9"/>
  <c r="N2210" i="9"/>
  <c r="N2211" i="9"/>
  <c r="N2212" i="9"/>
  <c r="N2213" i="9"/>
  <c r="N2214" i="9"/>
  <c r="N2215" i="9"/>
  <c r="N2216" i="9"/>
  <c r="N2217" i="9"/>
  <c r="N2218" i="9"/>
  <c r="N2219" i="9"/>
  <c r="N2220" i="9"/>
  <c r="N2221" i="9"/>
  <c r="N2222" i="9"/>
  <c r="N2223" i="9"/>
  <c r="N2224" i="9"/>
  <c r="N2225" i="9"/>
  <c r="N2226" i="9"/>
  <c r="N2227" i="9"/>
  <c r="N2228" i="9"/>
  <c r="N2229" i="9"/>
  <c r="N2230" i="9"/>
  <c r="N2231" i="9"/>
  <c r="N2232" i="9"/>
  <c r="N2233" i="9"/>
  <c r="N2234" i="9"/>
  <c r="N2235" i="9"/>
  <c r="N2236" i="9"/>
  <c r="N2237" i="9"/>
  <c r="N2238" i="9"/>
  <c r="N2239" i="9"/>
  <c r="N2240" i="9"/>
  <c r="N2241" i="9"/>
  <c r="N2242" i="9"/>
  <c r="N2243" i="9"/>
  <c r="N2244" i="9"/>
  <c r="N2245" i="9"/>
  <c r="N2246" i="9"/>
  <c r="N2247" i="9"/>
  <c r="N2248" i="9"/>
  <c r="N2249" i="9"/>
  <c r="N2250" i="9"/>
  <c r="N2251" i="9"/>
  <c r="N2252" i="9"/>
  <c r="N2253" i="9"/>
  <c r="N2254" i="9"/>
  <c r="N2255" i="9"/>
  <c r="N2256" i="9"/>
  <c r="N2257" i="9"/>
  <c r="N2258" i="9"/>
  <c r="N2259" i="9"/>
  <c r="N2260" i="9"/>
  <c r="N2261" i="9"/>
  <c r="N2262" i="9"/>
  <c r="N2263" i="9"/>
  <c r="N2264" i="9"/>
  <c r="N2265" i="9"/>
  <c r="N2266" i="9"/>
  <c r="N2267" i="9"/>
  <c r="N2268" i="9"/>
  <c r="N2269" i="9"/>
  <c r="N2270" i="9"/>
  <c r="N2271" i="9"/>
  <c r="N2272" i="9"/>
  <c r="N2273" i="9"/>
  <c r="N2274" i="9"/>
  <c r="N2275" i="9"/>
  <c r="N2276" i="9"/>
  <c r="N2277" i="9"/>
  <c r="N2278" i="9"/>
  <c r="N2279" i="9"/>
  <c r="N2280" i="9"/>
  <c r="N2281" i="9"/>
  <c r="N2282" i="9"/>
  <c r="N2283" i="9"/>
  <c r="N2284" i="9"/>
  <c r="N2285" i="9"/>
  <c r="N2286" i="9"/>
  <c r="N2287" i="9"/>
  <c r="N2288" i="9"/>
  <c r="N2289" i="9"/>
  <c r="N2290" i="9"/>
  <c r="N2291" i="9"/>
  <c r="N2292" i="9"/>
  <c r="N2293" i="9"/>
  <c r="N2294" i="9"/>
  <c r="N2295" i="9"/>
  <c r="N2296" i="9"/>
  <c r="N2297" i="9"/>
  <c r="N2298" i="9"/>
  <c r="N2299" i="9"/>
  <c r="N2300" i="9"/>
  <c r="N2301" i="9"/>
  <c r="N2302" i="9"/>
  <c r="N2303" i="9"/>
  <c r="N2304" i="9"/>
  <c r="N2305" i="9"/>
  <c r="N2306" i="9"/>
  <c r="N2307" i="9"/>
  <c r="N2308" i="9"/>
  <c r="N2309" i="9"/>
  <c r="N2310" i="9"/>
  <c r="N2311" i="9"/>
  <c r="N2312" i="9"/>
  <c r="N2313" i="9"/>
  <c r="N2314" i="9"/>
  <c r="N2315" i="9"/>
  <c r="N2316" i="9"/>
  <c r="N2317" i="9"/>
  <c r="N2318" i="9"/>
  <c r="N2319" i="9"/>
  <c r="N2320" i="9"/>
  <c r="N2321" i="9"/>
  <c r="N2322" i="9"/>
  <c r="N2323" i="9"/>
  <c r="N2324" i="9"/>
  <c r="N2325" i="9"/>
  <c r="N2326" i="9"/>
  <c r="N2327" i="9"/>
  <c r="N2328" i="9"/>
  <c r="N2329" i="9"/>
  <c r="N2330" i="9"/>
  <c r="N2331" i="9"/>
  <c r="N2332" i="9"/>
  <c r="N2333" i="9"/>
  <c r="N2334" i="9"/>
  <c r="N2335" i="9"/>
  <c r="N2336" i="9"/>
  <c r="N2337" i="9"/>
  <c r="N2338" i="9"/>
  <c r="N2339" i="9"/>
  <c r="N2340" i="9"/>
  <c r="N2341" i="9"/>
  <c r="N2342" i="9"/>
  <c r="N2343" i="9"/>
  <c r="N2344" i="9"/>
  <c r="N2345" i="9"/>
  <c r="N2346" i="9"/>
  <c r="N2347" i="9"/>
  <c r="N2348" i="9"/>
  <c r="N2349" i="9"/>
  <c r="N2350" i="9"/>
  <c r="N2351" i="9"/>
  <c r="N2352" i="9"/>
  <c r="N2353" i="9"/>
  <c r="N2354" i="9"/>
  <c r="N2355" i="9"/>
  <c r="N2356" i="9"/>
  <c r="N2357" i="9"/>
  <c r="N2358" i="9"/>
  <c r="N2359" i="9"/>
  <c r="N2360" i="9"/>
  <c r="N2361" i="9"/>
  <c r="N2362" i="9"/>
  <c r="N2363" i="9"/>
  <c r="N2364" i="9"/>
  <c r="N2365" i="9"/>
  <c r="N2366" i="9"/>
  <c r="N2367" i="9"/>
  <c r="N2368" i="9"/>
  <c r="N2369" i="9"/>
  <c r="N2370" i="9"/>
  <c r="N2371" i="9"/>
  <c r="N2372" i="9"/>
  <c r="N2373" i="9"/>
  <c r="N2374" i="9"/>
  <c r="N2375" i="9"/>
  <c r="N2376" i="9"/>
  <c r="N2377" i="9"/>
  <c r="N2378" i="9"/>
  <c r="N2379" i="9"/>
  <c r="N2380" i="9"/>
  <c r="N2381" i="9"/>
  <c r="N2382" i="9"/>
  <c r="N2383" i="9"/>
  <c r="N2384" i="9"/>
  <c r="N2385" i="9"/>
  <c r="N2386" i="9"/>
  <c r="N2387" i="9"/>
  <c r="N2388" i="9"/>
  <c r="N2389" i="9"/>
  <c r="N2390" i="9"/>
  <c r="N2391" i="9"/>
  <c r="N2392" i="9"/>
  <c r="N2393" i="9"/>
  <c r="N2394" i="9"/>
  <c r="N2395" i="9"/>
  <c r="N2396" i="9"/>
  <c r="N2397" i="9"/>
  <c r="N2398" i="9"/>
  <c r="N2399" i="9"/>
  <c r="N2400" i="9"/>
  <c r="N2401" i="9"/>
  <c r="N2402" i="9"/>
  <c r="N2403" i="9"/>
  <c r="N2404" i="9"/>
  <c r="N2405" i="9"/>
  <c r="N2406" i="9"/>
  <c r="N2407" i="9"/>
  <c r="N2408" i="9"/>
  <c r="N2409" i="9"/>
  <c r="N2410" i="9"/>
  <c r="N2411" i="9"/>
  <c r="N2412" i="9"/>
  <c r="N2413" i="9"/>
  <c r="N2414" i="9"/>
  <c r="N2415" i="9"/>
  <c r="N2416" i="9"/>
  <c r="N2417" i="9"/>
  <c r="N2418" i="9"/>
  <c r="N2419" i="9"/>
  <c r="N2420" i="9"/>
  <c r="N2421" i="9"/>
  <c r="N2422" i="9"/>
  <c r="N2423" i="9"/>
  <c r="N2424" i="9"/>
  <c r="N2425" i="9"/>
  <c r="N2426" i="9"/>
  <c r="N2427" i="9"/>
  <c r="N2428" i="9"/>
  <c r="N2429" i="9"/>
  <c r="N2430" i="9"/>
  <c r="N2431" i="9"/>
  <c r="N2432" i="9"/>
  <c r="N2433" i="9"/>
  <c r="N2434" i="9"/>
  <c r="N2435" i="9"/>
  <c r="N2436" i="9"/>
  <c r="N2437" i="9"/>
  <c r="N2438" i="9"/>
  <c r="N2439" i="9"/>
  <c r="N2440" i="9"/>
  <c r="N2441" i="9"/>
  <c r="N2442" i="9"/>
  <c r="N2443" i="9"/>
  <c r="N2444" i="9"/>
  <c r="N2445" i="9"/>
  <c r="N2446" i="9"/>
  <c r="N2447" i="9"/>
  <c r="N2448" i="9"/>
  <c r="N2449" i="9"/>
  <c r="N2450" i="9"/>
  <c r="N2451" i="9"/>
  <c r="N2452" i="9"/>
  <c r="N2453" i="9"/>
  <c r="N2454" i="9"/>
  <c r="N2455" i="9"/>
  <c r="N2456" i="9"/>
  <c r="N2457" i="9"/>
  <c r="N2458" i="9"/>
  <c r="N2459" i="9"/>
  <c r="N2460" i="9"/>
  <c r="N2461" i="9"/>
  <c r="N2462" i="9"/>
  <c r="N2463" i="9"/>
  <c r="N2464" i="9"/>
  <c r="N2465" i="9"/>
  <c r="N2466" i="9"/>
  <c r="N2467" i="9"/>
  <c r="N2468" i="9"/>
  <c r="N2469" i="9"/>
  <c r="N2470" i="9"/>
  <c r="N2471" i="9"/>
  <c r="N2472" i="9"/>
  <c r="V153" i="1" l="1"/>
  <c r="V152" i="1"/>
  <c r="V151" i="1"/>
  <c r="V154" i="1"/>
  <c r="V156" i="1"/>
  <c r="V155" i="1"/>
  <c r="V166" i="1"/>
  <c r="V165" i="1"/>
  <c r="V164" i="1"/>
  <c r="V163" i="1"/>
  <c r="V245" i="1"/>
  <c r="V244" i="1"/>
  <c r="V243" i="1"/>
  <c r="V242" i="1"/>
  <c r="V241" i="1"/>
  <c r="V168" i="1"/>
  <c r="V240" i="1"/>
  <c r="V167" i="1"/>
  <c r="V447" i="1"/>
  <c r="V373" i="1"/>
  <c r="V446" i="1"/>
  <c r="V372" i="1"/>
  <c r="V445" i="1"/>
  <c r="V444" i="1"/>
  <c r="V377" i="1"/>
  <c r="V376" i="1"/>
  <c r="V449" i="1"/>
  <c r="V375" i="1"/>
  <c r="V448" i="1"/>
  <c r="V374" i="1"/>
  <c r="V40" i="1"/>
  <c r="V39" i="1"/>
  <c r="V38" i="1"/>
  <c r="V43" i="1"/>
  <c r="V42" i="1"/>
  <c r="V41" i="1"/>
  <c r="V732" i="1"/>
  <c r="V730" i="1"/>
  <c r="V729" i="1"/>
  <c r="V727" i="1"/>
  <c r="V726" i="1"/>
  <c r="V731" i="1"/>
  <c r="V728" i="1"/>
  <c r="V3004" i="1"/>
  <c r="V3003" i="1"/>
  <c r="V3002" i="1"/>
  <c r="V3001" i="1"/>
  <c r="V3000" i="1"/>
  <c r="V2999" i="1"/>
  <c r="V679" i="1"/>
  <c r="V678" i="1"/>
  <c r="V677" i="1"/>
  <c r="V676" i="1"/>
  <c r="V675" i="1"/>
  <c r="V674" i="1"/>
  <c r="V641" i="1"/>
  <c r="V642" i="1"/>
  <c r="V643" i="1"/>
  <c r="V644" i="1"/>
  <c r="V645" i="1"/>
  <c r="V613" i="1"/>
  <c r="V612" i="1"/>
  <c r="V610" i="1"/>
  <c r="V615" i="1"/>
  <c r="V614" i="1"/>
  <c r="V611" i="1"/>
  <c r="V964" i="1"/>
  <c r="V900" i="1"/>
  <c r="V963" i="1"/>
  <c r="V899" i="1"/>
  <c r="V962" i="1"/>
  <c r="V898" i="1"/>
  <c r="V961" i="1"/>
  <c r="V897" i="1"/>
  <c r="V960" i="1"/>
  <c r="V896" i="1"/>
  <c r="V959" i="1"/>
  <c r="V895" i="1"/>
  <c r="V958" i="1"/>
  <c r="V894" i="1"/>
  <c r="V957" i="1"/>
  <c r="V893" i="1"/>
  <c r="V956" i="1"/>
  <c r="V892" i="1"/>
  <c r="V965" i="1"/>
  <c r="V901" i="1"/>
  <c r="V1140" i="1"/>
  <c r="V1139" i="1"/>
  <c r="V1138" i="1"/>
  <c r="V1137" i="1"/>
  <c r="V1136" i="1"/>
  <c r="V1135" i="1"/>
  <c r="V815" i="1"/>
  <c r="V811" i="1"/>
  <c r="V813" i="1"/>
  <c r="V814" i="1"/>
  <c r="V816" i="1"/>
  <c r="V1072" i="1"/>
  <c r="V1071" i="1"/>
  <c r="V1069" i="1"/>
  <c r="V1068" i="1"/>
  <c r="V1070" i="1"/>
  <c r="V1073" i="1"/>
  <c r="V1187" i="1"/>
  <c r="V1186" i="1"/>
  <c r="V1185" i="1"/>
  <c r="V1184" i="1"/>
  <c r="V1183" i="1"/>
  <c r="V1182" i="1"/>
  <c r="V1305" i="1"/>
  <c r="V1304" i="1"/>
  <c r="V1303" i="1"/>
  <c r="V1302" i="1"/>
  <c r="V1307" i="1"/>
  <c r="V1306" i="1"/>
  <c r="V1503" i="1"/>
  <c r="V1414" i="1"/>
  <c r="V1502" i="1"/>
  <c r="V1413" i="1"/>
  <c r="V1412" i="1"/>
  <c r="V1411" i="1"/>
  <c r="V1510" i="1"/>
  <c r="V1509" i="1"/>
  <c r="V1508" i="1"/>
  <c r="V1419" i="1"/>
  <c r="V1507" i="1"/>
  <c r="V1418" i="1"/>
  <c r="V1506" i="1"/>
  <c r="V1417" i="1"/>
  <c r="V1505" i="1"/>
  <c r="V1416" i="1"/>
  <c r="V1504" i="1"/>
  <c r="V1415" i="1"/>
  <c r="V1624" i="1"/>
  <c r="V1623" i="1"/>
  <c r="V1628" i="1"/>
  <c r="V1627" i="1"/>
  <c r="V1626" i="1"/>
  <c r="V1625" i="1"/>
  <c r="V1985" i="1"/>
  <c r="V1984" i="1"/>
  <c r="V1988" i="1"/>
  <c r="V1986" i="1"/>
  <c r="V1983" i="1"/>
  <c r="V1987" i="1"/>
  <c r="V1697" i="1"/>
  <c r="V1705" i="1"/>
  <c r="V1704" i="1"/>
  <c r="V1703" i="1"/>
  <c r="V1702" i="1"/>
  <c r="V1701" i="1"/>
  <c r="V1700" i="1"/>
  <c r="V1699" i="1"/>
  <c r="V1698" i="1"/>
  <c r="V1692" i="1"/>
  <c r="V1693" i="1"/>
  <c r="V1694" i="1"/>
  <c r="V1691" i="1"/>
  <c r="V1860" i="1"/>
  <c r="V1869" i="1"/>
  <c r="V1868" i="1"/>
  <c r="V1867" i="1"/>
  <c r="V1866" i="1"/>
  <c r="V1864" i="1"/>
  <c r="V1863" i="1"/>
  <c r="V1861" i="1"/>
  <c r="V1865" i="1"/>
  <c r="V1862" i="1"/>
  <c r="V1859" i="1"/>
  <c r="V1858" i="1"/>
  <c r="V1904" i="1"/>
  <c r="V1908" i="1"/>
  <c r="V1907" i="1"/>
  <c r="V1905" i="1"/>
  <c r="V1909" i="1"/>
  <c r="V1906" i="1"/>
  <c r="V2299" i="1"/>
  <c r="V2610" i="1"/>
  <c r="V2298" i="1"/>
  <c r="V2609" i="1"/>
  <c r="V2297" i="1"/>
  <c r="V2608" i="1"/>
  <c r="V2296" i="1"/>
  <c r="V2607" i="1"/>
  <c r="V2295" i="1"/>
  <c r="V2606" i="1"/>
  <c r="V2294" i="1"/>
  <c r="V2605" i="1"/>
  <c r="V2362" i="1"/>
  <c r="V2361" i="1"/>
  <c r="V2360" i="1"/>
  <c r="V2059" i="1"/>
  <c r="V2058" i="1"/>
  <c r="V2057" i="1"/>
  <c r="V2056" i="1"/>
  <c r="V2055" i="1"/>
  <c r="V2365" i="1"/>
  <c r="V2364" i="1"/>
  <c r="V2363" i="1"/>
  <c r="V2060" i="1"/>
  <c r="V2080" i="1"/>
  <c r="V2079" i="1"/>
  <c r="V2389" i="1"/>
  <c r="V2388" i="1"/>
  <c r="V2387" i="1"/>
  <c r="V2386" i="1"/>
  <c r="V2385" i="1"/>
  <c r="V2384" i="1"/>
  <c r="V2084" i="1"/>
  <c r="V2083" i="1"/>
  <c r="V2082" i="1"/>
  <c r="V2081" i="1"/>
  <c r="V2152" i="1"/>
  <c r="V2151" i="1"/>
  <c r="V2461" i="1"/>
  <c r="V2460" i="1"/>
  <c r="V2459" i="1"/>
  <c r="V2458" i="1"/>
  <c r="V2457" i="1"/>
  <c r="V2456" i="1"/>
  <c r="V2156" i="1"/>
  <c r="V2155" i="1"/>
  <c r="V2154" i="1"/>
  <c r="V2153" i="1"/>
  <c r="V2522" i="1"/>
  <c r="V2222" i="1"/>
  <c r="V2221" i="1"/>
  <c r="V2220" i="1"/>
  <c r="V2219" i="1"/>
  <c r="V2218" i="1"/>
  <c r="V2217" i="1"/>
  <c r="V2527" i="1"/>
  <c r="V2526" i="1"/>
  <c r="V2525" i="1"/>
  <c r="V2524" i="1"/>
  <c r="V2523" i="1"/>
  <c r="V2690" i="1"/>
  <c r="V2689" i="1"/>
  <c r="V2688" i="1"/>
  <c r="V2687" i="1"/>
  <c r="V2686" i="1"/>
  <c r="V2685" i="1"/>
  <c r="V2684" i="1"/>
  <c r="V2683" i="1"/>
  <c r="V2694" i="1"/>
  <c r="V2693" i="1"/>
  <c r="V2692" i="1"/>
  <c r="V2691" i="1"/>
  <c r="V2754" i="1"/>
  <c r="V2753" i="1"/>
  <c r="V2752" i="1"/>
  <c r="V2751" i="1"/>
  <c r="V2750" i="1"/>
  <c r="V2749" i="1"/>
  <c r="V2906" i="1"/>
  <c r="V2887" i="1"/>
  <c r="V2054" i="1"/>
  <c r="V1684" i="1"/>
  <c r="V1287" i="1"/>
  <c r="V86" i="1"/>
  <c r="V85" i="1"/>
  <c r="V84" i="1"/>
  <c r="V83" i="1"/>
  <c r="V82" i="1"/>
  <c r="V81" i="1"/>
  <c r="V80" i="1"/>
  <c r="V251" i="1"/>
  <c r="V250" i="1"/>
  <c r="V177" i="1"/>
  <c r="V249" i="1"/>
  <c r="V176" i="1"/>
  <c r="V248" i="1"/>
  <c r="V175" i="1"/>
  <c r="V247" i="1"/>
  <c r="V174" i="1"/>
  <c r="V246" i="1"/>
  <c r="V173" i="1"/>
  <c r="V172" i="1"/>
  <c r="V171" i="1"/>
  <c r="V170" i="1"/>
  <c r="V254" i="1"/>
  <c r="V169" i="1"/>
  <c r="V253" i="1"/>
  <c r="V252" i="1"/>
  <c r="V397" i="1"/>
  <c r="V396" i="1"/>
  <c r="V329" i="1"/>
  <c r="V327" i="1"/>
  <c r="V401" i="1"/>
  <c r="V326" i="1"/>
  <c r="V328" i="1"/>
  <c r="V399" i="1"/>
  <c r="V325" i="1"/>
  <c r="V398" i="1"/>
  <c r="V324" i="1"/>
  <c r="V400" i="1"/>
  <c r="V73" i="1"/>
  <c r="V72" i="1"/>
  <c r="V71" i="1"/>
  <c r="V70" i="1"/>
  <c r="V69" i="1"/>
  <c r="V68" i="1"/>
  <c r="V733" i="1"/>
  <c r="V734" i="1"/>
  <c r="V735" i="1"/>
  <c r="V737" i="1"/>
  <c r="V738" i="1"/>
  <c r="V739" i="1"/>
  <c r="V588" i="1"/>
  <c r="V589" i="1"/>
  <c r="V591" i="1"/>
  <c r="V590" i="1"/>
  <c r="V587" i="1"/>
  <c r="V586" i="1"/>
  <c r="V938" i="1"/>
  <c r="V937" i="1"/>
  <c r="V911" i="1"/>
  <c r="V936" i="1"/>
  <c r="V910" i="1"/>
  <c r="V935" i="1"/>
  <c r="V909" i="1"/>
  <c r="V934" i="1"/>
  <c r="V908" i="1"/>
  <c r="V933" i="1"/>
  <c r="V907" i="1"/>
  <c r="V932" i="1"/>
  <c r="V906" i="1"/>
  <c r="V931" i="1"/>
  <c r="V905" i="1"/>
  <c r="V930" i="1"/>
  <c r="V904" i="1"/>
  <c r="V929" i="1"/>
  <c r="V903" i="1"/>
  <c r="V902" i="1"/>
  <c r="V1143" i="1"/>
  <c r="V1144" i="1"/>
  <c r="V1145" i="1"/>
  <c r="V822" i="1"/>
  <c r="V821" i="1"/>
  <c r="V820" i="1"/>
  <c r="V819" i="1"/>
  <c r="V818" i="1"/>
  <c r="V817" i="1"/>
  <c r="V1079" i="1"/>
  <c r="V1078" i="1"/>
  <c r="V1077" i="1"/>
  <c r="V1076" i="1"/>
  <c r="V1075" i="1"/>
  <c r="V1074" i="1"/>
  <c r="V2539" i="1"/>
  <c r="V2538" i="1"/>
  <c r="V2537" i="1"/>
  <c r="V2536" i="1"/>
  <c r="V2535" i="1"/>
  <c r="V2534" i="1"/>
  <c r="V1370" i="1"/>
  <c r="V1371" i="1"/>
  <c r="V1372" i="1"/>
  <c r="V1260" i="1"/>
  <c r="V1265" i="1"/>
  <c r="V1264" i="1"/>
  <c r="V1263" i="1"/>
  <c r="V1262" i="1"/>
  <c r="V1261" i="1"/>
  <c r="V1515" i="1"/>
  <c r="V1426" i="1"/>
  <c r="V1514" i="1"/>
  <c r="V1425" i="1"/>
  <c r="V1513" i="1"/>
  <c r="V1424" i="1"/>
  <c r="V1512" i="1"/>
  <c r="V1423" i="1"/>
  <c r="V1511" i="1"/>
  <c r="V1422" i="1"/>
  <c r="V1421" i="1"/>
  <c r="V1420" i="1"/>
  <c r="V1518" i="1"/>
  <c r="V1517" i="1"/>
  <c r="V1516" i="1"/>
  <c r="V1427" i="1"/>
  <c r="V1610" i="1"/>
  <c r="V1609" i="1"/>
  <c r="V1608" i="1"/>
  <c r="V1607" i="1"/>
  <c r="V1606" i="1"/>
  <c r="V1605" i="1"/>
  <c r="V1648" i="1"/>
  <c r="V1647" i="1"/>
  <c r="V1646" i="1"/>
  <c r="V1645" i="1"/>
  <c r="V1644" i="1"/>
  <c r="V1643" i="1"/>
  <c r="V1715" i="1"/>
  <c r="V1714" i="1"/>
  <c r="V1713" i="1"/>
  <c r="V1712" i="1"/>
  <c r="V1719" i="1"/>
  <c r="V1718" i="1"/>
  <c r="V1717" i="1"/>
  <c r="V1716" i="1"/>
  <c r="V1707" i="1"/>
  <c r="V1709" i="1"/>
  <c r="V1711" i="1"/>
  <c r="V2933" i="1"/>
  <c r="V2905" i="1"/>
  <c r="V2885" i="1"/>
  <c r="V1682" i="1"/>
  <c r="V5" i="1"/>
  <c r="V95" i="1"/>
  <c r="V96" i="1"/>
  <c r="V97" i="1"/>
  <c r="V98" i="1"/>
  <c r="V99" i="1"/>
  <c r="V263" i="1"/>
  <c r="V178" i="1"/>
  <c r="V262" i="1"/>
  <c r="V261" i="1"/>
  <c r="V260" i="1"/>
  <c r="V187" i="1"/>
  <c r="V259" i="1"/>
  <c r="V186" i="1"/>
  <c r="V258" i="1"/>
  <c r="V185" i="1"/>
  <c r="V257" i="1"/>
  <c r="V184" i="1"/>
  <c r="V256" i="1"/>
  <c r="V183" i="1"/>
  <c r="V255" i="1"/>
  <c r="V182" i="1"/>
  <c r="V181" i="1"/>
  <c r="V180" i="1"/>
  <c r="V264" i="1"/>
  <c r="V179" i="1"/>
  <c r="V383" i="1"/>
  <c r="V382" i="1"/>
  <c r="V455" i="1"/>
  <c r="V381" i="1"/>
  <c r="V454" i="1"/>
  <c r="V380" i="1"/>
  <c r="V453" i="1"/>
  <c r="V379" i="1"/>
  <c r="V452" i="1"/>
  <c r="V378" i="1"/>
  <c r="V451" i="1"/>
  <c r="V450" i="1"/>
  <c r="V49" i="1"/>
  <c r="V48" i="1"/>
  <c r="V47" i="1"/>
  <c r="V46" i="1"/>
  <c r="V45" i="1"/>
  <c r="V44" i="1"/>
  <c r="V471" i="1"/>
  <c r="V470" i="1"/>
  <c r="V469" i="1"/>
  <c r="V468" i="1"/>
  <c r="V475" i="1"/>
  <c r="V474" i="1"/>
  <c r="V473" i="1"/>
  <c r="V472" i="1"/>
  <c r="V751" i="1"/>
  <c r="V752" i="1"/>
  <c r="V747" i="1"/>
  <c r="V749" i="1"/>
  <c r="V750" i="1"/>
  <c r="V581" i="1"/>
  <c r="V582" i="1"/>
  <c r="V580" i="1"/>
  <c r="V585" i="1"/>
  <c r="V584" i="1"/>
  <c r="V583" i="1"/>
  <c r="V912" i="1"/>
  <c r="V945" i="1"/>
  <c r="V944" i="1"/>
  <c r="V918" i="1"/>
  <c r="V943" i="1"/>
  <c r="V917" i="1"/>
  <c r="V942" i="1"/>
  <c r="V916" i="1"/>
  <c r="V941" i="1"/>
  <c r="V915" i="1"/>
  <c r="V940" i="1"/>
  <c r="V914" i="1"/>
  <c r="V939" i="1"/>
  <c r="V913" i="1"/>
  <c r="V1091" i="1"/>
  <c r="V1090" i="1"/>
  <c r="V1089" i="1"/>
  <c r="V1088" i="1"/>
  <c r="V1087" i="1"/>
  <c r="V1086" i="1"/>
  <c r="V825" i="1"/>
  <c r="V824" i="1"/>
  <c r="V823" i="1"/>
  <c r="V831" i="1"/>
  <c r="V829" i="1"/>
  <c r="V827" i="1"/>
  <c r="V828" i="1"/>
  <c r="V830" i="1"/>
  <c r="V1199" i="1"/>
  <c r="V1198" i="1"/>
  <c r="V1197" i="1"/>
  <c r="V1196" i="1"/>
  <c r="V1194" i="1"/>
  <c r="V1195" i="1"/>
  <c r="V1378" i="1"/>
  <c r="V1377" i="1"/>
  <c r="V1376" i="1"/>
  <c r="V1375" i="1"/>
  <c r="V1374" i="1"/>
  <c r="V1379" i="1"/>
  <c r="V1247" i="1"/>
  <c r="V1246" i="1"/>
  <c r="V1245" i="1"/>
  <c r="V1244" i="1"/>
  <c r="V1243" i="1"/>
  <c r="V1242" i="1"/>
  <c r="V1258" i="1"/>
  <c r="V1257" i="1"/>
  <c r="V1256" i="1"/>
  <c r="V1255" i="1"/>
  <c r="V1254" i="1"/>
  <c r="V1259" i="1"/>
  <c r="V1526" i="1"/>
  <c r="V1525" i="1"/>
  <c r="V1524" i="1"/>
  <c r="V1435" i="1"/>
  <c r="V1523" i="1"/>
  <c r="V1434" i="1"/>
  <c r="V1522" i="1"/>
  <c r="V1433" i="1"/>
  <c r="V1520" i="1"/>
  <c r="V1432" i="1"/>
  <c r="V1519" i="1"/>
  <c r="V1431" i="1"/>
  <c r="V1429" i="1"/>
  <c r="V1428" i="1"/>
  <c r="V1521" i="1"/>
  <c r="V1430" i="1"/>
  <c r="V1611" i="1"/>
  <c r="V1616" i="1"/>
  <c r="V1615" i="1"/>
  <c r="V1614" i="1"/>
  <c r="V1613" i="1"/>
  <c r="V1612" i="1"/>
  <c r="V1654" i="1"/>
  <c r="V1653" i="1"/>
  <c r="V1652" i="1"/>
  <c r="V1651" i="1"/>
  <c r="V1650" i="1"/>
  <c r="V1649" i="1"/>
  <c r="V1727" i="1"/>
  <c r="V1726" i="1"/>
  <c r="V1725" i="1"/>
  <c r="V1724" i="1"/>
  <c r="V1723" i="1"/>
  <c r="V1734" i="1"/>
  <c r="V1722" i="1"/>
  <c r="V1733" i="1"/>
  <c r="V1721" i="1"/>
  <c r="V1732" i="1"/>
  <c r="V1720" i="1"/>
  <c r="V1731" i="1"/>
  <c r="V1730" i="1"/>
  <c r="V1729" i="1"/>
  <c r="V1728" i="1"/>
  <c r="V1768" i="1"/>
  <c r="V1772" i="1"/>
  <c r="V1771" i="1"/>
  <c r="V1769" i="1"/>
  <c r="V1773" i="1"/>
  <c r="V1770" i="1"/>
  <c r="V1922" i="1"/>
  <c r="V1921" i="1"/>
  <c r="V1920" i="1"/>
  <c r="V1919" i="1"/>
  <c r="V1918" i="1"/>
  <c r="V1917" i="1"/>
  <c r="V2251" i="1"/>
  <c r="V2562" i="1"/>
  <c r="V2250" i="1"/>
  <c r="V2561" i="1"/>
  <c r="V2249" i="1"/>
  <c r="V2560" i="1"/>
  <c r="V2248" i="1"/>
  <c r="V2559" i="1"/>
  <c r="V2247" i="1"/>
  <c r="V2558" i="1"/>
  <c r="V2246" i="1"/>
  <c r="V2557" i="1"/>
  <c r="V2068" i="1"/>
  <c r="V2373" i="1"/>
  <c r="V2070" i="1"/>
  <c r="V2375" i="1"/>
  <c r="V2072" i="1"/>
  <c r="V2377" i="1"/>
  <c r="V2140" i="1"/>
  <c r="V2139" i="1"/>
  <c r="V2449" i="1"/>
  <c r="V2448" i="1"/>
  <c r="V2447" i="1"/>
  <c r="V2446" i="1"/>
  <c r="V2445" i="1"/>
  <c r="V2444" i="1"/>
  <c r="V2144" i="1"/>
  <c r="V2143" i="1"/>
  <c r="V2142" i="1"/>
  <c r="V2141" i="1"/>
  <c r="V2470" i="1"/>
  <c r="V2469" i="1"/>
  <c r="V2468" i="1"/>
  <c r="V2167" i="1"/>
  <c r="V2166" i="1"/>
  <c r="V2165" i="1"/>
  <c r="V2164" i="1"/>
  <c r="V2163" i="1"/>
  <c r="V2473" i="1"/>
  <c r="V2472" i="1"/>
  <c r="V2471" i="1"/>
  <c r="V2168" i="1"/>
  <c r="V2721" i="1"/>
  <c r="V2720" i="1"/>
  <c r="V2718" i="1"/>
  <c r="V2714" i="1"/>
  <c r="V2713" i="1"/>
  <c r="V2712" i="1"/>
  <c r="V2711" i="1"/>
  <c r="V2709" i="1"/>
  <c r="V2723" i="1"/>
  <c r="V2722" i="1"/>
  <c r="V2717" i="1"/>
  <c r="V2708" i="1"/>
  <c r="V2710" i="1"/>
  <c r="V2788" i="1"/>
  <c r="V2787" i="1"/>
  <c r="V2786" i="1"/>
  <c r="V2785" i="1"/>
  <c r="V2790" i="1"/>
  <c r="V2918" i="1"/>
  <c r="V2917" i="1"/>
  <c r="V2916" i="1"/>
  <c r="V2915" i="1"/>
  <c r="V2914" i="1"/>
  <c r="V2913" i="1"/>
  <c r="V2903" i="1"/>
  <c r="V2883" i="1"/>
  <c r="V2707" i="1"/>
  <c r="V2311" i="1"/>
  <c r="V1680" i="1"/>
  <c r="V1142" i="1"/>
  <c r="V812" i="1"/>
  <c r="V2902" i="1"/>
  <c r="V2882" i="1"/>
  <c r="V2376" i="1"/>
  <c r="V2310" i="1"/>
  <c r="V1141" i="1"/>
  <c r="V810" i="1"/>
  <c r="V107" i="1"/>
  <c r="V108" i="1"/>
  <c r="V109" i="1"/>
  <c r="V110" i="1"/>
  <c r="V111" i="1"/>
  <c r="V275" i="1"/>
  <c r="V202" i="1"/>
  <c r="V274" i="1"/>
  <c r="V201" i="1"/>
  <c r="V273" i="1"/>
  <c r="V200" i="1"/>
  <c r="V272" i="1"/>
  <c r="V199" i="1"/>
  <c r="V271" i="1"/>
  <c r="V198" i="1"/>
  <c r="V197" i="1"/>
  <c r="V196" i="1"/>
  <c r="V195" i="1"/>
  <c r="V279" i="1"/>
  <c r="V194" i="1"/>
  <c r="V278" i="1"/>
  <c r="V277" i="1"/>
  <c r="V276" i="1"/>
  <c r="V395" i="1"/>
  <c r="V394" i="1"/>
  <c r="V467" i="1"/>
  <c r="V393" i="1"/>
  <c r="V466" i="1"/>
  <c r="V392" i="1"/>
  <c r="V465" i="1"/>
  <c r="V391" i="1"/>
  <c r="V464" i="1"/>
  <c r="V390" i="1"/>
  <c r="V463" i="1"/>
  <c r="V462" i="1"/>
  <c r="V13" i="1"/>
  <c r="V8" i="1"/>
  <c r="V9" i="1"/>
  <c r="V10" i="1"/>
  <c r="V11" i="1"/>
  <c r="V12" i="1"/>
  <c r="V484" i="1"/>
  <c r="V486" i="1"/>
  <c r="V491" i="1"/>
  <c r="V490" i="1"/>
  <c r="V489" i="1"/>
  <c r="V488" i="1"/>
  <c r="V487" i="1"/>
  <c r="V485" i="1"/>
  <c r="V740" i="1"/>
  <c r="V746" i="1"/>
  <c r="V745" i="1"/>
  <c r="V744" i="1"/>
  <c r="V743" i="1"/>
  <c r="V742" i="1"/>
  <c r="V741" i="1"/>
  <c r="V601" i="1"/>
  <c r="V600" i="1"/>
  <c r="V603" i="1"/>
  <c r="V602" i="1"/>
  <c r="V599" i="1"/>
  <c r="V598" i="1"/>
  <c r="V573" i="1"/>
  <c r="V572" i="1"/>
  <c r="V571" i="1"/>
  <c r="V570" i="1"/>
  <c r="V569" i="1"/>
  <c r="V568" i="1"/>
  <c r="V1116" i="1"/>
  <c r="V1115" i="1"/>
  <c r="V1114" i="1"/>
  <c r="V1113" i="1"/>
  <c r="V1112" i="1"/>
  <c r="V1111" i="1"/>
  <c r="V1031" i="1"/>
  <c r="V1030" i="1"/>
  <c r="V1029" i="1"/>
  <c r="V1028" i="1"/>
  <c r="V1027" i="1"/>
  <c r="V1026" i="1"/>
  <c r="V1163" i="1"/>
  <c r="V1162" i="1"/>
  <c r="V1161" i="1"/>
  <c r="V1159" i="1"/>
  <c r="V1160" i="1"/>
  <c r="V1211" i="1"/>
  <c r="V1210" i="1"/>
  <c r="V1206" i="1"/>
  <c r="V1207" i="1"/>
  <c r="V1208" i="1"/>
  <c r="V1292" i="1"/>
  <c r="V1291" i="1"/>
  <c r="V1290" i="1"/>
  <c r="V1295" i="1"/>
  <c r="V1293" i="1"/>
  <c r="V1294" i="1"/>
  <c r="V1543" i="1"/>
  <c r="V1542" i="1"/>
  <c r="V1541" i="1"/>
  <c r="V1452" i="1"/>
  <c r="V1540" i="1"/>
  <c r="V1451" i="1"/>
  <c r="V1539" i="1"/>
  <c r="V1450" i="1"/>
  <c r="V1538" i="1"/>
  <c r="V1449" i="1"/>
  <c r="V1537" i="1"/>
  <c r="V1448" i="1"/>
  <c r="V1447" i="1"/>
  <c r="V1446" i="1"/>
  <c r="V1575" i="1"/>
  <c r="V1578" i="1"/>
  <c r="V1580" i="1"/>
  <c r="V1666" i="1"/>
  <c r="V1665" i="1"/>
  <c r="V1664" i="1"/>
  <c r="V1663" i="1"/>
  <c r="V1662" i="1"/>
  <c r="V1661" i="1"/>
  <c r="V1751" i="1"/>
  <c r="V1750" i="1"/>
  <c r="V1761" i="1"/>
  <c r="V1760" i="1"/>
  <c r="V1759" i="1"/>
  <c r="V1758" i="1"/>
  <c r="V1757" i="1"/>
  <c r="V1756" i="1"/>
  <c r="V1755" i="1"/>
  <c r="V1754" i="1"/>
  <c r="V1753" i="1"/>
  <c r="V1752" i="1"/>
  <c r="V1886" i="1"/>
  <c r="V1887" i="1"/>
  <c r="V1888" i="1"/>
  <c r="V1882" i="1"/>
  <c r="V1884" i="1"/>
  <c r="V1885" i="1"/>
  <c r="V1934" i="1"/>
  <c r="V1933" i="1"/>
  <c r="V1931" i="1"/>
  <c r="V1930" i="1"/>
  <c r="V1929" i="1"/>
  <c r="V1932" i="1"/>
  <c r="V2263" i="1"/>
  <c r="V2574" i="1"/>
  <c r="V2262" i="1"/>
  <c r="V2573" i="1"/>
  <c r="V2261" i="1"/>
  <c r="V2572" i="1"/>
  <c r="V2260" i="1"/>
  <c r="V2571" i="1"/>
  <c r="V2259" i="1"/>
  <c r="V2570" i="1"/>
  <c r="V2258" i="1"/>
  <c r="V2569" i="1"/>
  <c r="V2014" i="1"/>
  <c r="V2013" i="1"/>
  <c r="V2323" i="1"/>
  <c r="V2322" i="1"/>
  <c r="V2321" i="1"/>
  <c r="V2320" i="1"/>
  <c r="V2319" i="1"/>
  <c r="V2318" i="1"/>
  <c r="V2018" i="1"/>
  <c r="V2017" i="1"/>
  <c r="V2016" i="1"/>
  <c r="V2015" i="1"/>
  <c r="V2092" i="1"/>
  <c r="V2091" i="1"/>
  <c r="V2401" i="1"/>
  <c r="V2400" i="1"/>
  <c r="V2399" i="1"/>
  <c r="V2398" i="1"/>
  <c r="V2397" i="1"/>
  <c r="V2396" i="1"/>
  <c r="V2096" i="1"/>
  <c r="V2095" i="1"/>
  <c r="V2094" i="1"/>
  <c r="V2093" i="1"/>
  <c r="V2226" i="1"/>
  <c r="V2227" i="1"/>
  <c r="V2532" i="1"/>
  <c r="V2228" i="1"/>
  <c r="V2533" i="1"/>
  <c r="V2224" i="1"/>
  <c r="V2529" i="1"/>
  <c r="V2225" i="1"/>
  <c r="V2530" i="1"/>
  <c r="V2638" i="1"/>
  <c r="V2637" i="1"/>
  <c r="V2636" i="1"/>
  <c r="V2635" i="1"/>
  <c r="V2646" i="1"/>
  <c r="V2645" i="1"/>
  <c r="V2644" i="1"/>
  <c r="V2643" i="1"/>
  <c r="V2642" i="1"/>
  <c r="V2641" i="1"/>
  <c r="V2640" i="1"/>
  <c r="V2639" i="1"/>
  <c r="V2840" i="1"/>
  <c r="V2837" i="1"/>
  <c r="V2802" i="1"/>
  <c r="V2801" i="1"/>
  <c r="V2800" i="1"/>
  <c r="V2799" i="1"/>
  <c r="V2798" i="1"/>
  <c r="V2797" i="1"/>
  <c r="V2932" i="1"/>
  <c r="V2934" i="1"/>
  <c r="V2936" i="1"/>
  <c r="V2901" i="1"/>
  <c r="V2374" i="1"/>
  <c r="V2223" i="1"/>
  <c r="V117" i="1"/>
  <c r="V116" i="1"/>
  <c r="V115" i="1"/>
  <c r="V114" i="1"/>
  <c r="V113" i="1"/>
  <c r="V112" i="1"/>
  <c r="V285" i="1"/>
  <c r="V284" i="1"/>
  <c r="V283" i="1"/>
  <c r="V282" i="1"/>
  <c r="V281" i="1"/>
  <c r="V208" i="1"/>
  <c r="V280" i="1"/>
  <c r="V207" i="1"/>
  <c r="V206" i="1"/>
  <c r="V209" i="1"/>
  <c r="V205" i="1"/>
  <c r="V204" i="1"/>
  <c r="V203" i="1"/>
  <c r="V335" i="1"/>
  <c r="V334" i="1"/>
  <c r="V407" i="1"/>
  <c r="V333" i="1"/>
  <c r="V406" i="1"/>
  <c r="V332" i="1"/>
  <c r="V405" i="1"/>
  <c r="V331" i="1"/>
  <c r="V404" i="1"/>
  <c r="V330" i="1"/>
  <c r="V403" i="1"/>
  <c r="V402" i="1"/>
  <c r="V61" i="1"/>
  <c r="V60" i="1"/>
  <c r="V59" i="1"/>
  <c r="V58" i="1"/>
  <c r="V57" i="1"/>
  <c r="V56" i="1"/>
  <c r="V499" i="1"/>
  <c r="V497" i="1"/>
  <c r="V496" i="1"/>
  <c r="V495" i="1"/>
  <c r="V492" i="1"/>
  <c r="V494" i="1"/>
  <c r="V493" i="1"/>
  <c r="V764" i="1"/>
  <c r="V763" i="1"/>
  <c r="V762" i="1"/>
  <c r="V761" i="1"/>
  <c r="V760" i="1"/>
  <c r="V759" i="1"/>
  <c r="V2974" i="1"/>
  <c r="V2979" i="1"/>
  <c r="V2978" i="1"/>
  <c r="V2977" i="1"/>
  <c r="V2976" i="1"/>
  <c r="V2975" i="1"/>
  <c r="V640" i="1"/>
  <c r="V609" i="1"/>
  <c r="V608" i="1"/>
  <c r="V607" i="1"/>
  <c r="V606" i="1"/>
  <c r="V605" i="1"/>
  <c r="V604" i="1"/>
  <c r="V554" i="1"/>
  <c r="V553" i="1"/>
  <c r="V552" i="1"/>
  <c r="V551" i="1"/>
  <c r="V550" i="1"/>
  <c r="V555" i="1"/>
  <c r="V1080" i="1"/>
  <c r="V1081" i="1"/>
  <c r="V1082" i="1"/>
  <c r="V1083" i="1"/>
  <c r="V1084" i="1"/>
  <c r="V1085" i="1"/>
  <c r="V1164" i="1"/>
  <c r="V1169" i="1"/>
  <c r="V1168" i="1"/>
  <c r="V1167" i="1"/>
  <c r="V1166" i="1"/>
  <c r="V1165" i="1"/>
  <c r="V1217" i="1"/>
  <c r="V1216" i="1"/>
  <c r="V1215" i="1"/>
  <c r="V1214" i="1"/>
  <c r="V1213" i="1"/>
  <c r="V1212" i="1"/>
  <c r="V1313" i="1"/>
  <c r="V1312" i="1"/>
  <c r="V1311" i="1"/>
  <c r="V1310" i="1"/>
  <c r="V1309" i="1"/>
  <c r="V1308" i="1"/>
  <c r="V1544" i="1"/>
  <c r="V1455" i="1"/>
  <c r="V1454" i="1"/>
  <c r="V1453" i="1"/>
  <c r="V1549" i="1"/>
  <c r="V1548" i="1"/>
  <c r="V1547" i="1"/>
  <c r="V1458" i="1"/>
  <c r="V1546" i="1"/>
  <c r="V1457" i="1"/>
  <c r="V1545" i="1"/>
  <c r="V1456" i="1"/>
  <c r="V1567" i="1"/>
  <c r="V1568" i="1"/>
  <c r="V1563" i="1"/>
  <c r="V1565" i="1"/>
  <c r="V1566" i="1"/>
  <c r="V1669" i="1"/>
  <c r="V1671" i="1"/>
  <c r="V2899" i="1"/>
  <c r="V2871" i="1"/>
  <c r="V2843" i="1"/>
  <c r="V2372" i="1"/>
  <c r="V2205" i="1"/>
  <c r="V1670" i="1"/>
  <c r="V1373" i="1"/>
  <c r="V120" i="1"/>
  <c r="V119" i="1"/>
  <c r="V118" i="1"/>
  <c r="V123" i="1"/>
  <c r="V122" i="1"/>
  <c r="V121" i="1"/>
  <c r="V287" i="1"/>
  <c r="V215" i="1"/>
  <c r="V286" i="1"/>
  <c r="V214" i="1"/>
  <c r="V213" i="1"/>
  <c r="V212" i="1"/>
  <c r="V211" i="1"/>
  <c r="V210" i="1"/>
  <c r="V291" i="1"/>
  <c r="V290" i="1"/>
  <c r="V289" i="1"/>
  <c r="V288" i="1"/>
  <c r="V410" i="1"/>
  <c r="V336" i="1"/>
  <c r="V409" i="1"/>
  <c r="V408" i="1"/>
  <c r="V341" i="1"/>
  <c r="V340" i="1"/>
  <c r="V413" i="1"/>
  <c r="V339" i="1"/>
  <c r="V412" i="1"/>
  <c r="V338" i="1"/>
  <c r="V411" i="1"/>
  <c r="V337" i="1"/>
  <c r="V64" i="1"/>
  <c r="V63" i="1"/>
  <c r="V62" i="1"/>
  <c r="V67" i="1"/>
  <c r="V66" i="1"/>
  <c r="V65" i="1"/>
  <c r="V507" i="1"/>
  <c r="V506" i="1"/>
  <c r="V505" i="1"/>
  <c r="V504" i="1"/>
  <c r="V503" i="1"/>
  <c r="V502" i="1"/>
  <c r="V501" i="1"/>
  <c r="V500" i="1"/>
  <c r="V685" i="1"/>
  <c r="V684" i="1"/>
  <c r="V683" i="1"/>
  <c r="V682" i="1"/>
  <c r="V681" i="1"/>
  <c r="V680" i="1"/>
  <c r="V2973" i="1"/>
  <c r="V2972" i="1"/>
  <c r="V2971" i="1"/>
  <c r="V2970" i="1"/>
  <c r="V2969" i="1"/>
  <c r="V2968" i="1"/>
  <c r="V2967" i="1"/>
  <c r="V2966" i="1"/>
  <c r="V2965" i="1"/>
  <c r="V635" i="1"/>
  <c r="V636" i="1"/>
  <c r="V637" i="1"/>
  <c r="V638" i="1"/>
  <c r="V634" i="1"/>
  <c r="V561" i="1"/>
  <c r="V560" i="1"/>
  <c r="V559" i="1"/>
  <c r="V558" i="1"/>
  <c r="V557" i="1"/>
  <c r="V556" i="1"/>
  <c r="V987" i="1"/>
  <c r="V840" i="1"/>
  <c r="V986" i="1"/>
  <c r="V839" i="1"/>
  <c r="V838" i="1"/>
  <c r="V837" i="1"/>
  <c r="V836" i="1"/>
  <c r="V995" i="1"/>
  <c r="V835" i="1"/>
  <c r="V993" i="1"/>
  <c r="V834" i="1"/>
  <c r="V992" i="1"/>
  <c r="V833" i="1"/>
  <c r="V991" i="1"/>
  <c r="V832" i="1"/>
  <c r="V990" i="1"/>
  <c r="V989" i="1"/>
  <c r="V988" i="1"/>
  <c r="V841" i="1"/>
  <c r="V994" i="1"/>
  <c r="V770" i="1"/>
  <c r="V769" i="1"/>
  <c r="V768" i="1"/>
  <c r="V767" i="1"/>
  <c r="V766" i="1"/>
  <c r="V765" i="1"/>
  <c r="V1036" i="1"/>
  <c r="V1035" i="1"/>
  <c r="V1034" i="1"/>
  <c r="V1033" i="1"/>
  <c r="V1032" i="1"/>
  <c r="V1037" i="1"/>
  <c r="V1176" i="1"/>
  <c r="V1181" i="1"/>
  <c r="V1179" i="1"/>
  <c r="V1178" i="1"/>
  <c r="V1177" i="1"/>
  <c r="V1180" i="1"/>
  <c r="V1320" i="1"/>
  <c r="V1323" i="1"/>
  <c r="V1324" i="1"/>
  <c r="V1325" i="1"/>
  <c r="V1555" i="1"/>
  <c r="V1554" i="1"/>
  <c r="V1553" i="1"/>
  <c r="V1464" i="1"/>
  <c r="V1552" i="1"/>
  <c r="V1463" i="1"/>
  <c r="V1551" i="1"/>
  <c r="V1462" i="1"/>
  <c r="V1550" i="1"/>
  <c r="V1461" i="1"/>
  <c r="V1460" i="1"/>
  <c r="V1459" i="1"/>
  <c r="V1574" i="1"/>
  <c r="V1572" i="1"/>
  <c r="V1571" i="1"/>
  <c r="V1570" i="1"/>
  <c r="V1569" i="1"/>
  <c r="V1573" i="1"/>
  <c r="V1675" i="1"/>
  <c r="V1676" i="1"/>
  <c r="V1677" i="1"/>
  <c r="V1678" i="1"/>
  <c r="V1673" i="1"/>
  <c r="V1674" i="1"/>
  <c r="V1794" i="1"/>
  <c r="V1790" i="1"/>
  <c r="V1786" i="1"/>
  <c r="V1797" i="1"/>
  <c r="V1795" i="1"/>
  <c r="V1796" i="1"/>
  <c r="V1793" i="1"/>
  <c r="V1792" i="1"/>
  <c r="V1791" i="1"/>
  <c r="V1787" i="1"/>
  <c r="V1789" i="1"/>
  <c r="V1788" i="1"/>
  <c r="V1903" i="1"/>
  <c r="V1901" i="1"/>
  <c r="V1900" i="1"/>
  <c r="V1899" i="1"/>
  <c r="V1898" i="1"/>
  <c r="V1902" i="1"/>
  <c r="V1897" i="1"/>
  <c r="V1946" i="1"/>
  <c r="V1945" i="1"/>
  <c r="V1943" i="1"/>
  <c r="V1942" i="1"/>
  <c r="V1941" i="1"/>
  <c r="V1944" i="1"/>
  <c r="V2275" i="1"/>
  <c r="V2586" i="1"/>
  <c r="V2274" i="1"/>
  <c r="V2585" i="1"/>
  <c r="V2273" i="1"/>
  <c r="V2584" i="1"/>
  <c r="V2272" i="1"/>
  <c r="V2583" i="1"/>
  <c r="V2271" i="1"/>
  <c r="V2582" i="1"/>
  <c r="V2270" i="1"/>
  <c r="V2581" i="1"/>
  <c r="V2029" i="1"/>
  <c r="V2028" i="1"/>
  <c r="V2026" i="1"/>
  <c r="V2025" i="1"/>
  <c r="V2334" i="1"/>
  <c r="V2333" i="1"/>
  <c r="V2332" i="1"/>
  <c r="V2331" i="1"/>
  <c r="V2330" i="1"/>
  <c r="V2027" i="1"/>
  <c r="V2030" i="1"/>
  <c r="V2335" i="1"/>
  <c r="V2104" i="1"/>
  <c r="V2103" i="1"/>
  <c r="V2413" i="1"/>
  <c r="V2412" i="1"/>
  <c r="V2411" i="1"/>
  <c r="V2410" i="1"/>
  <c r="V2409" i="1"/>
  <c r="V2408" i="1"/>
  <c r="V2108" i="1"/>
  <c r="V2107" i="1"/>
  <c r="V2106" i="1"/>
  <c r="V2105" i="1"/>
  <c r="V2182" i="1"/>
  <c r="V2181" i="1"/>
  <c r="V2491" i="1"/>
  <c r="V2490" i="1"/>
  <c r="V2489" i="1"/>
  <c r="V2488" i="1"/>
  <c r="V2487" i="1"/>
  <c r="V2486" i="1"/>
  <c r="V2186" i="1"/>
  <c r="V2185" i="1"/>
  <c r="V2184" i="1"/>
  <c r="V2183" i="1"/>
  <c r="V2770" i="1"/>
  <c r="V2769" i="1"/>
  <c r="V2768" i="1"/>
  <c r="V2767" i="1"/>
  <c r="V2776" i="1"/>
  <c r="V2775" i="1"/>
  <c r="V2774" i="1"/>
  <c r="V2773" i="1"/>
  <c r="V2772" i="1"/>
  <c r="V2771" i="1"/>
  <c r="V2857" i="1"/>
  <c r="V2856" i="1"/>
  <c r="V2855" i="1"/>
  <c r="V2854" i="1"/>
  <c r="V2853" i="1"/>
  <c r="V2852" i="1"/>
  <c r="V2851" i="1"/>
  <c r="V2814" i="1"/>
  <c r="V2813" i="1"/>
  <c r="V2812" i="1"/>
  <c r="V2811" i="1"/>
  <c r="V2810" i="1"/>
  <c r="V2870" i="1"/>
  <c r="V2842" i="1"/>
  <c r="V2825" i="1"/>
  <c r="V1668" i="1"/>
  <c r="V1369" i="1"/>
  <c r="AH2997" i="1"/>
  <c r="W2997" i="1" s="1"/>
  <c r="AH2943" i="1"/>
  <c r="W2943" i="1" s="1"/>
  <c r="AH2947" i="1"/>
  <c r="W2947" i="1" s="1"/>
  <c r="AH2951" i="1"/>
  <c r="W2951" i="1" s="1"/>
  <c r="AH2955" i="1"/>
  <c r="W2955" i="1" s="1"/>
  <c r="AH2959" i="1"/>
  <c r="W2959" i="1" s="1"/>
  <c r="AH2963" i="1"/>
  <c r="W2963" i="1" s="1"/>
  <c r="AH2967" i="1"/>
  <c r="W2967" i="1" s="1"/>
  <c r="AH2971" i="1"/>
  <c r="W2971" i="1" s="1"/>
  <c r="AH2975" i="1"/>
  <c r="W2975" i="1" s="1"/>
  <c r="AH2979" i="1"/>
  <c r="W2979" i="1" s="1"/>
  <c r="AH2983" i="1"/>
  <c r="W2983" i="1" s="1"/>
  <c r="AH2987" i="1"/>
  <c r="W2987" i="1" s="1"/>
  <c r="AH2991" i="1"/>
  <c r="W2991" i="1" s="1"/>
  <c r="AH3001" i="1"/>
  <c r="W3001" i="1" s="1"/>
  <c r="AH2996" i="1"/>
  <c r="W2996" i="1" s="1"/>
  <c r="AH2946" i="1"/>
  <c r="W2946" i="1" s="1"/>
  <c r="AH2950" i="1"/>
  <c r="W2950" i="1" s="1"/>
  <c r="AH2954" i="1"/>
  <c r="W2954" i="1" s="1"/>
  <c r="AH2958" i="1"/>
  <c r="W2958" i="1" s="1"/>
  <c r="AH2962" i="1"/>
  <c r="W2962" i="1" s="1"/>
  <c r="AH2966" i="1"/>
  <c r="W2966" i="1" s="1"/>
  <c r="AH2970" i="1"/>
  <c r="W2970" i="1" s="1"/>
  <c r="AH2974" i="1"/>
  <c r="W2974" i="1" s="1"/>
  <c r="AH2978" i="1"/>
  <c r="W2978" i="1" s="1"/>
  <c r="AH2982" i="1"/>
  <c r="W2982" i="1" s="1"/>
  <c r="AH2986" i="1"/>
  <c r="W2986" i="1" s="1"/>
  <c r="AH2990" i="1"/>
  <c r="W2990" i="1" s="1"/>
  <c r="AH2995" i="1"/>
  <c r="W2995" i="1" s="1"/>
  <c r="AH3000" i="1"/>
  <c r="W3000" i="1" s="1"/>
  <c r="AH3004" i="1"/>
  <c r="W3004" i="1" s="1"/>
  <c r="AH2994" i="1"/>
  <c r="W2994" i="1" s="1"/>
  <c r="AH2945" i="1"/>
  <c r="W2945" i="1" s="1"/>
  <c r="AH2949" i="1"/>
  <c r="W2949" i="1" s="1"/>
  <c r="AH2953" i="1"/>
  <c r="W2953" i="1" s="1"/>
  <c r="AH2957" i="1"/>
  <c r="W2957" i="1" s="1"/>
  <c r="AH2961" i="1"/>
  <c r="W2961" i="1" s="1"/>
  <c r="AH2965" i="1"/>
  <c r="W2965" i="1" s="1"/>
  <c r="AH2969" i="1"/>
  <c r="W2969" i="1" s="1"/>
  <c r="AH2973" i="1"/>
  <c r="W2973" i="1" s="1"/>
  <c r="AH2977" i="1"/>
  <c r="W2977" i="1" s="1"/>
  <c r="AH2981" i="1"/>
  <c r="W2981" i="1" s="1"/>
  <c r="AH2985" i="1"/>
  <c r="W2985" i="1" s="1"/>
  <c r="AH2989" i="1"/>
  <c r="W2989" i="1" s="1"/>
  <c r="AH2999" i="1"/>
  <c r="W2999" i="1" s="1"/>
  <c r="AH3003" i="1"/>
  <c r="W3003" i="1" s="1"/>
  <c r="AH2993" i="1"/>
  <c r="W2993" i="1" s="1"/>
  <c r="AH2944" i="1"/>
  <c r="W2944" i="1" s="1"/>
  <c r="AH2948" i="1"/>
  <c r="W2948" i="1" s="1"/>
  <c r="AH2952" i="1"/>
  <c r="W2952" i="1" s="1"/>
  <c r="AH2956" i="1"/>
  <c r="W2956" i="1" s="1"/>
  <c r="AH2960" i="1"/>
  <c r="W2960" i="1" s="1"/>
  <c r="AH2964" i="1"/>
  <c r="W2964" i="1" s="1"/>
  <c r="AH2968" i="1"/>
  <c r="W2968" i="1" s="1"/>
  <c r="AH2972" i="1"/>
  <c r="W2972" i="1" s="1"/>
  <c r="AH2976" i="1"/>
  <c r="W2976" i="1" s="1"/>
  <c r="AH2980" i="1"/>
  <c r="W2980" i="1" s="1"/>
  <c r="AH2984" i="1"/>
  <c r="W2984" i="1" s="1"/>
  <c r="AH2988" i="1"/>
  <c r="W2988" i="1" s="1"/>
  <c r="AH2992" i="1"/>
  <c r="W2992" i="1" s="1"/>
  <c r="AH2998" i="1"/>
  <c r="W2998" i="1" s="1"/>
  <c r="AH3002" i="1"/>
  <c r="W3002" i="1" s="1"/>
  <c r="V90" i="1"/>
  <c r="V89" i="1"/>
  <c r="V88" i="1"/>
  <c r="V87" i="1"/>
  <c r="V93" i="1"/>
  <c r="V92" i="1"/>
  <c r="V91" i="1"/>
  <c r="V130" i="1"/>
  <c r="V129" i="1"/>
  <c r="V128" i="1"/>
  <c r="V127" i="1"/>
  <c r="V126" i="1"/>
  <c r="V125" i="1"/>
  <c r="V124" i="1"/>
  <c r="V297" i="1"/>
  <c r="V296" i="1"/>
  <c r="V295" i="1"/>
  <c r="V294" i="1"/>
  <c r="V293" i="1"/>
  <c r="V221" i="1"/>
  <c r="V292" i="1"/>
  <c r="V220" i="1"/>
  <c r="V219" i="1"/>
  <c r="V218" i="1"/>
  <c r="V217" i="1"/>
  <c r="V216" i="1"/>
  <c r="V347" i="1"/>
  <c r="V346" i="1"/>
  <c r="V419" i="1"/>
  <c r="V345" i="1"/>
  <c r="V418" i="1"/>
  <c r="V344" i="1"/>
  <c r="V417" i="1"/>
  <c r="V343" i="1"/>
  <c r="V416" i="1"/>
  <c r="V342" i="1"/>
  <c r="V415" i="1"/>
  <c r="V414" i="1"/>
  <c r="V28" i="1"/>
  <c r="V27" i="1"/>
  <c r="V26" i="1"/>
  <c r="V31" i="1"/>
  <c r="V30" i="1"/>
  <c r="V29" i="1"/>
  <c r="V513" i="1"/>
  <c r="V512" i="1"/>
  <c r="V509" i="1"/>
  <c r="V508" i="1"/>
  <c r="V510" i="1"/>
  <c r="V511" i="1"/>
  <c r="V515" i="1"/>
  <c r="V514" i="1"/>
  <c r="V691" i="1"/>
  <c r="V690" i="1"/>
  <c r="V689" i="1"/>
  <c r="V688" i="1"/>
  <c r="V687" i="1"/>
  <c r="V686" i="1"/>
  <c r="V2962" i="1"/>
  <c r="V2961" i="1"/>
  <c r="V2960" i="1"/>
  <c r="V2959" i="1"/>
  <c r="V2958" i="1"/>
  <c r="V2957" i="1"/>
  <c r="V2956" i="1"/>
  <c r="V2955" i="1"/>
  <c r="V2964" i="1"/>
  <c r="V2963" i="1"/>
  <c r="V537" i="1"/>
  <c r="V536" i="1"/>
  <c r="V535" i="1"/>
  <c r="V533" i="1"/>
  <c r="V532" i="1"/>
  <c r="V534" i="1"/>
  <c r="V1000" i="1"/>
  <c r="V999" i="1"/>
  <c r="V851" i="1"/>
  <c r="V998" i="1"/>
  <c r="V850" i="1"/>
  <c r="V997" i="1"/>
  <c r="V849" i="1"/>
  <c r="V996" i="1"/>
  <c r="V848" i="1"/>
  <c r="V847" i="1"/>
  <c r="V846" i="1"/>
  <c r="V1005" i="1"/>
  <c r="V845" i="1"/>
  <c r="V1004" i="1"/>
  <c r="V844" i="1"/>
  <c r="V1003" i="1"/>
  <c r="V843" i="1"/>
  <c r="V1002" i="1"/>
  <c r="V842" i="1"/>
  <c r="V1001" i="1"/>
  <c r="V1096" i="1"/>
  <c r="V1095" i="1"/>
  <c r="V1094" i="1"/>
  <c r="V1093" i="1"/>
  <c r="V1092" i="1"/>
  <c r="V1098" i="1"/>
  <c r="V1097" i="1"/>
  <c r="V782" i="1"/>
  <c r="V781" i="1"/>
  <c r="V780" i="1"/>
  <c r="V779" i="1"/>
  <c r="V778" i="1"/>
  <c r="V777" i="1"/>
  <c r="V1043" i="1"/>
  <c r="V1042" i="1"/>
  <c r="V1041" i="1"/>
  <c r="V1040" i="1"/>
  <c r="V1039" i="1"/>
  <c r="V1038" i="1"/>
  <c r="V1175" i="1"/>
  <c r="V1174" i="1"/>
  <c r="V1173" i="1"/>
  <c r="V1172" i="1"/>
  <c r="V1171" i="1"/>
  <c r="V1170" i="1"/>
  <c r="V1202" i="1"/>
  <c r="V1201" i="1"/>
  <c r="V1200" i="1"/>
  <c r="V1205" i="1"/>
  <c r="V1204" i="1"/>
  <c r="V1203" i="1"/>
  <c r="V1329" i="1"/>
  <c r="V1328" i="1"/>
  <c r="V1327" i="1"/>
  <c r="V1326" i="1"/>
  <c r="V1331" i="1"/>
  <c r="V1330" i="1"/>
  <c r="V1301" i="1"/>
  <c r="V1300" i="1"/>
  <c r="V1299" i="1"/>
  <c r="V1298" i="1"/>
  <c r="V1297" i="1"/>
  <c r="V1296" i="1"/>
  <c r="V1556" i="1"/>
  <c r="V1467" i="1"/>
  <c r="V1466" i="1"/>
  <c r="V1465" i="1"/>
  <c r="V1562" i="1"/>
  <c r="V1561" i="1"/>
  <c r="V1560" i="1"/>
  <c r="V1559" i="1"/>
  <c r="V1470" i="1"/>
  <c r="V1558" i="1"/>
  <c r="V1469" i="1"/>
  <c r="V1557" i="1"/>
  <c r="V1468" i="1"/>
  <c r="V1681" i="1"/>
  <c r="V1683" i="1"/>
  <c r="V1806" i="1"/>
  <c r="V1802" i="1"/>
  <c r="V1800" i="1"/>
  <c r="V1798" i="1"/>
  <c r="V1809" i="1"/>
  <c r="V1807" i="1"/>
  <c r="V1808" i="1"/>
  <c r="V1805" i="1"/>
  <c r="V1804" i="1"/>
  <c r="V1803" i="1"/>
  <c r="V1801" i="1"/>
  <c r="V1799" i="1"/>
  <c r="V1952" i="1"/>
  <c r="V1951" i="1"/>
  <c r="V1950" i="1"/>
  <c r="V1949" i="1"/>
  <c r="V1948" i="1"/>
  <c r="V2588" i="1"/>
  <c r="V2276" i="1"/>
  <c r="V2587" i="1"/>
  <c r="V2281" i="1"/>
  <c r="V2592" i="1"/>
  <c r="V2280" i="1"/>
  <c r="V2591" i="1"/>
  <c r="V2279" i="1"/>
  <c r="V2590" i="1"/>
  <c r="V2278" i="1"/>
  <c r="V2589" i="1"/>
  <c r="V2277" i="1"/>
  <c r="V2341" i="1"/>
  <c r="V2340" i="1"/>
  <c r="V2339" i="1"/>
  <c r="V2338" i="1"/>
  <c r="V2337" i="1"/>
  <c r="V2336" i="1"/>
  <c r="V2036" i="1"/>
  <c r="V2035" i="1"/>
  <c r="V2034" i="1"/>
  <c r="V2033" i="1"/>
  <c r="V2032" i="1"/>
  <c r="V2031" i="1"/>
  <c r="V2416" i="1"/>
  <c r="V2415" i="1"/>
  <c r="V2414" i="1"/>
  <c r="V2113" i="1"/>
  <c r="V2112" i="1"/>
  <c r="V2111" i="1"/>
  <c r="V2110" i="1"/>
  <c r="V2109" i="1"/>
  <c r="V2419" i="1"/>
  <c r="V2418" i="1"/>
  <c r="V2417" i="1"/>
  <c r="V2114" i="1"/>
  <c r="V2494" i="1"/>
  <c r="V2493" i="1"/>
  <c r="V2492" i="1"/>
  <c r="V2192" i="1"/>
  <c r="V2191" i="1"/>
  <c r="V2190" i="1"/>
  <c r="V2189" i="1"/>
  <c r="V2188" i="1"/>
  <c r="V2187" i="1"/>
  <c r="V2497" i="1"/>
  <c r="V2496" i="1"/>
  <c r="V2495" i="1"/>
  <c r="V2766" i="1"/>
  <c r="V2765" i="1"/>
  <c r="V2764" i="1"/>
  <c r="V2763" i="1"/>
  <c r="V2762" i="1"/>
  <c r="V2761" i="1"/>
  <c r="V2860" i="1"/>
  <c r="V2859" i="1"/>
  <c r="V2864" i="1"/>
  <c r="V2820" i="1"/>
  <c r="V2819" i="1"/>
  <c r="V2818" i="1"/>
  <c r="V2817" i="1"/>
  <c r="V2816" i="1"/>
  <c r="V2815" i="1"/>
  <c r="V2841" i="1"/>
  <c r="V2531" i="1"/>
  <c r="V2006" i="1"/>
  <c r="V1710" i="1"/>
  <c r="V1667" i="1"/>
  <c r="V1368" i="1"/>
  <c r="V748" i="1"/>
  <c r="V639" i="1"/>
  <c r="V76" i="1"/>
  <c r="V75" i="1"/>
  <c r="V74" i="1"/>
  <c r="V78" i="1"/>
  <c r="V79" i="1"/>
  <c r="V77" i="1"/>
  <c r="V299" i="1"/>
  <c r="V298" i="1"/>
  <c r="V304" i="1"/>
  <c r="V303" i="1"/>
  <c r="V302" i="1"/>
  <c r="V301" i="1"/>
  <c r="V300" i="1"/>
  <c r="V422" i="1"/>
  <c r="V348" i="1"/>
  <c r="V421" i="1"/>
  <c r="V420" i="1"/>
  <c r="V353" i="1"/>
  <c r="V352" i="1"/>
  <c r="V425" i="1"/>
  <c r="V351" i="1"/>
  <c r="V424" i="1"/>
  <c r="V350" i="1"/>
  <c r="V423" i="1"/>
  <c r="V349" i="1"/>
  <c r="V25" i="1"/>
  <c r="V24" i="1"/>
  <c r="V23" i="1"/>
  <c r="V22" i="1"/>
  <c r="V21" i="1"/>
  <c r="V20" i="1"/>
  <c r="V523" i="1"/>
  <c r="V522" i="1"/>
  <c r="V521" i="1"/>
  <c r="V520" i="1"/>
  <c r="V519" i="1"/>
  <c r="V518" i="1"/>
  <c r="V517" i="1"/>
  <c r="V516" i="1"/>
  <c r="V693" i="1"/>
  <c r="V692" i="1"/>
  <c r="V698" i="1"/>
  <c r="V697" i="1"/>
  <c r="V696" i="1"/>
  <c r="V695" i="1"/>
  <c r="V694" i="1"/>
  <c r="V2950" i="1"/>
  <c r="V2949" i="1"/>
  <c r="V2954" i="1"/>
  <c r="V2953" i="1"/>
  <c r="V2952" i="1"/>
  <c r="V2951" i="1"/>
  <c r="V627" i="1"/>
  <c r="V622" i="1"/>
  <c r="V576" i="1"/>
  <c r="V577" i="1"/>
  <c r="V579" i="1"/>
  <c r="V578" i="1"/>
  <c r="V575" i="1"/>
  <c r="V574" i="1"/>
  <c r="V1012" i="1"/>
  <c r="V852" i="1"/>
  <c r="V1011" i="1"/>
  <c r="V1010" i="1"/>
  <c r="V1009" i="1"/>
  <c r="V861" i="1"/>
  <c r="V1008" i="1"/>
  <c r="V860" i="1"/>
  <c r="V1007" i="1"/>
  <c r="V859" i="1"/>
  <c r="V1006" i="1"/>
  <c r="V858" i="1"/>
  <c r="V857" i="1"/>
  <c r="V856" i="1"/>
  <c r="V1015" i="1"/>
  <c r="V855" i="1"/>
  <c r="V1014" i="1"/>
  <c r="V854" i="1"/>
  <c r="V1013" i="1"/>
  <c r="V853" i="1"/>
  <c r="V1104" i="1"/>
  <c r="V1103" i="1"/>
  <c r="V1102" i="1"/>
  <c r="V1101" i="1"/>
  <c r="V1100" i="1"/>
  <c r="V1099" i="1"/>
  <c r="V788" i="1"/>
  <c r="V787" i="1"/>
  <c r="V786" i="1"/>
  <c r="V785" i="1"/>
  <c r="V784" i="1"/>
  <c r="V783" i="1"/>
  <c r="V1157" i="1"/>
  <c r="V1156" i="1"/>
  <c r="V1155" i="1"/>
  <c r="V1154" i="1"/>
  <c r="V1153" i="1"/>
  <c r="V1152" i="1"/>
  <c r="V1221" i="1"/>
  <c r="V1220" i="1"/>
  <c r="V1219" i="1"/>
  <c r="V1218" i="1"/>
  <c r="V1223" i="1"/>
  <c r="V1337" i="1"/>
  <c r="V1336" i="1"/>
  <c r="V1335" i="1"/>
  <c r="V1334" i="1"/>
  <c r="V1333" i="1"/>
  <c r="V1332" i="1"/>
  <c r="V1284" i="1"/>
  <c r="V1285" i="1"/>
  <c r="V1288" i="1"/>
  <c r="V1289" i="1"/>
  <c r="V1479" i="1"/>
  <c r="V1390" i="1"/>
  <c r="V1478" i="1"/>
  <c r="V1389" i="1"/>
  <c r="V1477" i="1"/>
  <c r="V1388" i="1"/>
  <c r="V1387" i="1"/>
  <c r="V1386" i="1"/>
  <c r="V1482" i="1"/>
  <c r="V1481" i="1"/>
  <c r="V1480" i="1"/>
  <c r="V1391" i="1"/>
  <c r="V1581" i="1"/>
  <c r="V1586" i="1"/>
  <c r="V1585" i="1"/>
  <c r="V1584" i="1"/>
  <c r="V1583" i="1"/>
  <c r="V1582" i="1"/>
  <c r="V1980" i="1"/>
  <c r="V1979" i="1"/>
  <c r="V1978" i="1"/>
  <c r="V1977" i="1"/>
  <c r="V1981" i="1"/>
  <c r="V1982" i="1"/>
  <c r="V1821" i="1"/>
  <c r="V1817" i="1"/>
  <c r="V1812" i="1"/>
  <c r="V1810" i="1"/>
  <c r="V1811" i="1"/>
  <c r="V1820" i="1"/>
  <c r="V1819" i="1"/>
  <c r="V1818" i="1"/>
  <c r="V1816" i="1"/>
  <c r="V1813" i="1"/>
  <c r="V1814" i="1"/>
  <c r="V1958" i="1"/>
  <c r="V1956" i="1"/>
  <c r="V1955" i="1"/>
  <c r="V1954" i="1"/>
  <c r="V1953" i="1"/>
  <c r="V1957" i="1"/>
  <c r="V2287" i="1"/>
  <c r="V2598" i="1"/>
  <c r="V2286" i="1"/>
  <c r="V2597" i="1"/>
  <c r="V2285" i="1"/>
  <c r="V2596" i="1"/>
  <c r="V2284" i="1"/>
  <c r="V2595" i="1"/>
  <c r="V2283" i="1"/>
  <c r="V2594" i="1"/>
  <c r="V2282" i="1"/>
  <c r="V2593" i="1"/>
  <c r="V2342" i="1"/>
  <c r="V2041" i="1"/>
  <c r="V2039" i="1"/>
  <c r="V2038" i="1"/>
  <c r="V2037" i="1"/>
  <c r="V2346" i="1"/>
  <c r="V2345" i="1"/>
  <c r="V2344" i="1"/>
  <c r="V2343" i="1"/>
  <c r="V2040" i="1"/>
  <c r="V2116" i="1"/>
  <c r="V2115" i="1"/>
  <c r="V2425" i="1"/>
  <c r="V2424" i="1"/>
  <c r="V2423" i="1"/>
  <c r="V2422" i="1"/>
  <c r="V2421" i="1"/>
  <c r="V2420" i="1"/>
  <c r="V2120" i="1"/>
  <c r="V2119" i="1"/>
  <c r="V2118" i="1"/>
  <c r="V2117" i="1"/>
  <c r="V2194" i="1"/>
  <c r="V2193" i="1"/>
  <c r="V2503" i="1"/>
  <c r="V2502" i="1"/>
  <c r="V2501" i="1"/>
  <c r="V2500" i="1"/>
  <c r="V2499" i="1"/>
  <c r="V2498" i="1"/>
  <c r="V2198" i="1"/>
  <c r="V2197" i="1"/>
  <c r="V2196" i="1"/>
  <c r="V2195" i="1"/>
  <c r="V2730" i="1"/>
  <c r="V2729" i="1"/>
  <c r="V2728" i="1"/>
  <c r="V2727" i="1"/>
  <c r="V2726" i="1"/>
  <c r="V2725" i="1"/>
  <c r="V2872" i="1"/>
  <c r="V2866" i="1"/>
  <c r="V2868" i="1"/>
  <c r="V2869" i="1"/>
  <c r="V2826" i="1"/>
  <c r="V2821" i="1"/>
  <c r="V2823" i="1"/>
  <c r="V2824" i="1"/>
  <c r="V2894" i="1"/>
  <c r="V2865" i="1"/>
  <c r="V2839" i="1"/>
  <c r="V2528" i="1"/>
  <c r="V1708" i="1"/>
  <c r="V736" i="1"/>
  <c r="V2863" i="1"/>
  <c r="V2838" i="1"/>
  <c r="V2789" i="1"/>
  <c r="V2071" i="1"/>
  <c r="V1947" i="1"/>
  <c r="V1322" i="1"/>
  <c r="V498" i="1"/>
  <c r="V138" i="1"/>
  <c r="V139" i="1"/>
  <c r="V140" i="1"/>
  <c r="V142" i="1"/>
  <c r="V144" i="1"/>
  <c r="V143" i="1"/>
  <c r="V227" i="1"/>
  <c r="V226" i="1"/>
  <c r="V225" i="1"/>
  <c r="V224" i="1"/>
  <c r="V223" i="1"/>
  <c r="V222" i="1"/>
  <c r="V317" i="1"/>
  <c r="V316" i="1"/>
  <c r="V315" i="1"/>
  <c r="V314" i="1"/>
  <c r="V313" i="1"/>
  <c r="V312" i="1"/>
  <c r="V435" i="1"/>
  <c r="V360" i="1"/>
  <c r="V434" i="1"/>
  <c r="V433" i="1"/>
  <c r="V432" i="1"/>
  <c r="V365" i="1"/>
  <c r="V364" i="1"/>
  <c r="V437" i="1"/>
  <c r="V363" i="1"/>
  <c r="V362" i="1"/>
  <c r="V436" i="1"/>
  <c r="V361" i="1"/>
  <c r="V3" i="1"/>
  <c r="V4" i="1"/>
  <c r="V6" i="1"/>
  <c r="V7" i="1"/>
  <c r="V712" i="1"/>
  <c r="V711" i="1"/>
  <c r="V710" i="1"/>
  <c r="V709" i="1"/>
  <c r="V708" i="1"/>
  <c r="V707" i="1"/>
  <c r="V706" i="1"/>
  <c r="V2986" i="1"/>
  <c r="V2992" i="1"/>
  <c r="V2991" i="1"/>
  <c r="V2990" i="1"/>
  <c r="V2989" i="1"/>
  <c r="V2988" i="1"/>
  <c r="V2987" i="1"/>
  <c r="V661" i="1"/>
  <c r="V667" i="1"/>
  <c r="V666" i="1"/>
  <c r="V665" i="1"/>
  <c r="V664" i="1"/>
  <c r="V663" i="1"/>
  <c r="V662" i="1"/>
  <c r="V623" i="1"/>
  <c r="V624" i="1"/>
  <c r="V625" i="1"/>
  <c r="V539" i="1"/>
  <c r="V538" i="1"/>
  <c r="V541" i="1"/>
  <c r="V542" i="1"/>
  <c r="V540" i="1"/>
  <c r="V543" i="1"/>
  <c r="V876" i="1"/>
  <c r="V875" i="1"/>
  <c r="V874" i="1"/>
  <c r="V873" i="1"/>
  <c r="V872" i="1"/>
  <c r="V881" i="1"/>
  <c r="V880" i="1"/>
  <c r="V879" i="1"/>
  <c r="V878" i="1"/>
  <c r="V877" i="1"/>
  <c r="V983" i="1"/>
  <c r="V984" i="1"/>
  <c r="V985" i="1"/>
  <c r="V977" i="1"/>
  <c r="V978" i="1"/>
  <c r="V979" i="1"/>
  <c r="V981" i="1"/>
  <c r="V982" i="1"/>
  <c r="V1128" i="1"/>
  <c r="V1127" i="1"/>
  <c r="V1126" i="1"/>
  <c r="V1125" i="1"/>
  <c r="V1124" i="1"/>
  <c r="V1123" i="1"/>
  <c r="V800" i="1"/>
  <c r="V799" i="1"/>
  <c r="V798" i="1"/>
  <c r="V797" i="1"/>
  <c r="V796" i="1"/>
  <c r="V795" i="1"/>
  <c r="V1061" i="1"/>
  <c r="V1060" i="1"/>
  <c r="V1059" i="1"/>
  <c r="V1058" i="1"/>
  <c r="V1057" i="1"/>
  <c r="V1056" i="1"/>
  <c r="V1189" i="1"/>
  <c r="V1188" i="1"/>
  <c r="V1193" i="1"/>
  <c r="V1192" i="1"/>
  <c r="V1191" i="1"/>
  <c r="V1190" i="1"/>
  <c r="V1348" i="1"/>
  <c r="V1347" i="1"/>
  <c r="V1345" i="1"/>
  <c r="V1344" i="1"/>
  <c r="V1349" i="1"/>
  <c r="V1346" i="1"/>
  <c r="V1271" i="1"/>
  <c r="V1270" i="1"/>
  <c r="V1269" i="1"/>
  <c r="V1268" i="1"/>
  <c r="V1267" i="1"/>
  <c r="V1266" i="1"/>
  <c r="V1491" i="1"/>
  <c r="V1402" i="1"/>
  <c r="V1490" i="1"/>
  <c r="V1401" i="1"/>
  <c r="V1400" i="1"/>
  <c r="V1399" i="1"/>
  <c r="V1495" i="1"/>
  <c r="V1494" i="1"/>
  <c r="V1493" i="1"/>
  <c r="V1404" i="1"/>
  <c r="V1492" i="1"/>
  <c r="V1403" i="1"/>
  <c r="V1598" i="1"/>
  <c r="V1597" i="1"/>
  <c r="V1596" i="1"/>
  <c r="V1595" i="1"/>
  <c r="V1594" i="1"/>
  <c r="V1593" i="1"/>
  <c r="V1994" i="1"/>
  <c r="V1992" i="1"/>
  <c r="V1991" i="1"/>
  <c r="V1990" i="1"/>
  <c r="V1989" i="1"/>
  <c r="V1993" i="1"/>
  <c r="V1776" i="1"/>
  <c r="V1774" i="1"/>
  <c r="V1779" i="1"/>
  <c r="V1778" i="1"/>
  <c r="V1777" i="1"/>
  <c r="V1775" i="1"/>
  <c r="V1834" i="1"/>
  <c r="V1843" i="1"/>
  <c r="V1842" i="1"/>
  <c r="V1841" i="1"/>
  <c r="V1840" i="1"/>
  <c r="V1838" i="1"/>
  <c r="V1837" i="1"/>
  <c r="V1835" i="1"/>
  <c r="V1839" i="1"/>
  <c r="V1836" i="1"/>
  <c r="V1845" i="1"/>
  <c r="V1844" i="1"/>
  <c r="V1970" i="1"/>
  <c r="V1968" i="1"/>
  <c r="V1967" i="1"/>
  <c r="V1966" i="1"/>
  <c r="V1965" i="1"/>
  <c r="V1969" i="1"/>
  <c r="V2239" i="1"/>
  <c r="V2550" i="1"/>
  <c r="V2238" i="1"/>
  <c r="V2549" i="1"/>
  <c r="V2237" i="1"/>
  <c r="V2548" i="1"/>
  <c r="V2236" i="1"/>
  <c r="V2547" i="1"/>
  <c r="V2235" i="1"/>
  <c r="V2546" i="1"/>
  <c r="V2234" i="1"/>
  <c r="V2545" i="1"/>
  <c r="V2300" i="1"/>
  <c r="V2000" i="1"/>
  <c r="V1999" i="1"/>
  <c r="V1997" i="1"/>
  <c r="V1996" i="1"/>
  <c r="V1995" i="1"/>
  <c r="V2305" i="1"/>
  <c r="V2304" i="1"/>
  <c r="V2303" i="1"/>
  <c r="V2302" i="1"/>
  <c r="V2301" i="1"/>
  <c r="V1998" i="1"/>
  <c r="V2049" i="1"/>
  <c r="V2358" i="1"/>
  <c r="V2357" i="1"/>
  <c r="V2356" i="1"/>
  <c r="V2355" i="1"/>
  <c r="V2354" i="1"/>
  <c r="V2053" i="1"/>
  <c r="V2052" i="1"/>
  <c r="V2051" i="1"/>
  <c r="V2050" i="1"/>
  <c r="V2128" i="1"/>
  <c r="V2127" i="1"/>
  <c r="V2437" i="1"/>
  <c r="V2436" i="1"/>
  <c r="V2435" i="1"/>
  <c r="V2434" i="1"/>
  <c r="V2433" i="1"/>
  <c r="V2432" i="1"/>
  <c r="V2132" i="1"/>
  <c r="V2131" i="1"/>
  <c r="V2130" i="1"/>
  <c r="V2129" i="1"/>
  <c r="V2210" i="1"/>
  <c r="V2209" i="1"/>
  <c r="V2208" i="1"/>
  <c r="V2207" i="1"/>
  <c r="V2515" i="1"/>
  <c r="V2514" i="1"/>
  <c r="V2513" i="1"/>
  <c r="V2512" i="1"/>
  <c r="V2206" i="1"/>
  <c r="V2511" i="1"/>
  <c r="V2612" i="1"/>
  <c r="V2611" i="1"/>
  <c r="V2622" i="1"/>
  <c r="V2621" i="1"/>
  <c r="V2620" i="1"/>
  <c r="V2619" i="1"/>
  <c r="V2618" i="1"/>
  <c r="V2617" i="1"/>
  <c r="V2616" i="1"/>
  <c r="V2615" i="1"/>
  <c r="V2614" i="1"/>
  <c r="V2613" i="1"/>
  <c r="V2742" i="1"/>
  <c r="V2741" i="1"/>
  <c r="V2740" i="1"/>
  <c r="V2739" i="1"/>
  <c r="V2738" i="1"/>
  <c r="V2737" i="1"/>
  <c r="V2884" i="1"/>
  <c r="V2886" i="1"/>
  <c r="V2888" i="1"/>
  <c r="V2892" i="1"/>
  <c r="V2889" i="1"/>
  <c r="V2891" i="1"/>
  <c r="V2862" i="1"/>
  <c r="V2724" i="1"/>
  <c r="V2069" i="1"/>
  <c r="V1696" i="1"/>
  <c r="V1579" i="1"/>
  <c r="V1321" i="1"/>
  <c r="V980" i="1"/>
  <c r="V141" i="1"/>
  <c r="V150" i="1"/>
  <c r="V149" i="1"/>
  <c r="V148" i="1"/>
  <c r="V147" i="1"/>
  <c r="V145" i="1"/>
  <c r="V146" i="1"/>
  <c r="V239" i="1"/>
  <c r="V238" i="1"/>
  <c r="V237" i="1"/>
  <c r="V236" i="1"/>
  <c r="V235" i="1"/>
  <c r="V162" i="1"/>
  <c r="V234" i="1"/>
  <c r="V161" i="1"/>
  <c r="V160" i="1"/>
  <c r="V159" i="1"/>
  <c r="V158" i="1"/>
  <c r="V157" i="1"/>
  <c r="V323" i="1"/>
  <c r="V322" i="1"/>
  <c r="V321" i="1"/>
  <c r="V320" i="1"/>
  <c r="V319" i="1"/>
  <c r="V318" i="1"/>
  <c r="V233" i="1"/>
  <c r="V232" i="1"/>
  <c r="V231" i="1"/>
  <c r="V230" i="1"/>
  <c r="V229" i="1"/>
  <c r="V228" i="1"/>
  <c r="V371" i="1"/>
  <c r="V370" i="1"/>
  <c r="V443" i="1"/>
  <c r="V369" i="1"/>
  <c r="V442" i="1"/>
  <c r="V368" i="1"/>
  <c r="V441" i="1"/>
  <c r="V367" i="1"/>
  <c r="V440" i="1"/>
  <c r="V366" i="1"/>
  <c r="V439" i="1"/>
  <c r="V438" i="1"/>
  <c r="V16" i="1"/>
  <c r="V15" i="1"/>
  <c r="V14" i="1"/>
  <c r="V19" i="1"/>
  <c r="V18" i="1"/>
  <c r="V17" i="1"/>
  <c r="V724" i="1"/>
  <c r="V723" i="1"/>
  <c r="V722" i="1"/>
  <c r="V721" i="1"/>
  <c r="V720" i="1"/>
  <c r="V719" i="1"/>
  <c r="V725" i="1"/>
  <c r="V718" i="1"/>
  <c r="V717" i="1"/>
  <c r="V716" i="1"/>
  <c r="V714" i="1"/>
  <c r="V713" i="1"/>
  <c r="V2985" i="1"/>
  <c r="V2984" i="1"/>
  <c r="V2983" i="1"/>
  <c r="V2982" i="1"/>
  <c r="V2981" i="1"/>
  <c r="V2980" i="1"/>
  <c r="V628" i="1"/>
  <c r="V629" i="1"/>
  <c r="V630" i="1"/>
  <c r="V631" i="1"/>
  <c r="V632" i="1"/>
  <c r="V633" i="1"/>
  <c r="V596" i="1"/>
  <c r="V594" i="1"/>
  <c r="V593" i="1"/>
  <c r="V597" i="1"/>
  <c r="V595" i="1"/>
  <c r="V592" i="1"/>
  <c r="V888" i="1"/>
  <c r="V887" i="1"/>
  <c r="V975" i="1"/>
  <c r="V886" i="1"/>
  <c r="V973" i="1"/>
  <c r="V885" i="1"/>
  <c r="V972" i="1"/>
  <c r="V884" i="1"/>
  <c r="V971" i="1"/>
  <c r="V883" i="1"/>
  <c r="V970" i="1"/>
  <c r="V882" i="1"/>
  <c r="V969" i="1"/>
  <c r="V968" i="1"/>
  <c r="V967" i="1"/>
  <c r="V891" i="1"/>
  <c r="V966" i="1"/>
  <c r="V890" i="1"/>
  <c r="V889" i="1"/>
  <c r="V1132" i="1"/>
  <c r="V1131" i="1"/>
  <c r="V1130" i="1"/>
  <c r="V1129" i="1"/>
  <c r="V1134" i="1"/>
  <c r="V1133" i="1"/>
  <c r="V801" i="1"/>
  <c r="V803" i="1"/>
  <c r="V806" i="1"/>
  <c r="V807" i="1"/>
  <c r="V808" i="1"/>
  <c r="V809" i="1"/>
  <c r="V804" i="1"/>
  <c r="V805" i="1"/>
  <c r="V1066" i="1"/>
  <c r="V1065" i="1"/>
  <c r="V1064" i="1"/>
  <c r="V1063" i="1"/>
  <c r="V1062" i="1"/>
  <c r="V1067" i="1"/>
  <c r="V1241" i="1"/>
  <c r="V1240" i="1"/>
  <c r="V1236" i="1"/>
  <c r="V1237" i="1"/>
  <c r="V1238" i="1"/>
  <c r="V1355" i="1"/>
  <c r="V1354" i="1"/>
  <c r="V1353" i="1"/>
  <c r="V1352" i="1"/>
  <c r="V1351" i="1"/>
  <c r="V1350" i="1"/>
  <c r="V1283" i="1"/>
  <c r="V1282" i="1"/>
  <c r="V1281" i="1"/>
  <c r="V1280" i="1"/>
  <c r="V1279" i="1"/>
  <c r="V1278" i="1"/>
  <c r="V1501" i="1"/>
  <c r="V1500" i="1"/>
  <c r="V1499" i="1"/>
  <c r="V1410" i="1"/>
  <c r="V1498" i="1"/>
  <c r="V1409" i="1"/>
  <c r="V1497" i="1"/>
  <c r="V1408" i="1"/>
  <c r="V1496" i="1"/>
  <c r="V1407" i="1"/>
  <c r="V1406" i="1"/>
  <c r="V1405" i="1"/>
  <c r="V1599" i="1"/>
  <c r="V1604" i="1"/>
  <c r="V1603" i="1"/>
  <c r="V1602" i="1"/>
  <c r="V1601" i="1"/>
  <c r="V1600" i="1"/>
  <c r="V1642" i="1"/>
  <c r="V1641" i="1"/>
  <c r="V1640" i="1"/>
  <c r="V1639" i="1"/>
  <c r="V1638" i="1"/>
  <c r="V1637" i="1"/>
  <c r="V1690" i="1"/>
  <c r="V1689" i="1"/>
  <c r="V1688" i="1"/>
  <c r="V1686" i="1"/>
  <c r="V1685" i="1"/>
  <c r="V1687" i="1"/>
  <c r="V1846" i="1"/>
  <c r="V1857" i="1"/>
  <c r="V1856" i="1"/>
  <c r="V1855" i="1"/>
  <c r="V1854" i="1"/>
  <c r="V1852" i="1"/>
  <c r="V1851" i="1"/>
  <c r="V1847" i="1"/>
  <c r="V1853" i="1"/>
  <c r="V1848" i="1"/>
  <c r="V1850" i="1"/>
  <c r="V1971" i="1"/>
  <c r="V1976" i="1"/>
  <c r="V1975" i="1"/>
  <c r="V1974" i="1"/>
  <c r="V1973" i="1"/>
  <c r="V1972" i="1"/>
  <c r="V2600" i="1"/>
  <c r="V2288" i="1"/>
  <c r="V2599" i="1"/>
  <c r="V2293" i="1"/>
  <c r="V2604" i="1"/>
  <c r="V2292" i="1"/>
  <c r="V2603" i="1"/>
  <c r="V2291" i="1"/>
  <c r="V2602" i="1"/>
  <c r="V2290" i="1"/>
  <c r="V2601" i="1"/>
  <c r="V2289" i="1"/>
  <c r="V2309" i="1"/>
  <c r="V2308" i="1"/>
  <c r="V2307" i="1"/>
  <c r="V2306" i="1"/>
  <c r="V2004" i="1"/>
  <c r="V2003" i="1"/>
  <c r="V2002" i="1"/>
  <c r="V2001" i="1"/>
  <c r="V2380" i="1"/>
  <c r="V2379" i="1"/>
  <c r="V2378" i="1"/>
  <c r="V2077" i="1"/>
  <c r="V2076" i="1"/>
  <c r="V2075" i="1"/>
  <c r="V2074" i="1"/>
  <c r="V2073" i="1"/>
  <c r="V2383" i="1"/>
  <c r="V2382" i="1"/>
  <c r="V2381" i="1"/>
  <c r="V2078" i="1"/>
  <c r="V2440" i="1"/>
  <c r="V2439" i="1"/>
  <c r="V2438" i="1"/>
  <c r="V2137" i="1"/>
  <c r="V2136" i="1"/>
  <c r="V2135" i="1"/>
  <c r="V2134" i="1"/>
  <c r="V2133" i="1"/>
  <c r="V2443" i="1"/>
  <c r="V2442" i="1"/>
  <c r="V2441" i="1"/>
  <c r="V2138" i="1"/>
  <c r="V2521" i="1"/>
  <c r="V2520" i="1"/>
  <c r="V2519" i="1"/>
  <c r="V2518" i="1"/>
  <c r="V2517" i="1"/>
  <c r="V2516" i="1"/>
  <c r="V2216" i="1"/>
  <c r="V2215" i="1"/>
  <c r="V2214" i="1"/>
  <c r="V2213" i="1"/>
  <c r="V2212" i="1"/>
  <c r="V2211" i="1"/>
  <c r="V2663" i="1"/>
  <c r="V2661" i="1"/>
  <c r="V2660" i="1"/>
  <c r="V2659" i="1"/>
  <c r="V2670" i="1"/>
  <c r="V2669" i="1"/>
  <c r="V2667" i="1"/>
  <c r="V2666" i="1"/>
  <c r="V2665" i="1"/>
  <c r="V2664" i="1"/>
  <c r="V2668" i="1"/>
  <c r="V2746" i="1"/>
  <c r="V2745" i="1"/>
  <c r="V2744" i="1"/>
  <c r="V2743" i="1"/>
  <c r="V2748" i="1"/>
  <c r="V2747" i="1"/>
  <c r="V2896" i="1"/>
  <c r="V2898" i="1"/>
  <c r="V2900" i="1"/>
  <c r="V2890" i="1"/>
  <c r="V2861" i="1"/>
  <c r="V2719" i="1"/>
  <c r="V2347" i="1"/>
  <c r="V2067" i="1"/>
  <c r="V1695" i="1"/>
  <c r="V1577" i="1"/>
  <c r="V1222" i="1"/>
  <c r="V976" i="1"/>
  <c r="V106" i="1"/>
  <c r="V2462" i="1"/>
  <c r="V2157" i="1"/>
  <c r="V2044" i="1"/>
  <c r="V1589" i="1"/>
  <c r="V1340" i="1"/>
  <c r="V1316" i="1"/>
  <c r="V1233" i="1"/>
  <c r="V132" i="1"/>
  <c r="V101" i="1"/>
  <c r="V53" i="1"/>
  <c r="V136" i="1"/>
  <c r="V191" i="1"/>
  <c r="V386" i="1"/>
  <c r="V460" i="1"/>
  <c r="V527" i="1"/>
  <c r="V1873" i="1"/>
  <c r="V1872" i="1"/>
  <c r="V1881" i="1"/>
  <c r="V1880" i="1"/>
  <c r="V1879" i="1"/>
  <c r="V1877" i="1"/>
  <c r="V1876" i="1"/>
  <c r="V1874" i="1"/>
  <c r="V1878" i="1"/>
  <c r="V1875" i="1"/>
  <c r="V1871" i="1"/>
  <c r="V1916" i="1"/>
  <c r="V1915" i="1"/>
  <c r="V1913" i="1"/>
  <c r="V1912" i="1"/>
  <c r="V1911" i="1"/>
  <c r="V1910" i="1"/>
  <c r="V1914" i="1"/>
  <c r="V2552" i="1"/>
  <c r="V2240" i="1"/>
  <c r="V2551" i="1"/>
  <c r="V2245" i="1"/>
  <c r="V2556" i="1"/>
  <c r="V2244" i="1"/>
  <c r="V2555" i="1"/>
  <c r="V2243" i="1"/>
  <c r="V2554" i="1"/>
  <c r="V2242" i="1"/>
  <c r="V2553" i="1"/>
  <c r="V2241" i="1"/>
  <c r="V2062" i="1"/>
  <c r="V2061" i="1"/>
  <c r="V2371" i="1"/>
  <c r="V2370" i="1"/>
  <c r="V2369" i="1"/>
  <c r="V2368" i="1"/>
  <c r="V2367" i="1"/>
  <c r="V2366" i="1"/>
  <c r="V2066" i="1"/>
  <c r="V2065" i="1"/>
  <c r="V2064" i="1"/>
  <c r="V2063" i="1"/>
  <c r="V2392" i="1"/>
  <c r="V2391" i="1"/>
  <c r="V2390" i="1"/>
  <c r="V2089" i="1"/>
  <c r="V2088" i="1"/>
  <c r="V2087" i="1"/>
  <c r="V2086" i="1"/>
  <c r="V2085" i="1"/>
  <c r="V2395" i="1"/>
  <c r="V2394" i="1"/>
  <c r="V2393" i="1"/>
  <c r="V2090" i="1"/>
  <c r="V2702" i="1"/>
  <c r="V2701" i="1"/>
  <c r="V2700" i="1"/>
  <c r="V2699" i="1"/>
  <c r="V2698" i="1"/>
  <c r="V2697" i="1"/>
  <c r="V2696" i="1"/>
  <c r="V2695" i="1"/>
  <c r="V2706" i="1"/>
  <c r="V2705" i="1"/>
  <c r="V2704" i="1"/>
  <c r="V2703" i="1"/>
  <c r="V2758" i="1"/>
  <c r="V2757" i="1"/>
  <c r="V2756" i="1"/>
  <c r="V2755" i="1"/>
  <c r="V2760" i="1"/>
  <c r="V2759" i="1"/>
  <c r="V2782" i="1"/>
  <c r="V2781" i="1"/>
  <c r="V2780" i="1"/>
  <c r="V2779" i="1"/>
  <c r="V2778" i="1"/>
  <c r="V2777" i="1"/>
  <c r="V2784" i="1"/>
  <c r="V2783" i="1"/>
  <c r="V2912" i="1"/>
  <c r="V2848" i="1"/>
  <c r="V2348" i="1"/>
  <c r="V2043" i="1"/>
  <c r="V1588" i="1"/>
  <c r="V1339" i="1"/>
  <c r="V1315" i="1"/>
  <c r="V1232" i="1"/>
  <c r="V131" i="1"/>
  <c r="V100" i="1"/>
  <c r="V54" i="1"/>
  <c r="V137" i="1"/>
  <c r="V192" i="1"/>
  <c r="V265" i="1"/>
  <c r="V387" i="1"/>
  <c r="V461" i="1"/>
  <c r="V528" i="1"/>
  <c r="V544" i="1"/>
  <c r="V55" i="1"/>
  <c r="V193" i="1"/>
  <c r="V266" i="1"/>
  <c r="V388" i="1"/>
  <c r="V529" i="1"/>
  <c r="V545" i="1"/>
  <c r="V950" i="1"/>
  <c r="V924" i="1"/>
  <c r="V949" i="1"/>
  <c r="V923" i="1"/>
  <c r="V948" i="1"/>
  <c r="V922" i="1"/>
  <c r="V947" i="1"/>
  <c r="V921" i="1"/>
  <c r="V946" i="1"/>
  <c r="V920" i="1"/>
  <c r="V919" i="1"/>
  <c r="V955" i="1"/>
  <c r="V954" i="1"/>
  <c r="V928" i="1"/>
  <c r="V952" i="1"/>
  <c r="V927" i="1"/>
  <c r="V1108" i="1"/>
  <c r="V1107" i="1"/>
  <c r="V1106" i="1"/>
  <c r="V1105" i="1"/>
  <c r="V1110" i="1"/>
  <c r="V1109" i="1"/>
  <c r="V776" i="1"/>
  <c r="V775" i="1"/>
  <c r="V774" i="1"/>
  <c r="V773" i="1"/>
  <c r="V772" i="1"/>
  <c r="V771" i="1"/>
  <c r="V1149" i="1"/>
  <c r="V1148" i="1"/>
  <c r="V1147" i="1"/>
  <c r="V1146" i="1"/>
  <c r="V1151" i="1"/>
  <c r="V1150" i="1"/>
  <c r="V1229" i="1"/>
  <c r="V1228" i="1"/>
  <c r="V1227" i="1"/>
  <c r="V1225" i="1"/>
  <c r="V1224" i="1"/>
  <c r="V1476" i="1"/>
  <c r="V1475" i="1"/>
  <c r="V1474" i="1"/>
  <c r="V1385" i="1"/>
  <c r="V1473" i="1"/>
  <c r="V1384" i="1"/>
  <c r="V1472" i="1"/>
  <c r="V1383" i="1"/>
  <c r="V1471" i="1"/>
  <c r="V1382" i="1"/>
  <c r="V1381" i="1"/>
  <c r="V1380" i="1"/>
  <c r="V1528" i="1"/>
  <c r="V1439" i="1"/>
  <c r="V1527" i="1"/>
  <c r="V1438" i="1"/>
  <c r="V1437" i="1"/>
  <c r="V1436" i="1"/>
  <c r="V1532" i="1"/>
  <c r="V1531" i="1"/>
  <c r="V1530" i="1"/>
  <c r="V1441" i="1"/>
  <c r="V1529" i="1"/>
  <c r="V1440" i="1"/>
  <c r="V1622" i="1"/>
  <c r="V1621" i="1"/>
  <c r="V1620" i="1"/>
  <c r="V1618" i="1"/>
  <c r="V1617" i="1"/>
  <c r="V1660" i="1"/>
  <c r="V1659" i="1"/>
  <c r="V1658" i="1"/>
  <c r="V1657" i="1"/>
  <c r="V1656" i="1"/>
  <c r="V1655" i="1"/>
  <c r="V1739" i="1"/>
  <c r="V1738" i="1"/>
  <c r="V1749" i="1"/>
  <c r="V1737" i="1"/>
  <c r="V1748" i="1"/>
  <c r="V1736" i="1"/>
  <c r="V1747" i="1"/>
  <c r="V1735" i="1"/>
  <c r="V1746" i="1"/>
  <c r="V1745" i="1"/>
  <c r="V1744" i="1"/>
  <c r="V1743" i="1"/>
  <c r="V1742" i="1"/>
  <c r="V1741" i="1"/>
  <c r="V1740" i="1"/>
  <c r="V2564" i="1"/>
  <c r="V2252" i="1"/>
  <c r="V2563" i="1"/>
  <c r="V2257" i="1"/>
  <c r="V2568" i="1"/>
  <c r="V2256" i="1"/>
  <c r="V2567" i="1"/>
  <c r="V2255" i="1"/>
  <c r="V2566" i="1"/>
  <c r="V2254" i="1"/>
  <c r="V2565" i="1"/>
  <c r="V2253" i="1"/>
  <c r="V2314" i="1"/>
  <c r="V2313" i="1"/>
  <c r="V2312" i="1"/>
  <c r="V2011" i="1"/>
  <c r="V2010" i="1"/>
  <c r="V2009" i="1"/>
  <c r="V2008" i="1"/>
  <c r="V2007" i="1"/>
  <c r="V2317" i="1"/>
  <c r="V2316" i="1"/>
  <c r="V2315" i="1"/>
  <c r="V2012" i="1"/>
  <c r="V2452" i="1"/>
  <c r="V2451" i="1"/>
  <c r="V2450" i="1"/>
  <c r="V2149" i="1"/>
  <c r="V2148" i="1"/>
  <c r="V2147" i="1"/>
  <c r="V2146" i="1"/>
  <c r="V2145" i="1"/>
  <c r="V2455" i="1"/>
  <c r="V2454" i="1"/>
  <c r="V2453" i="1"/>
  <c r="V2150" i="1"/>
  <c r="V2170" i="1"/>
  <c r="V2169" i="1"/>
  <c r="V2479" i="1"/>
  <c r="V2478" i="1"/>
  <c r="V2477" i="1"/>
  <c r="V2476" i="1"/>
  <c r="V2475" i="1"/>
  <c r="V2474" i="1"/>
  <c r="V2174" i="1"/>
  <c r="V2173" i="1"/>
  <c r="V2172" i="1"/>
  <c r="V2171" i="1"/>
  <c r="V2650" i="1"/>
  <c r="V2649" i="1"/>
  <c r="V2648" i="1"/>
  <c r="V2647" i="1"/>
  <c r="V2658" i="1"/>
  <c r="V2657" i="1"/>
  <c r="V2656" i="1"/>
  <c r="V2655" i="1"/>
  <c r="V2654" i="1"/>
  <c r="V2653" i="1"/>
  <c r="V2652" i="1"/>
  <c r="V2651" i="1"/>
  <c r="V2796" i="1"/>
  <c r="V2795" i="1"/>
  <c r="V2794" i="1"/>
  <c r="V2793" i="1"/>
  <c r="V2792" i="1"/>
  <c r="V2791" i="1"/>
  <c r="V2910" i="1"/>
  <c r="V2846" i="1"/>
  <c r="V2834" i="1"/>
  <c r="V1928" i="1"/>
  <c r="V1230" i="1"/>
  <c r="V32" i="1"/>
  <c r="V267" i="1"/>
  <c r="V389" i="1"/>
  <c r="V426" i="1"/>
  <c r="V530" i="1"/>
  <c r="V546" i="1"/>
  <c r="V758" i="1"/>
  <c r="V525" i="1"/>
  <c r="V33" i="1"/>
  <c r="V268" i="1"/>
  <c r="V427" i="1"/>
  <c r="V476" i="1"/>
  <c r="V531" i="1"/>
  <c r="V547" i="1"/>
  <c r="V1780" i="1"/>
  <c r="V1784" i="1"/>
  <c r="V1783" i="1"/>
  <c r="V1781" i="1"/>
  <c r="V1785" i="1"/>
  <c r="V1782" i="1"/>
  <c r="V1892" i="1"/>
  <c r="V1891" i="1"/>
  <c r="V1889" i="1"/>
  <c r="V1896" i="1"/>
  <c r="V1895" i="1"/>
  <c r="V1893" i="1"/>
  <c r="V1890" i="1"/>
  <c r="V1894" i="1"/>
  <c r="V1940" i="1"/>
  <c r="V1939" i="1"/>
  <c r="V1938" i="1"/>
  <c r="V1937" i="1"/>
  <c r="V1936" i="1"/>
  <c r="V1935" i="1"/>
  <c r="V2576" i="1"/>
  <c r="V2264" i="1"/>
  <c r="V2575" i="1"/>
  <c r="V2269" i="1"/>
  <c r="V2580" i="1"/>
  <c r="V2268" i="1"/>
  <c r="V2579" i="1"/>
  <c r="V2267" i="1"/>
  <c r="V2578" i="1"/>
  <c r="V2266" i="1"/>
  <c r="V2577" i="1"/>
  <c r="V2265" i="1"/>
  <c r="V2326" i="1"/>
  <c r="V2325" i="1"/>
  <c r="V2324" i="1"/>
  <c r="V2021" i="1"/>
  <c r="V2020" i="1"/>
  <c r="V2019" i="1"/>
  <c r="V2404" i="1"/>
  <c r="V2403" i="1"/>
  <c r="V2402" i="1"/>
  <c r="V2101" i="1"/>
  <c r="V2100" i="1"/>
  <c r="V2099" i="1"/>
  <c r="V2098" i="1"/>
  <c r="V2097" i="1"/>
  <c r="V2407" i="1"/>
  <c r="V2406" i="1"/>
  <c r="V2405" i="1"/>
  <c r="V2102" i="1"/>
  <c r="V2482" i="1"/>
  <c r="V2481" i="1"/>
  <c r="V2480" i="1"/>
  <c r="V2180" i="1"/>
  <c r="V2179" i="1"/>
  <c r="V2178" i="1"/>
  <c r="V2177" i="1"/>
  <c r="V2176" i="1"/>
  <c r="V2175" i="1"/>
  <c r="V2485" i="1"/>
  <c r="V2484" i="1"/>
  <c r="V2483" i="1"/>
  <c r="V2677" i="1"/>
  <c r="V2676" i="1"/>
  <c r="V2675" i="1"/>
  <c r="V2674" i="1"/>
  <c r="V2673" i="1"/>
  <c r="V2671" i="1"/>
  <c r="V2682" i="1"/>
  <c r="V2681" i="1"/>
  <c r="V2680" i="1"/>
  <c r="V2679" i="1"/>
  <c r="V2808" i="1"/>
  <c r="V2807" i="1"/>
  <c r="V2806" i="1"/>
  <c r="V2805" i="1"/>
  <c r="V2804" i="1"/>
  <c r="V2803" i="1"/>
  <c r="V2508" i="1"/>
  <c r="V2328" i="1"/>
  <c r="V2023" i="1"/>
  <c r="V1535" i="1"/>
  <c r="V757" i="1"/>
  <c r="V34" i="1"/>
  <c r="V269" i="1"/>
  <c r="V305" i="1"/>
  <c r="V354" i="1"/>
  <c r="V428" i="1"/>
  <c r="V477" i="1"/>
  <c r="V548" i="1"/>
  <c r="V35" i="1"/>
  <c r="V270" i="1"/>
  <c r="V306" i="1"/>
  <c r="V355" i="1"/>
  <c r="V429" i="1"/>
  <c r="V478" i="1"/>
  <c r="V36" i="1"/>
  <c r="V307" i="1"/>
  <c r="V356" i="1"/>
  <c r="V430" i="1"/>
  <c r="V480" i="1"/>
  <c r="V562" i="1"/>
  <c r="V953" i="1"/>
  <c r="V754" i="1"/>
  <c r="V105" i="1"/>
  <c r="V308" i="1"/>
  <c r="V357" i="1"/>
  <c r="V431" i="1"/>
  <c r="V456" i="1"/>
  <c r="V481" i="1"/>
  <c r="V563" i="1"/>
  <c r="V705" i="1"/>
  <c r="V704" i="1"/>
  <c r="V703" i="1"/>
  <c r="V702" i="1"/>
  <c r="V701" i="1"/>
  <c r="V700" i="1"/>
  <c r="V699" i="1"/>
  <c r="V2948" i="1"/>
  <c r="V2947" i="1"/>
  <c r="V2946" i="1"/>
  <c r="V2945" i="1"/>
  <c r="V2944" i="1"/>
  <c r="V2943" i="1"/>
  <c r="V621" i="1"/>
  <c r="V620" i="1"/>
  <c r="V619" i="1"/>
  <c r="V618" i="1"/>
  <c r="V617" i="1"/>
  <c r="V616" i="1"/>
  <c r="V1024" i="1"/>
  <c r="V864" i="1"/>
  <c r="V1023" i="1"/>
  <c r="V863" i="1"/>
  <c r="V1022" i="1"/>
  <c r="V862" i="1"/>
  <c r="V1021" i="1"/>
  <c r="V1020" i="1"/>
  <c r="V1019" i="1"/>
  <c r="V871" i="1"/>
  <c r="V1018" i="1"/>
  <c r="V870" i="1"/>
  <c r="V1017" i="1"/>
  <c r="V869" i="1"/>
  <c r="V1016" i="1"/>
  <c r="V868" i="1"/>
  <c r="V867" i="1"/>
  <c r="V866" i="1"/>
  <c r="V1025" i="1"/>
  <c r="V865" i="1"/>
  <c r="V1120" i="1"/>
  <c r="V1119" i="1"/>
  <c r="V1118" i="1"/>
  <c r="V1117" i="1"/>
  <c r="V1122" i="1"/>
  <c r="V1121" i="1"/>
  <c r="V793" i="1"/>
  <c r="V792" i="1"/>
  <c r="V791" i="1"/>
  <c r="V790" i="1"/>
  <c r="V789" i="1"/>
  <c r="V1054" i="1"/>
  <c r="V1053" i="1"/>
  <c r="V1052" i="1"/>
  <c r="V1051" i="1"/>
  <c r="V1050" i="1"/>
  <c r="V1055" i="1"/>
  <c r="V1275" i="1"/>
  <c r="V1274" i="1"/>
  <c r="V1277" i="1"/>
  <c r="V1276" i="1"/>
  <c r="V1489" i="1"/>
  <c r="V1488" i="1"/>
  <c r="V1487" i="1"/>
  <c r="V1398" i="1"/>
  <c r="V1486" i="1"/>
  <c r="V1397" i="1"/>
  <c r="V1485" i="1"/>
  <c r="V1396" i="1"/>
  <c r="V1484" i="1"/>
  <c r="V1395" i="1"/>
  <c r="V1483" i="1"/>
  <c r="V1394" i="1"/>
  <c r="V1393" i="1"/>
  <c r="V1392" i="1"/>
  <c r="V1636" i="1"/>
  <c r="V1635" i="1"/>
  <c r="V1634" i="1"/>
  <c r="V1633" i="1"/>
  <c r="V1632" i="1"/>
  <c r="V1631" i="1"/>
  <c r="V1630" i="1"/>
  <c r="V1629" i="1"/>
  <c r="V1763" i="1"/>
  <c r="V1762" i="1"/>
  <c r="V1767" i="1"/>
  <c r="V1766" i="1"/>
  <c r="V1765" i="1"/>
  <c r="V1764" i="1"/>
  <c r="V1830" i="1"/>
  <c r="V1828" i="1"/>
  <c r="V1826" i="1"/>
  <c r="V1825" i="1"/>
  <c r="V1822" i="1"/>
  <c r="V1833" i="1"/>
  <c r="V1832" i="1"/>
  <c r="V1831" i="1"/>
  <c r="V1829" i="1"/>
  <c r="V1827" i="1"/>
  <c r="V1824" i="1"/>
  <c r="V1959" i="1"/>
  <c r="V1964" i="1"/>
  <c r="V1963" i="1"/>
  <c r="V1962" i="1"/>
  <c r="V1961" i="1"/>
  <c r="V1960" i="1"/>
  <c r="V2540" i="1"/>
  <c r="V2233" i="1"/>
  <c r="V2544" i="1"/>
  <c r="V2232" i="1"/>
  <c r="V2543" i="1"/>
  <c r="V2231" i="1"/>
  <c r="V2542" i="1"/>
  <c r="V2230" i="1"/>
  <c r="V2541" i="1"/>
  <c r="V2229" i="1"/>
  <c r="V2428" i="1"/>
  <c r="V2427" i="1"/>
  <c r="V2426" i="1"/>
  <c r="V2125" i="1"/>
  <c r="V2124" i="1"/>
  <c r="V2123" i="1"/>
  <c r="V2122" i="1"/>
  <c r="V2121" i="1"/>
  <c r="V2431" i="1"/>
  <c r="V2430" i="1"/>
  <c r="V2429" i="1"/>
  <c r="V2126" i="1"/>
  <c r="V2507" i="1"/>
  <c r="V2506" i="1"/>
  <c r="V2504" i="1"/>
  <c r="V2204" i="1"/>
  <c r="V2202" i="1"/>
  <c r="V2201" i="1"/>
  <c r="V2199" i="1"/>
  <c r="V2509" i="1"/>
  <c r="V2624" i="1"/>
  <c r="V2623" i="1"/>
  <c r="V2634" i="1"/>
  <c r="V2632" i="1"/>
  <c r="V2631" i="1"/>
  <c r="V2630" i="1"/>
  <c r="V2629" i="1"/>
  <c r="V2628" i="1"/>
  <c r="V2626" i="1"/>
  <c r="V2625" i="1"/>
  <c r="V2734" i="1"/>
  <c r="V2733" i="1"/>
  <c r="V2732" i="1"/>
  <c r="V2731" i="1"/>
  <c r="V2736" i="1"/>
  <c r="V2735" i="1"/>
  <c r="V2876" i="1"/>
  <c r="V2875" i="1"/>
  <c r="V2874" i="1"/>
  <c r="V2873" i="1"/>
  <c r="V2880" i="1"/>
  <c r="V2879" i="1"/>
  <c r="V2878" i="1"/>
  <c r="V2877" i="1"/>
  <c r="V2925" i="1"/>
  <c r="V2929" i="1"/>
  <c r="V2928" i="1"/>
  <c r="V2927" i="1"/>
  <c r="V2926" i="1"/>
  <c r="V2465" i="1"/>
  <c r="V2352" i="1"/>
  <c r="V2160" i="1"/>
  <c r="V1592" i="1"/>
  <c r="V1445" i="1"/>
  <c r="V1343" i="1"/>
  <c r="V1319" i="1"/>
  <c r="V1273" i="1"/>
  <c r="V951" i="1"/>
  <c r="V104" i="1"/>
  <c r="V50" i="1"/>
  <c r="V188" i="1"/>
  <c r="V309" i="1"/>
  <c r="V358" i="1"/>
  <c r="V457" i="1"/>
  <c r="V482" i="1"/>
  <c r="V564" i="1"/>
  <c r="V2159" i="1"/>
  <c r="V1591" i="1"/>
  <c r="V1444" i="1"/>
  <c r="V1342" i="1"/>
  <c r="V1318" i="1"/>
  <c r="V1272" i="1"/>
  <c r="V1235" i="1"/>
  <c r="V926" i="1"/>
  <c r="V479" i="1"/>
  <c r="V103" i="1"/>
  <c r="V51" i="1"/>
  <c r="V134" i="1"/>
  <c r="V189" i="1"/>
  <c r="V310" i="1"/>
  <c r="V384" i="1"/>
  <c r="V458" i="1"/>
  <c r="V524" i="1"/>
  <c r="V566" i="1"/>
  <c r="V1443" i="1"/>
  <c r="V925" i="1"/>
  <c r="V133" i="1"/>
  <c r="V385" i="1"/>
  <c r="V567" i="1"/>
  <c r="AH2159" i="1"/>
  <c r="W2159" i="1" s="1"/>
  <c r="AH2673" i="1"/>
  <c r="W2673" i="1" s="1"/>
  <c r="AH2853" i="1"/>
  <c r="W2853" i="1" s="1"/>
  <c r="AH2367" i="1"/>
  <c r="W2367" i="1" s="1"/>
  <c r="AH2538" i="1"/>
  <c r="W2538" i="1" s="1"/>
  <c r="AH2810" i="1"/>
  <c r="W2810" i="1" s="1"/>
  <c r="AH2938" i="1"/>
  <c r="W2938" i="1" s="1"/>
  <c r="AH1780" i="1"/>
  <c r="W1780" i="1" s="1"/>
  <c r="AH2757" i="1"/>
  <c r="W2757" i="1" s="1"/>
  <c r="AH2897" i="1"/>
  <c r="W2897" i="1" s="1"/>
  <c r="AH3" i="1"/>
  <c r="W3" i="1" s="1"/>
  <c r="AH7" i="1"/>
  <c r="W7" i="1" s="1"/>
  <c r="AH11" i="1"/>
  <c r="W11" i="1" s="1"/>
  <c r="AH15" i="1"/>
  <c r="W15" i="1" s="1"/>
  <c r="AH19" i="1"/>
  <c r="W19" i="1" s="1"/>
  <c r="AH23" i="1"/>
  <c r="W23" i="1" s="1"/>
  <c r="AH27" i="1"/>
  <c r="W27" i="1" s="1"/>
  <c r="AH31" i="1"/>
  <c r="W31" i="1" s="1"/>
  <c r="AH35" i="1"/>
  <c r="W35" i="1" s="1"/>
  <c r="AH39" i="1"/>
  <c r="W39" i="1" s="1"/>
  <c r="AH43" i="1"/>
  <c r="W43" i="1" s="1"/>
  <c r="AH47" i="1"/>
  <c r="W47" i="1" s="1"/>
  <c r="AH51" i="1"/>
  <c r="W51" i="1" s="1"/>
  <c r="AH55" i="1"/>
  <c r="W55" i="1" s="1"/>
  <c r="AH59" i="1"/>
  <c r="W59" i="1" s="1"/>
  <c r="AH63" i="1"/>
  <c r="W63" i="1" s="1"/>
  <c r="AH67" i="1"/>
  <c r="W67" i="1" s="1"/>
  <c r="AH71" i="1"/>
  <c r="W71" i="1" s="1"/>
  <c r="AH75" i="1"/>
  <c r="W75" i="1" s="1"/>
  <c r="AH79" i="1"/>
  <c r="W79" i="1" s="1"/>
  <c r="AH83" i="1"/>
  <c r="W83" i="1" s="1"/>
  <c r="AH87" i="1"/>
  <c r="W87" i="1" s="1"/>
  <c r="AH91" i="1"/>
  <c r="W91" i="1" s="1"/>
  <c r="AH95" i="1"/>
  <c r="W95" i="1" s="1"/>
  <c r="AH99" i="1"/>
  <c r="W99" i="1" s="1"/>
  <c r="AH103" i="1"/>
  <c r="W103" i="1" s="1"/>
  <c r="AH107" i="1"/>
  <c r="W107" i="1" s="1"/>
  <c r="AH111" i="1"/>
  <c r="W111" i="1" s="1"/>
  <c r="AH115" i="1"/>
  <c r="W115" i="1" s="1"/>
  <c r="AH119" i="1"/>
  <c r="W119" i="1" s="1"/>
  <c r="AH123" i="1"/>
  <c r="W123" i="1" s="1"/>
  <c r="AH127" i="1"/>
  <c r="W127" i="1" s="1"/>
  <c r="AH131" i="1"/>
  <c r="W131" i="1" s="1"/>
  <c r="AH135" i="1"/>
  <c r="W135" i="1" s="1"/>
  <c r="AH139" i="1"/>
  <c r="W139" i="1" s="1"/>
  <c r="AH143" i="1"/>
  <c r="W143" i="1" s="1"/>
  <c r="AH147" i="1"/>
  <c r="W147" i="1" s="1"/>
  <c r="AH151" i="1"/>
  <c r="W151" i="1" s="1"/>
  <c r="AH155" i="1"/>
  <c r="W155" i="1" s="1"/>
  <c r="AH159" i="1"/>
  <c r="W159" i="1" s="1"/>
  <c r="AH163" i="1"/>
  <c r="W163" i="1" s="1"/>
  <c r="AH167" i="1"/>
  <c r="W167" i="1" s="1"/>
  <c r="AH171" i="1"/>
  <c r="W171" i="1" s="1"/>
  <c r="AH175" i="1"/>
  <c r="W175" i="1" s="1"/>
  <c r="AH179" i="1"/>
  <c r="W179" i="1" s="1"/>
  <c r="AH183" i="1"/>
  <c r="W183" i="1" s="1"/>
  <c r="AH187" i="1"/>
  <c r="W187" i="1" s="1"/>
  <c r="AH191" i="1"/>
  <c r="W191" i="1" s="1"/>
  <c r="AH4" i="1"/>
  <c r="W4" i="1" s="1"/>
  <c r="AH8" i="1"/>
  <c r="W8" i="1" s="1"/>
  <c r="AH12" i="1"/>
  <c r="W12" i="1" s="1"/>
  <c r="AH16" i="1"/>
  <c r="W16" i="1" s="1"/>
  <c r="AH20" i="1"/>
  <c r="W20" i="1" s="1"/>
  <c r="AH24" i="1"/>
  <c r="W24" i="1" s="1"/>
  <c r="AH28" i="1"/>
  <c r="W28" i="1" s="1"/>
  <c r="AH32" i="1"/>
  <c r="W32" i="1" s="1"/>
  <c r="AH36" i="1"/>
  <c r="W36" i="1" s="1"/>
  <c r="AH40" i="1"/>
  <c r="W40" i="1" s="1"/>
  <c r="AH44" i="1"/>
  <c r="W44" i="1" s="1"/>
  <c r="AH48" i="1"/>
  <c r="W48" i="1" s="1"/>
  <c r="AH52" i="1"/>
  <c r="W52" i="1" s="1"/>
  <c r="AH56" i="1"/>
  <c r="W56" i="1" s="1"/>
  <c r="AH60" i="1"/>
  <c r="W60" i="1" s="1"/>
  <c r="AH64" i="1"/>
  <c r="W64" i="1" s="1"/>
  <c r="AH68" i="1"/>
  <c r="W68" i="1" s="1"/>
  <c r="AH72" i="1"/>
  <c r="W72" i="1" s="1"/>
  <c r="AH76" i="1"/>
  <c r="W76" i="1" s="1"/>
  <c r="AH80" i="1"/>
  <c r="W80" i="1" s="1"/>
  <c r="AH84" i="1"/>
  <c r="W84" i="1" s="1"/>
  <c r="AH88" i="1"/>
  <c r="W88" i="1" s="1"/>
  <c r="AH92" i="1"/>
  <c r="W92" i="1" s="1"/>
  <c r="AH96" i="1"/>
  <c r="W96" i="1" s="1"/>
  <c r="AH100" i="1"/>
  <c r="W100" i="1" s="1"/>
  <c r="AH104" i="1"/>
  <c r="W104" i="1" s="1"/>
  <c r="AH108" i="1"/>
  <c r="W108" i="1" s="1"/>
  <c r="AH112" i="1"/>
  <c r="W112" i="1" s="1"/>
  <c r="AH116" i="1"/>
  <c r="W116" i="1" s="1"/>
  <c r="AH120" i="1"/>
  <c r="W120" i="1" s="1"/>
  <c r="AH124" i="1"/>
  <c r="W124" i="1" s="1"/>
  <c r="AH128" i="1"/>
  <c r="W128" i="1" s="1"/>
  <c r="AH132" i="1"/>
  <c r="W132" i="1" s="1"/>
  <c r="AH136" i="1"/>
  <c r="W136" i="1" s="1"/>
  <c r="AH140" i="1"/>
  <c r="W140" i="1" s="1"/>
  <c r="AH144" i="1"/>
  <c r="W144" i="1" s="1"/>
  <c r="AH148" i="1"/>
  <c r="W148" i="1" s="1"/>
  <c r="AH152" i="1"/>
  <c r="W152" i="1" s="1"/>
  <c r="AH156" i="1"/>
  <c r="W156" i="1" s="1"/>
  <c r="AH160" i="1"/>
  <c r="W160" i="1" s="1"/>
  <c r="AH164" i="1"/>
  <c r="W164" i="1" s="1"/>
  <c r="AH168" i="1"/>
  <c r="W168" i="1" s="1"/>
  <c r="AH172" i="1"/>
  <c r="W172" i="1" s="1"/>
  <c r="AH176" i="1"/>
  <c r="W176" i="1" s="1"/>
  <c r="AH180" i="1"/>
  <c r="W180" i="1" s="1"/>
  <c r="AH184" i="1"/>
  <c r="W184" i="1" s="1"/>
  <c r="AH188" i="1"/>
  <c r="W188" i="1" s="1"/>
  <c r="AH192" i="1"/>
  <c r="W192" i="1" s="1"/>
  <c r="AH196" i="1"/>
  <c r="W196" i="1" s="1"/>
  <c r="AH200" i="1"/>
  <c r="W200" i="1" s="1"/>
  <c r="AH204" i="1"/>
  <c r="W204" i="1" s="1"/>
  <c r="AH208" i="1"/>
  <c r="W208" i="1" s="1"/>
  <c r="AH212" i="1"/>
  <c r="W212" i="1" s="1"/>
  <c r="AH216" i="1"/>
  <c r="W216" i="1" s="1"/>
  <c r="AH220" i="1"/>
  <c r="W220" i="1" s="1"/>
  <c r="AH224" i="1"/>
  <c r="W224" i="1" s="1"/>
  <c r="AH228" i="1"/>
  <c r="W228" i="1" s="1"/>
  <c r="AH232" i="1"/>
  <c r="W232" i="1" s="1"/>
  <c r="AH236" i="1"/>
  <c r="W236" i="1" s="1"/>
  <c r="AH240" i="1"/>
  <c r="W240" i="1" s="1"/>
  <c r="AH244" i="1"/>
  <c r="W244" i="1" s="1"/>
  <c r="AH248" i="1"/>
  <c r="W248" i="1" s="1"/>
  <c r="AH252" i="1"/>
  <c r="W252" i="1" s="1"/>
  <c r="AH256" i="1"/>
  <c r="W256" i="1" s="1"/>
  <c r="AH260" i="1"/>
  <c r="W260" i="1" s="1"/>
  <c r="AH264" i="1"/>
  <c r="W264" i="1" s="1"/>
  <c r="AH268" i="1"/>
  <c r="W268" i="1" s="1"/>
  <c r="AH272" i="1"/>
  <c r="W272" i="1" s="1"/>
  <c r="AH276" i="1"/>
  <c r="W276" i="1" s="1"/>
  <c r="AH280" i="1"/>
  <c r="W280" i="1" s="1"/>
  <c r="AH284" i="1"/>
  <c r="W284" i="1" s="1"/>
  <c r="AH288" i="1"/>
  <c r="W288" i="1" s="1"/>
  <c r="AH6" i="1"/>
  <c r="W6" i="1" s="1"/>
  <c r="AH10" i="1"/>
  <c r="W10" i="1" s="1"/>
  <c r="AH14" i="1"/>
  <c r="W14" i="1" s="1"/>
  <c r="AH18" i="1"/>
  <c r="W18" i="1" s="1"/>
  <c r="AH22" i="1"/>
  <c r="W22" i="1" s="1"/>
  <c r="AH26" i="1"/>
  <c r="W26" i="1" s="1"/>
  <c r="AH30" i="1"/>
  <c r="W30" i="1" s="1"/>
  <c r="AH34" i="1"/>
  <c r="W34" i="1" s="1"/>
  <c r="AH38" i="1"/>
  <c r="W38" i="1" s="1"/>
  <c r="AH42" i="1"/>
  <c r="W42" i="1" s="1"/>
  <c r="AH46" i="1"/>
  <c r="W46" i="1" s="1"/>
  <c r="AH50" i="1"/>
  <c r="W50" i="1" s="1"/>
  <c r="AH54" i="1"/>
  <c r="W54" i="1" s="1"/>
  <c r="AH58" i="1"/>
  <c r="W58" i="1" s="1"/>
  <c r="AH62" i="1"/>
  <c r="W62" i="1" s="1"/>
  <c r="AH66" i="1"/>
  <c r="W66" i="1" s="1"/>
  <c r="AH70" i="1"/>
  <c r="W70" i="1" s="1"/>
  <c r="AH74" i="1"/>
  <c r="W74" i="1" s="1"/>
  <c r="AH78" i="1"/>
  <c r="W78" i="1" s="1"/>
  <c r="AH82" i="1"/>
  <c r="W82" i="1" s="1"/>
  <c r="AH86" i="1"/>
  <c r="W86" i="1" s="1"/>
  <c r="AH90" i="1"/>
  <c r="W90" i="1" s="1"/>
  <c r="AH94" i="1"/>
  <c r="W94" i="1" s="1"/>
  <c r="AH98" i="1"/>
  <c r="W98" i="1" s="1"/>
  <c r="AH102" i="1"/>
  <c r="W102" i="1" s="1"/>
  <c r="AH106" i="1"/>
  <c r="W106" i="1" s="1"/>
  <c r="AH110" i="1"/>
  <c r="W110" i="1" s="1"/>
  <c r="AH114" i="1"/>
  <c r="W114" i="1" s="1"/>
  <c r="AH118" i="1"/>
  <c r="W118" i="1" s="1"/>
  <c r="AH122" i="1"/>
  <c r="W122" i="1" s="1"/>
  <c r="AH126" i="1"/>
  <c r="W126" i="1" s="1"/>
  <c r="AH130" i="1"/>
  <c r="W130" i="1" s="1"/>
  <c r="AH134" i="1"/>
  <c r="W134" i="1" s="1"/>
  <c r="AH138" i="1"/>
  <c r="W138" i="1" s="1"/>
  <c r="AH142" i="1"/>
  <c r="W142" i="1" s="1"/>
  <c r="AH146" i="1"/>
  <c r="W146" i="1" s="1"/>
  <c r="AH150" i="1"/>
  <c r="W150" i="1" s="1"/>
  <c r="AH154" i="1"/>
  <c r="W154" i="1" s="1"/>
  <c r="AH158" i="1"/>
  <c r="W158" i="1" s="1"/>
  <c r="AH162" i="1"/>
  <c r="W162" i="1" s="1"/>
  <c r="AH166" i="1"/>
  <c r="W166" i="1" s="1"/>
  <c r="AH170" i="1"/>
  <c r="W170" i="1" s="1"/>
  <c r="AH174" i="1"/>
  <c r="W174" i="1" s="1"/>
  <c r="AH178" i="1"/>
  <c r="W178" i="1" s="1"/>
  <c r="AH182" i="1"/>
  <c r="W182" i="1" s="1"/>
  <c r="AH186" i="1"/>
  <c r="W186" i="1" s="1"/>
  <c r="AH190" i="1"/>
  <c r="W190" i="1" s="1"/>
  <c r="AH194" i="1"/>
  <c r="W194" i="1" s="1"/>
  <c r="AH198" i="1"/>
  <c r="W198" i="1" s="1"/>
  <c r="AH202" i="1"/>
  <c r="W202" i="1" s="1"/>
  <c r="AH206" i="1"/>
  <c r="W206" i="1" s="1"/>
  <c r="AH210" i="1"/>
  <c r="W210" i="1" s="1"/>
  <c r="AH214" i="1"/>
  <c r="W214" i="1" s="1"/>
  <c r="AH218" i="1"/>
  <c r="W218" i="1" s="1"/>
  <c r="AH222" i="1"/>
  <c r="W222" i="1" s="1"/>
  <c r="AH226" i="1"/>
  <c r="W226" i="1" s="1"/>
  <c r="AH230" i="1"/>
  <c r="W230" i="1" s="1"/>
  <c r="AH234" i="1"/>
  <c r="W234" i="1" s="1"/>
  <c r="AH238" i="1"/>
  <c r="W238" i="1" s="1"/>
  <c r="AH242" i="1"/>
  <c r="W242" i="1" s="1"/>
  <c r="AH246" i="1"/>
  <c r="W246" i="1" s="1"/>
  <c r="AH250" i="1"/>
  <c r="W250" i="1" s="1"/>
  <c r="AH254" i="1"/>
  <c r="W254" i="1" s="1"/>
  <c r="AH258" i="1"/>
  <c r="W258" i="1" s="1"/>
  <c r="AH262" i="1"/>
  <c r="W262" i="1" s="1"/>
  <c r="AH266" i="1"/>
  <c r="W266" i="1" s="1"/>
  <c r="AH270" i="1"/>
  <c r="W270" i="1" s="1"/>
  <c r="AH274" i="1"/>
  <c r="W274" i="1" s="1"/>
  <c r="AH278" i="1"/>
  <c r="W278" i="1" s="1"/>
  <c r="AH282" i="1"/>
  <c r="W282" i="1" s="1"/>
  <c r="AH286" i="1"/>
  <c r="W286" i="1" s="1"/>
  <c r="AH290" i="1"/>
  <c r="W290" i="1" s="1"/>
  <c r="AH294" i="1"/>
  <c r="W294" i="1" s="1"/>
  <c r="AH298" i="1"/>
  <c r="W298" i="1" s="1"/>
  <c r="AH302" i="1"/>
  <c r="W302" i="1" s="1"/>
  <c r="AH306" i="1"/>
  <c r="W306" i="1" s="1"/>
  <c r="AH310" i="1"/>
  <c r="W310" i="1" s="1"/>
  <c r="AH314" i="1"/>
  <c r="W314" i="1" s="1"/>
  <c r="AH318" i="1"/>
  <c r="W318" i="1" s="1"/>
  <c r="AH322" i="1"/>
  <c r="W322" i="1" s="1"/>
  <c r="AH326" i="1"/>
  <c r="W326" i="1" s="1"/>
  <c r="AH330" i="1"/>
  <c r="W330" i="1" s="1"/>
  <c r="AH334" i="1"/>
  <c r="W334" i="1" s="1"/>
  <c r="AH338" i="1"/>
  <c r="W338" i="1" s="1"/>
  <c r="AH342" i="1"/>
  <c r="W342" i="1" s="1"/>
  <c r="AH5" i="1"/>
  <c r="W5" i="1" s="1"/>
  <c r="AH21" i="1"/>
  <c r="W21" i="1" s="1"/>
  <c r="AH37" i="1"/>
  <c r="W37" i="1" s="1"/>
  <c r="AH53" i="1"/>
  <c r="W53" i="1" s="1"/>
  <c r="AH69" i="1"/>
  <c r="W69" i="1" s="1"/>
  <c r="AH85" i="1"/>
  <c r="W85" i="1" s="1"/>
  <c r="AH101" i="1"/>
  <c r="W101" i="1" s="1"/>
  <c r="AH117" i="1"/>
  <c r="W117" i="1" s="1"/>
  <c r="AH133" i="1"/>
  <c r="W133" i="1" s="1"/>
  <c r="AH149" i="1"/>
  <c r="W149" i="1" s="1"/>
  <c r="AH165" i="1"/>
  <c r="W165" i="1" s="1"/>
  <c r="AH181" i="1"/>
  <c r="W181" i="1" s="1"/>
  <c r="AH195" i="1"/>
  <c r="W195" i="1" s="1"/>
  <c r="AH203" i="1"/>
  <c r="W203" i="1" s="1"/>
  <c r="AH211" i="1"/>
  <c r="W211" i="1" s="1"/>
  <c r="AH219" i="1"/>
  <c r="W219" i="1" s="1"/>
  <c r="AH227" i="1"/>
  <c r="W227" i="1" s="1"/>
  <c r="AH235" i="1"/>
  <c r="W235" i="1" s="1"/>
  <c r="AH243" i="1"/>
  <c r="W243" i="1" s="1"/>
  <c r="AH251" i="1"/>
  <c r="W251" i="1" s="1"/>
  <c r="AH259" i="1"/>
  <c r="W259" i="1" s="1"/>
  <c r="AH267" i="1"/>
  <c r="W267" i="1" s="1"/>
  <c r="AH275" i="1"/>
  <c r="W275" i="1" s="1"/>
  <c r="AH283" i="1"/>
  <c r="W283" i="1" s="1"/>
  <c r="AH291" i="1"/>
  <c r="W291" i="1" s="1"/>
  <c r="AH296" i="1"/>
  <c r="W296" i="1" s="1"/>
  <c r="AH301" i="1"/>
  <c r="W301" i="1" s="1"/>
  <c r="AH307" i="1"/>
  <c r="W307" i="1" s="1"/>
  <c r="AH312" i="1"/>
  <c r="W312" i="1" s="1"/>
  <c r="AH317" i="1"/>
  <c r="W317" i="1" s="1"/>
  <c r="AH323" i="1"/>
  <c r="W323" i="1" s="1"/>
  <c r="AH328" i="1"/>
  <c r="W328" i="1" s="1"/>
  <c r="AH333" i="1"/>
  <c r="W333" i="1" s="1"/>
  <c r="AH339" i="1"/>
  <c r="W339" i="1" s="1"/>
  <c r="AH344" i="1"/>
  <c r="W344" i="1" s="1"/>
  <c r="AH348" i="1"/>
  <c r="W348" i="1" s="1"/>
  <c r="AH352" i="1"/>
  <c r="W352" i="1" s="1"/>
  <c r="AH356" i="1"/>
  <c r="W356" i="1" s="1"/>
  <c r="AH360" i="1"/>
  <c r="W360" i="1" s="1"/>
  <c r="AH364" i="1"/>
  <c r="W364" i="1" s="1"/>
  <c r="AH368" i="1"/>
  <c r="W368" i="1" s="1"/>
  <c r="AH372" i="1"/>
  <c r="W372" i="1" s="1"/>
  <c r="AH376" i="1"/>
  <c r="W376" i="1" s="1"/>
  <c r="AH380" i="1"/>
  <c r="W380" i="1" s="1"/>
  <c r="AH384" i="1"/>
  <c r="W384" i="1" s="1"/>
  <c r="AH388" i="1"/>
  <c r="W388" i="1" s="1"/>
  <c r="AH392" i="1"/>
  <c r="W392" i="1" s="1"/>
  <c r="AH396" i="1"/>
  <c r="W396" i="1" s="1"/>
  <c r="AH400" i="1"/>
  <c r="W400" i="1" s="1"/>
  <c r="AH404" i="1"/>
  <c r="W404" i="1" s="1"/>
  <c r="AH408" i="1"/>
  <c r="W408" i="1" s="1"/>
  <c r="AH412" i="1"/>
  <c r="W412" i="1" s="1"/>
  <c r="AH416" i="1"/>
  <c r="W416" i="1" s="1"/>
  <c r="AH420" i="1"/>
  <c r="W420" i="1" s="1"/>
  <c r="AH424" i="1"/>
  <c r="W424" i="1" s="1"/>
  <c r="AH428" i="1"/>
  <c r="W428" i="1" s="1"/>
  <c r="AH432" i="1"/>
  <c r="W432" i="1" s="1"/>
  <c r="AH436" i="1"/>
  <c r="W436" i="1" s="1"/>
  <c r="AH440" i="1"/>
  <c r="W440" i="1" s="1"/>
  <c r="AH444" i="1"/>
  <c r="W444" i="1" s="1"/>
  <c r="AH448" i="1"/>
  <c r="W448" i="1" s="1"/>
  <c r="AH452" i="1"/>
  <c r="W452" i="1" s="1"/>
  <c r="AH456" i="1"/>
  <c r="W456" i="1" s="1"/>
  <c r="AH460" i="1"/>
  <c r="W460" i="1" s="1"/>
  <c r="AH464" i="1"/>
  <c r="W464" i="1" s="1"/>
  <c r="AH468" i="1"/>
  <c r="W468" i="1" s="1"/>
  <c r="AH472" i="1"/>
  <c r="W472" i="1" s="1"/>
  <c r="AH476" i="1"/>
  <c r="W476" i="1" s="1"/>
  <c r="AH480" i="1"/>
  <c r="W480" i="1" s="1"/>
  <c r="AH484" i="1"/>
  <c r="W484" i="1" s="1"/>
  <c r="AH488" i="1"/>
  <c r="W488" i="1" s="1"/>
  <c r="AH492" i="1"/>
  <c r="W492" i="1" s="1"/>
  <c r="AH496" i="1"/>
  <c r="W496" i="1" s="1"/>
  <c r="AH500" i="1"/>
  <c r="W500" i="1" s="1"/>
  <c r="AH504" i="1"/>
  <c r="W504" i="1" s="1"/>
  <c r="AH508" i="1"/>
  <c r="W508" i="1" s="1"/>
  <c r="AH512" i="1"/>
  <c r="W512" i="1" s="1"/>
  <c r="AH516" i="1"/>
  <c r="W516" i="1" s="1"/>
  <c r="AH520" i="1"/>
  <c r="W520" i="1" s="1"/>
  <c r="AH524" i="1"/>
  <c r="W524" i="1" s="1"/>
  <c r="AH528" i="1"/>
  <c r="W528" i="1" s="1"/>
  <c r="AH532" i="1"/>
  <c r="W532" i="1" s="1"/>
  <c r="AH536" i="1"/>
  <c r="W536" i="1" s="1"/>
  <c r="AH540" i="1"/>
  <c r="W540" i="1" s="1"/>
  <c r="AH544" i="1"/>
  <c r="W544" i="1" s="1"/>
  <c r="AH9" i="1"/>
  <c r="W9" i="1" s="1"/>
  <c r="AH25" i="1"/>
  <c r="W25" i="1" s="1"/>
  <c r="AH41" i="1"/>
  <c r="W41" i="1" s="1"/>
  <c r="AH57" i="1"/>
  <c r="W57" i="1" s="1"/>
  <c r="AH73" i="1"/>
  <c r="W73" i="1" s="1"/>
  <c r="AH89" i="1"/>
  <c r="W89" i="1" s="1"/>
  <c r="AH105" i="1"/>
  <c r="W105" i="1" s="1"/>
  <c r="AH121" i="1"/>
  <c r="W121" i="1" s="1"/>
  <c r="AH137" i="1"/>
  <c r="W137" i="1" s="1"/>
  <c r="AH153" i="1"/>
  <c r="W153" i="1" s="1"/>
  <c r="AH169" i="1"/>
  <c r="W169" i="1" s="1"/>
  <c r="AH185" i="1"/>
  <c r="W185" i="1" s="1"/>
  <c r="AH197" i="1"/>
  <c r="W197" i="1" s="1"/>
  <c r="AH205" i="1"/>
  <c r="W205" i="1" s="1"/>
  <c r="AH213" i="1"/>
  <c r="W213" i="1" s="1"/>
  <c r="AH221" i="1"/>
  <c r="W221" i="1" s="1"/>
  <c r="AH229" i="1"/>
  <c r="W229" i="1" s="1"/>
  <c r="AH237" i="1"/>
  <c r="W237" i="1" s="1"/>
  <c r="AH245" i="1"/>
  <c r="W245" i="1" s="1"/>
  <c r="AH253" i="1"/>
  <c r="W253" i="1" s="1"/>
  <c r="AH261" i="1"/>
  <c r="W261" i="1" s="1"/>
  <c r="AH269" i="1"/>
  <c r="W269" i="1" s="1"/>
  <c r="AH277" i="1"/>
  <c r="W277" i="1" s="1"/>
  <c r="AH285" i="1"/>
  <c r="W285" i="1" s="1"/>
  <c r="AH292" i="1"/>
  <c r="W292" i="1" s="1"/>
  <c r="AH297" i="1"/>
  <c r="W297" i="1" s="1"/>
  <c r="AH303" i="1"/>
  <c r="W303" i="1" s="1"/>
  <c r="AH308" i="1"/>
  <c r="W308" i="1" s="1"/>
  <c r="AH313" i="1"/>
  <c r="W313" i="1" s="1"/>
  <c r="AH319" i="1"/>
  <c r="W319" i="1" s="1"/>
  <c r="AH324" i="1"/>
  <c r="W324" i="1" s="1"/>
  <c r="AH329" i="1"/>
  <c r="W329" i="1" s="1"/>
  <c r="AH335" i="1"/>
  <c r="W335" i="1" s="1"/>
  <c r="AH340" i="1"/>
  <c r="W340" i="1" s="1"/>
  <c r="AH345" i="1"/>
  <c r="W345" i="1" s="1"/>
  <c r="AH349" i="1"/>
  <c r="W349" i="1" s="1"/>
  <c r="AH353" i="1"/>
  <c r="W353" i="1" s="1"/>
  <c r="AH357" i="1"/>
  <c r="W357" i="1" s="1"/>
  <c r="AH361" i="1"/>
  <c r="W361" i="1" s="1"/>
  <c r="AH365" i="1"/>
  <c r="W365" i="1" s="1"/>
  <c r="AH369" i="1"/>
  <c r="W369" i="1" s="1"/>
  <c r="AH373" i="1"/>
  <c r="W373" i="1" s="1"/>
  <c r="AH377" i="1"/>
  <c r="W377" i="1" s="1"/>
  <c r="AH381" i="1"/>
  <c r="W381" i="1" s="1"/>
  <c r="AH385" i="1"/>
  <c r="W385" i="1" s="1"/>
  <c r="AH389" i="1"/>
  <c r="W389" i="1" s="1"/>
  <c r="AH393" i="1"/>
  <c r="W393" i="1" s="1"/>
  <c r="AH397" i="1"/>
  <c r="W397" i="1" s="1"/>
  <c r="AH401" i="1"/>
  <c r="W401" i="1" s="1"/>
  <c r="AH405" i="1"/>
  <c r="W405" i="1" s="1"/>
  <c r="AH409" i="1"/>
  <c r="W409" i="1" s="1"/>
  <c r="AH413" i="1"/>
  <c r="W413" i="1" s="1"/>
  <c r="AH417" i="1"/>
  <c r="W417" i="1" s="1"/>
  <c r="AH421" i="1"/>
  <c r="W421" i="1" s="1"/>
  <c r="AH425" i="1"/>
  <c r="W425" i="1" s="1"/>
  <c r="AH429" i="1"/>
  <c r="W429" i="1" s="1"/>
  <c r="AH433" i="1"/>
  <c r="W433" i="1" s="1"/>
  <c r="AH437" i="1"/>
  <c r="W437" i="1" s="1"/>
  <c r="AH441" i="1"/>
  <c r="W441" i="1" s="1"/>
  <c r="AH445" i="1"/>
  <c r="W445" i="1" s="1"/>
  <c r="AH449" i="1"/>
  <c r="W449" i="1" s="1"/>
  <c r="AH453" i="1"/>
  <c r="W453" i="1" s="1"/>
  <c r="AH457" i="1"/>
  <c r="W457" i="1" s="1"/>
  <c r="AH461" i="1"/>
  <c r="W461" i="1" s="1"/>
  <c r="AH465" i="1"/>
  <c r="W465" i="1" s="1"/>
  <c r="AH469" i="1"/>
  <c r="W469" i="1" s="1"/>
  <c r="AH473" i="1"/>
  <c r="W473" i="1" s="1"/>
  <c r="AH477" i="1"/>
  <c r="W477" i="1" s="1"/>
  <c r="AH481" i="1"/>
  <c r="W481" i="1" s="1"/>
  <c r="AH485" i="1"/>
  <c r="W485" i="1" s="1"/>
  <c r="AH489" i="1"/>
  <c r="W489" i="1" s="1"/>
  <c r="AH493" i="1"/>
  <c r="W493" i="1" s="1"/>
  <c r="AH497" i="1"/>
  <c r="W497" i="1" s="1"/>
  <c r="AH501" i="1"/>
  <c r="W501" i="1" s="1"/>
  <c r="AH505" i="1"/>
  <c r="W505" i="1" s="1"/>
  <c r="AH509" i="1"/>
  <c r="W509" i="1" s="1"/>
  <c r="AH513" i="1"/>
  <c r="W513" i="1" s="1"/>
  <c r="AH517" i="1"/>
  <c r="W517" i="1" s="1"/>
  <c r="AH521" i="1"/>
  <c r="W521" i="1" s="1"/>
  <c r="AH525" i="1"/>
  <c r="W525" i="1" s="1"/>
  <c r="AH529" i="1"/>
  <c r="W529" i="1" s="1"/>
  <c r="AH533" i="1"/>
  <c r="W533" i="1" s="1"/>
  <c r="AH537" i="1"/>
  <c r="W537" i="1" s="1"/>
  <c r="AH541" i="1"/>
  <c r="W541" i="1" s="1"/>
  <c r="AH545" i="1"/>
  <c r="W545" i="1" s="1"/>
  <c r="AH17" i="1"/>
  <c r="W17" i="1" s="1"/>
  <c r="AH33" i="1"/>
  <c r="W33" i="1" s="1"/>
  <c r="AH49" i="1"/>
  <c r="W49" i="1" s="1"/>
  <c r="AH65" i="1"/>
  <c r="W65" i="1" s="1"/>
  <c r="AH81" i="1"/>
  <c r="W81" i="1" s="1"/>
  <c r="AH97" i="1"/>
  <c r="W97" i="1" s="1"/>
  <c r="AH113" i="1"/>
  <c r="W113" i="1" s="1"/>
  <c r="AH129" i="1"/>
  <c r="W129" i="1" s="1"/>
  <c r="AH145" i="1"/>
  <c r="W145" i="1" s="1"/>
  <c r="AH161" i="1"/>
  <c r="W161" i="1" s="1"/>
  <c r="AH177" i="1"/>
  <c r="W177" i="1" s="1"/>
  <c r="AH193" i="1"/>
  <c r="W193" i="1" s="1"/>
  <c r="AH201" i="1"/>
  <c r="W201" i="1" s="1"/>
  <c r="AH209" i="1"/>
  <c r="W209" i="1" s="1"/>
  <c r="AH217" i="1"/>
  <c r="W217" i="1" s="1"/>
  <c r="AH225" i="1"/>
  <c r="W225" i="1" s="1"/>
  <c r="AH233" i="1"/>
  <c r="W233" i="1" s="1"/>
  <c r="AH241" i="1"/>
  <c r="W241" i="1" s="1"/>
  <c r="AH249" i="1"/>
  <c r="W249" i="1" s="1"/>
  <c r="AH257" i="1"/>
  <c r="W257" i="1" s="1"/>
  <c r="AH265" i="1"/>
  <c r="W265" i="1" s="1"/>
  <c r="AH273" i="1"/>
  <c r="W273" i="1" s="1"/>
  <c r="AH281" i="1"/>
  <c r="W281" i="1" s="1"/>
  <c r="AH289" i="1"/>
  <c r="W289" i="1" s="1"/>
  <c r="AH295" i="1"/>
  <c r="W295" i="1" s="1"/>
  <c r="AH300" i="1"/>
  <c r="W300" i="1" s="1"/>
  <c r="AH305" i="1"/>
  <c r="W305" i="1" s="1"/>
  <c r="AH311" i="1"/>
  <c r="W311" i="1" s="1"/>
  <c r="AH316" i="1"/>
  <c r="W316" i="1" s="1"/>
  <c r="AH321" i="1"/>
  <c r="W321" i="1" s="1"/>
  <c r="AH327" i="1"/>
  <c r="W327" i="1" s="1"/>
  <c r="AH332" i="1"/>
  <c r="W332" i="1" s="1"/>
  <c r="AH337" i="1"/>
  <c r="W337" i="1" s="1"/>
  <c r="AH343" i="1"/>
  <c r="W343" i="1" s="1"/>
  <c r="AH347" i="1"/>
  <c r="W347" i="1" s="1"/>
  <c r="AH351" i="1"/>
  <c r="W351" i="1" s="1"/>
  <c r="AH355" i="1"/>
  <c r="W355" i="1" s="1"/>
  <c r="AH359" i="1"/>
  <c r="W359" i="1" s="1"/>
  <c r="AH363" i="1"/>
  <c r="W363" i="1" s="1"/>
  <c r="AH367" i="1"/>
  <c r="W367" i="1" s="1"/>
  <c r="AH371" i="1"/>
  <c r="W371" i="1" s="1"/>
  <c r="AH375" i="1"/>
  <c r="W375" i="1" s="1"/>
  <c r="AH379" i="1"/>
  <c r="W379" i="1" s="1"/>
  <c r="AH383" i="1"/>
  <c r="W383" i="1" s="1"/>
  <c r="AH387" i="1"/>
  <c r="W387" i="1" s="1"/>
  <c r="AH391" i="1"/>
  <c r="W391" i="1" s="1"/>
  <c r="AH395" i="1"/>
  <c r="W395" i="1" s="1"/>
  <c r="AH399" i="1"/>
  <c r="W399" i="1" s="1"/>
  <c r="AH403" i="1"/>
  <c r="W403" i="1" s="1"/>
  <c r="AH407" i="1"/>
  <c r="W407" i="1" s="1"/>
  <c r="AH411" i="1"/>
  <c r="W411" i="1" s="1"/>
  <c r="AH415" i="1"/>
  <c r="W415" i="1" s="1"/>
  <c r="AH419" i="1"/>
  <c r="W419" i="1" s="1"/>
  <c r="AH423" i="1"/>
  <c r="W423" i="1" s="1"/>
  <c r="AH427" i="1"/>
  <c r="W427" i="1" s="1"/>
  <c r="AH431" i="1"/>
  <c r="W431" i="1" s="1"/>
  <c r="AH435" i="1"/>
  <c r="W435" i="1" s="1"/>
  <c r="AH439" i="1"/>
  <c r="W439" i="1" s="1"/>
  <c r="AH443" i="1"/>
  <c r="W443" i="1" s="1"/>
  <c r="AH447" i="1"/>
  <c r="W447" i="1" s="1"/>
  <c r="AH451" i="1"/>
  <c r="W451" i="1" s="1"/>
  <c r="AH455" i="1"/>
  <c r="W455" i="1" s="1"/>
  <c r="AH459" i="1"/>
  <c r="W459" i="1" s="1"/>
  <c r="AH463" i="1"/>
  <c r="W463" i="1" s="1"/>
  <c r="AH467" i="1"/>
  <c r="W467" i="1" s="1"/>
  <c r="AH471" i="1"/>
  <c r="W471" i="1" s="1"/>
  <c r="AH475" i="1"/>
  <c r="W475" i="1" s="1"/>
  <c r="AH479" i="1"/>
  <c r="W479" i="1" s="1"/>
  <c r="AH483" i="1"/>
  <c r="W483" i="1" s="1"/>
  <c r="AH487" i="1"/>
  <c r="W487" i="1" s="1"/>
  <c r="AH491" i="1"/>
  <c r="W491" i="1" s="1"/>
  <c r="AH495" i="1"/>
  <c r="W495" i="1" s="1"/>
  <c r="AH499" i="1"/>
  <c r="W499" i="1" s="1"/>
  <c r="AH503" i="1"/>
  <c r="W503" i="1" s="1"/>
  <c r="AH13" i="1"/>
  <c r="W13" i="1" s="1"/>
  <c r="AH77" i="1"/>
  <c r="W77" i="1" s="1"/>
  <c r="AH141" i="1"/>
  <c r="W141" i="1" s="1"/>
  <c r="AH199" i="1"/>
  <c r="W199" i="1" s="1"/>
  <c r="AH231" i="1"/>
  <c r="W231" i="1" s="1"/>
  <c r="AH263" i="1"/>
  <c r="W263" i="1" s="1"/>
  <c r="AH293" i="1"/>
  <c r="W293" i="1" s="1"/>
  <c r="AH315" i="1"/>
  <c r="W315" i="1" s="1"/>
  <c r="AH336" i="1"/>
  <c r="W336" i="1" s="1"/>
  <c r="AH354" i="1"/>
  <c r="W354" i="1" s="1"/>
  <c r="AH370" i="1"/>
  <c r="W370" i="1" s="1"/>
  <c r="AH386" i="1"/>
  <c r="W386" i="1" s="1"/>
  <c r="AH402" i="1"/>
  <c r="W402" i="1" s="1"/>
  <c r="AH418" i="1"/>
  <c r="W418" i="1" s="1"/>
  <c r="AH434" i="1"/>
  <c r="W434" i="1" s="1"/>
  <c r="AH450" i="1"/>
  <c r="W450" i="1" s="1"/>
  <c r="AH466" i="1"/>
  <c r="W466" i="1" s="1"/>
  <c r="AH482" i="1"/>
  <c r="W482" i="1" s="1"/>
  <c r="AH498" i="1"/>
  <c r="W498" i="1" s="1"/>
  <c r="AH510" i="1"/>
  <c r="W510" i="1" s="1"/>
  <c r="AH518" i="1"/>
  <c r="W518" i="1" s="1"/>
  <c r="AH526" i="1"/>
  <c r="W526" i="1" s="1"/>
  <c r="AH534" i="1"/>
  <c r="W534" i="1" s="1"/>
  <c r="AH542" i="1"/>
  <c r="W542" i="1" s="1"/>
  <c r="AH548" i="1"/>
  <c r="W548" i="1" s="1"/>
  <c r="AH552" i="1"/>
  <c r="W552" i="1" s="1"/>
  <c r="AH556" i="1"/>
  <c r="W556" i="1" s="1"/>
  <c r="AH560" i="1"/>
  <c r="W560" i="1" s="1"/>
  <c r="AH564" i="1"/>
  <c r="W564" i="1" s="1"/>
  <c r="AH568" i="1"/>
  <c r="W568" i="1" s="1"/>
  <c r="AH572" i="1"/>
  <c r="W572" i="1" s="1"/>
  <c r="AH576" i="1"/>
  <c r="W576" i="1" s="1"/>
  <c r="AH580" i="1"/>
  <c r="W580" i="1" s="1"/>
  <c r="AH584" i="1"/>
  <c r="W584" i="1" s="1"/>
  <c r="AH588" i="1"/>
  <c r="W588" i="1" s="1"/>
  <c r="AH592" i="1"/>
  <c r="W592" i="1" s="1"/>
  <c r="AH596" i="1"/>
  <c r="W596" i="1" s="1"/>
  <c r="AH600" i="1"/>
  <c r="W600" i="1" s="1"/>
  <c r="AH604" i="1"/>
  <c r="W604" i="1" s="1"/>
  <c r="AH608" i="1"/>
  <c r="W608" i="1" s="1"/>
  <c r="AH612" i="1"/>
  <c r="W612" i="1" s="1"/>
  <c r="AH616" i="1"/>
  <c r="W616" i="1" s="1"/>
  <c r="AH620" i="1"/>
  <c r="W620" i="1" s="1"/>
  <c r="AH624" i="1"/>
  <c r="W624" i="1" s="1"/>
  <c r="AH628" i="1"/>
  <c r="W628" i="1" s="1"/>
  <c r="AH632" i="1"/>
  <c r="W632" i="1" s="1"/>
  <c r="AH636" i="1"/>
  <c r="W636" i="1" s="1"/>
  <c r="AH640" i="1"/>
  <c r="W640" i="1" s="1"/>
  <c r="AH644" i="1"/>
  <c r="W644" i="1" s="1"/>
  <c r="AH648" i="1"/>
  <c r="W648" i="1" s="1"/>
  <c r="AH652" i="1"/>
  <c r="W652" i="1" s="1"/>
  <c r="AH656" i="1"/>
  <c r="W656" i="1" s="1"/>
  <c r="AH660" i="1"/>
  <c r="W660" i="1" s="1"/>
  <c r="AH664" i="1"/>
  <c r="W664" i="1" s="1"/>
  <c r="AH668" i="1"/>
  <c r="W668" i="1" s="1"/>
  <c r="AH672" i="1"/>
  <c r="W672" i="1" s="1"/>
  <c r="AH676" i="1"/>
  <c r="W676" i="1" s="1"/>
  <c r="AH680" i="1"/>
  <c r="W680" i="1" s="1"/>
  <c r="AH684" i="1"/>
  <c r="W684" i="1" s="1"/>
  <c r="AH688" i="1"/>
  <c r="W688" i="1" s="1"/>
  <c r="AH692" i="1"/>
  <c r="W692" i="1" s="1"/>
  <c r="AH696" i="1"/>
  <c r="W696" i="1" s="1"/>
  <c r="AH700" i="1"/>
  <c r="W700" i="1" s="1"/>
  <c r="AH704" i="1"/>
  <c r="W704" i="1" s="1"/>
  <c r="AH708" i="1"/>
  <c r="W708" i="1" s="1"/>
  <c r="AH712" i="1"/>
  <c r="W712" i="1" s="1"/>
  <c r="AH716" i="1"/>
  <c r="W716" i="1" s="1"/>
  <c r="AH720" i="1"/>
  <c r="W720" i="1" s="1"/>
  <c r="AH724" i="1"/>
  <c r="W724" i="1" s="1"/>
  <c r="AH728" i="1"/>
  <c r="W728" i="1" s="1"/>
  <c r="AH732" i="1"/>
  <c r="W732" i="1" s="1"/>
  <c r="AH736" i="1"/>
  <c r="W736" i="1" s="1"/>
  <c r="AH740" i="1"/>
  <c r="W740" i="1" s="1"/>
  <c r="AH744" i="1"/>
  <c r="W744" i="1" s="1"/>
  <c r="AH748" i="1"/>
  <c r="W748" i="1" s="1"/>
  <c r="AH752" i="1"/>
  <c r="W752" i="1" s="1"/>
  <c r="AH756" i="1"/>
  <c r="W756" i="1" s="1"/>
  <c r="AH760" i="1"/>
  <c r="W760" i="1" s="1"/>
  <c r="AH764" i="1"/>
  <c r="W764" i="1" s="1"/>
  <c r="AH768" i="1"/>
  <c r="W768" i="1" s="1"/>
  <c r="AH772" i="1"/>
  <c r="W772" i="1" s="1"/>
  <c r="AH776" i="1"/>
  <c r="W776" i="1" s="1"/>
  <c r="AH780" i="1"/>
  <c r="W780" i="1" s="1"/>
  <c r="AH784" i="1"/>
  <c r="W784" i="1" s="1"/>
  <c r="AH788" i="1"/>
  <c r="W788" i="1" s="1"/>
  <c r="AH29" i="1"/>
  <c r="W29" i="1" s="1"/>
  <c r="AH93" i="1"/>
  <c r="W93" i="1" s="1"/>
  <c r="AH157" i="1"/>
  <c r="W157" i="1" s="1"/>
  <c r="AH207" i="1"/>
  <c r="W207" i="1" s="1"/>
  <c r="AH239" i="1"/>
  <c r="W239" i="1" s="1"/>
  <c r="AH271" i="1"/>
  <c r="W271" i="1" s="1"/>
  <c r="AH299" i="1"/>
  <c r="W299" i="1" s="1"/>
  <c r="AH320" i="1"/>
  <c r="W320" i="1" s="1"/>
  <c r="AH341" i="1"/>
  <c r="W341" i="1" s="1"/>
  <c r="AH358" i="1"/>
  <c r="W358" i="1" s="1"/>
  <c r="AH374" i="1"/>
  <c r="W374" i="1" s="1"/>
  <c r="AH390" i="1"/>
  <c r="W390" i="1" s="1"/>
  <c r="AH406" i="1"/>
  <c r="W406" i="1" s="1"/>
  <c r="AH422" i="1"/>
  <c r="W422" i="1" s="1"/>
  <c r="AH438" i="1"/>
  <c r="W438" i="1" s="1"/>
  <c r="AH454" i="1"/>
  <c r="W454" i="1" s="1"/>
  <c r="AH470" i="1"/>
  <c r="W470" i="1" s="1"/>
  <c r="AH486" i="1"/>
  <c r="W486" i="1" s="1"/>
  <c r="AH502" i="1"/>
  <c r="W502" i="1" s="1"/>
  <c r="AH511" i="1"/>
  <c r="W511" i="1" s="1"/>
  <c r="AH519" i="1"/>
  <c r="W519" i="1" s="1"/>
  <c r="AH527" i="1"/>
  <c r="W527" i="1" s="1"/>
  <c r="AH535" i="1"/>
  <c r="W535" i="1" s="1"/>
  <c r="AH543" i="1"/>
  <c r="W543" i="1" s="1"/>
  <c r="AH549" i="1"/>
  <c r="W549" i="1" s="1"/>
  <c r="AH553" i="1"/>
  <c r="W553" i="1" s="1"/>
  <c r="AH557" i="1"/>
  <c r="W557" i="1" s="1"/>
  <c r="AH561" i="1"/>
  <c r="W561" i="1" s="1"/>
  <c r="AH565" i="1"/>
  <c r="W565" i="1" s="1"/>
  <c r="AH569" i="1"/>
  <c r="W569" i="1" s="1"/>
  <c r="AH573" i="1"/>
  <c r="W573" i="1" s="1"/>
  <c r="AH577" i="1"/>
  <c r="W577" i="1" s="1"/>
  <c r="AH581" i="1"/>
  <c r="W581" i="1" s="1"/>
  <c r="AH585" i="1"/>
  <c r="W585" i="1" s="1"/>
  <c r="AH589" i="1"/>
  <c r="W589" i="1" s="1"/>
  <c r="AH593" i="1"/>
  <c r="W593" i="1" s="1"/>
  <c r="AH597" i="1"/>
  <c r="W597" i="1" s="1"/>
  <c r="AH601" i="1"/>
  <c r="W601" i="1" s="1"/>
  <c r="AH605" i="1"/>
  <c r="W605" i="1" s="1"/>
  <c r="AH609" i="1"/>
  <c r="W609" i="1" s="1"/>
  <c r="AH613" i="1"/>
  <c r="W613" i="1" s="1"/>
  <c r="AH617" i="1"/>
  <c r="W617" i="1" s="1"/>
  <c r="AH621" i="1"/>
  <c r="W621" i="1" s="1"/>
  <c r="AH625" i="1"/>
  <c r="W625" i="1" s="1"/>
  <c r="AH629" i="1"/>
  <c r="W629" i="1" s="1"/>
  <c r="AH633" i="1"/>
  <c r="W633" i="1" s="1"/>
  <c r="AH637" i="1"/>
  <c r="W637" i="1" s="1"/>
  <c r="AH641" i="1"/>
  <c r="W641" i="1" s="1"/>
  <c r="AH645" i="1"/>
  <c r="W645" i="1" s="1"/>
  <c r="AH649" i="1"/>
  <c r="W649" i="1" s="1"/>
  <c r="AH653" i="1"/>
  <c r="W653" i="1" s="1"/>
  <c r="AH657" i="1"/>
  <c r="W657" i="1" s="1"/>
  <c r="AH661" i="1"/>
  <c r="W661" i="1" s="1"/>
  <c r="AH665" i="1"/>
  <c r="W665" i="1" s="1"/>
  <c r="AH669" i="1"/>
  <c r="W669" i="1" s="1"/>
  <c r="AH673" i="1"/>
  <c r="W673" i="1" s="1"/>
  <c r="AH677" i="1"/>
  <c r="W677" i="1" s="1"/>
  <c r="AH681" i="1"/>
  <c r="W681" i="1" s="1"/>
  <c r="AH685" i="1"/>
  <c r="W685" i="1" s="1"/>
  <c r="AH689" i="1"/>
  <c r="W689" i="1" s="1"/>
  <c r="AH693" i="1"/>
  <c r="W693" i="1" s="1"/>
  <c r="AH697" i="1"/>
  <c r="W697" i="1" s="1"/>
  <c r="AH701" i="1"/>
  <c r="W701" i="1" s="1"/>
  <c r="AH705" i="1"/>
  <c r="W705" i="1" s="1"/>
  <c r="AH709" i="1"/>
  <c r="W709" i="1" s="1"/>
  <c r="AH713" i="1"/>
  <c r="W713" i="1" s="1"/>
  <c r="AH717" i="1"/>
  <c r="W717" i="1" s="1"/>
  <c r="AH721" i="1"/>
  <c r="W721" i="1" s="1"/>
  <c r="AH725" i="1"/>
  <c r="W725" i="1" s="1"/>
  <c r="AH729" i="1"/>
  <c r="W729" i="1" s="1"/>
  <c r="AH733" i="1"/>
  <c r="W733" i="1" s="1"/>
  <c r="AH737" i="1"/>
  <c r="W737" i="1" s="1"/>
  <c r="AH741" i="1"/>
  <c r="W741" i="1" s="1"/>
  <c r="AH745" i="1"/>
  <c r="W745" i="1" s="1"/>
  <c r="AH749" i="1"/>
  <c r="W749" i="1" s="1"/>
  <c r="AH753" i="1"/>
  <c r="W753" i="1" s="1"/>
  <c r="AH757" i="1"/>
  <c r="W757" i="1" s="1"/>
  <c r="AH761" i="1"/>
  <c r="W761" i="1" s="1"/>
  <c r="AH765" i="1"/>
  <c r="W765" i="1" s="1"/>
  <c r="AH769" i="1"/>
  <c r="W769" i="1" s="1"/>
  <c r="AH773" i="1"/>
  <c r="W773" i="1" s="1"/>
  <c r="AH777" i="1"/>
  <c r="W777" i="1" s="1"/>
  <c r="AH781" i="1"/>
  <c r="W781" i="1" s="1"/>
  <c r="AH785" i="1"/>
  <c r="W785" i="1" s="1"/>
  <c r="AH789" i="1"/>
  <c r="W789" i="1" s="1"/>
  <c r="AH793" i="1"/>
  <c r="W793" i="1" s="1"/>
  <c r="AH797" i="1"/>
  <c r="W797" i="1" s="1"/>
  <c r="AH801" i="1"/>
  <c r="W801" i="1" s="1"/>
  <c r="AH805" i="1"/>
  <c r="W805" i="1" s="1"/>
  <c r="AH809" i="1"/>
  <c r="W809" i="1" s="1"/>
  <c r="AH813" i="1"/>
  <c r="W813" i="1" s="1"/>
  <c r="AH817" i="1"/>
  <c r="W817" i="1" s="1"/>
  <c r="AH821" i="1"/>
  <c r="W821" i="1" s="1"/>
  <c r="AH825" i="1"/>
  <c r="W825" i="1" s="1"/>
  <c r="AH829" i="1"/>
  <c r="W829" i="1" s="1"/>
  <c r="AH833" i="1"/>
  <c r="W833" i="1" s="1"/>
  <c r="AH837" i="1"/>
  <c r="W837" i="1" s="1"/>
  <c r="AH841" i="1"/>
  <c r="W841" i="1" s="1"/>
  <c r="AH845" i="1"/>
  <c r="W845" i="1" s="1"/>
  <c r="AH849" i="1"/>
  <c r="W849" i="1" s="1"/>
  <c r="AH853" i="1"/>
  <c r="W853" i="1" s="1"/>
  <c r="AH857" i="1"/>
  <c r="W857" i="1" s="1"/>
  <c r="AH861" i="1"/>
  <c r="W861" i="1" s="1"/>
  <c r="AH865" i="1"/>
  <c r="W865" i="1" s="1"/>
  <c r="AH869" i="1"/>
  <c r="W869" i="1" s="1"/>
  <c r="AH873" i="1"/>
  <c r="W873" i="1" s="1"/>
  <c r="AH877" i="1"/>
  <c r="W877" i="1" s="1"/>
  <c r="AH881" i="1"/>
  <c r="W881" i="1" s="1"/>
  <c r="AH885" i="1"/>
  <c r="W885" i="1" s="1"/>
  <c r="AH889" i="1"/>
  <c r="W889" i="1" s="1"/>
  <c r="AH893" i="1"/>
  <c r="W893" i="1" s="1"/>
  <c r="AH897" i="1"/>
  <c r="W897" i="1" s="1"/>
  <c r="AH901" i="1"/>
  <c r="W901" i="1" s="1"/>
  <c r="AH905" i="1"/>
  <c r="W905" i="1" s="1"/>
  <c r="AH45" i="1"/>
  <c r="W45" i="1" s="1"/>
  <c r="AH173" i="1"/>
  <c r="W173" i="1" s="1"/>
  <c r="AH247" i="1"/>
  <c r="W247" i="1" s="1"/>
  <c r="AH304" i="1"/>
  <c r="W304" i="1" s="1"/>
  <c r="AH346" i="1"/>
  <c r="W346" i="1" s="1"/>
  <c r="AH378" i="1"/>
  <c r="W378" i="1" s="1"/>
  <c r="AH410" i="1"/>
  <c r="W410" i="1" s="1"/>
  <c r="AH442" i="1"/>
  <c r="W442" i="1" s="1"/>
  <c r="AH474" i="1"/>
  <c r="W474" i="1" s="1"/>
  <c r="AH506" i="1"/>
  <c r="W506" i="1" s="1"/>
  <c r="AH522" i="1"/>
  <c r="W522" i="1" s="1"/>
  <c r="AH538" i="1"/>
  <c r="W538" i="1" s="1"/>
  <c r="AH550" i="1"/>
  <c r="W550" i="1" s="1"/>
  <c r="AH558" i="1"/>
  <c r="W558" i="1" s="1"/>
  <c r="AH566" i="1"/>
  <c r="W566" i="1" s="1"/>
  <c r="AH574" i="1"/>
  <c r="W574" i="1" s="1"/>
  <c r="AH582" i="1"/>
  <c r="W582" i="1" s="1"/>
  <c r="AH590" i="1"/>
  <c r="W590" i="1" s="1"/>
  <c r="AH598" i="1"/>
  <c r="W598" i="1" s="1"/>
  <c r="AH606" i="1"/>
  <c r="W606" i="1" s="1"/>
  <c r="AH614" i="1"/>
  <c r="W614" i="1" s="1"/>
  <c r="AH622" i="1"/>
  <c r="W622" i="1" s="1"/>
  <c r="AH630" i="1"/>
  <c r="W630" i="1" s="1"/>
  <c r="AH638" i="1"/>
  <c r="W638" i="1" s="1"/>
  <c r="AH646" i="1"/>
  <c r="W646" i="1" s="1"/>
  <c r="AH654" i="1"/>
  <c r="W654" i="1" s="1"/>
  <c r="AH662" i="1"/>
  <c r="W662" i="1" s="1"/>
  <c r="AH670" i="1"/>
  <c r="W670" i="1" s="1"/>
  <c r="AH678" i="1"/>
  <c r="W678" i="1" s="1"/>
  <c r="AH686" i="1"/>
  <c r="W686" i="1" s="1"/>
  <c r="AH694" i="1"/>
  <c r="W694" i="1" s="1"/>
  <c r="AH702" i="1"/>
  <c r="W702" i="1" s="1"/>
  <c r="AH710" i="1"/>
  <c r="W710" i="1" s="1"/>
  <c r="AH718" i="1"/>
  <c r="W718" i="1" s="1"/>
  <c r="AH726" i="1"/>
  <c r="W726" i="1" s="1"/>
  <c r="AH734" i="1"/>
  <c r="W734" i="1" s="1"/>
  <c r="AH742" i="1"/>
  <c r="W742" i="1" s="1"/>
  <c r="AH750" i="1"/>
  <c r="W750" i="1" s="1"/>
  <c r="AH758" i="1"/>
  <c r="W758" i="1" s="1"/>
  <c r="AH766" i="1"/>
  <c r="W766" i="1" s="1"/>
  <c r="AH774" i="1"/>
  <c r="W774" i="1" s="1"/>
  <c r="AH782" i="1"/>
  <c r="W782" i="1" s="1"/>
  <c r="AH790" i="1"/>
  <c r="W790" i="1" s="1"/>
  <c r="AH795" i="1"/>
  <c r="W795" i="1" s="1"/>
  <c r="AH800" i="1"/>
  <c r="W800" i="1" s="1"/>
  <c r="AH806" i="1"/>
  <c r="W806" i="1" s="1"/>
  <c r="AH811" i="1"/>
  <c r="W811" i="1" s="1"/>
  <c r="AH816" i="1"/>
  <c r="W816" i="1" s="1"/>
  <c r="AH822" i="1"/>
  <c r="W822" i="1" s="1"/>
  <c r="AH827" i="1"/>
  <c r="W827" i="1" s="1"/>
  <c r="AH832" i="1"/>
  <c r="W832" i="1" s="1"/>
  <c r="AH838" i="1"/>
  <c r="W838" i="1" s="1"/>
  <c r="AH843" i="1"/>
  <c r="W843" i="1" s="1"/>
  <c r="AH848" i="1"/>
  <c r="W848" i="1" s="1"/>
  <c r="AH854" i="1"/>
  <c r="W854" i="1" s="1"/>
  <c r="AH859" i="1"/>
  <c r="W859" i="1" s="1"/>
  <c r="AH864" i="1"/>
  <c r="W864" i="1" s="1"/>
  <c r="AH870" i="1"/>
  <c r="W870" i="1" s="1"/>
  <c r="AH875" i="1"/>
  <c r="W875" i="1" s="1"/>
  <c r="AH880" i="1"/>
  <c r="W880" i="1" s="1"/>
  <c r="AH886" i="1"/>
  <c r="W886" i="1" s="1"/>
  <c r="AH891" i="1"/>
  <c r="W891" i="1" s="1"/>
  <c r="AH896" i="1"/>
  <c r="W896" i="1" s="1"/>
  <c r="AH902" i="1"/>
  <c r="W902" i="1" s="1"/>
  <c r="AH907" i="1"/>
  <c r="W907" i="1" s="1"/>
  <c r="AH911" i="1"/>
  <c r="W911" i="1" s="1"/>
  <c r="AH915" i="1"/>
  <c r="W915" i="1" s="1"/>
  <c r="AH919" i="1"/>
  <c r="W919" i="1" s="1"/>
  <c r="AH923" i="1"/>
  <c r="W923" i="1" s="1"/>
  <c r="AH927" i="1"/>
  <c r="W927" i="1" s="1"/>
  <c r="AH931" i="1"/>
  <c r="W931" i="1" s="1"/>
  <c r="AH935" i="1"/>
  <c r="W935" i="1" s="1"/>
  <c r="AH939" i="1"/>
  <c r="W939" i="1" s="1"/>
  <c r="AH943" i="1"/>
  <c r="W943" i="1" s="1"/>
  <c r="AH947" i="1"/>
  <c r="W947" i="1" s="1"/>
  <c r="AH951" i="1"/>
  <c r="W951" i="1" s="1"/>
  <c r="AH955" i="1"/>
  <c r="W955" i="1" s="1"/>
  <c r="AH959" i="1"/>
  <c r="W959" i="1" s="1"/>
  <c r="AH963" i="1"/>
  <c r="W963" i="1" s="1"/>
  <c r="AH967" i="1"/>
  <c r="W967" i="1" s="1"/>
  <c r="AH971" i="1"/>
  <c r="W971" i="1" s="1"/>
  <c r="AH975" i="1"/>
  <c r="W975" i="1" s="1"/>
  <c r="AH979" i="1"/>
  <c r="W979" i="1" s="1"/>
  <c r="AH983" i="1"/>
  <c r="W983" i="1" s="1"/>
  <c r="AH987" i="1"/>
  <c r="W987" i="1" s="1"/>
  <c r="AH991" i="1"/>
  <c r="W991" i="1" s="1"/>
  <c r="AH995" i="1"/>
  <c r="W995" i="1" s="1"/>
  <c r="AH999" i="1"/>
  <c r="W999" i="1" s="1"/>
  <c r="AH1003" i="1"/>
  <c r="W1003" i="1" s="1"/>
  <c r="AH1007" i="1"/>
  <c r="W1007" i="1" s="1"/>
  <c r="AH1011" i="1"/>
  <c r="W1011" i="1" s="1"/>
  <c r="AH1015" i="1"/>
  <c r="W1015" i="1" s="1"/>
  <c r="AH1019" i="1"/>
  <c r="W1019" i="1" s="1"/>
  <c r="AH1023" i="1"/>
  <c r="W1023" i="1" s="1"/>
  <c r="AH1027" i="1"/>
  <c r="W1027" i="1" s="1"/>
  <c r="AH1031" i="1"/>
  <c r="W1031" i="1" s="1"/>
  <c r="AH1035" i="1"/>
  <c r="W1035" i="1" s="1"/>
  <c r="AH1039" i="1"/>
  <c r="W1039" i="1" s="1"/>
  <c r="AH1043" i="1"/>
  <c r="W1043" i="1" s="1"/>
  <c r="AH1047" i="1"/>
  <c r="W1047" i="1" s="1"/>
  <c r="AH1051" i="1"/>
  <c r="W1051" i="1" s="1"/>
  <c r="AH1055" i="1"/>
  <c r="W1055" i="1" s="1"/>
  <c r="AH1059" i="1"/>
  <c r="W1059" i="1" s="1"/>
  <c r="AH1063" i="1"/>
  <c r="W1063" i="1" s="1"/>
  <c r="AH1067" i="1"/>
  <c r="W1067" i="1" s="1"/>
  <c r="AH1071" i="1"/>
  <c r="W1071" i="1" s="1"/>
  <c r="AH1075" i="1"/>
  <c r="W1075" i="1" s="1"/>
  <c r="AH1079" i="1"/>
  <c r="W1079" i="1" s="1"/>
  <c r="AH1083" i="1"/>
  <c r="W1083" i="1" s="1"/>
  <c r="AH1087" i="1"/>
  <c r="W1087" i="1" s="1"/>
  <c r="AH1091" i="1"/>
  <c r="W1091" i="1" s="1"/>
  <c r="AH1095" i="1"/>
  <c r="W1095" i="1" s="1"/>
  <c r="AH1099" i="1"/>
  <c r="W1099" i="1" s="1"/>
  <c r="AH1103" i="1"/>
  <c r="W1103" i="1" s="1"/>
  <c r="AH1107" i="1"/>
  <c r="W1107" i="1" s="1"/>
  <c r="AH1111" i="1"/>
  <c r="W1111" i="1" s="1"/>
  <c r="AH1115" i="1"/>
  <c r="W1115" i="1" s="1"/>
  <c r="AH1119" i="1"/>
  <c r="W1119" i="1" s="1"/>
  <c r="AH1123" i="1"/>
  <c r="W1123" i="1" s="1"/>
  <c r="AH1127" i="1"/>
  <c r="W1127" i="1" s="1"/>
  <c r="AH1131" i="1"/>
  <c r="W1131" i="1" s="1"/>
  <c r="AH1135" i="1"/>
  <c r="W1135" i="1" s="1"/>
  <c r="AH1139" i="1"/>
  <c r="W1139" i="1" s="1"/>
  <c r="AH1143" i="1"/>
  <c r="W1143" i="1" s="1"/>
  <c r="AH1147" i="1"/>
  <c r="W1147" i="1" s="1"/>
  <c r="AH1151" i="1"/>
  <c r="W1151" i="1" s="1"/>
  <c r="AH1155" i="1"/>
  <c r="W1155" i="1" s="1"/>
  <c r="AH1159" i="1"/>
  <c r="W1159" i="1" s="1"/>
  <c r="AH1163" i="1"/>
  <c r="W1163" i="1" s="1"/>
  <c r="AH1167" i="1"/>
  <c r="W1167" i="1" s="1"/>
  <c r="AH1171" i="1"/>
  <c r="W1171" i="1" s="1"/>
  <c r="AH1175" i="1"/>
  <c r="W1175" i="1" s="1"/>
  <c r="AH1179" i="1"/>
  <c r="W1179" i="1" s="1"/>
  <c r="AH1183" i="1"/>
  <c r="W1183" i="1" s="1"/>
  <c r="AH1187" i="1"/>
  <c r="W1187" i="1" s="1"/>
  <c r="AH1191" i="1"/>
  <c r="W1191" i="1" s="1"/>
  <c r="AH1195" i="1"/>
  <c r="W1195" i="1" s="1"/>
  <c r="AH1199" i="1"/>
  <c r="W1199" i="1" s="1"/>
  <c r="AH1203" i="1"/>
  <c r="W1203" i="1" s="1"/>
  <c r="AH1207" i="1"/>
  <c r="W1207" i="1" s="1"/>
  <c r="AH61" i="1"/>
  <c r="W61" i="1" s="1"/>
  <c r="AH189" i="1"/>
  <c r="W189" i="1" s="1"/>
  <c r="AH255" i="1"/>
  <c r="W255" i="1" s="1"/>
  <c r="AH309" i="1"/>
  <c r="W309" i="1" s="1"/>
  <c r="AH350" i="1"/>
  <c r="W350" i="1" s="1"/>
  <c r="AH382" i="1"/>
  <c r="W382" i="1" s="1"/>
  <c r="AH414" i="1"/>
  <c r="W414" i="1" s="1"/>
  <c r="AH446" i="1"/>
  <c r="W446" i="1" s="1"/>
  <c r="AH478" i="1"/>
  <c r="W478" i="1" s="1"/>
  <c r="AH507" i="1"/>
  <c r="W507" i="1" s="1"/>
  <c r="AH523" i="1"/>
  <c r="W523" i="1" s="1"/>
  <c r="AH539" i="1"/>
  <c r="W539" i="1" s="1"/>
  <c r="AH551" i="1"/>
  <c r="W551" i="1" s="1"/>
  <c r="AH559" i="1"/>
  <c r="W559" i="1" s="1"/>
  <c r="AH567" i="1"/>
  <c r="W567" i="1" s="1"/>
  <c r="AH575" i="1"/>
  <c r="W575" i="1" s="1"/>
  <c r="AH583" i="1"/>
  <c r="W583" i="1" s="1"/>
  <c r="AH591" i="1"/>
  <c r="W591" i="1" s="1"/>
  <c r="AH599" i="1"/>
  <c r="W599" i="1" s="1"/>
  <c r="AH607" i="1"/>
  <c r="W607" i="1" s="1"/>
  <c r="AH615" i="1"/>
  <c r="W615" i="1" s="1"/>
  <c r="AH623" i="1"/>
  <c r="W623" i="1" s="1"/>
  <c r="AH631" i="1"/>
  <c r="W631" i="1" s="1"/>
  <c r="AH639" i="1"/>
  <c r="W639" i="1" s="1"/>
  <c r="AH647" i="1"/>
  <c r="W647" i="1" s="1"/>
  <c r="AH655" i="1"/>
  <c r="W655" i="1" s="1"/>
  <c r="AH663" i="1"/>
  <c r="W663" i="1" s="1"/>
  <c r="AH671" i="1"/>
  <c r="W671" i="1" s="1"/>
  <c r="AH679" i="1"/>
  <c r="W679" i="1" s="1"/>
  <c r="AH687" i="1"/>
  <c r="W687" i="1" s="1"/>
  <c r="AH695" i="1"/>
  <c r="W695" i="1" s="1"/>
  <c r="AH703" i="1"/>
  <c r="W703" i="1" s="1"/>
  <c r="AH711" i="1"/>
  <c r="W711" i="1" s="1"/>
  <c r="AH719" i="1"/>
  <c r="W719" i="1" s="1"/>
  <c r="AH727" i="1"/>
  <c r="W727" i="1" s="1"/>
  <c r="AH735" i="1"/>
  <c r="W735" i="1" s="1"/>
  <c r="AH743" i="1"/>
  <c r="W743" i="1" s="1"/>
  <c r="AH751" i="1"/>
  <c r="W751" i="1" s="1"/>
  <c r="AH759" i="1"/>
  <c r="W759" i="1" s="1"/>
  <c r="AH767" i="1"/>
  <c r="W767" i="1" s="1"/>
  <c r="AH775" i="1"/>
  <c r="W775" i="1" s="1"/>
  <c r="AH783" i="1"/>
  <c r="W783" i="1" s="1"/>
  <c r="AH791" i="1"/>
  <c r="W791" i="1" s="1"/>
  <c r="AH796" i="1"/>
  <c r="W796" i="1" s="1"/>
  <c r="AH802" i="1"/>
  <c r="W802" i="1" s="1"/>
  <c r="AH807" i="1"/>
  <c r="W807" i="1" s="1"/>
  <c r="AH812" i="1"/>
  <c r="W812" i="1" s="1"/>
  <c r="AH818" i="1"/>
  <c r="W818" i="1" s="1"/>
  <c r="AH823" i="1"/>
  <c r="W823" i="1" s="1"/>
  <c r="AH828" i="1"/>
  <c r="W828" i="1" s="1"/>
  <c r="AH834" i="1"/>
  <c r="W834" i="1" s="1"/>
  <c r="AH839" i="1"/>
  <c r="W839" i="1" s="1"/>
  <c r="AH844" i="1"/>
  <c r="W844" i="1" s="1"/>
  <c r="AH850" i="1"/>
  <c r="W850" i="1" s="1"/>
  <c r="AH855" i="1"/>
  <c r="W855" i="1" s="1"/>
  <c r="AH860" i="1"/>
  <c r="W860" i="1" s="1"/>
  <c r="AH866" i="1"/>
  <c r="W866" i="1" s="1"/>
  <c r="AH871" i="1"/>
  <c r="W871" i="1" s="1"/>
  <c r="AH876" i="1"/>
  <c r="W876" i="1" s="1"/>
  <c r="AH882" i="1"/>
  <c r="W882" i="1" s="1"/>
  <c r="AH887" i="1"/>
  <c r="W887" i="1" s="1"/>
  <c r="AH892" i="1"/>
  <c r="W892" i="1" s="1"/>
  <c r="AH898" i="1"/>
  <c r="W898" i="1" s="1"/>
  <c r="AH903" i="1"/>
  <c r="W903" i="1" s="1"/>
  <c r="AH908" i="1"/>
  <c r="W908" i="1" s="1"/>
  <c r="AH912" i="1"/>
  <c r="W912" i="1" s="1"/>
  <c r="AH916" i="1"/>
  <c r="W916" i="1" s="1"/>
  <c r="AH920" i="1"/>
  <c r="W920" i="1" s="1"/>
  <c r="AH924" i="1"/>
  <c r="W924" i="1" s="1"/>
  <c r="AH928" i="1"/>
  <c r="W928" i="1" s="1"/>
  <c r="AH932" i="1"/>
  <c r="W932" i="1" s="1"/>
  <c r="AH936" i="1"/>
  <c r="W936" i="1" s="1"/>
  <c r="AH940" i="1"/>
  <c r="W940" i="1" s="1"/>
  <c r="AH944" i="1"/>
  <c r="W944" i="1" s="1"/>
  <c r="AH948" i="1"/>
  <c r="W948" i="1" s="1"/>
  <c r="AH952" i="1"/>
  <c r="W952" i="1" s="1"/>
  <c r="AH956" i="1"/>
  <c r="W956" i="1" s="1"/>
  <c r="AH960" i="1"/>
  <c r="W960" i="1" s="1"/>
  <c r="AH964" i="1"/>
  <c r="W964" i="1" s="1"/>
  <c r="AH968" i="1"/>
  <c r="W968" i="1" s="1"/>
  <c r="AH972" i="1"/>
  <c r="W972" i="1" s="1"/>
  <c r="AH976" i="1"/>
  <c r="W976" i="1" s="1"/>
  <c r="AH980" i="1"/>
  <c r="W980" i="1" s="1"/>
  <c r="AH984" i="1"/>
  <c r="W984" i="1" s="1"/>
  <c r="AH988" i="1"/>
  <c r="W988" i="1" s="1"/>
  <c r="AH992" i="1"/>
  <c r="W992" i="1" s="1"/>
  <c r="AH996" i="1"/>
  <c r="W996" i="1" s="1"/>
  <c r="AH1000" i="1"/>
  <c r="W1000" i="1" s="1"/>
  <c r="AH1004" i="1"/>
  <c r="W1004" i="1" s="1"/>
  <c r="AH1008" i="1"/>
  <c r="W1008" i="1" s="1"/>
  <c r="AH1012" i="1"/>
  <c r="W1012" i="1" s="1"/>
  <c r="AH1016" i="1"/>
  <c r="W1016" i="1" s="1"/>
  <c r="AH1020" i="1"/>
  <c r="W1020" i="1" s="1"/>
  <c r="AH1024" i="1"/>
  <c r="W1024" i="1" s="1"/>
  <c r="AH1028" i="1"/>
  <c r="W1028" i="1" s="1"/>
  <c r="AH1032" i="1"/>
  <c r="W1032" i="1" s="1"/>
  <c r="AH1036" i="1"/>
  <c r="W1036" i="1" s="1"/>
  <c r="AH1040" i="1"/>
  <c r="W1040" i="1" s="1"/>
  <c r="AH1044" i="1"/>
  <c r="W1044" i="1" s="1"/>
  <c r="AH1048" i="1"/>
  <c r="W1048" i="1" s="1"/>
  <c r="AH1052" i="1"/>
  <c r="W1052" i="1" s="1"/>
  <c r="AH1056" i="1"/>
  <c r="W1056" i="1" s="1"/>
  <c r="AH1060" i="1"/>
  <c r="W1060" i="1" s="1"/>
  <c r="AH1064" i="1"/>
  <c r="W1064" i="1" s="1"/>
  <c r="AH1068" i="1"/>
  <c r="W1068" i="1" s="1"/>
  <c r="AH1072" i="1"/>
  <c r="W1072" i="1" s="1"/>
  <c r="AH1076" i="1"/>
  <c r="W1076" i="1" s="1"/>
  <c r="AH1080" i="1"/>
  <c r="W1080" i="1" s="1"/>
  <c r="AH1084" i="1"/>
  <c r="W1084" i="1" s="1"/>
  <c r="AH1088" i="1"/>
  <c r="W1088" i="1" s="1"/>
  <c r="AH1092" i="1"/>
  <c r="W1092" i="1" s="1"/>
  <c r="AH1096" i="1"/>
  <c r="W1096" i="1" s="1"/>
  <c r="AH1100" i="1"/>
  <c r="W1100" i="1" s="1"/>
  <c r="AH1104" i="1"/>
  <c r="W1104" i="1" s="1"/>
  <c r="AH1108" i="1"/>
  <c r="W1108" i="1" s="1"/>
  <c r="AH1112" i="1"/>
  <c r="W1112" i="1" s="1"/>
  <c r="AH1116" i="1"/>
  <c r="W1116" i="1" s="1"/>
  <c r="AH1120" i="1"/>
  <c r="W1120" i="1" s="1"/>
  <c r="AH1124" i="1"/>
  <c r="W1124" i="1" s="1"/>
  <c r="AH1128" i="1"/>
  <c r="W1128" i="1" s="1"/>
  <c r="AH1132" i="1"/>
  <c r="W1132" i="1" s="1"/>
  <c r="AH1136" i="1"/>
  <c r="W1136" i="1" s="1"/>
  <c r="AH1140" i="1"/>
  <c r="W1140" i="1" s="1"/>
  <c r="AH1144" i="1"/>
  <c r="W1144" i="1" s="1"/>
  <c r="AH1148" i="1"/>
  <c r="W1148" i="1" s="1"/>
  <c r="AH1152" i="1"/>
  <c r="W1152" i="1" s="1"/>
  <c r="AH1156" i="1"/>
  <c r="W1156" i="1" s="1"/>
  <c r="AH1160" i="1"/>
  <c r="W1160" i="1" s="1"/>
  <c r="AH1164" i="1"/>
  <c r="W1164" i="1" s="1"/>
  <c r="AH1168" i="1"/>
  <c r="W1168" i="1" s="1"/>
  <c r="AH1172" i="1"/>
  <c r="W1172" i="1" s="1"/>
  <c r="AH1176" i="1"/>
  <c r="W1176" i="1" s="1"/>
  <c r="AH1180" i="1"/>
  <c r="W1180" i="1" s="1"/>
  <c r="AH1184" i="1"/>
  <c r="W1184" i="1" s="1"/>
  <c r="AH1188" i="1"/>
  <c r="W1188" i="1" s="1"/>
  <c r="AH1192" i="1"/>
  <c r="W1192" i="1" s="1"/>
  <c r="AH1196" i="1"/>
  <c r="W1196" i="1" s="1"/>
  <c r="AH1200" i="1"/>
  <c r="W1200" i="1" s="1"/>
  <c r="AH1204" i="1"/>
  <c r="W1204" i="1" s="1"/>
  <c r="AH1208" i="1"/>
  <c r="W1208" i="1" s="1"/>
  <c r="AH1212" i="1"/>
  <c r="W1212" i="1" s="1"/>
  <c r="AH1216" i="1"/>
  <c r="W1216" i="1" s="1"/>
  <c r="AH1220" i="1"/>
  <c r="W1220" i="1" s="1"/>
  <c r="AH1224" i="1"/>
  <c r="W1224" i="1" s="1"/>
  <c r="AH1228" i="1"/>
  <c r="W1228" i="1" s="1"/>
  <c r="AH1232" i="1"/>
  <c r="W1232" i="1" s="1"/>
  <c r="AH1236" i="1"/>
  <c r="W1236" i="1" s="1"/>
  <c r="AH1240" i="1"/>
  <c r="W1240" i="1" s="1"/>
  <c r="AH1244" i="1"/>
  <c r="W1244" i="1" s="1"/>
  <c r="AH1248" i="1"/>
  <c r="W1248" i="1" s="1"/>
  <c r="AH1252" i="1"/>
  <c r="W1252" i="1" s="1"/>
  <c r="AH1256" i="1"/>
  <c r="W1256" i="1" s="1"/>
  <c r="AH1260" i="1"/>
  <c r="W1260" i="1" s="1"/>
  <c r="AH1264" i="1"/>
  <c r="W1264" i="1" s="1"/>
  <c r="AH1268" i="1"/>
  <c r="W1268" i="1" s="1"/>
  <c r="AH1272" i="1"/>
  <c r="W1272" i="1" s="1"/>
  <c r="AH1276" i="1"/>
  <c r="W1276" i="1" s="1"/>
  <c r="AH1280" i="1"/>
  <c r="W1280" i="1" s="1"/>
  <c r="AH1284" i="1"/>
  <c r="W1284" i="1" s="1"/>
  <c r="AH1288" i="1"/>
  <c r="W1288" i="1" s="1"/>
  <c r="AH1292" i="1"/>
  <c r="W1292" i="1" s="1"/>
  <c r="AH1296" i="1"/>
  <c r="W1296" i="1" s="1"/>
  <c r="AH1300" i="1"/>
  <c r="W1300" i="1" s="1"/>
  <c r="AH1304" i="1"/>
  <c r="W1304" i="1" s="1"/>
  <c r="AH1308" i="1"/>
  <c r="W1308" i="1" s="1"/>
  <c r="AH1312" i="1"/>
  <c r="W1312" i="1" s="1"/>
  <c r="AH1316" i="1"/>
  <c r="W1316" i="1" s="1"/>
  <c r="AH1320" i="1"/>
  <c r="W1320" i="1" s="1"/>
  <c r="AH1324" i="1"/>
  <c r="W1324" i="1" s="1"/>
  <c r="AH1328" i="1"/>
  <c r="W1328" i="1" s="1"/>
  <c r="AH109" i="1"/>
  <c r="W109" i="1" s="1"/>
  <c r="AH279" i="1"/>
  <c r="W279" i="1" s="1"/>
  <c r="AH362" i="1"/>
  <c r="W362" i="1" s="1"/>
  <c r="AH426" i="1"/>
  <c r="W426" i="1" s="1"/>
  <c r="AH490" i="1"/>
  <c r="W490" i="1" s="1"/>
  <c r="AH530" i="1"/>
  <c r="W530" i="1" s="1"/>
  <c r="AH554" i="1"/>
  <c r="W554" i="1" s="1"/>
  <c r="AH570" i="1"/>
  <c r="W570" i="1" s="1"/>
  <c r="AH586" i="1"/>
  <c r="W586" i="1" s="1"/>
  <c r="AH602" i="1"/>
  <c r="W602" i="1" s="1"/>
  <c r="AH618" i="1"/>
  <c r="W618" i="1" s="1"/>
  <c r="AH634" i="1"/>
  <c r="W634" i="1" s="1"/>
  <c r="AH650" i="1"/>
  <c r="W650" i="1" s="1"/>
  <c r="AH666" i="1"/>
  <c r="W666" i="1" s="1"/>
  <c r="AH682" i="1"/>
  <c r="W682" i="1" s="1"/>
  <c r="AH698" i="1"/>
  <c r="W698" i="1" s="1"/>
  <c r="AH714" i="1"/>
  <c r="W714" i="1" s="1"/>
  <c r="AH730" i="1"/>
  <c r="W730" i="1" s="1"/>
  <c r="AH746" i="1"/>
  <c r="W746" i="1" s="1"/>
  <c r="AH762" i="1"/>
  <c r="W762" i="1" s="1"/>
  <c r="AH778" i="1"/>
  <c r="W778" i="1" s="1"/>
  <c r="AH792" i="1"/>
  <c r="W792" i="1" s="1"/>
  <c r="AH803" i="1"/>
  <c r="W803" i="1" s="1"/>
  <c r="AH814" i="1"/>
  <c r="W814" i="1" s="1"/>
  <c r="AH824" i="1"/>
  <c r="W824" i="1" s="1"/>
  <c r="AH835" i="1"/>
  <c r="W835" i="1" s="1"/>
  <c r="AH846" i="1"/>
  <c r="W846" i="1" s="1"/>
  <c r="AH856" i="1"/>
  <c r="W856" i="1" s="1"/>
  <c r="AH867" i="1"/>
  <c r="W867" i="1" s="1"/>
  <c r="AH878" i="1"/>
  <c r="W878" i="1" s="1"/>
  <c r="AH888" i="1"/>
  <c r="W888" i="1" s="1"/>
  <c r="AH899" i="1"/>
  <c r="W899" i="1" s="1"/>
  <c r="AH909" i="1"/>
  <c r="W909" i="1" s="1"/>
  <c r="AH917" i="1"/>
  <c r="W917" i="1" s="1"/>
  <c r="AH925" i="1"/>
  <c r="W925" i="1" s="1"/>
  <c r="AH933" i="1"/>
  <c r="W933" i="1" s="1"/>
  <c r="AH941" i="1"/>
  <c r="W941" i="1" s="1"/>
  <c r="AH949" i="1"/>
  <c r="W949" i="1" s="1"/>
  <c r="AH957" i="1"/>
  <c r="W957" i="1" s="1"/>
  <c r="AH965" i="1"/>
  <c r="W965" i="1" s="1"/>
  <c r="AH973" i="1"/>
  <c r="W973" i="1" s="1"/>
  <c r="AH981" i="1"/>
  <c r="W981" i="1" s="1"/>
  <c r="AH989" i="1"/>
  <c r="W989" i="1" s="1"/>
  <c r="AH997" i="1"/>
  <c r="W997" i="1" s="1"/>
  <c r="AH1005" i="1"/>
  <c r="W1005" i="1" s="1"/>
  <c r="AH1013" i="1"/>
  <c r="W1013" i="1" s="1"/>
  <c r="AH1021" i="1"/>
  <c r="W1021" i="1" s="1"/>
  <c r="AH1029" i="1"/>
  <c r="W1029" i="1" s="1"/>
  <c r="AH1037" i="1"/>
  <c r="W1037" i="1" s="1"/>
  <c r="AH1045" i="1"/>
  <c r="W1045" i="1" s="1"/>
  <c r="AH1053" i="1"/>
  <c r="W1053" i="1" s="1"/>
  <c r="AH1061" i="1"/>
  <c r="W1061" i="1" s="1"/>
  <c r="AH1069" i="1"/>
  <c r="W1069" i="1" s="1"/>
  <c r="AH1077" i="1"/>
  <c r="W1077" i="1" s="1"/>
  <c r="AH1085" i="1"/>
  <c r="W1085" i="1" s="1"/>
  <c r="AH1093" i="1"/>
  <c r="W1093" i="1" s="1"/>
  <c r="AH1101" i="1"/>
  <c r="W1101" i="1" s="1"/>
  <c r="AH1109" i="1"/>
  <c r="W1109" i="1" s="1"/>
  <c r="AH1117" i="1"/>
  <c r="W1117" i="1" s="1"/>
  <c r="AH1125" i="1"/>
  <c r="W1125" i="1" s="1"/>
  <c r="AH1133" i="1"/>
  <c r="W1133" i="1" s="1"/>
  <c r="AH1141" i="1"/>
  <c r="W1141" i="1" s="1"/>
  <c r="AH1149" i="1"/>
  <c r="W1149" i="1" s="1"/>
  <c r="AH1157" i="1"/>
  <c r="W1157" i="1" s="1"/>
  <c r="AH1165" i="1"/>
  <c r="W1165" i="1" s="1"/>
  <c r="AH1173" i="1"/>
  <c r="W1173" i="1" s="1"/>
  <c r="AH1181" i="1"/>
  <c r="W1181" i="1" s="1"/>
  <c r="AH1189" i="1"/>
  <c r="W1189" i="1" s="1"/>
  <c r="AH1197" i="1"/>
  <c r="W1197" i="1" s="1"/>
  <c r="AH1205" i="1"/>
  <c r="W1205" i="1" s="1"/>
  <c r="AH1211" i="1"/>
  <c r="W1211" i="1" s="1"/>
  <c r="AH1217" i="1"/>
  <c r="W1217" i="1" s="1"/>
  <c r="AH1222" i="1"/>
  <c r="W1222" i="1" s="1"/>
  <c r="AH1227" i="1"/>
  <c r="W1227" i="1" s="1"/>
  <c r="AH1233" i="1"/>
  <c r="W1233" i="1" s="1"/>
  <c r="AH1238" i="1"/>
  <c r="W1238" i="1" s="1"/>
  <c r="AH1243" i="1"/>
  <c r="W1243" i="1" s="1"/>
  <c r="AH1249" i="1"/>
  <c r="W1249" i="1" s="1"/>
  <c r="AH1254" i="1"/>
  <c r="W1254" i="1" s="1"/>
  <c r="AH1259" i="1"/>
  <c r="W1259" i="1" s="1"/>
  <c r="AH1265" i="1"/>
  <c r="W1265" i="1" s="1"/>
  <c r="AH1270" i="1"/>
  <c r="W1270" i="1" s="1"/>
  <c r="AH1275" i="1"/>
  <c r="W1275" i="1" s="1"/>
  <c r="AH1281" i="1"/>
  <c r="W1281" i="1" s="1"/>
  <c r="AH1286" i="1"/>
  <c r="W1286" i="1" s="1"/>
  <c r="AH1291" i="1"/>
  <c r="W1291" i="1" s="1"/>
  <c r="AH1297" i="1"/>
  <c r="W1297" i="1" s="1"/>
  <c r="AH1302" i="1"/>
  <c r="W1302" i="1" s="1"/>
  <c r="AH1307" i="1"/>
  <c r="W1307" i="1" s="1"/>
  <c r="AH1313" i="1"/>
  <c r="W1313" i="1" s="1"/>
  <c r="AH1318" i="1"/>
  <c r="W1318" i="1" s="1"/>
  <c r="AH1323" i="1"/>
  <c r="W1323" i="1" s="1"/>
  <c r="AH1329" i="1"/>
  <c r="W1329" i="1" s="1"/>
  <c r="AH1333" i="1"/>
  <c r="W1333" i="1" s="1"/>
  <c r="AH1337" i="1"/>
  <c r="W1337" i="1" s="1"/>
  <c r="AH1341" i="1"/>
  <c r="W1341" i="1" s="1"/>
  <c r="AH1345" i="1"/>
  <c r="W1345" i="1" s="1"/>
  <c r="AH1349" i="1"/>
  <c r="W1349" i="1" s="1"/>
  <c r="AH1353" i="1"/>
  <c r="W1353" i="1" s="1"/>
  <c r="AH1357" i="1"/>
  <c r="W1357" i="1" s="1"/>
  <c r="AH1361" i="1"/>
  <c r="W1361" i="1" s="1"/>
  <c r="AH1365" i="1"/>
  <c r="W1365" i="1" s="1"/>
  <c r="AH1369" i="1"/>
  <c r="W1369" i="1" s="1"/>
  <c r="AH1373" i="1"/>
  <c r="W1373" i="1" s="1"/>
  <c r="AH1377" i="1"/>
  <c r="W1377" i="1" s="1"/>
  <c r="AH1381" i="1"/>
  <c r="W1381" i="1" s="1"/>
  <c r="AH1385" i="1"/>
  <c r="W1385" i="1" s="1"/>
  <c r="AH1389" i="1"/>
  <c r="W1389" i="1" s="1"/>
  <c r="AH1393" i="1"/>
  <c r="W1393" i="1" s="1"/>
  <c r="AH1397" i="1"/>
  <c r="W1397" i="1" s="1"/>
  <c r="AH1401" i="1"/>
  <c r="W1401" i="1" s="1"/>
  <c r="AH1405" i="1"/>
  <c r="W1405" i="1" s="1"/>
  <c r="AH1409" i="1"/>
  <c r="W1409" i="1" s="1"/>
  <c r="AH1413" i="1"/>
  <c r="W1413" i="1" s="1"/>
  <c r="AH1417" i="1"/>
  <c r="W1417" i="1" s="1"/>
  <c r="AH1421" i="1"/>
  <c r="W1421" i="1" s="1"/>
  <c r="AH1425" i="1"/>
  <c r="W1425" i="1" s="1"/>
  <c r="AH1429" i="1"/>
  <c r="W1429" i="1" s="1"/>
  <c r="AH1433" i="1"/>
  <c r="W1433" i="1" s="1"/>
  <c r="AH1437" i="1"/>
  <c r="W1437" i="1" s="1"/>
  <c r="AH1441" i="1"/>
  <c r="W1441" i="1" s="1"/>
  <c r="AH1445" i="1"/>
  <c r="W1445" i="1" s="1"/>
  <c r="AH1449" i="1"/>
  <c r="W1449" i="1" s="1"/>
  <c r="AH1453" i="1"/>
  <c r="W1453" i="1" s="1"/>
  <c r="AH1457" i="1"/>
  <c r="W1457" i="1" s="1"/>
  <c r="AH1461" i="1"/>
  <c r="W1461" i="1" s="1"/>
  <c r="AH1465" i="1"/>
  <c r="W1465" i="1" s="1"/>
  <c r="AH1469" i="1"/>
  <c r="W1469" i="1" s="1"/>
  <c r="AH1473" i="1"/>
  <c r="W1473" i="1" s="1"/>
  <c r="AH1477" i="1"/>
  <c r="W1477" i="1" s="1"/>
  <c r="AH1481" i="1"/>
  <c r="W1481" i="1" s="1"/>
  <c r="AH1485" i="1"/>
  <c r="W1485" i="1" s="1"/>
  <c r="AH1489" i="1"/>
  <c r="W1489" i="1" s="1"/>
  <c r="AH1493" i="1"/>
  <c r="W1493" i="1" s="1"/>
  <c r="AH1497" i="1"/>
  <c r="W1497" i="1" s="1"/>
  <c r="AH1501" i="1"/>
  <c r="W1501" i="1" s="1"/>
  <c r="AH1505" i="1"/>
  <c r="W1505" i="1" s="1"/>
  <c r="AH1509" i="1"/>
  <c r="W1509" i="1" s="1"/>
  <c r="AH1513" i="1"/>
  <c r="W1513" i="1" s="1"/>
  <c r="AH1517" i="1"/>
  <c r="W1517" i="1" s="1"/>
  <c r="AH1521" i="1"/>
  <c r="W1521" i="1" s="1"/>
  <c r="AH1525" i="1"/>
  <c r="W1525" i="1" s="1"/>
  <c r="AH1529" i="1"/>
  <c r="W1529" i="1" s="1"/>
  <c r="AH1533" i="1"/>
  <c r="W1533" i="1" s="1"/>
  <c r="AH1537" i="1"/>
  <c r="W1537" i="1" s="1"/>
  <c r="AH1541" i="1"/>
  <c r="W1541" i="1" s="1"/>
  <c r="AH1545" i="1"/>
  <c r="W1545" i="1" s="1"/>
  <c r="AH1549" i="1"/>
  <c r="W1549" i="1" s="1"/>
  <c r="AH1553" i="1"/>
  <c r="W1553" i="1" s="1"/>
  <c r="AH1557" i="1"/>
  <c r="W1557" i="1" s="1"/>
  <c r="AH1561" i="1"/>
  <c r="W1561" i="1" s="1"/>
  <c r="AH1565" i="1"/>
  <c r="W1565" i="1" s="1"/>
  <c r="AH1569" i="1"/>
  <c r="W1569" i="1" s="1"/>
  <c r="AH1573" i="1"/>
  <c r="W1573" i="1" s="1"/>
  <c r="AH1577" i="1"/>
  <c r="W1577" i="1" s="1"/>
  <c r="AH1581" i="1"/>
  <c r="W1581" i="1" s="1"/>
  <c r="AH1585" i="1"/>
  <c r="W1585" i="1" s="1"/>
  <c r="AH1589" i="1"/>
  <c r="W1589" i="1" s="1"/>
  <c r="AH1593" i="1"/>
  <c r="W1593" i="1" s="1"/>
  <c r="AH1597" i="1"/>
  <c r="W1597" i="1" s="1"/>
  <c r="AH1601" i="1"/>
  <c r="W1601" i="1" s="1"/>
  <c r="AH1605" i="1"/>
  <c r="W1605" i="1" s="1"/>
  <c r="AH1609" i="1"/>
  <c r="W1609" i="1" s="1"/>
  <c r="AH1613" i="1"/>
  <c r="W1613" i="1" s="1"/>
  <c r="AH1617" i="1"/>
  <c r="W1617" i="1" s="1"/>
  <c r="AH1621" i="1"/>
  <c r="W1621" i="1" s="1"/>
  <c r="AH1625" i="1"/>
  <c r="W1625" i="1" s="1"/>
  <c r="AH1629" i="1"/>
  <c r="W1629" i="1" s="1"/>
  <c r="AH1633" i="1"/>
  <c r="W1633" i="1" s="1"/>
  <c r="AH1637" i="1"/>
  <c r="W1637" i="1" s="1"/>
  <c r="AH125" i="1"/>
  <c r="W125" i="1" s="1"/>
  <c r="AH287" i="1"/>
  <c r="W287" i="1" s="1"/>
  <c r="AH366" i="1"/>
  <c r="W366" i="1" s="1"/>
  <c r="AH430" i="1"/>
  <c r="W430" i="1" s="1"/>
  <c r="AH494" i="1"/>
  <c r="W494" i="1" s="1"/>
  <c r="AH531" i="1"/>
  <c r="W531" i="1" s="1"/>
  <c r="AH555" i="1"/>
  <c r="W555" i="1" s="1"/>
  <c r="AH571" i="1"/>
  <c r="W571" i="1" s="1"/>
  <c r="AH587" i="1"/>
  <c r="W587" i="1" s="1"/>
  <c r="AH603" i="1"/>
  <c r="W603" i="1" s="1"/>
  <c r="AH619" i="1"/>
  <c r="W619" i="1" s="1"/>
  <c r="AH635" i="1"/>
  <c r="W635" i="1" s="1"/>
  <c r="AH651" i="1"/>
  <c r="W651" i="1" s="1"/>
  <c r="AH667" i="1"/>
  <c r="W667" i="1" s="1"/>
  <c r="AH683" i="1"/>
  <c r="W683" i="1" s="1"/>
  <c r="AH699" i="1"/>
  <c r="W699" i="1" s="1"/>
  <c r="AH715" i="1"/>
  <c r="W715" i="1" s="1"/>
  <c r="AH731" i="1"/>
  <c r="W731" i="1" s="1"/>
  <c r="AH747" i="1"/>
  <c r="W747" i="1" s="1"/>
  <c r="AH763" i="1"/>
  <c r="W763" i="1" s="1"/>
  <c r="AH779" i="1"/>
  <c r="W779" i="1" s="1"/>
  <c r="AH794" i="1"/>
  <c r="W794" i="1" s="1"/>
  <c r="AH804" i="1"/>
  <c r="W804" i="1" s="1"/>
  <c r="AH815" i="1"/>
  <c r="W815" i="1" s="1"/>
  <c r="AH826" i="1"/>
  <c r="W826" i="1" s="1"/>
  <c r="AH836" i="1"/>
  <c r="W836" i="1" s="1"/>
  <c r="AH847" i="1"/>
  <c r="W847" i="1" s="1"/>
  <c r="AH858" i="1"/>
  <c r="W858" i="1" s="1"/>
  <c r="AH868" i="1"/>
  <c r="W868" i="1" s="1"/>
  <c r="AH879" i="1"/>
  <c r="W879" i="1" s="1"/>
  <c r="AH890" i="1"/>
  <c r="W890" i="1" s="1"/>
  <c r="AH900" i="1"/>
  <c r="W900" i="1" s="1"/>
  <c r="AH910" i="1"/>
  <c r="W910" i="1" s="1"/>
  <c r="AH918" i="1"/>
  <c r="W918" i="1" s="1"/>
  <c r="AH926" i="1"/>
  <c r="W926" i="1" s="1"/>
  <c r="AH934" i="1"/>
  <c r="W934" i="1" s="1"/>
  <c r="AH942" i="1"/>
  <c r="W942" i="1" s="1"/>
  <c r="AH950" i="1"/>
  <c r="W950" i="1" s="1"/>
  <c r="AH958" i="1"/>
  <c r="W958" i="1" s="1"/>
  <c r="AH966" i="1"/>
  <c r="W966" i="1" s="1"/>
  <c r="AH974" i="1"/>
  <c r="W974" i="1" s="1"/>
  <c r="AH982" i="1"/>
  <c r="W982" i="1" s="1"/>
  <c r="AH990" i="1"/>
  <c r="W990" i="1" s="1"/>
  <c r="AH998" i="1"/>
  <c r="W998" i="1" s="1"/>
  <c r="AH1006" i="1"/>
  <c r="W1006" i="1" s="1"/>
  <c r="AH1014" i="1"/>
  <c r="W1014" i="1" s="1"/>
  <c r="AH1022" i="1"/>
  <c r="W1022" i="1" s="1"/>
  <c r="AH1030" i="1"/>
  <c r="W1030" i="1" s="1"/>
  <c r="AH1038" i="1"/>
  <c r="W1038" i="1" s="1"/>
  <c r="AH1046" i="1"/>
  <c r="W1046" i="1" s="1"/>
  <c r="AH1054" i="1"/>
  <c r="W1054" i="1" s="1"/>
  <c r="AH1062" i="1"/>
  <c r="W1062" i="1" s="1"/>
  <c r="AH1070" i="1"/>
  <c r="W1070" i="1" s="1"/>
  <c r="AH1078" i="1"/>
  <c r="W1078" i="1" s="1"/>
  <c r="AH1086" i="1"/>
  <c r="W1086" i="1" s="1"/>
  <c r="AH1094" i="1"/>
  <c r="W1094" i="1" s="1"/>
  <c r="AH1102" i="1"/>
  <c r="W1102" i="1" s="1"/>
  <c r="AH1110" i="1"/>
  <c r="W1110" i="1" s="1"/>
  <c r="AH1118" i="1"/>
  <c r="W1118" i="1" s="1"/>
  <c r="AH1126" i="1"/>
  <c r="W1126" i="1" s="1"/>
  <c r="AH1134" i="1"/>
  <c r="W1134" i="1" s="1"/>
  <c r="AH1142" i="1"/>
  <c r="W1142" i="1" s="1"/>
  <c r="AH1150" i="1"/>
  <c r="W1150" i="1" s="1"/>
  <c r="AH1158" i="1"/>
  <c r="W1158" i="1" s="1"/>
  <c r="AH1166" i="1"/>
  <c r="W1166" i="1" s="1"/>
  <c r="AH1174" i="1"/>
  <c r="W1174" i="1" s="1"/>
  <c r="AH1182" i="1"/>
  <c r="W1182" i="1" s="1"/>
  <c r="AH1190" i="1"/>
  <c r="W1190" i="1" s="1"/>
  <c r="AH1198" i="1"/>
  <c r="W1198" i="1" s="1"/>
  <c r="AH1206" i="1"/>
  <c r="W1206" i="1" s="1"/>
  <c r="AH1213" i="1"/>
  <c r="W1213" i="1" s="1"/>
  <c r="AH1218" i="1"/>
  <c r="W1218" i="1" s="1"/>
  <c r="AH1223" i="1"/>
  <c r="W1223" i="1" s="1"/>
  <c r="AH1229" i="1"/>
  <c r="W1229" i="1" s="1"/>
  <c r="AH1234" i="1"/>
  <c r="W1234" i="1" s="1"/>
  <c r="AH1239" i="1"/>
  <c r="W1239" i="1" s="1"/>
  <c r="AH1245" i="1"/>
  <c r="W1245" i="1" s="1"/>
  <c r="AH1250" i="1"/>
  <c r="W1250" i="1" s="1"/>
  <c r="AH1255" i="1"/>
  <c r="W1255" i="1" s="1"/>
  <c r="AH1261" i="1"/>
  <c r="W1261" i="1" s="1"/>
  <c r="AH1266" i="1"/>
  <c r="W1266" i="1" s="1"/>
  <c r="AH1271" i="1"/>
  <c r="W1271" i="1" s="1"/>
  <c r="AH1277" i="1"/>
  <c r="W1277" i="1" s="1"/>
  <c r="AH1282" i="1"/>
  <c r="W1282" i="1" s="1"/>
  <c r="AH1287" i="1"/>
  <c r="W1287" i="1" s="1"/>
  <c r="AH1293" i="1"/>
  <c r="W1293" i="1" s="1"/>
  <c r="AH1298" i="1"/>
  <c r="W1298" i="1" s="1"/>
  <c r="AH1303" i="1"/>
  <c r="W1303" i="1" s="1"/>
  <c r="AH1309" i="1"/>
  <c r="W1309" i="1" s="1"/>
  <c r="AH1314" i="1"/>
  <c r="W1314" i="1" s="1"/>
  <c r="AH1319" i="1"/>
  <c r="W1319" i="1" s="1"/>
  <c r="AH1325" i="1"/>
  <c r="W1325" i="1" s="1"/>
  <c r="AH1330" i="1"/>
  <c r="W1330" i="1" s="1"/>
  <c r="AH1334" i="1"/>
  <c r="W1334" i="1" s="1"/>
  <c r="AH1338" i="1"/>
  <c r="W1338" i="1" s="1"/>
  <c r="AH1342" i="1"/>
  <c r="W1342" i="1" s="1"/>
  <c r="AH1346" i="1"/>
  <c r="W1346" i="1" s="1"/>
  <c r="AH1350" i="1"/>
  <c r="W1350" i="1" s="1"/>
  <c r="AH1354" i="1"/>
  <c r="W1354" i="1" s="1"/>
  <c r="AH1358" i="1"/>
  <c r="W1358" i="1" s="1"/>
  <c r="AH1362" i="1"/>
  <c r="W1362" i="1" s="1"/>
  <c r="AH1366" i="1"/>
  <c r="W1366" i="1" s="1"/>
  <c r="AH1370" i="1"/>
  <c r="W1370" i="1" s="1"/>
  <c r="AH1374" i="1"/>
  <c r="W1374" i="1" s="1"/>
  <c r="AH1378" i="1"/>
  <c r="W1378" i="1" s="1"/>
  <c r="AH1382" i="1"/>
  <c r="W1382" i="1" s="1"/>
  <c r="AH1386" i="1"/>
  <c r="W1386" i="1" s="1"/>
  <c r="AH1390" i="1"/>
  <c r="W1390" i="1" s="1"/>
  <c r="AH1394" i="1"/>
  <c r="W1394" i="1" s="1"/>
  <c r="AH1398" i="1"/>
  <c r="W1398" i="1" s="1"/>
  <c r="AH1402" i="1"/>
  <c r="W1402" i="1" s="1"/>
  <c r="AH1406" i="1"/>
  <c r="W1406" i="1" s="1"/>
  <c r="AH1410" i="1"/>
  <c r="W1410" i="1" s="1"/>
  <c r="AH1414" i="1"/>
  <c r="W1414" i="1" s="1"/>
  <c r="AH1418" i="1"/>
  <c r="W1418" i="1" s="1"/>
  <c r="AH1422" i="1"/>
  <c r="W1422" i="1" s="1"/>
  <c r="AH1426" i="1"/>
  <c r="W1426" i="1" s="1"/>
  <c r="AH1430" i="1"/>
  <c r="W1430" i="1" s="1"/>
  <c r="AH1434" i="1"/>
  <c r="W1434" i="1" s="1"/>
  <c r="AH1438" i="1"/>
  <c r="W1438" i="1" s="1"/>
  <c r="AH1442" i="1"/>
  <c r="W1442" i="1" s="1"/>
  <c r="AH1446" i="1"/>
  <c r="W1446" i="1" s="1"/>
  <c r="AH1450" i="1"/>
  <c r="W1450" i="1" s="1"/>
  <c r="AH1454" i="1"/>
  <c r="W1454" i="1" s="1"/>
  <c r="AH1458" i="1"/>
  <c r="W1458" i="1" s="1"/>
  <c r="AH1462" i="1"/>
  <c r="W1462" i="1" s="1"/>
  <c r="AH1466" i="1"/>
  <c r="W1466" i="1" s="1"/>
  <c r="AH1470" i="1"/>
  <c r="W1470" i="1" s="1"/>
  <c r="AH1474" i="1"/>
  <c r="W1474" i="1" s="1"/>
  <c r="AH1478" i="1"/>
  <c r="W1478" i="1" s="1"/>
  <c r="AH1482" i="1"/>
  <c r="W1482" i="1" s="1"/>
  <c r="AH1486" i="1"/>
  <c r="W1486" i="1" s="1"/>
  <c r="AH1490" i="1"/>
  <c r="W1490" i="1" s="1"/>
  <c r="AH1494" i="1"/>
  <c r="W1494" i="1" s="1"/>
  <c r="AH1498" i="1"/>
  <c r="W1498" i="1" s="1"/>
  <c r="AH1502" i="1"/>
  <c r="W1502" i="1" s="1"/>
  <c r="AH1506" i="1"/>
  <c r="W1506" i="1" s="1"/>
  <c r="AH1510" i="1"/>
  <c r="W1510" i="1" s="1"/>
  <c r="AH1514" i="1"/>
  <c r="W1514" i="1" s="1"/>
  <c r="AH1518" i="1"/>
  <c r="W1518" i="1" s="1"/>
  <c r="AH1522" i="1"/>
  <c r="W1522" i="1" s="1"/>
  <c r="AH1526" i="1"/>
  <c r="W1526" i="1" s="1"/>
  <c r="AH1530" i="1"/>
  <c r="W1530" i="1" s="1"/>
  <c r="AH1534" i="1"/>
  <c r="W1534" i="1" s="1"/>
  <c r="AH1538" i="1"/>
  <c r="W1538" i="1" s="1"/>
  <c r="AH1542" i="1"/>
  <c r="W1542" i="1" s="1"/>
  <c r="AH1546" i="1"/>
  <c r="W1546" i="1" s="1"/>
  <c r="AH1550" i="1"/>
  <c r="W1550" i="1" s="1"/>
  <c r="AH1554" i="1"/>
  <c r="W1554" i="1" s="1"/>
  <c r="AH1558" i="1"/>
  <c r="W1558" i="1" s="1"/>
  <c r="AH1562" i="1"/>
  <c r="W1562" i="1" s="1"/>
  <c r="AH1566" i="1"/>
  <c r="W1566" i="1" s="1"/>
  <c r="AH1570" i="1"/>
  <c r="W1570" i="1" s="1"/>
  <c r="AH1574" i="1"/>
  <c r="W1574" i="1" s="1"/>
  <c r="AH1578" i="1"/>
  <c r="W1578" i="1" s="1"/>
  <c r="AH1582" i="1"/>
  <c r="W1582" i="1" s="1"/>
  <c r="AH1586" i="1"/>
  <c r="W1586" i="1" s="1"/>
  <c r="AH1590" i="1"/>
  <c r="W1590" i="1" s="1"/>
  <c r="AH1594" i="1"/>
  <c r="W1594" i="1" s="1"/>
  <c r="AH1598" i="1"/>
  <c r="W1598" i="1" s="1"/>
  <c r="AH1602" i="1"/>
  <c r="W1602" i="1" s="1"/>
  <c r="AH1606" i="1"/>
  <c r="W1606" i="1" s="1"/>
  <c r="AH1610" i="1"/>
  <c r="W1610" i="1" s="1"/>
  <c r="AH1614" i="1"/>
  <c r="W1614" i="1" s="1"/>
  <c r="AH1618" i="1"/>
  <c r="W1618" i="1" s="1"/>
  <c r="AH1622" i="1"/>
  <c r="W1622" i="1" s="1"/>
  <c r="AH1626" i="1"/>
  <c r="W1626" i="1" s="1"/>
  <c r="AH1630" i="1"/>
  <c r="W1630" i="1" s="1"/>
  <c r="AH1634" i="1"/>
  <c r="W1634" i="1" s="1"/>
  <c r="AH1638" i="1"/>
  <c r="W1638" i="1" s="1"/>
  <c r="AH1642" i="1"/>
  <c r="W1642" i="1" s="1"/>
  <c r="AH1646" i="1"/>
  <c r="W1646" i="1" s="1"/>
  <c r="AH1650" i="1"/>
  <c r="W1650" i="1" s="1"/>
  <c r="AH1654" i="1"/>
  <c r="W1654" i="1" s="1"/>
  <c r="AH1658" i="1"/>
  <c r="W1658" i="1" s="1"/>
  <c r="AH1662" i="1"/>
  <c r="W1662" i="1" s="1"/>
  <c r="AH1666" i="1"/>
  <c r="W1666" i="1" s="1"/>
  <c r="AH1670" i="1"/>
  <c r="W1670" i="1" s="1"/>
  <c r="AH1674" i="1"/>
  <c r="W1674" i="1" s="1"/>
  <c r="AH1678" i="1"/>
  <c r="W1678" i="1" s="1"/>
  <c r="AH1682" i="1"/>
  <c r="W1682" i="1" s="1"/>
  <c r="AH1686" i="1"/>
  <c r="W1686" i="1" s="1"/>
  <c r="AH1690" i="1"/>
  <c r="W1690" i="1" s="1"/>
  <c r="AH1694" i="1"/>
  <c r="W1694" i="1" s="1"/>
  <c r="AH1698" i="1"/>
  <c r="W1698" i="1" s="1"/>
  <c r="AH1702" i="1"/>
  <c r="W1702" i="1" s="1"/>
  <c r="AH1706" i="1"/>
  <c r="W1706" i="1" s="1"/>
  <c r="AH1710" i="1"/>
  <c r="W1710" i="1" s="1"/>
  <c r="AH1714" i="1"/>
  <c r="W1714" i="1" s="1"/>
  <c r="AH1718" i="1"/>
  <c r="W1718" i="1" s="1"/>
  <c r="AH1722" i="1"/>
  <c r="W1722" i="1" s="1"/>
  <c r="AH1726" i="1"/>
  <c r="W1726" i="1" s="1"/>
  <c r="AH1730" i="1"/>
  <c r="W1730" i="1" s="1"/>
  <c r="AH1734" i="1"/>
  <c r="W1734" i="1" s="1"/>
  <c r="AH1738" i="1"/>
  <c r="W1738" i="1" s="1"/>
  <c r="AH1742" i="1"/>
  <c r="W1742" i="1" s="1"/>
  <c r="AH1746" i="1"/>
  <c r="W1746" i="1" s="1"/>
  <c r="AH1750" i="1"/>
  <c r="W1750" i="1" s="1"/>
  <c r="AH1754" i="1"/>
  <c r="W1754" i="1" s="1"/>
  <c r="AH1758" i="1"/>
  <c r="W1758" i="1" s="1"/>
  <c r="AH1762" i="1"/>
  <c r="W1762" i="1" s="1"/>
  <c r="AH1766" i="1"/>
  <c r="W1766" i="1" s="1"/>
  <c r="AH1770" i="1"/>
  <c r="W1770" i="1" s="1"/>
  <c r="AH1774" i="1"/>
  <c r="W1774" i="1" s="1"/>
  <c r="AH1778" i="1"/>
  <c r="W1778" i="1" s="1"/>
  <c r="AH1782" i="1"/>
  <c r="W1782" i="1" s="1"/>
  <c r="AH1786" i="1"/>
  <c r="W1786" i="1" s="1"/>
  <c r="AH1790" i="1"/>
  <c r="W1790" i="1" s="1"/>
  <c r="AH1794" i="1"/>
  <c r="W1794" i="1" s="1"/>
  <c r="AH1798" i="1"/>
  <c r="W1798" i="1" s="1"/>
  <c r="AH1802" i="1"/>
  <c r="W1802" i="1" s="1"/>
  <c r="AH1806" i="1"/>
  <c r="W1806" i="1" s="1"/>
  <c r="AH1810" i="1"/>
  <c r="W1810" i="1" s="1"/>
  <c r="AH1814" i="1"/>
  <c r="W1814" i="1" s="1"/>
  <c r="AH1818" i="1"/>
  <c r="W1818" i="1" s="1"/>
  <c r="AH1822" i="1"/>
  <c r="W1822" i="1" s="1"/>
  <c r="AH1826" i="1"/>
  <c r="W1826" i="1" s="1"/>
  <c r="AH1830" i="1"/>
  <c r="W1830" i="1" s="1"/>
  <c r="AH1834" i="1"/>
  <c r="W1834" i="1" s="1"/>
  <c r="AH1838" i="1"/>
  <c r="W1838" i="1" s="1"/>
  <c r="AH1842" i="1"/>
  <c r="W1842" i="1" s="1"/>
  <c r="AH1846" i="1"/>
  <c r="W1846" i="1" s="1"/>
  <c r="AH1850" i="1"/>
  <c r="W1850" i="1" s="1"/>
  <c r="AH1854" i="1"/>
  <c r="W1854" i="1" s="1"/>
  <c r="AH1858" i="1"/>
  <c r="W1858" i="1" s="1"/>
  <c r="AH1862" i="1"/>
  <c r="W1862" i="1" s="1"/>
  <c r="AH1866" i="1"/>
  <c r="W1866" i="1" s="1"/>
  <c r="AH223" i="1"/>
  <c r="W223" i="1" s="1"/>
  <c r="AH331" i="1"/>
  <c r="W331" i="1" s="1"/>
  <c r="AH398" i="1"/>
  <c r="W398" i="1" s="1"/>
  <c r="AH462" i="1"/>
  <c r="W462" i="1" s="1"/>
  <c r="AH515" i="1"/>
  <c r="W515" i="1" s="1"/>
  <c r="AH547" i="1"/>
  <c r="W547" i="1" s="1"/>
  <c r="AH563" i="1"/>
  <c r="W563" i="1" s="1"/>
  <c r="AH579" i="1"/>
  <c r="W579" i="1" s="1"/>
  <c r="AH595" i="1"/>
  <c r="W595" i="1" s="1"/>
  <c r="AH611" i="1"/>
  <c r="W611" i="1" s="1"/>
  <c r="AH627" i="1"/>
  <c r="W627" i="1" s="1"/>
  <c r="AH643" i="1"/>
  <c r="W643" i="1" s="1"/>
  <c r="AH659" i="1"/>
  <c r="W659" i="1" s="1"/>
  <c r="AH675" i="1"/>
  <c r="W675" i="1" s="1"/>
  <c r="AH691" i="1"/>
  <c r="W691" i="1" s="1"/>
  <c r="AH707" i="1"/>
  <c r="W707" i="1" s="1"/>
  <c r="AH723" i="1"/>
  <c r="W723" i="1" s="1"/>
  <c r="AH739" i="1"/>
  <c r="W739" i="1" s="1"/>
  <c r="AH755" i="1"/>
  <c r="W755" i="1" s="1"/>
  <c r="AH771" i="1"/>
  <c r="W771" i="1" s="1"/>
  <c r="AH787" i="1"/>
  <c r="W787" i="1" s="1"/>
  <c r="AH799" i="1"/>
  <c r="W799" i="1" s="1"/>
  <c r="AH810" i="1"/>
  <c r="W810" i="1" s="1"/>
  <c r="AH820" i="1"/>
  <c r="W820" i="1" s="1"/>
  <c r="AH831" i="1"/>
  <c r="W831" i="1" s="1"/>
  <c r="AH842" i="1"/>
  <c r="W842" i="1" s="1"/>
  <c r="AH852" i="1"/>
  <c r="W852" i="1" s="1"/>
  <c r="AH863" i="1"/>
  <c r="W863" i="1" s="1"/>
  <c r="AH874" i="1"/>
  <c r="W874" i="1" s="1"/>
  <c r="AH884" i="1"/>
  <c r="W884" i="1" s="1"/>
  <c r="AH895" i="1"/>
  <c r="W895" i="1" s="1"/>
  <c r="AH906" i="1"/>
  <c r="W906" i="1" s="1"/>
  <c r="AH914" i="1"/>
  <c r="W914" i="1" s="1"/>
  <c r="AH922" i="1"/>
  <c r="W922" i="1" s="1"/>
  <c r="AH930" i="1"/>
  <c r="W930" i="1" s="1"/>
  <c r="AH938" i="1"/>
  <c r="W938" i="1" s="1"/>
  <c r="AH946" i="1"/>
  <c r="W946" i="1" s="1"/>
  <c r="AH954" i="1"/>
  <c r="W954" i="1" s="1"/>
  <c r="AH962" i="1"/>
  <c r="W962" i="1" s="1"/>
  <c r="AH970" i="1"/>
  <c r="W970" i="1" s="1"/>
  <c r="AH978" i="1"/>
  <c r="W978" i="1" s="1"/>
  <c r="AH986" i="1"/>
  <c r="W986" i="1" s="1"/>
  <c r="AH994" i="1"/>
  <c r="W994" i="1" s="1"/>
  <c r="AH1002" i="1"/>
  <c r="W1002" i="1" s="1"/>
  <c r="AH1010" i="1"/>
  <c r="W1010" i="1" s="1"/>
  <c r="AH1018" i="1"/>
  <c r="W1018" i="1" s="1"/>
  <c r="AH1026" i="1"/>
  <c r="W1026" i="1" s="1"/>
  <c r="AH1034" i="1"/>
  <c r="W1034" i="1" s="1"/>
  <c r="AH1042" i="1"/>
  <c r="W1042" i="1" s="1"/>
  <c r="AH1050" i="1"/>
  <c r="W1050" i="1" s="1"/>
  <c r="AH1058" i="1"/>
  <c r="W1058" i="1" s="1"/>
  <c r="AH1066" i="1"/>
  <c r="W1066" i="1" s="1"/>
  <c r="AH1074" i="1"/>
  <c r="W1074" i="1" s="1"/>
  <c r="AH1082" i="1"/>
  <c r="W1082" i="1" s="1"/>
  <c r="AH1090" i="1"/>
  <c r="W1090" i="1" s="1"/>
  <c r="AH1098" i="1"/>
  <c r="W1098" i="1" s="1"/>
  <c r="AH1106" i="1"/>
  <c r="W1106" i="1" s="1"/>
  <c r="AH1114" i="1"/>
  <c r="W1114" i="1" s="1"/>
  <c r="AH1122" i="1"/>
  <c r="W1122" i="1" s="1"/>
  <c r="AH1130" i="1"/>
  <c r="W1130" i="1" s="1"/>
  <c r="AH1138" i="1"/>
  <c r="W1138" i="1" s="1"/>
  <c r="AH1146" i="1"/>
  <c r="W1146" i="1" s="1"/>
  <c r="AH1154" i="1"/>
  <c r="W1154" i="1" s="1"/>
  <c r="AH1162" i="1"/>
  <c r="W1162" i="1" s="1"/>
  <c r="AH1170" i="1"/>
  <c r="W1170" i="1" s="1"/>
  <c r="AH1178" i="1"/>
  <c r="W1178" i="1" s="1"/>
  <c r="AH1186" i="1"/>
  <c r="W1186" i="1" s="1"/>
  <c r="AH1194" i="1"/>
  <c r="W1194" i="1" s="1"/>
  <c r="AH1202" i="1"/>
  <c r="W1202" i="1" s="1"/>
  <c r="AH1210" i="1"/>
  <c r="W1210" i="1" s="1"/>
  <c r="AH1215" i="1"/>
  <c r="W1215" i="1" s="1"/>
  <c r="AH1221" i="1"/>
  <c r="W1221" i="1" s="1"/>
  <c r="AH1226" i="1"/>
  <c r="W1226" i="1" s="1"/>
  <c r="AH1231" i="1"/>
  <c r="W1231" i="1" s="1"/>
  <c r="AH1237" i="1"/>
  <c r="W1237" i="1" s="1"/>
  <c r="AH1242" i="1"/>
  <c r="W1242" i="1" s="1"/>
  <c r="AH1247" i="1"/>
  <c r="W1247" i="1" s="1"/>
  <c r="AH1253" i="1"/>
  <c r="W1253" i="1" s="1"/>
  <c r="AH1258" i="1"/>
  <c r="W1258" i="1" s="1"/>
  <c r="AH1263" i="1"/>
  <c r="W1263" i="1" s="1"/>
  <c r="AH1269" i="1"/>
  <c r="W1269" i="1" s="1"/>
  <c r="AH1274" i="1"/>
  <c r="W1274" i="1" s="1"/>
  <c r="AH1279" i="1"/>
  <c r="W1279" i="1" s="1"/>
  <c r="AH1285" i="1"/>
  <c r="W1285" i="1" s="1"/>
  <c r="AH1290" i="1"/>
  <c r="W1290" i="1" s="1"/>
  <c r="AH215" i="1"/>
  <c r="W215" i="1" s="1"/>
  <c r="AH514" i="1"/>
  <c r="W514" i="1" s="1"/>
  <c r="AH594" i="1"/>
  <c r="W594" i="1" s="1"/>
  <c r="AH658" i="1"/>
  <c r="W658" i="1" s="1"/>
  <c r="AH722" i="1"/>
  <c r="W722" i="1" s="1"/>
  <c r="AH786" i="1"/>
  <c r="W786" i="1" s="1"/>
  <c r="AH830" i="1"/>
  <c r="W830" i="1" s="1"/>
  <c r="AH872" i="1"/>
  <c r="W872" i="1" s="1"/>
  <c r="AH913" i="1"/>
  <c r="W913" i="1" s="1"/>
  <c r="AH945" i="1"/>
  <c r="W945" i="1" s="1"/>
  <c r="AH977" i="1"/>
  <c r="W977" i="1" s="1"/>
  <c r="AH1009" i="1"/>
  <c r="W1009" i="1" s="1"/>
  <c r="AH1041" i="1"/>
  <c r="W1041" i="1" s="1"/>
  <c r="AH1073" i="1"/>
  <c r="W1073" i="1" s="1"/>
  <c r="AH1105" i="1"/>
  <c r="W1105" i="1" s="1"/>
  <c r="AH1137" i="1"/>
  <c r="W1137" i="1" s="1"/>
  <c r="AH1169" i="1"/>
  <c r="W1169" i="1" s="1"/>
  <c r="AH1201" i="1"/>
  <c r="W1201" i="1" s="1"/>
  <c r="AH1225" i="1"/>
  <c r="W1225" i="1" s="1"/>
  <c r="AH1246" i="1"/>
  <c r="W1246" i="1" s="1"/>
  <c r="AH1267" i="1"/>
  <c r="W1267" i="1" s="1"/>
  <c r="AH1289" i="1"/>
  <c r="W1289" i="1" s="1"/>
  <c r="AH1301" i="1"/>
  <c r="W1301" i="1" s="1"/>
  <c r="AH1311" i="1"/>
  <c r="W1311" i="1" s="1"/>
  <c r="AH1322" i="1"/>
  <c r="W1322" i="1" s="1"/>
  <c r="AH1332" i="1"/>
  <c r="W1332" i="1" s="1"/>
  <c r="AH1340" i="1"/>
  <c r="W1340" i="1" s="1"/>
  <c r="AH1348" i="1"/>
  <c r="W1348" i="1" s="1"/>
  <c r="AH1356" i="1"/>
  <c r="W1356" i="1" s="1"/>
  <c r="AH1364" i="1"/>
  <c r="W1364" i="1" s="1"/>
  <c r="AH1372" i="1"/>
  <c r="W1372" i="1" s="1"/>
  <c r="AH1380" i="1"/>
  <c r="W1380" i="1" s="1"/>
  <c r="AH1388" i="1"/>
  <c r="W1388" i="1" s="1"/>
  <c r="AH1396" i="1"/>
  <c r="W1396" i="1" s="1"/>
  <c r="AH1404" i="1"/>
  <c r="W1404" i="1" s="1"/>
  <c r="AH1412" i="1"/>
  <c r="W1412" i="1" s="1"/>
  <c r="AH1420" i="1"/>
  <c r="W1420" i="1" s="1"/>
  <c r="AH1428" i="1"/>
  <c r="W1428" i="1" s="1"/>
  <c r="AH1436" i="1"/>
  <c r="W1436" i="1" s="1"/>
  <c r="AH1444" i="1"/>
  <c r="W1444" i="1" s="1"/>
  <c r="AH1452" i="1"/>
  <c r="W1452" i="1" s="1"/>
  <c r="AH1460" i="1"/>
  <c r="W1460" i="1" s="1"/>
  <c r="AH1468" i="1"/>
  <c r="W1468" i="1" s="1"/>
  <c r="AH1476" i="1"/>
  <c r="W1476" i="1" s="1"/>
  <c r="AH1484" i="1"/>
  <c r="W1484" i="1" s="1"/>
  <c r="AH1492" i="1"/>
  <c r="W1492" i="1" s="1"/>
  <c r="AH1500" i="1"/>
  <c r="W1500" i="1" s="1"/>
  <c r="AH1508" i="1"/>
  <c r="W1508" i="1" s="1"/>
  <c r="AH1516" i="1"/>
  <c r="W1516" i="1" s="1"/>
  <c r="AH1524" i="1"/>
  <c r="W1524" i="1" s="1"/>
  <c r="AH1532" i="1"/>
  <c r="W1532" i="1" s="1"/>
  <c r="AH1540" i="1"/>
  <c r="W1540" i="1" s="1"/>
  <c r="AH1548" i="1"/>
  <c r="W1548" i="1" s="1"/>
  <c r="AH1556" i="1"/>
  <c r="W1556" i="1" s="1"/>
  <c r="AH1564" i="1"/>
  <c r="W1564" i="1" s="1"/>
  <c r="AH1572" i="1"/>
  <c r="W1572" i="1" s="1"/>
  <c r="AH1580" i="1"/>
  <c r="W1580" i="1" s="1"/>
  <c r="AH1588" i="1"/>
  <c r="W1588" i="1" s="1"/>
  <c r="AH1596" i="1"/>
  <c r="W1596" i="1" s="1"/>
  <c r="AH1604" i="1"/>
  <c r="W1604" i="1" s="1"/>
  <c r="AH1612" i="1"/>
  <c r="W1612" i="1" s="1"/>
  <c r="AH1620" i="1"/>
  <c r="W1620" i="1" s="1"/>
  <c r="AH1628" i="1"/>
  <c r="W1628" i="1" s="1"/>
  <c r="AH1636" i="1"/>
  <c r="W1636" i="1" s="1"/>
  <c r="AH1643" i="1"/>
  <c r="W1643" i="1" s="1"/>
  <c r="AH1648" i="1"/>
  <c r="W1648" i="1" s="1"/>
  <c r="AH1653" i="1"/>
  <c r="W1653" i="1" s="1"/>
  <c r="AH1659" i="1"/>
  <c r="W1659" i="1" s="1"/>
  <c r="AH1664" i="1"/>
  <c r="W1664" i="1" s="1"/>
  <c r="AH1669" i="1"/>
  <c r="W1669" i="1" s="1"/>
  <c r="AH1675" i="1"/>
  <c r="W1675" i="1" s="1"/>
  <c r="AH1680" i="1"/>
  <c r="W1680" i="1" s="1"/>
  <c r="AH1685" i="1"/>
  <c r="W1685" i="1" s="1"/>
  <c r="AH1691" i="1"/>
  <c r="W1691" i="1" s="1"/>
  <c r="AH1696" i="1"/>
  <c r="W1696" i="1" s="1"/>
  <c r="AH1701" i="1"/>
  <c r="W1701" i="1" s="1"/>
  <c r="AH1707" i="1"/>
  <c r="W1707" i="1" s="1"/>
  <c r="AH1712" i="1"/>
  <c r="W1712" i="1" s="1"/>
  <c r="AH1717" i="1"/>
  <c r="W1717" i="1" s="1"/>
  <c r="AH1723" i="1"/>
  <c r="W1723" i="1" s="1"/>
  <c r="AH1728" i="1"/>
  <c r="W1728" i="1" s="1"/>
  <c r="AH1733" i="1"/>
  <c r="W1733" i="1" s="1"/>
  <c r="AH1739" i="1"/>
  <c r="W1739" i="1" s="1"/>
  <c r="AH1744" i="1"/>
  <c r="W1744" i="1" s="1"/>
  <c r="AH1749" i="1"/>
  <c r="W1749" i="1" s="1"/>
  <c r="AH1755" i="1"/>
  <c r="W1755" i="1" s="1"/>
  <c r="AH1760" i="1"/>
  <c r="W1760" i="1" s="1"/>
  <c r="AH1765" i="1"/>
  <c r="W1765" i="1" s="1"/>
  <c r="AH1771" i="1"/>
  <c r="W1771" i="1" s="1"/>
  <c r="AH1776" i="1"/>
  <c r="W1776" i="1" s="1"/>
  <c r="AH1781" i="1"/>
  <c r="W1781" i="1" s="1"/>
  <c r="AH1787" i="1"/>
  <c r="W1787" i="1" s="1"/>
  <c r="AH1792" i="1"/>
  <c r="W1792" i="1" s="1"/>
  <c r="AH1797" i="1"/>
  <c r="W1797" i="1" s="1"/>
  <c r="AH1803" i="1"/>
  <c r="W1803" i="1" s="1"/>
  <c r="AH1808" i="1"/>
  <c r="W1808" i="1" s="1"/>
  <c r="AH1813" i="1"/>
  <c r="W1813" i="1" s="1"/>
  <c r="AH1819" i="1"/>
  <c r="W1819" i="1" s="1"/>
  <c r="AH1824" i="1"/>
  <c r="W1824" i="1" s="1"/>
  <c r="AH1829" i="1"/>
  <c r="W1829" i="1" s="1"/>
  <c r="AH1835" i="1"/>
  <c r="W1835" i="1" s="1"/>
  <c r="AH1840" i="1"/>
  <c r="W1840" i="1" s="1"/>
  <c r="AH325" i="1"/>
  <c r="W325" i="1" s="1"/>
  <c r="AH546" i="1"/>
  <c r="W546" i="1" s="1"/>
  <c r="AH610" i="1"/>
  <c r="W610" i="1" s="1"/>
  <c r="AH674" i="1"/>
  <c r="W674" i="1" s="1"/>
  <c r="AH738" i="1"/>
  <c r="W738" i="1" s="1"/>
  <c r="AH798" i="1"/>
  <c r="W798" i="1" s="1"/>
  <c r="AH840" i="1"/>
  <c r="W840" i="1" s="1"/>
  <c r="AH883" i="1"/>
  <c r="W883" i="1" s="1"/>
  <c r="AH921" i="1"/>
  <c r="W921" i="1" s="1"/>
  <c r="AH953" i="1"/>
  <c r="W953" i="1" s="1"/>
  <c r="AH985" i="1"/>
  <c r="W985" i="1" s="1"/>
  <c r="AH1017" i="1"/>
  <c r="W1017" i="1" s="1"/>
  <c r="AH1049" i="1"/>
  <c r="W1049" i="1" s="1"/>
  <c r="AH1081" i="1"/>
  <c r="W1081" i="1" s="1"/>
  <c r="AH1113" i="1"/>
  <c r="W1113" i="1" s="1"/>
  <c r="AH1145" i="1"/>
  <c r="W1145" i="1" s="1"/>
  <c r="AH1177" i="1"/>
  <c r="W1177" i="1" s="1"/>
  <c r="AH1209" i="1"/>
  <c r="W1209" i="1" s="1"/>
  <c r="AH1230" i="1"/>
  <c r="W1230" i="1" s="1"/>
  <c r="AH1251" i="1"/>
  <c r="W1251" i="1" s="1"/>
  <c r="AH1273" i="1"/>
  <c r="W1273" i="1" s="1"/>
  <c r="AH1294" i="1"/>
  <c r="W1294" i="1" s="1"/>
  <c r="AH1305" i="1"/>
  <c r="W1305" i="1" s="1"/>
  <c r="AH1315" i="1"/>
  <c r="W1315" i="1" s="1"/>
  <c r="AH1326" i="1"/>
  <c r="W1326" i="1" s="1"/>
  <c r="AH1335" i="1"/>
  <c r="W1335" i="1" s="1"/>
  <c r="AH1343" i="1"/>
  <c r="W1343" i="1" s="1"/>
  <c r="AH1351" i="1"/>
  <c r="W1351" i="1" s="1"/>
  <c r="AH1359" i="1"/>
  <c r="W1359" i="1" s="1"/>
  <c r="AH1367" i="1"/>
  <c r="W1367" i="1" s="1"/>
  <c r="AH1375" i="1"/>
  <c r="W1375" i="1" s="1"/>
  <c r="AH1383" i="1"/>
  <c r="W1383" i="1" s="1"/>
  <c r="AH1391" i="1"/>
  <c r="W1391" i="1" s="1"/>
  <c r="AH1399" i="1"/>
  <c r="W1399" i="1" s="1"/>
  <c r="AH1407" i="1"/>
  <c r="W1407" i="1" s="1"/>
  <c r="AH1415" i="1"/>
  <c r="W1415" i="1" s="1"/>
  <c r="AH1423" i="1"/>
  <c r="W1423" i="1" s="1"/>
  <c r="AH1431" i="1"/>
  <c r="W1431" i="1" s="1"/>
  <c r="AH1439" i="1"/>
  <c r="W1439" i="1" s="1"/>
  <c r="AH1447" i="1"/>
  <c r="W1447" i="1" s="1"/>
  <c r="AH1455" i="1"/>
  <c r="W1455" i="1" s="1"/>
  <c r="AH1463" i="1"/>
  <c r="W1463" i="1" s="1"/>
  <c r="AH1471" i="1"/>
  <c r="W1471" i="1" s="1"/>
  <c r="AH1479" i="1"/>
  <c r="W1479" i="1" s="1"/>
  <c r="AH1487" i="1"/>
  <c r="W1487" i="1" s="1"/>
  <c r="AH1495" i="1"/>
  <c r="W1495" i="1" s="1"/>
  <c r="AH1503" i="1"/>
  <c r="W1503" i="1" s="1"/>
  <c r="AH1511" i="1"/>
  <c r="W1511" i="1" s="1"/>
  <c r="AH1519" i="1"/>
  <c r="W1519" i="1" s="1"/>
  <c r="AH1527" i="1"/>
  <c r="W1527" i="1" s="1"/>
  <c r="AH1535" i="1"/>
  <c r="W1535" i="1" s="1"/>
  <c r="AH1543" i="1"/>
  <c r="W1543" i="1" s="1"/>
  <c r="AH1551" i="1"/>
  <c r="W1551" i="1" s="1"/>
  <c r="AH1559" i="1"/>
  <c r="W1559" i="1" s="1"/>
  <c r="AH1567" i="1"/>
  <c r="W1567" i="1" s="1"/>
  <c r="AH1575" i="1"/>
  <c r="W1575" i="1" s="1"/>
  <c r="AH1583" i="1"/>
  <c r="W1583" i="1" s="1"/>
  <c r="AH1591" i="1"/>
  <c r="W1591" i="1" s="1"/>
  <c r="AH1599" i="1"/>
  <c r="W1599" i="1" s="1"/>
  <c r="AH1607" i="1"/>
  <c r="W1607" i="1" s="1"/>
  <c r="AH1615" i="1"/>
  <c r="W1615" i="1" s="1"/>
  <c r="AH1623" i="1"/>
  <c r="W1623" i="1" s="1"/>
  <c r="AH1631" i="1"/>
  <c r="W1631" i="1" s="1"/>
  <c r="AH1639" i="1"/>
  <c r="W1639" i="1" s="1"/>
  <c r="AH1644" i="1"/>
  <c r="W1644" i="1" s="1"/>
  <c r="AH1649" i="1"/>
  <c r="W1649" i="1" s="1"/>
  <c r="AH1655" i="1"/>
  <c r="W1655" i="1" s="1"/>
  <c r="AH1660" i="1"/>
  <c r="W1660" i="1" s="1"/>
  <c r="AH1665" i="1"/>
  <c r="W1665" i="1" s="1"/>
  <c r="AH1671" i="1"/>
  <c r="W1671" i="1" s="1"/>
  <c r="AH1676" i="1"/>
  <c r="W1676" i="1" s="1"/>
  <c r="AH1681" i="1"/>
  <c r="W1681" i="1" s="1"/>
  <c r="AH1687" i="1"/>
  <c r="W1687" i="1" s="1"/>
  <c r="AH1692" i="1"/>
  <c r="W1692" i="1" s="1"/>
  <c r="AH1697" i="1"/>
  <c r="W1697" i="1" s="1"/>
  <c r="AH1703" i="1"/>
  <c r="W1703" i="1" s="1"/>
  <c r="AH1708" i="1"/>
  <c r="W1708" i="1" s="1"/>
  <c r="AH1713" i="1"/>
  <c r="W1713" i="1" s="1"/>
  <c r="AH1719" i="1"/>
  <c r="W1719" i="1" s="1"/>
  <c r="AH1724" i="1"/>
  <c r="W1724" i="1" s="1"/>
  <c r="AH1729" i="1"/>
  <c r="W1729" i="1" s="1"/>
  <c r="AH1735" i="1"/>
  <c r="W1735" i="1" s="1"/>
  <c r="AH1740" i="1"/>
  <c r="W1740" i="1" s="1"/>
  <c r="AH1745" i="1"/>
  <c r="W1745" i="1" s="1"/>
  <c r="AH1751" i="1"/>
  <c r="W1751" i="1" s="1"/>
  <c r="AH1756" i="1"/>
  <c r="W1756" i="1" s="1"/>
  <c r="AH1761" i="1"/>
  <c r="W1761" i="1" s="1"/>
  <c r="AH1767" i="1"/>
  <c r="W1767" i="1" s="1"/>
  <c r="AH1772" i="1"/>
  <c r="W1772" i="1" s="1"/>
  <c r="AH1777" i="1"/>
  <c r="W1777" i="1" s="1"/>
  <c r="AH1783" i="1"/>
  <c r="W1783" i="1" s="1"/>
  <c r="AH1788" i="1"/>
  <c r="W1788" i="1" s="1"/>
  <c r="AH1793" i="1"/>
  <c r="W1793" i="1" s="1"/>
  <c r="AH1799" i="1"/>
  <c r="W1799" i="1" s="1"/>
  <c r="AH1804" i="1"/>
  <c r="W1804" i="1" s="1"/>
  <c r="AH1809" i="1"/>
  <c r="W1809" i="1" s="1"/>
  <c r="AH1815" i="1"/>
  <c r="W1815" i="1" s="1"/>
  <c r="AH1820" i="1"/>
  <c r="W1820" i="1" s="1"/>
  <c r="AH1825" i="1"/>
  <c r="W1825" i="1" s="1"/>
  <c r="AH1831" i="1"/>
  <c r="W1831" i="1" s="1"/>
  <c r="AH1836" i="1"/>
  <c r="W1836" i="1" s="1"/>
  <c r="AH1841" i="1"/>
  <c r="W1841" i="1" s="1"/>
  <c r="AH1847" i="1"/>
  <c r="W1847" i="1" s="1"/>
  <c r="AH1852" i="1"/>
  <c r="W1852" i="1" s="1"/>
  <c r="AH1857" i="1"/>
  <c r="W1857" i="1" s="1"/>
  <c r="AH1863" i="1"/>
  <c r="W1863" i="1" s="1"/>
  <c r="AH1868" i="1"/>
  <c r="W1868" i="1" s="1"/>
  <c r="AH1872" i="1"/>
  <c r="W1872" i="1" s="1"/>
  <c r="AH1876" i="1"/>
  <c r="W1876" i="1" s="1"/>
  <c r="AH1880" i="1"/>
  <c r="W1880" i="1" s="1"/>
  <c r="AH1884" i="1"/>
  <c r="W1884" i="1" s="1"/>
  <c r="AH1888" i="1"/>
  <c r="W1888" i="1" s="1"/>
  <c r="AH1892" i="1"/>
  <c r="W1892" i="1" s="1"/>
  <c r="AH1896" i="1"/>
  <c r="W1896" i="1" s="1"/>
  <c r="AH1900" i="1"/>
  <c r="W1900" i="1" s="1"/>
  <c r="AH1904" i="1"/>
  <c r="W1904" i="1" s="1"/>
  <c r="AH1908" i="1"/>
  <c r="W1908" i="1" s="1"/>
  <c r="AH1912" i="1"/>
  <c r="W1912" i="1" s="1"/>
  <c r="AH1916" i="1"/>
  <c r="W1916" i="1" s="1"/>
  <c r="AH1920" i="1"/>
  <c r="W1920" i="1" s="1"/>
  <c r="AH1924" i="1"/>
  <c r="W1924" i="1" s="1"/>
  <c r="AH1928" i="1"/>
  <c r="W1928" i="1" s="1"/>
  <c r="AH1932" i="1"/>
  <c r="W1932" i="1" s="1"/>
  <c r="AH1936" i="1"/>
  <c r="W1936" i="1" s="1"/>
  <c r="AH1940" i="1"/>
  <c r="W1940" i="1" s="1"/>
  <c r="AH1944" i="1"/>
  <c r="W1944" i="1" s="1"/>
  <c r="AH1948" i="1"/>
  <c r="W1948" i="1" s="1"/>
  <c r="AH1952" i="1"/>
  <c r="W1952" i="1" s="1"/>
  <c r="AH1956" i="1"/>
  <c r="W1956" i="1" s="1"/>
  <c r="AH1960" i="1"/>
  <c r="W1960" i="1" s="1"/>
  <c r="AH1964" i="1"/>
  <c r="W1964" i="1" s="1"/>
  <c r="AH1968" i="1"/>
  <c r="W1968" i="1" s="1"/>
  <c r="AH1972" i="1"/>
  <c r="W1972" i="1" s="1"/>
  <c r="AH1976" i="1"/>
  <c r="W1976" i="1" s="1"/>
  <c r="AH1980" i="1"/>
  <c r="W1980" i="1" s="1"/>
  <c r="AH1984" i="1"/>
  <c r="W1984" i="1" s="1"/>
  <c r="AH1988" i="1"/>
  <c r="W1988" i="1" s="1"/>
  <c r="AH1992" i="1"/>
  <c r="W1992" i="1" s="1"/>
  <c r="AH1996" i="1"/>
  <c r="W1996" i="1" s="1"/>
  <c r="AH2000" i="1"/>
  <c r="W2000" i="1" s="1"/>
  <c r="AH2004" i="1"/>
  <c r="W2004" i="1" s="1"/>
  <c r="AH2008" i="1"/>
  <c r="W2008" i="1" s="1"/>
  <c r="AH2012" i="1"/>
  <c r="W2012" i="1" s="1"/>
  <c r="AH2016" i="1"/>
  <c r="W2016" i="1" s="1"/>
  <c r="AH2020" i="1"/>
  <c r="W2020" i="1" s="1"/>
  <c r="AH2024" i="1"/>
  <c r="W2024" i="1" s="1"/>
  <c r="AH2028" i="1"/>
  <c r="W2028" i="1" s="1"/>
  <c r="AH2032" i="1"/>
  <c r="W2032" i="1" s="1"/>
  <c r="AH2036" i="1"/>
  <c r="W2036" i="1" s="1"/>
  <c r="AH2040" i="1"/>
  <c r="W2040" i="1" s="1"/>
  <c r="AH2044" i="1"/>
  <c r="W2044" i="1" s="1"/>
  <c r="AH2048" i="1"/>
  <c r="W2048" i="1" s="1"/>
  <c r="AH2052" i="1"/>
  <c r="W2052" i="1" s="1"/>
  <c r="AH2056" i="1"/>
  <c r="W2056" i="1" s="1"/>
  <c r="AH2060" i="1"/>
  <c r="W2060" i="1" s="1"/>
  <c r="AH2064" i="1"/>
  <c r="W2064" i="1" s="1"/>
  <c r="AH2068" i="1"/>
  <c r="W2068" i="1" s="1"/>
  <c r="AH2072" i="1"/>
  <c r="W2072" i="1" s="1"/>
  <c r="AH2076" i="1"/>
  <c r="W2076" i="1" s="1"/>
  <c r="AH2080" i="1"/>
  <c r="W2080" i="1" s="1"/>
  <c r="AH2084" i="1"/>
  <c r="W2084" i="1" s="1"/>
  <c r="AH2088" i="1"/>
  <c r="W2088" i="1" s="1"/>
  <c r="AH2092" i="1"/>
  <c r="W2092" i="1" s="1"/>
  <c r="AH2096" i="1"/>
  <c r="W2096" i="1" s="1"/>
  <c r="AH2100" i="1"/>
  <c r="W2100" i="1" s="1"/>
  <c r="AH2104" i="1"/>
  <c r="W2104" i="1" s="1"/>
  <c r="AH2108" i="1"/>
  <c r="W2108" i="1" s="1"/>
  <c r="AH2112" i="1"/>
  <c r="W2112" i="1" s="1"/>
  <c r="AH2116" i="1"/>
  <c r="W2116" i="1" s="1"/>
  <c r="AH2120" i="1"/>
  <c r="W2120" i="1" s="1"/>
  <c r="AH2124" i="1"/>
  <c r="W2124" i="1" s="1"/>
  <c r="AH2128" i="1"/>
  <c r="W2128" i="1" s="1"/>
  <c r="AH2132" i="1"/>
  <c r="W2132" i="1" s="1"/>
  <c r="AH2136" i="1"/>
  <c r="W2136" i="1" s="1"/>
  <c r="AH2140" i="1"/>
  <c r="W2140" i="1" s="1"/>
  <c r="AH2144" i="1"/>
  <c r="W2144" i="1" s="1"/>
  <c r="AH2148" i="1"/>
  <c r="W2148" i="1" s="1"/>
  <c r="AH2152" i="1"/>
  <c r="W2152" i="1" s="1"/>
  <c r="AH2156" i="1"/>
  <c r="W2156" i="1" s="1"/>
  <c r="AH2160" i="1"/>
  <c r="W2160" i="1" s="1"/>
  <c r="AH2164" i="1"/>
  <c r="W2164" i="1" s="1"/>
  <c r="AH2168" i="1"/>
  <c r="W2168" i="1" s="1"/>
  <c r="AH2172" i="1"/>
  <c r="W2172" i="1" s="1"/>
  <c r="AH2176" i="1"/>
  <c r="W2176" i="1" s="1"/>
  <c r="AH2180" i="1"/>
  <c r="W2180" i="1" s="1"/>
  <c r="AH2184" i="1"/>
  <c r="W2184" i="1" s="1"/>
  <c r="AH2188" i="1"/>
  <c r="W2188" i="1" s="1"/>
  <c r="AH2192" i="1"/>
  <c r="W2192" i="1" s="1"/>
  <c r="AH2196" i="1"/>
  <c r="W2196" i="1" s="1"/>
  <c r="AH2200" i="1"/>
  <c r="W2200" i="1" s="1"/>
  <c r="AH2204" i="1"/>
  <c r="W2204" i="1" s="1"/>
  <c r="AH2208" i="1"/>
  <c r="W2208" i="1" s="1"/>
  <c r="AH2212" i="1"/>
  <c r="W2212" i="1" s="1"/>
  <c r="AH2216" i="1"/>
  <c r="W2216" i="1" s="1"/>
  <c r="AH2220" i="1"/>
  <c r="W2220" i="1" s="1"/>
  <c r="AH2224" i="1"/>
  <c r="W2224" i="1" s="1"/>
  <c r="AH2228" i="1"/>
  <c r="W2228" i="1" s="1"/>
  <c r="AH2232" i="1"/>
  <c r="W2232" i="1" s="1"/>
  <c r="AH2236" i="1"/>
  <c r="W2236" i="1" s="1"/>
  <c r="AH2240" i="1"/>
  <c r="W2240" i="1" s="1"/>
  <c r="AH2244" i="1"/>
  <c r="W2244" i="1" s="1"/>
  <c r="AH2248" i="1"/>
  <c r="W2248" i="1" s="1"/>
  <c r="AH2252" i="1"/>
  <c r="W2252" i="1" s="1"/>
  <c r="AH2256" i="1"/>
  <c r="W2256" i="1" s="1"/>
  <c r="AH2260" i="1"/>
  <c r="W2260" i="1" s="1"/>
  <c r="AH2264" i="1"/>
  <c r="W2264" i="1" s="1"/>
  <c r="AH2268" i="1"/>
  <c r="W2268" i="1" s="1"/>
  <c r="AH2272" i="1"/>
  <c r="W2272" i="1" s="1"/>
  <c r="AH2276" i="1"/>
  <c r="W2276" i="1" s="1"/>
  <c r="AH2280" i="1"/>
  <c r="W2280" i="1" s="1"/>
  <c r="AH2284" i="1"/>
  <c r="W2284" i="1" s="1"/>
  <c r="AH2288" i="1"/>
  <c r="W2288" i="1" s="1"/>
  <c r="AH2292" i="1"/>
  <c r="W2292" i="1" s="1"/>
  <c r="AH2296" i="1"/>
  <c r="W2296" i="1" s="1"/>
  <c r="AH2300" i="1"/>
  <c r="W2300" i="1" s="1"/>
  <c r="AH2304" i="1"/>
  <c r="W2304" i="1" s="1"/>
  <c r="AH2308" i="1"/>
  <c r="W2308" i="1" s="1"/>
  <c r="AH2312" i="1"/>
  <c r="W2312" i="1" s="1"/>
  <c r="AH2316" i="1"/>
  <c r="W2316" i="1" s="1"/>
  <c r="AH2320" i="1"/>
  <c r="W2320" i="1" s="1"/>
  <c r="AH2324" i="1"/>
  <c r="W2324" i="1" s="1"/>
  <c r="AH2328" i="1"/>
  <c r="W2328" i="1" s="1"/>
  <c r="AH2332" i="1"/>
  <c r="W2332" i="1" s="1"/>
  <c r="AH2336" i="1"/>
  <c r="W2336" i="1" s="1"/>
  <c r="AH2340" i="1"/>
  <c r="W2340" i="1" s="1"/>
  <c r="AH2344" i="1"/>
  <c r="W2344" i="1" s="1"/>
  <c r="AH2348" i="1"/>
  <c r="W2348" i="1" s="1"/>
  <c r="AH2352" i="1"/>
  <c r="W2352" i="1" s="1"/>
  <c r="AH2356" i="1"/>
  <c r="W2356" i="1" s="1"/>
  <c r="AH2360" i="1"/>
  <c r="W2360" i="1" s="1"/>
  <c r="AH2364" i="1"/>
  <c r="W2364" i="1" s="1"/>
  <c r="AH2368" i="1"/>
  <c r="W2368" i="1" s="1"/>
  <c r="AH2372" i="1"/>
  <c r="W2372" i="1" s="1"/>
  <c r="AH2376" i="1"/>
  <c r="W2376" i="1" s="1"/>
  <c r="AH2380" i="1"/>
  <c r="W2380" i="1" s="1"/>
  <c r="AH2384" i="1"/>
  <c r="W2384" i="1" s="1"/>
  <c r="AH2388" i="1"/>
  <c r="W2388" i="1" s="1"/>
  <c r="AH2392" i="1"/>
  <c r="W2392" i="1" s="1"/>
  <c r="AH2396" i="1"/>
  <c r="W2396" i="1" s="1"/>
  <c r="AH2400" i="1"/>
  <c r="W2400" i="1" s="1"/>
  <c r="AH2404" i="1"/>
  <c r="W2404" i="1" s="1"/>
  <c r="AH2408" i="1"/>
  <c r="W2408" i="1" s="1"/>
  <c r="AH2412" i="1"/>
  <c r="W2412" i="1" s="1"/>
  <c r="AH2416" i="1"/>
  <c r="W2416" i="1" s="1"/>
  <c r="AH2420" i="1"/>
  <c r="W2420" i="1" s="1"/>
  <c r="AH2424" i="1"/>
  <c r="W2424" i="1" s="1"/>
  <c r="AH2428" i="1"/>
  <c r="W2428" i="1" s="1"/>
  <c r="AH2432" i="1"/>
  <c r="W2432" i="1" s="1"/>
  <c r="AH2436" i="1"/>
  <c r="W2436" i="1" s="1"/>
  <c r="AH2440" i="1"/>
  <c r="W2440" i="1" s="1"/>
  <c r="AH2444" i="1"/>
  <c r="W2444" i="1" s="1"/>
  <c r="AH2448" i="1"/>
  <c r="W2448" i="1" s="1"/>
  <c r="AH2452" i="1"/>
  <c r="W2452" i="1" s="1"/>
  <c r="AH2456" i="1"/>
  <c r="W2456" i="1" s="1"/>
  <c r="AH2460" i="1"/>
  <c r="W2460" i="1" s="1"/>
  <c r="AH2464" i="1"/>
  <c r="W2464" i="1" s="1"/>
  <c r="AH2468" i="1"/>
  <c r="W2468" i="1" s="1"/>
  <c r="AH2472" i="1"/>
  <c r="W2472" i="1" s="1"/>
  <c r="AH2476" i="1"/>
  <c r="W2476" i="1" s="1"/>
  <c r="AH2480" i="1"/>
  <c r="W2480" i="1" s="1"/>
  <c r="AH2484" i="1"/>
  <c r="W2484" i="1" s="1"/>
  <c r="AH2488" i="1"/>
  <c r="W2488" i="1" s="1"/>
  <c r="AH2492" i="1"/>
  <c r="W2492" i="1" s="1"/>
  <c r="AH2496" i="1"/>
  <c r="W2496" i="1" s="1"/>
  <c r="AH2500" i="1"/>
  <c r="W2500" i="1" s="1"/>
  <c r="AH2504" i="1"/>
  <c r="W2504" i="1" s="1"/>
  <c r="AH2508" i="1"/>
  <c r="W2508" i="1" s="1"/>
  <c r="AH2512" i="1"/>
  <c r="W2512" i="1" s="1"/>
  <c r="AH2516" i="1"/>
  <c r="W2516" i="1" s="1"/>
  <c r="AH2520" i="1"/>
  <c r="W2520" i="1" s="1"/>
  <c r="AH2524" i="1"/>
  <c r="W2524" i="1" s="1"/>
  <c r="AH2528" i="1"/>
  <c r="W2528" i="1" s="1"/>
  <c r="AH2532" i="1"/>
  <c r="W2532" i="1" s="1"/>
  <c r="AH2536" i="1"/>
  <c r="W2536" i="1" s="1"/>
  <c r="AH2540" i="1"/>
  <c r="W2540" i="1" s="1"/>
  <c r="AH2544" i="1"/>
  <c r="W2544" i="1" s="1"/>
  <c r="AH2548" i="1"/>
  <c r="W2548" i="1" s="1"/>
  <c r="AH2552" i="1"/>
  <c r="W2552" i="1" s="1"/>
  <c r="AH2556" i="1"/>
  <c r="W2556" i="1" s="1"/>
  <c r="AH2560" i="1"/>
  <c r="W2560" i="1" s="1"/>
  <c r="AH2564" i="1"/>
  <c r="W2564" i="1" s="1"/>
  <c r="AH2568" i="1"/>
  <c r="W2568" i="1" s="1"/>
  <c r="AH2572" i="1"/>
  <c r="W2572" i="1" s="1"/>
  <c r="AH2576" i="1"/>
  <c r="W2576" i="1" s="1"/>
  <c r="AH2580" i="1"/>
  <c r="W2580" i="1" s="1"/>
  <c r="AH2584" i="1"/>
  <c r="W2584" i="1" s="1"/>
  <c r="AH2588" i="1"/>
  <c r="W2588" i="1" s="1"/>
  <c r="AH2592" i="1"/>
  <c r="W2592" i="1" s="1"/>
  <c r="AH2596" i="1"/>
  <c r="W2596" i="1" s="1"/>
  <c r="AH2600" i="1"/>
  <c r="W2600" i="1" s="1"/>
  <c r="AH2604" i="1"/>
  <c r="W2604" i="1" s="1"/>
  <c r="AH2608" i="1"/>
  <c r="W2608" i="1" s="1"/>
  <c r="AH2612" i="1"/>
  <c r="W2612" i="1" s="1"/>
  <c r="AH2616" i="1"/>
  <c r="W2616" i="1" s="1"/>
  <c r="AH2620" i="1"/>
  <c r="W2620" i="1" s="1"/>
  <c r="AH2624" i="1"/>
  <c r="W2624" i="1" s="1"/>
  <c r="AH2628" i="1"/>
  <c r="W2628" i="1" s="1"/>
  <c r="AH2632" i="1"/>
  <c r="W2632" i="1" s="1"/>
  <c r="AH2636" i="1"/>
  <c r="W2636" i="1" s="1"/>
  <c r="AH2640" i="1"/>
  <c r="W2640" i="1" s="1"/>
  <c r="AH2644" i="1"/>
  <c r="W2644" i="1" s="1"/>
  <c r="AH2648" i="1"/>
  <c r="W2648" i="1" s="1"/>
  <c r="AH2652" i="1"/>
  <c r="W2652" i="1" s="1"/>
  <c r="AH2656" i="1"/>
  <c r="W2656" i="1" s="1"/>
  <c r="AH2660" i="1"/>
  <c r="W2660" i="1" s="1"/>
  <c r="AH2664" i="1"/>
  <c r="W2664" i="1" s="1"/>
  <c r="AH2668" i="1"/>
  <c r="W2668" i="1" s="1"/>
  <c r="AH2672" i="1"/>
  <c r="W2672" i="1" s="1"/>
  <c r="AH2676" i="1"/>
  <c r="W2676" i="1" s="1"/>
  <c r="AH2680" i="1"/>
  <c r="W2680" i="1" s="1"/>
  <c r="AH2684" i="1"/>
  <c r="W2684" i="1" s="1"/>
  <c r="AH2688" i="1"/>
  <c r="W2688" i="1" s="1"/>
  <c r="AH2692" i="1"/>
  <c r="W2692" i="1" s="1"/>
  <c r="AH2696" i="1"/>
  <c r="W2696" i="1" s="1"/>
  <c r="AH2700" i="1"/>
  <c r="W2700" i="1" s="1"/>
  <c r="AH2704" i="1"/>
  <c r="W2704" i="1" s="1"/>
  <c r="AH2708" i="1"/>
  <c r="W2708" i="1" s="1"/>
  <c r="AH2712" i="1"/>
  <c r="W2712" i="1" s="1"/>
  <c r="AH2716" i="1"/>
  <c r="W2716" i="1" s="1"/>
  <c r="AH2720" i="1"/>
  <c r="W2720" i="1" s="1"/>
  <c r="AH2724" i="1"/>
  <c r="W2724" i="1" s="1"/>
  <c r="AH2728" i="1"/>
  <c r="W2728" i="1" s="1"/>
  <c r="AH2732" i="1"/>
  <c r="W2732" i="1" s="1"/>
  <c r="AH2736" i="1"/>
  <c r="W2736" i="1" s="1"/>
  <c r="AH2740" i="1"/>
  <c r="W2740" i="1" s="1"/>
  <c r="AH2744" i="1"/>
  <c r="W2744" i="1" s="1"/>
  <c r="AH2748" i="1"/>
  <c r="W2748" i="1" s="1"/>
  <c r="AH2752" i="1"/>
  <c r="W2752" i="1" s="1"/>
  <c r="AH2756" i="1"/>
  <c r="W2756" i="1" s="1"/>
  <c r="AH2760" i="1"/>
  <c r="W2760" i="1" s="1"/>
  <c r="AH2764" i="1"/>
  <c r="W2764" i="1" s="1"/>
  <c r="AH2768" i="1"/>
  <c r="W2768" i="1" s="1"/>
  <c r="AH2772" i="1"/>
  <c r="W2772" i="1" s="1"/>
  <c r="AH2776" i="1"/>
  <c r="W2776" i="1" s="1"/>
  <c r="AH2780" i="1"/>
  <c r="W2780" i="1" s="1"/>
  <c r="AH2784" i="1"/>
  <c r="W2784" i="1" s="1"/>
  <c r="AH2788" i="1"/>
  <c r="W2788" i="1" s="1"/>
  <c r="AH2792" i="1"/>
  <c r="W2792" i="1" s="1"/>
  <c r="AH2796" i="1"/>
  <c r="W2796" i="1" s="1"/>
  <c r="AH2800" i="1"/>
  <c r="W2800" i="1" s="1"/>
  <c r="AH2804" i="1"/>
  <c r="W2804" i="1" s="1"/>
  <c r="AH394" i="1"/>
  <c r="W394" i="1" s="1"/>
  <c r="AH458" i="1"/>
  <c r="W458" i="1" s="1"/>
  <c r="AH578" i="1"/>
  <c r="W578" i="1" s="1"/>
  <c r="AH642" i="1"/>
  <c r="W642" i="1" s="1"/>
  <c r="AH706" i="1"/>
  <c r="W706" i="1" s="1"/>
  <c r="AH770" i="1"/>
  <c r="W770" i="1" s="1"/>
  <c r="AH819" i="1"/>
  <c r="W819" i="1" s="1"/>
  <c r="AH862" i="1"/>
  <c r="W862" i="1" s="1"/>
  <c r="AH904" i="1"/>
  <c r="W904" i="1" s="1"/>
  <c r="AH562" i="1"/>
  <c r="W562" i="1" s="1"/>
  <c r="AH808" i="1"/>
  <c r="W808" i="1" s="1"/>
  <c r="AH937" i="1"/>
  <c r="W937" i="1" s="1"/>
  <c r="AH1001" i="1"/>
  <c r="W1001" i="1" s="1"/>
  <c r="AH1065" i="1"/>
  <c r="W1065" i="1" s="1"/>
  <c r="AH1129" i="1"/>
  <c r="W1129" i="1" s="1"/>
  <c r="AH1193" i="1"/>
  <c r="W1193" i="1" s="1"/>
  <c r="AH1241" i="1"/>
  <c r="W1241" i="1" s="1"/>
  <c r="AH1283" i="1"/>
  <c r="W1283" i="1" s="1"/>
  <c r="AH1310" i="1"/>
  <c r="W1310" i="1" s="1"/>
  <c r="AH1331" i="1"/>
  <c r="W1331" i="1" s="1"/>
  <c r="AH1347" i="1"/>
  <c r="W1347" i="1" s="1"/>
  <c r="AH1363" i="1"/>
  <c r="W1363" i="1" s="1"/>
  <c r="AH1379" i="1"/>
  <c r="W1379" i="1" s="1"/>
  <c r="AH1395" i="1"/>
  <c r="W1395" i="1" s="1"/>
  <c r="AH1411" i="1"/>
  <c r="W1411" i="1" s="1"/>
  <c r="AH1427" i="1"/>
  <c r="W1427" i="1" s="1"/>
  <c r="AH1443" i="1"/>
  <c r="W1443" i="1" s="1"/>
  <c r="AH1459" i="1"/>
  <c r="W1459" i="1" s="1"/>
  <c r="AH1475" i="1"/>
  <c r="W1475" i="1" s="1"/>
  <c r="AH1491" i="1"/>
  <c r="W1491" i="1" s="1"/>
  <c r="AH1507" i="1"/>
  <c r="W1507" i="1" s="1"/>
  <c r="AH1523" i="1"/>
  <c r="W1523" i="1" s="1"/>
  <c r="AH1539" i="1"/>
  <c r="W1539" i="1" s="1"/>
  <c r="AH1555" i="1"/>
  <c r="W1555" i="1" s="1"/>
  <c r="AH1571" i="1"/>
  <c r="W1571" i="1" s="1"/>
  <c r="AH1587" i="1"/>
  <c r="W1587" i="1" s="1"/>
  <c r="AH1603" i="1"/>
  <c r="W1603" i="1" s="1"/>
  <c r="AH1619" i="1"/>
  <c r="W1619" i="1" s="1"/>
  <c r="AH1635" i="1"/>
  <c r="W1635" i="1" s="1"/>
  <c r="AH1647" i="1"/>
  <c r="W1647" i="1" s="1"/>
  <c r="AH1657" i="1"/>
  <c r="W1657" i="1" s="1"/>
  <c r="AH1668" i="1"/>
  <c r="W1668" i="1" s="1"/>
  <c r="AH1679" i="1"/>
  <c r="W1679" i="1" s="1"/>
  <c r="AH1689" i="1"/>
  <c r="W1689" i="1" s="1"/>
  <c r="AH1700" i="1"/>
  <c r="W1700" i="1" s="1"/>
  <c r="AH1711" i="1"/>
  <c r="W1711" i="1" s="1"/>
  <c r="AH1721" i="1"/>
  <c r="W1721" i="1" s="1"/>
  <c r="AH1732" i="1"/>
  <c r="W1732" i="1" s="1"/>
  <c r="AH1743" i="1"/>
  <c r="W1743" i="1" s="1"/>
  <c r="AH1753" i="1"/>
  <c r="W1753" i="1" s="1"/>
  <c r="AH1764" i="1"/>
  <c r="W1764" i="1" s="1"/>
  <c r="AH1775" i="1"/>
  <c r="W1775" i="1" s="1"/>
  <c r="AH1785" i="1"/>
  <c r="W1785" i="1" s="1"/>
  <c r="AH1796" i="1"/>
  <c r="W1796" i="1" s="1"/>
  <c r="AH1807" i="1"/>
  <c r="W1807" i="1" s="1"/>
  <c r="AH1817" i="1"/>
  <c r="W1817" i="1" s="1"/>
  <c r="AH1828" i="1"/>
  <c r="W1828" i="1" s="1"/>
  <c r="AH1839" i="1"/>
  <c r="W1839" i="1" s="1"/>
  <c r="AH1848" i="1"/>
  <c r="W1848" i="1" s="1"/>
  <c r="AH1855" i="1"/>
  <c r="W1855" i="1" s="1"/>
  <c r="AH1861" i="1"/>
  <c r="W1861" i="1" s="1"/>
  <c r="AH1869" i="1"/>
  <c r="W1869" i="1" s="1"/>
  <c r="AH1874" i="1"/>
  <c r="W1874" i="1" s="1"/>
  <c r="AH1879" i="1"/>
  <c r="W1879" i="1" s="1"/>
  <c r="AH1885" i="1"/>
  <c r="W1885" i="1" s="1"/>
  <c r="AH1890" i="1"/>
  <c r="W1890" i="1" s="1"/>
  <c r="AH1895" i="1"/>
  <c r="W1895" i="1" s="1"/>
  <c r="AH1901" i="1"/>
  <c r="W1901" i="1" s="1"/>
  <c r="AH1906" i="1"/>
  <c r="W1906" i="1" s="1"/>
  <c r="AH1911" i="1"/>
  <c r="W1911" i="1" s="1"/>
  <c r="AH1917" i="1"/>
  <c r="W1917" i="1" s="1"/>
  <c r="AH1922" i="1"/>
  <c r="W1922" i="1" s="1"/>
  <c r="AH1927" i="1"/>
  <c r="W1927" i="1" s="1"/>
  <c r="AH1933" i="1"/>
  <c r="W1933" i="1" s="1"/>
  <c r="AH1938" i="1"/>
  <c r="W1938" i="1" s="1"/>
  <c r="AH1943" i="1"/>
  <c r="W1943" i="1" s="1"/>
  <c r="AH1949" i="1"/>
  <c r="W1949" i="1" s="1"/>
  <c r="AH1954" i="1"/>
  <c r="W1954" i="1" s="1"/>
  <c r="AH1959" i="1"/>
  <c r="W1959" i="1" s="1"/>
  <c r="AH1965" i="1"/>
  <c r="W1965" i="1" s="1"/>
  <c r="AH1970" i="1"/>
  <c r="W1970" i="1" s="1"/>
  <c r="AH1975" i="1"/>
  <c r="W1975" i="1" s="1"/>
  <c r="AH1981" i="1"/>
  <c r="W1981" i="1" s="1"/>
  <c r="AH1986" i="1"/>
  <c r="W1986" i="1" s="1"/>
  <c r="AH1991" i="1"/>
  <c r="W1991" i="1" s="1"/>
  <c r="AH1997" i="1"/>
  <c r="W1997" i="1" s="1"/>
  <c r="AH2002" i="1"/>
  <c r="W2002" i="1" s="1"/>
  <c r="AH2007" i="1"/>
  <c r="W2007" i="1" s="1"/>
  <c r="AH2013" i="1"/>
  <c r="W2013" i="1" s="1"/>
  <c r="AH2018" i="1"/>
  <c r="W2018" i="1" s="1"/>
  <c r="AH2023" i="1"/>
  <c r="W2023" i="1" s="1"/>
  <c r="AH2029" i="1"/>
  <c r="W2029" i="1" s="1"/>
  <c r="AH2034" i="1"/>
  <c r="W2034" i="1" s="1"/>
  <c r="AH2039" i="1"/>
  <c r="W2039" i="1" s="1"/>
  <c r="AH2045" i="1"/>
  <c r="W2045" i="1" s="1"/>
  <c r="AH2050" i="1"/>
  <c r="W2050" i="1" s="1"/>
  <c r="AH2055" i="1"/>
  <c r="W2055" i="1" s="1"/>
  <c r="AH2061" i="1"/>
  <c r="W2061" i="1" s="1"/>
  <c r="AH2066" i="1"/>
  <c r="W2066" i="1" s="1"/>
  <c r="AH2071" i="1"/>
  <c r="W2071" i="1" s="1"/>
  <c r="AH2077" i="1"/>
  <c r="W2077" i="1" s="1"/>
  <c r="AH2082" i="1"/>
  <c r="W2082" i="1" s="1"/>
  <c r="AH2087" i="1"/>
  <c r="W2087" i="1" s="1"/>
  <c r="AH2093" i="1"/>
  <c r="W2093" i="1" s="1"/>
  <c r="AH2098" i="1"/>
  <c r="W2098" i="1" s="1"/>
  <c r="AH2103" i="1"/>
  <c r="W2103" i="1" s="1"/>
  <c r="AH2109" i="1"/>
  <c r="W2109" i="1" s="1"/>
  <c r="AH2114" i="1"/>
  <c r="W2114" i="1" s="1"/>
  <c r="AH2119" i="1"/>
  <c r="W2119" i="1" s="1"/>
  <c r="AH2125" i="1"/>
  <c r="W2125" i="1" s="1"/>
  <c r="AH2130" i="1"/>
  <c r="W2130" i="1" s="1"/>
  <c r="AH2135" i="1"/>
  <c r="W2135" i="1" s="1"/>
  <c r="AH2141" i="1"/>
  <c r="W2141" i="1" s="1"/>
  <c r="AH2146" i="1"/>
  <c r="W2146" i="1" s="1"/>
  <c r="AH2151" i="1"/>
  <c r="W2151" i="1" s="1"/>
  <c r="AH2157" i="1"/>
  <c r="W2157" i="1" s="1"/>
  <c r="AH2162" i="1"/>
  <c r="W2162" i="1" s="1"/>
  <c r="AH2167" i="1"/>
  <c r="W2167" i="1" s="1"/>
  <c r="AH2173" i="1"/>
  <c r="W2173" i="1" s="1"/>
  <c r="AH2178" i="1"/>
  <c r="W2178" i="1" s="1"/>
  <c r="AH2183" i="1"/>
  <c r="W2183" i="1" s="1"/>
  <c r="AH2189" i="1"/>
  <c r="W2189" i="1" s="1"/>
  <c r="AH2194" i="1"/>
  <c r="W2194" i="1" s="1"/>
  <c r="AH2199" i="1"/>
  <c r="W2199" i="1" s="1"/>
  <c r="AH2205" i="1"/>
  <c r="W2205" i="1" s="1"/>
  <c r="AH2210" i="1"/>
  <c r="W2210" i="1" s="1"/>
  <c r="AH2215" i="1"/>
  <c r="W2215" i="1" s="1"/>
  <c r="AH2221" i="1"/>
  <c r="W2221" i="1" s="1"/>
  <c r="AH2226" i="1"/>
  <c r="W2226" i="1" s="1"/>
  <c r="AH2231" i="1"/>
  <c r="W2231" i="1" s="1"/>
  <c r="AH2237" i="1"/>
  <c r="W2237" i="1" s="1"/>
  <c r="AH2242" i="1"/>
  <c r="W2242" i="1" s="1"/>
  <c r="AH2247" i="1"/>
  <c r="W2247" i="1" s="1"/>
  <c r="AH2253" i="1"/>
  <c r="W2253" i="1" s="1"/>
  <c r="AH2258" i="1"/>
  <c r="W2258" i="1" s="1"/>
  <c r="AH2263" i="1"/>
  <c r="W2263" i="1" s="1"/>
  <c r="AH2269" i="1"/>
  <c r="W2269" i="1" s="1"/>
  <c r="AH2274" i="1"/>
  <c r="W2274" i="1" s="1"/>
  <c r="AH2279" i="1"/>
  <c r="W2279" i="1" s="1"/>
  <c r="AH2285" i="1"/>
  <c r="W2285" i="1" s="1"/>
  <c r="AH2290" i="1"/>
  <c r="W2290" i="1" s="1"/>
  <c r="AH2295" i="1"/>
  <c r="W2295" i="1" s="1"/>
  <c r="AH2301" i="1"/>
  <c r="W2301" i="1" s="1"/>
  <c r="AH2306" i="1"/>
  <c r="W2306" i="1" s="1"/>
  <c r="AH2311" i="1"/>
  <c r="W2311" i="1" s="1"/>
  <c r="AH2317" i="1"/>
  <c r="W2317" i="1" s="1"/>
  <c r="AH2322" i="1"/>
  <c r="W2322" i="1" s="1"/>
  <c r="AH2327" i="1"/>
  <c r="W2327" i="1" s="1"/>
  <c r="AH2333" i="1"/>
  <c r="W2333" i="1" s="1"/>
  <c r="AH2338" i="1"/>
  <c r="W2338" i="1" s="1"/>
  <c r="AH2343" i="1"/>
  <c r="W2343" i="1" s="1"/>
  <c r="AH2349" i="1"/>
  <c r="W2349" i="1" s="1"/>
  <c r="AH2354" i="1"/>
  <c r="W2354" i="1" s="1"/>
  <c r="AH2359" i="1"/>
  <c r="W2359" i="1" s="1"/>
  <c r="AH2365" i="1"/>
  <c r="W2365" i="1" s="1"/>
  <c r="AH2370" i="1"/>
  <c r="W2370" i="1" s="1"/>
  <c r="AH2375" i="1"/>
  <c r="W2375" i="1" s="1"/>
  <c r="AH2381" i="1"/>
  <c r="W2381" i="1" s="1"/>
  <c r="AH2386" i="1"/>
  <c r="W2386" i="1" s="1"/>
  <c r="AH2391" i="1"/>
  <c r="W2391" i="1" s="1"/>
  <c r="AH2397" i="1"/>
  <c r="W2397" i="1" s="1"/>
  <c r="AH2402" i="1"/>
  <c r="W2402" i="1" s="1"/>
  <c r="AH2407" i="1"/>
  <c r="W2407" i="1" s="1"/>
  <c r="AH2413" i="1"/>
  <c r="W2413" i="1" s="1"/>
  <c r="AH2418" i="1"/>
  <c r="W2418" i="1" s="1"/>
  <c r="AH2423" i="1"/>
  <c r="W2423" i="1" s="1"/>
  <c r="AH2429" i="1"/>
  <c r="W2429" i="1" s="1"/>
  <c r="AH2434" i="1"/>
  <c r="W2434" i="1" s="1"/>
  <c r="AH2439" i="1"/>
  <c r="W2439" i="1" s="1"/>
  <c r="AH2445" i="1"/>
  <c r="W2445" i="1" s="1"/>
  <c r="AH2450" i="1"/>
  <c r="W2450" i="1" s="1"/>
  <c r="AH2455" i="1"/>
  <c r="W2455" i="1" s="1"/>
  <c r="AH2461" i="1"/>
  <c r="W2461" i="1" s="1"/>
  <c r="AH2466" i="1"/>
  <c r="W2466" i="1" s="1"/>
  <c r="AH2471" i="1"/>
  <c r="W2471" i="1" s="1"/>
  <c r="AH2477" i="1"/>
  <c r="W2477" i="1" s="1"/>
  <c r="AH2482" i="1"/>
  <c r="W2482" i="1" s="1"/>
  <c r="AH2487" i="1"/>
  <c r="W2487" i="1" s="1"/>
  <c r="AH2493" i="1"/>
  <c r="W2493" i="1" s="1"/>
  <c r="AH2498" i="1"/>
  <c r="W2498" i="1" s="1"/>
  <c r="AH2503" i="1"/>
  <c r="W2503" i="1" s="1"/>
  <c r="AH2509" i="1"/>
  <c r="W2509" i="1" s="1"/>
  <c r="AH2514" i="1"/>
  <c r="W2514" i="1" s="1"/>
  <c r="AH2519" i="1"/>
  <c r="W2519" i="1" s="1"/>
  <c r="AH2525" i="1"/>
  <c r="W2525" i="1" s="1"/>
  <c r="AH2530" i="1"/>
  <c r="W2530" i="1" s="1"/>
  <c r="AH2535" i="1"/>
  <c r="W2535" i="1" s="1"/>
  <c r="AH2541" i="1"/>
  <c r="W2541" i="1" s="1"/>
  <c r="AH2546" i="1"/>
  <c r="W2546" i="1" s="1"/>
  <c r="AH2551" i="1"/>
  <c r="W2551" i="1" s="1"/>
  <c r="AH2557" i="1"/>
  <c r="W2557" i="1" s="1"/>
  <c r="AH2562" i="1"/>
  <c r="W2562" i="1" s="1"/>
  <c r="AH2567" i="1"/>
  <c r="W2567" i="1" s="1"/>
  <c r="AH2573" i="1"/>
  <c r="W2573" i="1" s="1"/>
  <c r="AH2578" i="1"/>
  <c r="W2578" i="1" s="1"/>
  <c r="AH2583" i="1"/>
  <c r="W2583" i="1" s="1"/>
  <c r="AH2589" i="1"/>
  <c r="W2589" i="1" s="1"/>
  <c r="AH2594" i="1"/>
  <c r="W2594" i="1" s="1"/>
  <c r="AH2599" i="1"/>
  <c r="W2599" i="1" s="1"/>
  <c r="AH2605" i="1"/>
  <c r="W2605" i="1" s="1"/>
  <c r="AH2610" i="1"/>
  <c r="W2610" i="1" s="1"/>
  <c r="AH2615" i="1"/>
  <c r="W2615" i="1" s="1"/>
  <c r="AH2621" i="1"/>
  <c r="W2621" i="1" s="1"/>
  <c r="AH2626" i="1"/>
  <c r="W2626" i="1" s="1"/>
  <c r="AH2631" i="1"/>
  <c r="W2631" i="1" s="1"/>
  <c r="AH2637" i="1"/>
  <c r="W2637" i="1" s="1"/>
  <c r="AH2642" i="1"/>
  <c r="W2642" i="1" s="1"/>
  <c r="AH2647" i="1"/>
  <c r="W2647" i="1" s="1"/>
  <c r="AH2653" i="1"/>
  <c r="W2653" i="1" s="1"/>
  <c r="AH2658" i="1"/>
  <c r="W2658" i="1" s="1"/>
  <c r="AH2663" i="1"/>
  <c r="W2663" i="1" s="1"/>
  <c r="AH2669" i="1"/>
  <c r="W2669" i="1" s="1"/>
  <c r="AH2674" i="1"/>
  <c r="W2674" i="1" s="1"/>
  <c r="AH2679" i="1"/>
  <c r="W2679" i="1" s="1"/>
  <c r="AH2685" i="1"/>
  <c r="W2685" i="1" s="1"/>
  <c r="AH2690" i="1"/>
  <c r="W2690" i="1" s="1"/>
  <c r="AH2695" i="1"/>
  <c r="W2695" i="1" s="1"/>
  <c r="AH2701" i="1"/>
  <c r="W2701" i="1" s="1"/>
  <c r="AH2706" i="1"/>
  <c r="W2706" i="1" s="1"/>
  <c r="AH2711" i="1"/>
  <c r="W2711" i="1" s="1"/>
  <c r="AH2717" i="1"/>
  <c r="W2717" i="1" s="1"/>
  <c r="AH2722" i="1"/>
  <c r="W2722" i="1" s="1"/>
  <c r="AH2727" i="1"/>
  <c r="W2727" i="1" s="1"/>
  <c r="AH2733" i="1"/>
  <c r="W2733" i="1" s="1"/>
  <c r="AH2738" i="1"/>
  <c r="W2738" i="1" s="1"/>
  <c r="AH2743" i="1"/>
  <c r="W2743" i="1" s="1"/>
  <c r="AH2749" i="1"/>
  <c r="W2749" i="1" s="1"/>
  <c r="AH2754" i="1"/>
  <c r="W2754" i="1" s="1"/>
  <c r="AH2759" i="1"/>
  <c r="W2759" i="1" s="1"/>
  <c r="AH2765" i="1"/>
  <c r="W2765" i="1" s="1"/>
  <c r="AH2770" i="1"/>
  <c r="W2770" i="1" s="1"/>
  <c r="AH2775" i="1"/>
  <c r="W2775" i="1" s="1"/>
  <c r="AH2781" i="1"/>
  <c r="W2781" i="1" s="1"/>
  <c r="AH2786" i="1"/>
  <c r="W2786" i="1" s="1"/>
  <c r="AH2791" i="1"/>
  <c r="W2791" i="1" s="1"/>
  <c r="AH2797" i="1"/>
  <c r="W2797" i="1" s="1"/>
  <c r="AH2802" i="1"/>
  <c r="W2802" i="1" s="1"/>
  <c r="AH2807" i="1"/>
  <c r="W2807" i="1" s="1"/>
  <c r="AH2811" i="1"/>
  <c r="W2811" i="1" s="1"/>
  <c r="AH2815" i="1"/>
  <c r="W2815" i="1" s="1"/>
  <c r="AH2819" i="1"/>
  <c r="W2819" i="1" s="1"/>
  <c r="AH2823" i="1"/>
  <c r="W2823" i="1" s="1"/>
  <c r="AH2827" i="1"/>
  <c r="W2827" i="1" s="1"/>
  <c r="AH2831" i="1"/>
  <c r="W2831" i="1" s="1"/>
  <c r="AH2835" i="1"/>
  <c r="W2835" i="1" s="1"/>
  <c r="AH2839" i="1"/>
  <c r="W2839" i="1" s="1"/>
  <c r="AH2843" i="1"/>
  <c r="W2843" i="1" s="1"/>
  <c r="AH2847" i="1"/>
  <c r="W2847" i="1" s="1"/>
  <c r="AH2851" i="1"/>
  <c r="W2851" i="1" s="1"/>
  <c r="AH2855" i="1"/>
  <c r="W2855" i="1" s="1"/>
  <c r="AH2859" i="1"/>
  <c r="W2859" i="1" s="1"/>
  <c r="AH2863" i="1"/>
  <c r="W2863" i="1" s="1"/>
  <c r="AH2867" i="1"/>
  <c r="W2867" i="1" s="1"/>
  <c r="AH2871" i="1"/>
  <c r="W2871" i="1" s="1"/>
  <c r="AH2875" i="1"/>
  <c r="W2875" i="1" s="1"/>
  <c r="AH2879" i="1"/>
  <c r="W2879" i="1" s="1"/>
  <c r="AH2883" i="1"/>
  <c r="W2883" i="1" s="1"/>
  <c r="AH2887" i="1"/>
  <c r="W2887" i="1" s="1"/>
  <c r="AH2891" i="1"/>
  <c r="W2891" i="1" s="1"/>
  <c r="AH2895" i="1"/>
  <c r="W2895" i="1" s="1"/>
  <c r="AH2899" i="1"/>
  <c r="W2899" i="1" s="1"/>
  <c r="AH2903" i="1"/>
  <c r="W2903" i="1" s="1"/>
  <c r="AH2907" i="1"/>
  <c r="W2907" i="1" s="1"/>
  <c r="AH2911" i="1"/>
  <c r="W2911" i="1" s="1"/>
  <c r="AH2915" i="1"/>
  <c r="W2915" i="1" s="1"/>
  <c r="AH2919" i="1"/>
  <c r="W2919" i="1" s="1"/>
  <c r="AH2923" i="1"/>
  <c r="W2923" i="1" s="1"/>
  <c r="AH2927" i="1"/>
  <c r="W2927" i="1" s="1"/>
  <c r="AH2931" i="1"/>
  <c r="W2931" i="1" s="1"/>
  <c r="AH2935" i="1"/>
  <c r="W2935" i="1" s="1"/>
  <c r="AH2939" i="1"/>
  <c r="W2939" i="1" s="1"/>
  <c r="AH2" i="1"/>
  <c r="W2" i="1" s="1"/>
  <c r="AH626" i="1"/>
  <c r="W626" i="1" s="1"/>
  <c r="AH851" i="1"/>
  <c r="W851" i="1" s="1"/>
  <c r="AH961" i="1"/>
  <c r="W961" i="1" s="1"/>
  <c r="AH1025" i="1"/>
  <c r="W1025" i="1" s="1"/>
  <c r="AH1089" i="1"/>
  <c r="W1089" i="1" s="1"/>
  <c r="AH1153" i="1"/>
  <c r="W1153" i="1" s="1"/>
  <c r="AH1214" i="1"/>
  <c r="W1214" i="1" s="1"/>
  <c r="AH1257" i="1"/>
  <c r="W1257" i="1" s="1"/>
  <c r="AH1295" i="1"/>
  <c r="W1295" i="1" s="1"/>
  <c r="AH1317" i="1"/>
  <c r="W1317" i="1" s="1"/>
  <c r="AH1336" i="1"/>
  <c r="W1336" i="1" s="1"/>
  <c r="AH1352" i="1"/>
  <c r="W1352" i="1" s="1"/>
  <c r="AH1368" i="1"/>
  <c r="W1368" i="1" s="1"/>
  <c r="AH1384" i="1"/>
  <c r="W1384" i="1" s="1"/>
  <c r="AH1400" i="1"/>
  <c r="W1400" i="1" s="1"/>
  <c r="AH1416" i="1"/>
  <c r="W1416" i="1" s="1"/>
  <c r="AH1432" i="1"/>
  <c r="W1432" i="1" s="1"/>
  <c r="AH1448" i="1"/>
  <c r="W1448" i="1" s="1"/>
  <c r="AH1464" i="1"/>
  <c r="W1464" i="1" s="1"/>
  <c r="AH1480" i="1"/>
  <c r="W1480" i="1" s="1"/>
  <c r="AH1496" i="1"/>
  <c r="W1496" i="1" s="1"/>
  <c r="AH1512" i="1"/>
  <c r="W1512" i="1" s="1"/>
  <c r="AH1528" i="1"/>
  <c r="W1528" i="1" s="1"/>
  <c r="AH1544" i="1"/>
  <c r="W1544" i="1" s="1"/>
  <c r="AH1560" i="1"/>
  <c r="W1560" i="1" s="1"/>
  <c r="AH1576" i="1"/>
  <c r="W1576" i="1" s="1"/>
  <c r="AH1592" i="1"/>
  <c r="W1592" i="1" s="1"/>
  <c r="AH1608" i="1"/>
  <c r="W1608" i="1" s="1"/>
  <c r="AH1624" i="1"/>
  <c r="W1624" i="1" s="1"/>
  <c r="AH1640" i="1"/>
  <c r="W1640" i="1" s="1"/>
  <c r="AH1651" i="1"/>
  <c r="W1651" i="1" s="1"/>
  <c r="AH1661" i="1"/>
  <c r="W1661" i="1" s="1"/>
  <c r="AH1672" i="1"/>
  <c r="W1672" i="1" s="1"/>
  <c r="AH1683" i="1"/>
  <c r="W1683" i="1" s="1"/>
  <c r="AH1693" i="1"/>
  <c r="W1693" i="1" s="1"/>
  <c r="AH1704" i="1"/>
  <c r="W1704" i="1" s="1"/>
  <c r="AH1715" i="1"/>
  <c r="W1715" i="1" s="1"/>
  <c r="AH1725" i="1"/>
  <c r="W1725" i="1" s="1"/>
  <c r="AH1736" i="1"/>
  <c r="W1736" i="1" s="1"/>
  <c r="AH1747" i="1"/>
  <c r="W1747" i="1" s="1"/>
  <c r="AH1757" i="1"/>
  <c r="W1757" i="1" s="1"/>
  <c r="AH1768" i="1"/>
  <c r="W1768" i="1" s="1"/>
  <c r="AH1779" i="1"/>
  <c r="W1779" i="1" s="1"/>
  <c r="AH1789" i="1"/>
  <c r="W1789" i="1" s="1"/>
  <c r="AH1800" i="1"/>
  <c r="W1800" i="1" s="1"/>
  <c r="AH1811" i="1"/>
  <c r="W1811" i="1" s="1"/>
  <c r="AH1821" i="1"/>
  <c r="W1821" i="1" s="1"/>
  <c r="AH1832" i="1"/>
  <c r="W1832" i="1" s="1"/>
  <c r="AH1843" i="1"/>
  <c r="W1843" i="1" s="1"/>
  <c r="AH1849" i="1"/>
  <c r="W1849" i="1" s="1"/>
  <c r="AH1856" i="1"/>
  <c r="W1856" i="1" s="1"/>
  <c r="AH1864" i="1"/>
  <c r="W1864" i="1" s="1"/>
  <c r="AH1870" i="1"/>
  <c r="W1870" i="1" s="1"/>
  <c r="AH1875" i="1"/>
  <c r="W1875" i="1" s="1"/>
  <c r="AH1881" i="1"/>
  <c r="W1881" i="1" s="1"/>
  <c r="AH1886" i="1"/>
  <c r="W1886" i="1" s="1"/>
  <c r="AH1891" i="1"/>
  <c r="W1891" i="1" s="1"/>
  <c r="AH1897" i="1"/>
  <c r="W1897" i="1" s="1"/>
  <c r="AH1902" i="1"/>
  <c r="W1902" i="1" s="1"/>
  <c r="AH1907" i="1"/>
  <c r="W1907" i="1" s="1"/>
  <c r="AH1913" i="1"/>
  <c r="W1913" i="1" s="1"/>
  <c r="AH1918" i="1"/>
  <c r="W1918" i="1" s="1"/>
  <c r="AH1923" i="1"/>
  <c r="W1923" i="1" s="1"/>
  <c r="AH1929" i="1"/>
  <c r="W1929" i="1" s="1"/>
  <c r="AH1934" i="1"/>
  <c r="W1934" i="1" s="1"/>
  <c r="AH1939" i="1"/>
  <c r="W1939" i="1" s="1"/>
  <c r="AH1945" i="1"/>
  <c r="W1945" i="1" s="1"/>
  <c r="AH1950" i="1"/>
  <c r="W1950" i="1" s="1"/>
  <c r="AH1955" i="1"/>
  <c r="W1955" i="1" s="1"/>
  <c r="AH1961" i="1"/>
  <c r="W1961" i="1" s="1"/>
  <c r="AH1966" i="1"/>
  <c r="W1966" i="1" s="1"/>
  <c r="AH1971" i="1"/>
  <c r="W1971" i="1" s="1"/>
  <c r="AH1977" i="1"/>
  <c r="W1977" i="1" s="1"/>
  <c r="AH1982" i="1"/>
  <c r="W1982" i="1" s="1"/>
  <c r="AH1987" i="1"/>
  <c r="W1987" i="1" s="1"/>
  <c r="AH1993" i="1"/>
  <c r="W1993" i="1" s="1"/>
  <c r="AH1998" i="1"/>
  <c r="W1998" i="1" s="1"/>
  <c r="AH2003" i="1"/>
  <c r="W2003" i="1" s="1"/>
  <c r="AH2009" i="1"/>
  <c r="W2009" i="1" s="1"/>
  <c r="AH2014" i="1"/>
  <c r="W2014" i="1" s="1"/>
  <c r="AH2019" i="1"/>
  <c r="W2019" i="1" s="1"/>
  <c r="AH2025" i="1"/>
  <c r="W2025" i="1" s="1"/>
  <c r="AH2030" i="1"/>
  <c r="W2030" i="1" s="1"/>
  <c r="AH2035" i="1"/>
  <c r="W2035" i="1" s="1"/>
  <c r="AH2041" i="1"/>
  <c r="W2041" i="1" s="1"/>
  <c r="AH2046" i="1"/>
  <c r="W2046" i="1" s="1"/>
  <c r="AH2051" i="1"/>
  <c r="W2051" i="1" s="1"/>
  <c r="AH2057" i="1"/>
  <c r="W2057" i="1" s="1"/>
  <c r="AH2062" i="1"/>
  <c r="W2062" i="1" s="1"/>
  <c r="AH2067" i="1"/>
  <c r="W2067" i="1" s="1"/>
  <c r="AH2073" i="1"/>
  <c r="W2073" i="1" s="1"/>
  <c r="AH2078" i="1"/>
  <c r="W2078" i="1" s="1"/>
  <c r="AH2083" i="1"/>
  <c r="W2083" i="1" s="1"/>
  <c r="AH2089" i="1"/>
  <c r="W2089" i="1" s="1"/>
  <c r="AH2094" i="1"/>
  <c r="W2094" i="1" s="1"/>
  <c r="AH2099" i="1"/>
  <c r="W2099" i="1" s="1"/>
  <c r="AH2105" i="1"/>
  <c r="W2105" i="1" s="1"/>
  <c r="AH2110" i="1"/>
  <c r="W2110" i="1" s="1"/>
  <c r="AH2115" i="1"/>
  <c r="W2115" i="1" s="1"/>
  <c r="AH2121" i="1"/>
  <c r="W2121" i="1" s="1"/>
  <c r="AH2126" i="1"/>
  <c r="W2126" i="1" s="1"/>
  <c r="AH2131" i="1"/>
  <c r="W2131" i="1" s="1"/>
  <c r="AH2137" i="1"/>
  <c r="W2137" i="1" s="1"/>
  <c r="AH2142" i="1"/>
  <c r="W2142" i="1" s="1"/>
  <c r="AH2147" i="1"/>
  <c r="W2147" i="1" s="1"/>
  <c r="AH2153" i="1"/>
  <c r="W2153" i="1" s="1"/>
  <c r="AH2158" i="1"/>
  <c r="W2158" i="1" s="1"/>
  <c r="AH2163" i="1"/>
  <c r="W2163" i="1" s="1"/>
  <c r="AH2169" i="1"/>
  <c r="W2169" i="1" s="1"/>
  <c r="AH2174" i="1"/>
  <c r="W2174" i="1" s="1"/>
  <c r="AH2179" i="1"/>
  <c r="W2179" i="1" s="1"/>
  <c r="AH2185" i="1"/>
  <c r="W2185" i="1" s="1"/>
  <c r="AH2190" i="1"/>
  <c r="W2190" i="1" s="1"/>
  <c r="AH2195" i="1"/>
  <c r="W2195" i="1" s="1"/>
  <c r="AH2201" i="1"/>
  <c r="W2201" i="1" s="1"/>
  <c r="AH2206" i="1"/>
  <c r="W2206" i="1" s="1"/>
  <c r="AH2211" i="1"/>
  <c r="W2211" i="1" s="1"/>
  <c r="AH2217" i="1"/>
  <c r="W2217" i="1" s="1"/>
  <c r="AH2222" i="1"/>
  <c r="W2222" i="1" s="1"/>
  <c r="AH2227" i="1"/>
  <c r="W2227" i="1" s="1"/>
  <c r="AH2233" i="1"/>
  <c r="W2233" i="1" s="1"/>
  <c r="AH2238" i="1"/>
  <c r="W2238" i="1" s="1"/>
  <c r="AH2243" i="1"/>
  <c r="W2243" i="1" s="1"/>
  <c r="AH2249" i="1"/>
  <c r="W2249" i="1" s="1"/>
  <c r="AH2254" i="1"/>
  <c r="W2254" i="1" s="1"/>
  <c r="AH2259" i="1"/>
  <c r="W2259" i="1" s="1"/>
  <c r="AH2265" i="1"/>
  <c r="W2265" i="1" s="1"/>
  <c r="AH2270" i="1"/>
  <c r="W2270" i="1" s="1"/>
  <c r="AH2275" i="1"/>
  <c r="W2275" i="1" s="1"/>
  <c r="AH2281" i="1"/>
  <c r="W2281" i="1" s="1"/>
  <c r="AH2286" i="1"/>
  <c r="W2286" i="1" s="1"/>
  <c r="AH2291" i="1"/>
  <c r="W2291" i="1" s="1"/>
  <c r="AH2297" i="1"/>
  <c r="W2297" i="1" s="1"/>
  <c r="AH2302" i="1"/>
  <c r="W2302" i="1" s="1"/>
  <c r="AH2307" i="1"/>
  <c r="W2307" i="1" s="1"/>
  <c r="AH2313" i="1"/>
  <c r="W2313" i="1" s="1"/>
  <c r="AH2318" i="1"/>
  <c r="W2318" i="1" s="1"/>
  <c r="AH2323" i="1"/>
  <c r="W2323" i="1" s="1"/>
  <c r="AH2329" i="1"/>
  <c r="W2329" i="1" s="1"/>
  <c r="AH2334" i="1"/>
  <c r="W2334" i="1" s="1"/>
  <c r="AH2339" i="1"/>
  <c r="W2339" i="1" s="1"/>
  <c r="AH2345" i="1"/>
  <c r="W2345" i="1" s="1"/>
  <c r="AH2350" i="1"/>
  <c r="W2350" i="1" s="1"/>
  <c r="AH2355" i="1"/>
  <c r="W2355" i="1" s="1"/>
  <c r="AH2361" i="1"/>
  <c r="W2361" i="1" s="1"/>
  <c r="AH2366" i="1"/>
  <c r="W2366" i="1" s="1"/>
  <c r="AH2371" i="1"/>
  <c r="W2371" i="1" s="1"/>
  <c r="AH2377" i="1"/>
  <c r="W2377" i="1" s="1"/>
  <c r="AH2382" i="1"/>
  <c r="W2382" i="1" s="1"/>
  <c r="AH2387" i="1"/>
  <c r="W2387" i="1" s="1"/>
  <c r="AH2393" i="1"/>
  <c r="W2393" i="1" s="1"/>
  <c r="AH2398" i="1"/>
  <c r="W2398" i="1" s="1"/>
  <c r="AH2403" i="1"/>
  <c r="W2403" i="1" s="1"/>
  <c r="AH2409" i="1"/>
  <c r="W2409" i="1" s="1"/>
  <c r="AH2414" i="1"/>
  <c r="W2414" i="1" s="1"/>
  <c r="AH2419" i="1"/>
  <c r="W2419" i="1" s="1"/>
  <c r="AH2425" i="1"/>
  <c r="W2425" i="1" s="1"/>
  <c r="AH2430" i="1"/>
  <c r="W2430" i="1" s="1"/>
  <c r="AH2435" i="1"/>
  <c r="W2435" i="1" s="1"/>
  <c r="AH2441" i="1"/>
  <c r="W2441" i="1" s="1"/>
  <c r="AH2446" i="1"/>
  <c r="W2446" i="1" s="1"/>
  <c r="AH2451" i="1"/>
  <c r="W2451" i="1" s="1"/>
  <c r="AH2457" i="1"/>
  <c r="W2457" i="1" s="1"/>
  <c r="AH2462" i="1"/>
  <c r="W2462" i="1" s="1"/>
  <c r="AH2467" i="1"/>
  <c r="W2467" i="1" s="1"/>
  <c r="AH2473" i="1"/>
  <c r="W2473" i="1" s="1"/>
  <c r="AH2478" i="1"/>
  <c r="W2478" i="1" s="1"/>
  <c r="AH2483" i="1"/>
  <c r="W2483" i="1" s="1"/>
  <c r="AH2489" i="1"/>
  <c r="W2489" i="1" s="1"/>
  <c r="AH2494" i="1"/>
  <c r="W2494" i="1" s="1"/>
  <c r="AH2499" i="1"/>
  <c r="W2499" i="1" s="1"/>
  <c r="AH2505" i="1"/>
  <c r="W2505" i="1" s="1"/>
  <c r="AH2510" i="1"/>
  <c r="W2510" i="1" s="1"/>
  <c r="AH2515" i="1"/>
  <c r="W2515" i="1" s="1"/>
  <c r="AH2521" i="1"/>
  <c r="W2521" i="1" s="1"/>
  <c r="AH2526" i="1"/>
  <c r="W2526" i="1" s="1"/>
  <c r="AH2531" i="1"/>
  <c r="W2531" i="1" s="1"/>
  <c r="AH2537" i="1"/>
  <c r="W2537" i="1" s="1"/>
  <c r="AH2542" i="1"/>
  <c r="W2542" i="1" s="1"/>
  <c r="AH2547" i="1"/>
  <c r="W2547" i="1" s="1"/>
  <c r="AH2553" i="1"/>
  <c r="W2553" i="1" s="1"/>
  <c r="AH2558" i="1"/>
  <c r="W2558" i="1" s="1"/>
  <c r="AH2563" i="1"/>
  <c r="W2563" i="1" s="1"/>
  <c r="AH2569" i="1"/>
  <c r="W2569" i="1" s="1"/>
  <c r="AH2574" i="1"/>
  <c r="W2574" i="1" s="1"/>
  <c r="AH2579" i="1"/>
  <c r="W2579" i="1" s="1"/>
  <c r="AH2585" i="1"/>
  <c r="W2585" i="1" s="1"/>
  <c r="AH2590" i="1"/>
  <c r="W2590" i="1" s="1"/>
  <c r="AH2595" i="1"/>
  <c r="W2595" i="1" s="1"/>
  <c r="AH2601" i="1"/>
  <c r="W2601" i="1" s="1"/>
  <c r="AH2606" i="1"/>
  <c r="W2606" i="1" s="1"/>
  <c r="AH2611" i="1"/>
  <c r="W2611" i="1" s="1"/>
  <c r="AH2617" i="1"/>
  <c r="W2617" i="1" s="1"/>
  <c r="AH2622" i="1"/>
  <c r="W2622" i="1" s="1"/>
  <c r="AH2627" i="1"/>
  <c r="W2627" i="1" s="1"/>
  <c r="AH2633" i="1"/>
  <c r="W2633" i="1" s="1"/>
  <c r="AH2638" i="1"/>
  <c r="W2638" i="1" s="1"/>
  <c r="AH2643" i="1"/>
  <c r="W2643" i="1" s="1"/>
  <c r="AH2649" i="1"/>
  <c r="W2649" i="1" s="1"/>
  <c r="AH2654" i="1"/>
  <c r="W2654" i="1" s="1"/>
  <c r="AH2659" i="1"/>
  <c r="W2659" i="1" s="1"/>
  <c r="AH2665" i="1"/>
  <c r="W2665" i="1" s="1"/>
  <c r="AH2670" i="1"/>
  <c r="W2670" i="1" s="1"/>
  <c r="AH2675" i="1"/>
  <c r="W2675" i="1" s="1"/>
  <c r="AH2681" i="1"/>
  <c r="W2681" i="1" s="1"/>
  <c r="AH2686" i="1"/>
  <c r="W2686" i="1" s="1"/>
  <c r="AH2691" i="1"/>
  <c r="W2691" i="1" s="1"/>
  <c r="AH2697" i="1"/>
  <c r="W2697" i="1" s="1"/>
  <c r="AH2702" i="1"/>
  <c r="W2702" i="1" s="1"/>
  <c r="AH2707" i="1"/>
  <c r="W2707" i="1" s="1"/>
  <c r="AH2713" i="1"/>
  <c r="W2713" i="1" s="1"/>
  <c r="AH2718" i="1"/>
  <c r="W2718" i="1" s="1"/>
  <c r="AH2723" i="1"/>
  <c r="W2723" i="1" s="1"/>
  <c r="AH2729" i="1"/>
  <c r="W2729" i="1" s="1"/>
  <c r="AH2734" i="1"/>
  <c r="W2734" i="1" s="1"/>
  <c r="AH2739" i="1"/>
  <c r="W2739" i="1" s="1"/>
  <c r="AH2745" i="1"/>
  <c r="W2745" i="1" s="1"/>
  <c r="AH2750" i="1"/>
  <c r="W2750" i="1" s="1"/>
  <c r="AH2755" i="1"/>
  <c r="W2755" i="1" s="1"/>
  <c r="AH2761" i="1"/>
  <c r="W2761" i="1" s="1"/>
  <c r="AH2766" i="1"/>
  <c r="W2766" i="1" s="1"/>
  <c r="AH2771" i="1"/>
  <c r="W2771" i="1" s="1"/>
  <c r="AH2777" i="1"/>
  <c r="W2777" i="1" s="1"/>
  <c r="AH2782" i="1"/>
  <c r="W2782" i="1" s="1"/>
  <c r="AH2787" i="1"/>
  <c r="W2787" i="1" s="1"/>
  <c r="AH2793" i="1"/>
  <c r="W2793" i="1" s="1"/>
  <c r="AH2798" i="1"/>
  <c r="W2798" i="1" s="1"/>
  <c r="AH2803" i="1"/>
  <c r="W2803" i="1" s="1"/>
  <c r="AH2808" i="1"/>
  <c r="W2808" i="1" s="1"/>
  <c r="AH2812" i="1"/>
  <c r="W2812" i="1" s="1"/>
  <c r="AH2816" i="1"/>
  <c r="W2816" i="1" s="1"/>
  <c r="AH2820" i="1"/>
  <c r="W2820" i="1" s="1"/>
  <c r="AH2824" i="1"/>
  <c r="W2824" i="1" s="1"/>
  <c r="AH2828" i="1"/>
  <c r="W2828" i="1" s="1"/>
  <c r="AH2832" i="1"/>
  <c r="W2832" i="1" s="1"/>
  <c r="AH2836" i="1"/>
  <c r="W2836" i="1" s="1"/>
  <c r="AH2840" i="1"/>
  <c r="W2840" i="1" s="1"/>
  <c r="AH2844" i="1"/>
  <c r="W2844" i="1" s="1"/>
  <c r="AH2848" i="1"/>
  <c r="W2848" i="1" s="1"/>
  <c r="AH2852" i="1"/>
  <c r="W2852" i="1" s="1"/>
  <c r="AH2856" i="1"/>
  <c r="W2856" i="1" s="1"/>
  <c r="AH2860" i="1"/>
  <c r="W2860" i="1" s="1"/>
  <c r="AH2864" i="1"/>
  <c r="W2864" i="1" s="1"/>
  <c r="AH2868" i="1"/>
  <c r="W2868" i="1" s="1"/>
  <c r="AH2872" i="1"/>
  <c r="W2872" i="1" s="1"/>
  <c r="AH2876" i="1"/>
  <c r="W2876" i="1" s="1"/>
  <c r="AH2880" i="1"/>
  <c r="W2880" i="1" s="1"/>
  <c r="AH2884" i="1"/>
  <c r="W2884" i="1" s="1"/>
  <c r="AH2888" i="1"/>
  <c r="W2888" i="1" s="1"/>
  <c r="AH2892" i="1"/>
  <c r="W2892" i="1" s="1"/>
  <c r="AH2896" i="1"/>
  <c r="W2896" i="1" s="1"/>
  <c r="AH2900" i="1"/>
  <c r="W2900" i="1" s="1"/>
  <c r="AH2904" i="1"/>
  <c r="W2904" i="1" s="1"/>
  <c r="AH2908" i="1"/>
  <c r="W2908" i="1" s="1"/>
  <c r="AH2912" i="1"/>
  <c r="W2912" i="1" s="1"/>
  <c r="AH2916" i="1"/>
  <c r="W2916" i="1" s="1"/>
  <c r="AH2920" i="1"/>
  <c r="W2920" i="1" s="1"/>
  <c r="AH2924" i="1"/>
  <c r="W2924" i="1" s="1"/>
  <c r="AH2928" i="1"/>
  <c r="W2928" i="1" s="1"/>
  <c r="AH2932" i="1"/>
  <c r="W2932" i="1" s="1"/>
  <c r="AH2936" i="1"/>
  <c r="W2936" i="1" s="1"/>
  <c r="AH2940" i="1"/>
  <c r="W2940" i="1" s="1"/>
  <c r="AH754" i="1"/>
  <c r="W754" i="1" s="1"/>
  <c r="AH929" i="1"/>
  <c r="W929" i="1" s="1"/>
  <c r="AH993" i="1"/>
  <c r="W993" i="1" s="1"/>
  <c r="AH1057" i="1"/>
  <c r="W1057" i="1" s="1"/>
  <c r="AH1121" i="1"/>
  <c r="W1121" i="1" s="1"/>
  <c r="AH1185" i="1"/>
  <c r="W1185" i="1" s="1"/>
  <c r="AH1235" i="1"/>
  <c r="W1235" i="1" s="1"/>
  <c r="AH1278" i="1"/>
  <c r="W1278" i="1" s="1"/>
  <c r="AH1306" i="1"/>
  <c r="W1306" i="1" s="1"/>
  <c r="AH1327" i="1"/>
  <c r="W1327" i="1" s="1"/>
  <c r="AH1344" i="1"/>
  <c r="W1344" i="1" s="1"/>
  <c r="AH1360" i="1"/>
  <c r="W1360" i="1" s="1"/>
  <c r="AH1376" i="1"/>
  <c r="W1376" i="1" s="1"/>
  <c r="AH1392" i="1"/>
  <c r="W1392" i="1" s="1"/>
  <c r="AH1408" i="1"/>
  <c r="W1408" i="1" s="1"/>
  <c r="AH1424" i="1"/>
  <c r="W1424" i="1" s="1"/>
  <c r="AH1440" i="1"/>
  <c r="W1440" i="1" s="1"/>
  <c r="AH1456" i="1"/>
  <c r="W1456" i="1" s="1"/>
  <c r="AH1472" i="1"/>
  <c r="W1472" i="1" s="1"/>
  <c r="AH1488" i="1"/>
  <c r="W1488" i="1" s="1"/>
  <c r="AH1504" i="1"/>
  <c r="W1504" i="1" s="1"/>
  <c r="AH1520" i="1"/>
  <c r="W1520" i="1" s="1"/>
  <c r="AH1536" i="1"/>
  <c r="W1536" i="1" s="1"/>
  <c r="AH1552" i="1"/>
  <c r="W1552" i="1" s="1"/>
  <c r="AH1568" i="1"/>
  <c r="W1568" i="1" s="1"/>
  <c r="AH1584" i="1"/>
  <c r="W1584" i="1" s="1"/>
  <c r="AH1600" i="1"/>
  <c r="W1600" i="1" s="1"/>
  <c r="AH1616" i="1"/>
  <c r="W1616" i="1" s="1"/>
  <c r="AH1632" i="1"/>
  <c r="W1632" i="1" s="1"/>
  <c r="AH1645" i="1"/>
  <c r="W1645" i="1" s="1"/>
  <c r="AH1656" i="1"/>
  <c r="W1656" i="1" s="1"/>
  <c r="AH1667" i="1"/>
  <c r="W1667" i="1" s="1"/>
  <c r="AH1677" i="1"/>
  <c r="W1677" i="1" s="1"/>
  <c r="AH1688" i="1"/>
  <c r="W1688" i="1" s="1"/>
  <c r="AH1699" i="1"/>
  <c r="W1699" i="1" s="1"/>
  <c r="AH1709" i="1"/>
  <c r="W1709" i="1" s="1"/>
  <c r="AH1720" i="1"/>
  <c r="W1720" i="1" s="1"/>
  <c r="AH1731" i="1"/>
  <c r="W1731" i="1" s="1"/>
  <c r="AH1741" i="1"/>
  <c r="W1741" i="1" s="1"/>
  <c r="AH1752" i="1"/>
  <c r="W1752" i="1" s="1"/>
  <c r="AH1763" i="1"/>
  <c r="W1763" i="1" s="1"/>
  <c r="AH1773" i="1"/>
  <c r="W1773" i="1" s="1"/>
  <c r="AH1784" i="1"/>
  <c r="W1784" i="1" s="1"/>
  <c r="AH1795" i="1"/>
  <c r="W1795" i="1" s="1"/>
  <c r="AH1805" i="1"/>
  <c r="W1805" i="1" s="1"/>
  <c r="AH1816" i="1"/>
  <c r="W1816" i="1" s="1"/>
  <c r="AH1827" i="1"/>
  <c r="W1827" i="1" s="1"/>
  <c r="AH1837" i="1"/>
  <c r="W1837" i="1" s="1"/>
  <c r="AH1845" i="1"/>
  <c r="W1845" i="1" s="1"/>
  <c r="AH1853" i="1"/>
  <c r="W1853" i="1" s="1"/>
  <c r="AH1860" i="1"/>
  <c r="W1860" i="1" s="1"/>
  <c r="AH1867" i="1"/>
  <c r="W1867" i="1" s="1"/>
  <c r="AH1873" i="1"/>
  <c r="W1873" i="1" s="1"/>
  <c r="AH1878" i="1"/>
  <c r="W1878" i="1" s="1"/>
  <c r="AH1883" i="1"/>
  <c r="W1883" i="1" s="1"/>
  <c r="AH1889" i="1"/>
  <c r="W1889" i="1" s="1"/>
  <c r="AH1894" i="1"/>
  <c r="W1894" i="1" s="1"/>
  <c r="AH1899" i="1"/>
  <c r="W1899" i="1" s="1"/>
  <c r="AH1905" i="1"/>
  <c r="W1905" i="1" s="1"/>
  <c r="AH1910" i="1"/>
  <c r="W1910" i="1" s="1"/>
  <c r="AH1915" i="1"/>
  <c r="W1915" i="1" s="1"/>
  <c r="AH1921" i="1"/>
  <c r="W1921" i="1" s="1"/>
  <c r="AH1926" i="1"/>
  <c r="W1926" i="1" s="1"/>
  <c r="AH1931" i="1"/>
  <c r="W1931" i="1" s="1"/>
  <c r="AH1937" i="1"/>
  <c r="W1937" i="1" s="1"/>
  <c r="AH1942" i="1"/>
  <c r="W1942" i="1" s="1"/>
  <c r="AH1947" i="1"/>
  <c r="W1947" i="1" s="1"/>
  <c r="AH1953" i="1"/>
  <c r="W1953" i="1" s="1"/>
  <c r="AH1958" i="1"/>
  <c r="W1958" i="1" s="1"/>
  <c r="AH1963" i="1"/>
  <c r="W1963" i="1" s="1"/>
  <c r="AH1969" i="1"/>
  <c r="W1969" i="1" s="1"/>
  <c r="AH1974" i="1"/>
  <c r="W1974" i="1" s="1"/>
  <c r="AH1979" i="1"/>
  <c r="W1979" i="1" s="1"/>
  <c r="AH1985" i="1"/>
  <c r="W1985" i="1" s="1"/>
  <c r="AH1990" i="1"/>
  <c r="W1990" i="1" s="1"/>
  <c r="AH1995" i="1"/>
  <c r="W1995" i="1" s="1"/>
  <c r="AH2001" i="1"/>
  <c r="W2001" i="1" s="1"/>
  <c r="AH2006" i="1"/>
  <c r="W2006" i="1" s="1"/>
  <c r="AH2011" i="1"/>
  <c r="W2011" i="1" s="1"/>
  <c r="AH2017" i="1"/>
  <c r="W2017" i="1" s="1"/>
  <c r="AH2022" i="1"/>
  <c r="W2022" i="1" s="1"/>
  <c r="AH2027" i="1"/>
  <c r="W2027" i="1" s="1"/>
  <c r="AH2033" i="1"/>
  <c r="W2033" i="1" s="1"/>
  <c r="AH2038" i="1"/>
  <c r="W2038" i="1" s="1"/>
  <c r="AH2043" i="1"/>
  <c r="W2043" i="1" s="1"/>
  <c r="AH2049" i="1"/>
  <c r="W2049" i="1" s="1"/>
  <c r="AH2054" i="1"/>
  <c r="W2054" i="1" s="1"/>
  <c r="AH2059" i="1"/>
  <c r="W2059" i="1" s="1"/>
  <c r="AH2065" i="1"/>
  <c r="W2065" i="1" s="1"/>
  <c r="AH2070" i="1"/>
  <c r="W2070" i="1" s="1"/>
  <c r="AH2075" i="1"/>
  <c r="W2075" i="1" s="1"/>
  <c r="AH2081" i="1"/>
  <c r="W2081" i="1" s="1"/>
  <c r="AH2086" i="1"/>
  <c r="W2086" i="1" s="1"/>
  <c r="AH2091" i="1"/>
  <c r="W2091" i="1" s="1"/>
  <c r="AH2097" i="1"/>
  <c r="W2097" i="1" s="1"/>
  <c r="AH2102" i="1"/>
  <c r="W2102" i="1" s="1"/>
  <c r="AH2107" i="1"/>
  <c r="W2107" i="1" s="1"/>
  <c r="AH2113" i="1"/>
  <c r="W2113" i="1" s="1"/>
  <c r="AH2118" i="1"/>
  <c r="W2118" i="1" s="1"/>
  <c r="AH2123" i="1"/>
  <c r="W2123" i="1" s="1"/>
  <c r="AH2129" i="1"/>
  <c r="W2129" i="1" s="1"/>
  <c r="AH2134" i="1"/>
  <c r="W2134" i="1" s="1"/>
  <c r="AH2139" i="1"/>
  <c r="W2139" i="1" s="1"/>
  <c r="AH2145" i="1"/>
  <c r="W2145" i="1" s="1"/>
  <c r="AH2150" i="1"/>
  <c r="W2150" i="1" s="1"/>
  <c r="AH2155" i="1"/>
  <c r="W2155" i="1" s="1"/>
  <c r="AH2161" i="1"/>
  <c r="W2161" i="1" s="1"/>
  <c r="AH2166" i="1"/>
  <c r="W2166" i="1" s="1"/>
  <c r="AH2171" i="1"/>
  <c r="W2171" i="1" s="1"/>
  <c r="AH2177" i="1"/>
  <c r="W2177" i="1" s="1"/>
  <c r="AH2182" i="1"/>
  <c r="W2182" i="1" s="1"/>
  <c r="AH2187" i="1"/>
  <c r="W2187" i="1" s="1"/>
  <c r="AH2193" i="1"/>
  <c r="W2193" i="1" s="1"/>
  <c r="AH2198" i="1"/>
  <c r="W2198" i="1" s="1"/>
  <c r="AH2203" i="1"/>
  <c r="W2203" i="1" s="1"/>
  <c r="AH2209" i="1"/>
  <c r="W2209" i="1" s="1"/>
  <c r="AH2214" i="1"/>
  <c r="W2214" i="1" s="1"/>
  <c r="AH2219" i="1"/>
  <c r="W2219" i="1" s="1"/>
  <c r="AH2225" i="1"/>
  <c r="W2225" i="1" s="1"/>
  <c r="AH2230" i="1"/>
  <c r="W2230" i="1" s="1"/>
  <c r="AH690" i="1"/>
  <c r="W690" i="1" s="1"/>
  <c r="AH1097" i="1"/>
  <c r="W1097" i="1" s="1"/>
  <c r="AH1299" i="1"/>
  <c r="W1299" i="1" s="1"/>
  <c r="AH1371" i="1"/>
  <c r="W1371" i="1" s="1"/>
  <c r="AH1435" i="1"/>
  <c r="W1435" i="1" s="1"/>
  <c r="AH1499" i="1"/>
  <c r="W1499" i="1" s="1"/>
  <c r="AH1563" i="1"/>
  <c r="W1563" i="1" s="1"/>
  <c r="AH1627" i="1"/>
  <c r="W1627" i="1" s="1"/>
  <c r="AH1673" i="1"/>
  <c r="W1673" i="1" s="1"/>
  <c r="AH1716" i="1"/>
  <c r="W1716" i="1" s="1"/>
  <c r="AH1759" i="1"/>
  <c r="W1759" i="1" s="1"/>
  <c r="AH1801" i="1"/>
  <c r="W1801" i="1" s="1"/>
  <c r="AH1844" i="1"/>
  <c r="W1844" i="1" s="1"/>
  <c r="AH1871" i="1"/>
  <c r="W1871" i="1" s="1"/>
  <c r="AH1893" i="1"/>
  <c r="W1893" i="1" s="1"/>
  <c r="AH1914" i="1"/>
  <c r="W1914" i="1" s="1"/>
  <c r="AH1935" i="1"/>
  <c r="W1935" i="1" s="1"/>
  <c r="AH1957" i="1"/>
  <c r="W1957" i="1" s="1"/>
  <c r="AH1978" i="1"/>
  <c r="W1978" i="1" s="1"/>
  <c r="AH1999" i="1"/>
  <c r="W1999" i="1" s="1"/>
  <c r="AH2021" i="1"/>
  <c r="W2021" i="1" s="1"/>
  <c r="AH2042" i="1"/>
  <c r="W2042" i="1" s="1"/>
  <c r="AH2063" i="1"/>
  <c r="W2063" i="1" s="1"/>
  <c r="AH2085" i="1"/>
  <c r="W2085" i="1" s="1"/>
  <c r="AH2106" i="1"/>
  <c r="W2106" i="1" s="1"/>
  <c r="AH2127" i="1"/>
  <c r="W2127" i="1" s="1"/>
  <c r="AH2149" i="1"/>
  <c r="W2149" i="1" s="1"/>
  <c r="AH2170" i="1"/>
  <c r="W2170" i="1" s="1"/>
  <c r="AH2191" i="1"/>
  <c r="W2191" i="1" s="1"/>
  <c r="AH2213" i="1"/>
  <c r="W2213" i="1" s="1"/>
  <c r="AH2234" i="1"/>
  <c r="W2234" i="1" s="1"/>
  <c r="AH2245" i="1"/>
  <c r="W2245" i="1" s="1"/>
  <c r="AH2255" i="1"/>
  <c r="W2255" i="1" s="1"/>
  <c r="AH2266" i="1"/>
  <c r="W2266" i="1" s="1"/>
  <c r="AH2277" i="1"/>
  <c r="W2277" i="1" s="1"/>
  <c r="AH2287" i="1"/>
  <c r="W2287" i="1" s="1"/>
  <c r="AH2298" i="1"/>
  <c r="W2298" i="1" s="1"/>
  <c r="AH2309" i="1"/>
  <c r="W2309" i="1" s="1"/>
  <c r="AH2319" i="1"/>
  <c r="W2319" i="1" s="1"/>
  <c r="AH2330" i="1"/>
  <c r="W2330" i="1" s="1"/>
  <c r="AH2341" i="1"/>
  <c r="W2341" i="1" s="1"/>
  <c r="AH2351" i="1"/>
  <c r="W2351" i="1" s="1"/>
  <c r="AH2362" i="1"/>
  <c r="W2362" i="1" s="1"/>
  <c r="AH2373" i="1"/>
  <c r="W2373" i="1" s="1"/>
  <c r="AH2383" i="1"/>
  <c r="W2383" i="1" s="1"/>
  <c r="AH2394" i="1"/>
  <c r="W2394" i="1" s="1"/>
  <c r="AH2405" i="1"/>
  <c r="W2405" i="1" s="1"/>
  <c r="AH2415" i="1"/>
  <c r="W2415" i="1" s="1"/>
  <c r="AH2426" i="1"/>
  <c r="W2426" i="1" s="1"/>
  <c r="AH2437" i="1"/>
  <c r="W2437" i="1" s="1"/>
  <c r="AH2447" i="1"/>
  <c r="W2447" i="1" s="1"/>
  <c r="AH2458" i="1"/>
  <c r="W2458" i="1" s="1"/>
  <c r="AH2469" i="1"/>
  <c r="W2469" i="1" s="1"/>
  <c r="AH2479" i="1"/>
  <c r="W2479" i="1" s="1"/>
  <c r="AH2490" i="1"/>
  <c r="W2490" i="1" s="1"/>
  <c r="AH2501" i="1"/>
  <c r="W2501" i="1" s="1"/>
  <c r="AH2511" i="1"/>
  <c r="W2511" i="1" s="1"/>
  <c r="AH2522" i="1"/>
  <c r="W2522" i="1" s="1"/>
  <c r="AH2533" i="1"/>
  <c r="W2533" i="1" s="1"/>
  <c r="AH2543" i="1"/>
  <c r="W2543" i="1" s="1"/>
  <c r="AH2554" i="1"/>
  <c r="W2554" i="1" s="1"/>
  <c r="AH2565" i="1"/>
  <c r="W2565" i="1" s="1"/>
  <c r="AH2575" i="1"/>
  <c r="W2575" i="1" s="1"/>
  <c r="AH2586" i="1"/>
  <c r="W2586" i="1" s="1"/>
  <c r="AH2597" i="1"/>
  <c r="W2597" i="1" s="1"/>
  <c r="AH2607" i="1"/>
  <c r="W2607" i="1" s="1"/>
  <c r="AH2618" i="1"/>
  <c r="W2618" i="1" s="1"/>
  <c r="AH2629" i="1"/>
  <c r="W2629" i="1" s="1"/>
  <c r="AH2639" i="1"/>
  <c r="W2639" i="1" s="1"/>
  <c r="AH2650" i="1"/>
  <c r="W2650" i="1" s="1"/>
  <c r="AH2661" i="1"/>
  <c r="W2661" i="1" s="1"/>
  <c r="AH2671" i="1"/>
  <c r="W2671" i="1" s="1"/>
  <c r="AH2682" i="1"/>
  <c r="W2682" i="1" s="1"/>
  <c r="AH2693" i="1"/>
  <c r="W2693" i="1" s="1"/>
  <c r="AH2703" i="1"/>
  <c r="W2703" i="1" s="1"/>
  <c r="AH2714" i="1"/>
  <c r="W2714" i="1" s="1"/>
  <c r="AH2725" i="1"/>
  <c r="W2725" i="1" s="1"/>
  <c r="AH2735" i="1"/>
  <c r="W2735" i="1" s="1"/>
  <c r="AH2746" i="1"/>
  <c r="W2746" i="1" s="1"/>
  <c r="AH894" i="1"/>
  <c r="W894" i="1" s="1"/>
  <c r="AH1161" i="1"/>
  <c r="W1161" i="1" s="1"/>
  <c r="AH1321" i="1"/>
  <c r="W1321" i="1" s="1"/>
  <c r="AH1387" i="1"/>
  <c r="W1387" i="1" s="1"/>
  <c r="AH1451" i="1"/>
  <c r="W1451" i="1" s="1"/>
  <c r="AH1515" i="1"/>
  <c r="W1515" i="1" s="1"/>
  <c r="AH1579" i="1"/>
  <c r="W1579" i="1" s="1"/>
  <c r="AH1641" i="1"/>
  <c r="W1641" i="1" s="1"/>
  <c r="AH1684" i="1"/>
  <c r="W1684" i="1" s="1"/>
  <c r="AH1727" i="1"/>
  <c r="W1727" i="1" s="1"/>
  <c r="AH1769" i="1"/>
  <c r="W1769" i="1" s="1"/>
  <c r="AH1812" i="1"/>
  <c r="W1812" i="1" s="1"/>
  <c r="AH1851" i="1"/>
  <c r="W1851" i="1" s="1"/>
  <c r="AH1877" i="1"/>
  <c r="W1877" i="1" s="1"/>
  <c r="AH1898" i="1"/>
  <c r="W1898" i="1" s="1"/>
  <c r="AH1919" i="1"/>
  <c r="W1919" i="1" s="1"/>
  <c r="AH1941" i="1"/>
  <c r="W1941" i="1" s="1"/>
  <c r="AH1962" i="1"/>
  <c r="W1962" i="1" s="1"/>
  <c r="AH1983" i="1"/>
  <c r="W1983" i="1" s="1"/>
  <c r="AH2005" i="1"/>
  <c r="W2005" i="1" s="1"/>
  <c r="AH2026" i="1"/>
  <c r="W2026" i="1" s="1"/>
  <c r="AH2047" i="1"/>
  <c r="W2047" i="1" s="1"/>
  <c r="AH2069" i="1"/>
  <c r="W2069" i="1" s="1"/>
  <c r="AH2090" i="1"/>
  <c r="W2090" i="1" s="1"/>
  <c r="AH2111" i="1"/>
  <c r="W2111" i="1" s="1"/>
  <c r="AH2133" i="1"/>
  <c r="W2133" i="1" s="1"/>
  <c r="AH2154" i="1"/>
  <c r="W2154" i="1" s="1"/>
  <c r="AH2175" i="1"/>
  <c r="W2175" i="1" s="1"/>
  <c r="AH2197" i="1"/>
  <c r="W2197" i="1" s="1"/>
  <c r="AH2218" i="1"/>
  <c r="W2218" i="1" s="1"/>
  <c r="AH2235" i="1"/>
  <c r="W2235" i="1" s="1"/>
  <c r="AH2246" i="1"/>
  <c r="W2246" i="1" s="1"/>
  <c r="AH2257" i="1"/>
  <c r="W2257" i="1" s="1"/>
  <c r="AH2267" i="1"/>
  <c r="W2267" i="1" s="1"/>
  <c r="AH2278" i="1"/>
  <c r="W2278" i="1" s="1"/>
  <c r="AH2289" i="1"/>
  <c r="W2289" i="1" s="1"/>
  <c r="AH2299" i="1"/>
  <c r="W2299" i="1" s="1"/>
  <c r="AH2310" i="1"/>
  <c r="W2310" i="1" s="1"/>
  <c r="AH2321" i="1"/>
  <c r="W2321" i="1" s="1"/>
  <c r="AH2331" i="1"/>
  <c r="W2331" i="1" s="1"/>
  <c r="AH2342" i="1"/>
  <c r="W2342" i="1" s="1"/>
  <c r="AH2353" i="1"/>
  <c r="W2353" i="1" s="1"/>
  <c r="AH2363" i="1"/>
  <c r="W2363" i="1" s="1"/>
  <c r="AH2374" i="1"/>
  <c r="W2374" i="1" s="1"/>
  <c r="AH2385" i="1"/>
  <c r="W2385" i="1" s="1"/>
  <c r="AH2395" i="1"/>
  <c r="W2395" i="1" s="1"/>
  <c r="AH2406" i="1"/>
  <c r="W2406" i="1" s="1"/>
  <c r="AH2417" i="1"/>
  <c r="W2417" i="1" s="1"/>
  <c r="AH2427" i="1"/>
  <c r="W2427" i="1" s="1"/>
  <c r="AH2438" i="1"/>
  <c r="W2438" i="1" s="1"/>
  <c r="AH2449" i="1"/>
  <c r="W2449" i="1" s="1"/>
  <c r="AH2459" i="1"/>
  <c r="W2459" i="1" s="1"/>
  <c r="AH2470" i="1"/>
  <c r="W2470" i="1" s="1"/>
  <c r="AH2481" i="1"/>
  <c r="W2481" i="1" s="1"/>
  <c r="AH2491" i="1"/>
  <c r="W2491" i="1" s="1"/>
  <c r="AH2502" i="1"/>
  <c r="W2502" i="1" s="1"/>
  <c r="AH2513" i="1"/>
  <c r="W2513" i="1" s="1"/>
  <c r="AH2523" i="1"/>
  <c r="W2523" i="1" s="1"/>
  <c r="AH2534" i="1"/>
  <c r="W2534" i="1" s="1"/>
  <c r="AH2545" i="1"/>
  <c r="W2545" i="1" s="1"/>
  <c r="AH2555" i="1"/>
  <c r="W2555" i="1" s="1"/>
  <c r="AH2566" i="1"/>
  <c r="W2566" i="1" s="1"/>
  <c r="AH2577" i="1"/>
  <c r="W2577" i="1" s="1"/>
  <c r="AH2587" i="1"/>
  <c r="W2587" i="1" s="1"/>
  <c r="AH2598" i="1"/>
  <c r="W2598" i="1" s="1"/>
  <c r="AH2609" i="1"/>
  <c r="W2609" i="1" s="1"/>
  <c r="AH2619" i="1"/>
  <c r="W2619" i="1" s="1"/>
  <c r="AH2630" i="1"/>
  <c r="W2630" i="1" s="1"/>
  <c r="AH1033" i="1"/>
  <c r="W1033" i="1" s="1"/>
  <c r="AH1262" i="1"/>
  <c r="W1262" i="1" s="1"/>
  <c r="AH1355" i="1"/>
  <c r="W1355" i="1" s="1"/>
  <c r="AH1419" i="1"/>
  <c r="W1419" i="1" s="1"/>
  <c r="AH1483" i="1"/>
  <c r="W1483" i="1" s="1"/>
  <c r="AH1547" i="1"/>
  <c r="W1547" i="1" s="1"/>
  <c r="AH1611" i="1"/>
  <c r="W1611" i="1" s="1"/>
  <c r="AH1663" i="1"/>
  <c r="W1663" i="1" s="1"/>
  <c r="AH1705" i="1"/>
  <c r="W1705" i="1" s="1"/>
  <c r="AH1748" i="1"/>
  <c r="W1748" i="1" s="1"/>
  <c r="AH1791" i="1"/>
  <c r="W1791" i="1" s="1"/>
  <c r="AH1833" i="1"/>
  <c r="W1833" i="1" s="1"/>
  <c r="AH1865" i="1"/>
  <c r="W1865" i="1" s="1"/>
  <c r="AH1887" i="1"/>
  <c r="W1887" i="1" s="1"/>
  <c r="AH1909" i="1"/>
  <c r="W1909" i="1" s="1"/>
  <c r="AH1930" i="1"/>
  <c r="W1930" i="1" s="1"/>
  <c r="AH1951" i="1"/>
  <c r="W1951" i="1" s="1"/>
  <c r="AH1973" i="1"/>
  <c r="W1973" i="1" s="1"/>
  <c r="AH1994" i="1"/>
  <c r="W1994" i="1" s="1"/>
  <c r="AH2015" i="1"/>
  <c r="W2015" i="1" s="1"/>
  <c r="AH2037" i="1"/>
  <c r="W2037" i="1" s="1"/>
  <c r="AH2058" i="1"/>
  <c r="W2058" i="1" s="1"/>
  <c r="AH2079" i="1"/>
  <c r="W2079" i="1" s="1"/>
  <c r="AH2101" i="1"/>
  <c r="W2101" i="1" s="1"/>
  <c r="AH2122" i="1"/>
  <c r="W2122" i="1" s="1"/>
  <c r="AH2143" i="1"/>
  <c r="W2143" i="1" s="1"/>
  <c r="AH2165" i="1"/>
  <c r="W2165" i="1" s="1"/>
  <c r="AH2186" i="1"/>
  <c r="W2186" i="1" s="1"/>
  <c r="AH2207" i="1"/>
  <c r="W2207" i="1" s="1"/>
  <c r="AH2229" i="1"/>
  <c r="W2229" i="1" s="1"/>
  <c r="AH2241" i="1"/>
  <c r="W2241" i="1" s="1"/>
  <c r="AH2251" i="1"/>
  <c r="W2251" i="1" s="1"/>
  <c r="AH2262" i="1"/>
  <c r="W2262" i="1" s="1"/>
  <c r="AH2273" i="1"/>
  <c r="W2273" i="1" s="1"/>
  <c r="AH2283" i="1"/>
  <c r="W2283" i="1" s="1"/>
  <c r="AH2294" i="1"/>
  <c r="W2294" i="1" s="1"/>
  <c r="AH2305" i="1"/>
  <c r="W2305" i="1" s="1"/>
  <c r="AH2315" i="1"/>
  <c r="W2315" i="1" s="1"/>
  <c r="AH2326" i="1"/>
  <c r="W2326" i="1" s="1"/>
  <c r="AH2337" i="1"/>
  <c r="W2337" i="1" s="1"/>
  <c r="AH2347" i="1"/>
  <c r="W2347" i="1" s="1"/>
  <c r="AH2358" i="1"/>
  <c r="W2358" i="1" s="1"/>
  <c r="AH2369" i="1"/>
  <c r="W2369" i="1" s="1"/>
  <c r="AH2379" i="1"/>
  <c r="W2379" i="1" s="1"/>
  <c r="AH2390" i="1"/>
  <c r="W2390" i="1" s="1"/>
  <c r="AH2401" i="1"/>
  <c r="W2401" i="1" s="1"/>
  <c r="AH2411" i="1"/>
  <c r="W2411" i="1" s="1"/>
  <c r="AH2422" i="1"/>
  <c r="W2422" i="1" s="1"/>
  <c r="AH2433" i="1"/>
  <c r="W2433" i="1" s="1"/>
  <c r="AH2443" i="1"/>
  <c r="W2443" i="1" s="1"/>
  <c r="AH2454" i="1"/>
  <c r="W2454" i="1" s="1"/>
  <c r="AH2465" i="1"/>
  <c r="W2465" i="1" s="1"/>
  <c r="AH2475" i="1"/>
  <c r="W2475" i="1" s="1"/>
  <c r="AH2486" i="1"/>
  <c r="W2486" i="1" s="1"/>
  <c r="AH2497" i="1"/>
  <c r="W2497" i="1" s="1"/>
  <c r="AH2507" i="1"/>
  <c r="W2507" i="1" s="1"/>
  <c r="AH2518" i="1"/>
  <c r="W2518" i="1" s="1"/>
  <c r="AH2529" i="1"/>
  <c r="W2529" i="1" s="1"/>
  <c r="AH2539" i="1"/>
  <c r="W2539" i="1" s="1"/>
  <c r="AH2550" i="1"/>
  <c r="W2550" i="1" s="1"/>
  <c r="AH2561" i="1"/>
  <c r="W2561" i="1" s="1"/>
  <c r="AH2571" i="1"/>
  <c r="W2571" i="1" s="1"/>
  <c r="AH2582" i="1"/>
  <c r="W2582" i="1" s="1"/>
  <c r="AH2593" i="1"/>
  <c r="W2593" i="1" s="1"/>
  <c r="AH2603" i="1"/>
  <c r="W2603" i="1" s="1"/>
  <c r="AH2614" i="1"/>
  <c r="W2614" i="1" s="1"/>
  <c r="AH2625" i="1"/>
  <c r="W2625" i="1" s="1"/>
  <c r="AH2635" i="1"/>
  <c r="W2635" i="1" s="1"/>
  <c r="AH2646" i="1"/>
  <c r="W2646" i="1" s="1"/>
  <c r="AH2657" i="1"/>
  <c r="W2657" i="1" s="1"/>
  <c r="AH2667" i="1"/>
  <c r="W2667" i="1" s="1"/>
  <c r="AH2678" i="1"/>
  <c r="W2678" i="1" s="1"/>
  <c r="AH2689" i="1"/>
  <c r="W2689" i="1" s="1"/>
  <c r="AH2699" i="1"/>
  <c r="W2699" i="1" s="1"/>
  <c r="AH2710" i="1"/>
  <c r="W2710" i="1" s="1"/>
  <c r="AH2721" i="1"/>
  <c r="W2721" i="1" s="1"/>
  <c r="AH2731" i="1"/>
  <c r="W2731" i="1" s="1"/>
  <c r="AH2742" i="1"/>
  <c r="W2742" i="1" s="1"/>
  <c r="AH2753" i="1"/>
  <c r="W2753" i="1" s="1"/>
  <c r="AH2763" i="1"/>
  <c r="W2763" i="1" s="1"/>
  <c r="AH2774" i="1"/>
  <c r="W2774" i="1" s="1"/>
  <c r="AH2785" i="1"/>
  <c r="W2785" i="1" s="1"/>
  <c r="AH2795" i="1"/>
  <c r="W2795" i="1" s="1"/>
  <c r="AH2806" i="1"/>
  <c r="W2806" i="1" s="1"/>
  <c r="AH2814" i="1"/>
  <c r="W2814" i="1" s="1"/>
  <c r="AH2822" i="1"/>
  <c r="W2822" i="1" s="1"/>
  <c r="AH2830" i="1"/>
  <c r="W2830" i="1" s="1"/>
  <c r="AH2838" i="1"/>
  <c r="W2838" i="1" s="1"/>
  <c r="AH2846" i="1"/>
  <c r="W2846" i="1" s="1"/>
  <c r="AH2854" i="1"/>
  <c r="W2854" i="1" s="1"/>
  <c r="AH2862" i="1"/>
  <c r="W2862" i="1" s="1"/>
  <c r="AH2870" i="1"/>
  <c r="W2870" i="1" s="1"/>
  <c r="AH2878" i="1"/>
  <c r="W2878" i="1" s="1"/>
  <c r="AH2886" i="1"/>
  <c r="W2886" i="1" s="1"/>
  <c r="AH2894" i="1"/>
  <c r="W2894" i="1" s="1"/>
  <c r="AH2902" i="1"/>
  <c r="W2902" i="1" s="1"/>
  <c r="AH2910" i="1"/>
  <c r="W2910" i="1" s="1"/>
  <c r="AH2918" i="1"/>
  <c r="W2918" i="1" s="1"/>
  <c r="AH2926" i="1"/>
  <c r="W2926" i="1" s="1"/>
  <c r="AH2934" i="1"/>
  <c r="W2934" i="1" s="1"/>
  <c r="AH2942" i="1"/>
  <c r="W2942" i="1" s="1"/>
  <c r="AH969" i="1"/>
  <c r="W969" i="1" s="1"/>
  <c r="AH1467" i="1"/>
  <c r="W1467" i="1" s="1"/>
  <c r="AH1695" i="1"/>
  <c r="W1695" i="1" s="1"/>
  <c r="AH1859" i="1"/>
  <c r="W1859" i="1" s="1"/>
  <c r="AH1946" i="1"/>
  <c r="W1946" i="1" s="1"/>
  <c r="AH2031" i="1"/>
  <c r="W2031" i="1" s="1"/>
  <c r="AH2117" i="1"/>
  <c r="W2117" i="1" s="1"/>
  <c r="AH2202" i="1"/>
  <c r="W2202" i="1" s="1"/>
  <c r="AH2261" i="1"/>
  <c r="W2261" i="1" s="1"/>
  <c r="AH2303" i="1"/>
  <c r="W2303" i="1" s="1"/>
  <c r="AH2346" i="1"/>
  <c r="W2346" i="1" s="1"/>
  <c r="AH2389" i="1"/>
  <c r="W2389" i="1" s="1"/>
  <c r="AH2431" i="1"/>
  <c r="W2431" i="1" s="1"/>
  <c r="AH2474" i="1"/>
  <c r="W2474" i="1" s="1"/>
  <c r="AH2517" i="1"/>
  <c r="W2517" i="1" s="1"/>
  <c r="AH2559" i="1"/>
  <c r="W2559" i="1" s="1"/>
  <c r="AH2602" i="1"/>
  <c r="W2602" i="1" s="1"/>
  <c r="AH2641" i="1"/>
  <c r="W2641" i="1" s="1"/>
  <c r="AH2662" i="1"/>
  <c r="W2662" i="1" s="1"/>
  <c r="AH2683" i="1"/>
  <c r="W2683" i="1" s="1"/>
  <c r="AH2705" i="1"/>
  <c r="W2705" i="1" s="1"/>
  <c r="AH2726" i="1"/>
  <c r="W2726" i="1" s="1"/>
  <c r="AH2747" i="1"/>
  <c r="W2747" i="1" s="1"/>
  <c r="AH2762" i="1"/>
  <c r="W2762" i="1" s="1"/>
  <c r="AH2778" i="1"/>
  <c r="W2778" i="1" s="1"/>
  <c r="AH2790" i="1"/>
  <c r="W2790" i="1" s="1"/>
  <c r="AH2805" i="1"/>
  <c r="W2805" i="1" s="1"/>
  <c r="AH2817" i="1"/>
  <c r="W2817" i="1" s="1"/>
  <c r="AH2826" i="1"/>
  <c r="W2826" i="1" s="1"/>
  <c r="AH2837" i="1"/>
  <c r="W2837" i="1" s="1"/>
  <c r="AH2849" i="1"/>
  <c r="W2849" i="1" s="1"/>
  <c r="AH2858" i="1"/>
  <c r="W2858" i="1" s="1"/>
  <c r="AH2869" i="1"/>
  <c r="W2869" i="1" s="1"/>
  <c r="AH2881" i="1"/>
  <c r="W2881" i="1" s="1"/>
  <c r="AH2890" i="1"/>
  <c r="W2890" i="1" s="1"/>
  <c r="AH2901" i="1"/>
  <c r="W2901" i="1" s="1"/>
  <c r="AH2913" i="1"/>
  <c r="W2913" i="1" s="1"/>
  <c r="AH2922" i="1"/>
  <c r="W2922" i="1" s="1"/>
  <c r="AH2933" i="1"/>
  <c r="W2933" i="1" s="1"/>
  <c r="AH1219" i="1"/>
  <c r="W1219" i="1" s="1"/>
  <c r="AH1531" i="1"/>
  <c r="W1531" i="1" s="1"/>
  <c r="AH1737" i="1"/>
  <c r="W1737" i="1" s="1"/>
  <c r="AH1882" i="1"/>
  <c r="W1882" i="1" s="1"/>
  <c r="AH1967" i="1"/>
  <c r="W1967" i="1" s="1"/>
  <c r="AH2053" i="1"/>
  <c r="W2053" i="1" s="1"/>
  <c r="AH2138" i="1"/>
  <c r="W2138" i="1" s="1"/>
  <c r="AH2223" i="1"/>
  <c r="W2223" i="1" s="1"/>
  <c r="AH2271" i="1"/>
  <c r="W2271" i="1" s="1"/>
  <c r="AH2314" i="1"/>
  <c r="W2314" i="1" s="1"/>
  <c r="AH2357" i="1"/>
  <c r="W2357" i="1" s="1"/>
  <c r="AH2399" i="1"/>
  <c r="W2399" i="1" s="1"/>
  <c r="AH2442" i="1"/>
  <c r="W2442" i="1" s="1"/>
  <c r="AH2485" i="1"/>
  <c r="W2485" i="1" s="1"/>
  <c r="AH2527" i="1"/>
  <c r="W2527" i="1" s="1"/>
  <c r="AH2570" i="1"/>
  <c r="W2570" i="1" s="1"/>
  <c r="AH2613" i="1"/>
  <c r="W2613" i="1" s="1"/>
  <c r="AH2645" i="1"/>
  <c r="W2645" i="1" s="1"/>
  <c r="AH2666" i="1"/>
  <c r="W2666" i="1" s="1"/>
  <c r="AH2687" i="1"/>
  <c r="W2687" i="1" s="1"/>
  <c r="AH2709" i="1"/>
  <c r="W2709" i="1" s="1"/>
  <c r="AH2730" i="1"/>
  <c r="W2730" i="1" s="1"/>
  <c r="AH2751" i="1"/>
  <c r="W2751" i="1" s="1"/>
  <c r="AH2767" i="1"/>
  <c r="W2767" i="1" s="1"/>
  <c r="AH2779" i="1"/>
  <c r="W2779" i="1" s="1"/>
  <c r="AH2794" i="1"/>
  <c r="W2794" i="1" s="1"/>
  <c r="AH2809" i="1"/>
  <c r="W2809" i="1" s="1"/>
  <c r="AH2818" i="1"/>
  <c r="W2818" i="1" s="1"/>
  <c r="AH2829" i="1"/>
  <c r="W2829" i="1" s="1"/>
  <c r="AH2841" i="1"/>
  <c r="W2841" i="1" s="1"/>
  <c r="AH2850" i="1"/>
  <c r="W2850" i="1" s="1"/>
  <c r="AH2861" i="1"/>
  <c r="W2861" i="1" s="1"/>
  <c r="AH2873" i="1"/>
  <c r="W2873" i="1" s="1"/>
  <c r="AH2882" i="1"/>
  <c r="W2882" i="1" s="1"/>
  <c r="AH2893" i="1"/>
  <c r="W2893" i="1" s="1"/>
  <c r="AH2905" i="1"/>
  <c r="W2905" i="1" s="1"/>
  <c r="AH2914" i="1"/>
  <c r="W2914" i="1" s="1"/>
  <c r="AH2925" i="1"/>
  <c r="W2925" i="1" s="1"/>
  <c r="AH2937" i="1"/>
  <c r="W2937" i="1" s="1"/>
  <c r="AH1403" i="1"/>
  <c r="W1403" i="1" s="1"/>
  <c r="AH1652" i="1"/>
  <c r="W1652" i="1" s="1"/>
  <c r="AH1823" i="1"/>
  <c r="W1823" i="1" s="1"/>
  <c r="AH1925" i="1"/>
  <c r="W1925" i="1" s="1"/>
  <c r="AH2010" i="1"/>
  <c r="W2010" i="1" s="1"/>
  <c r="AH2095" i="1"/>
  <c r="W2095" i="1" s="1"/>
  <c r="AH2181" i="1"/>
  <c r="W2181" i="1" s="1"/>
  <c r="AH2250" i="1"/>
  <c r="W2250" i="1" s="1"/>
  <c r="AH2293" i="1"/>
  <c r="W2293" i="1" s="1"/>
  <c r="AH2335" i="1"/>
  <c r="W2335" i="1" s="1"/>
  <c r="AH2378" i="1"/>
  <c r="W2378" i="1" s="1"/>
  <c r="AH2421" i="1"/>
  <c r="W2421" i="1" s="1"/>
  <c r="AH2463" i="1"/>
  <c r="W2463" i="1" s="1"/>
  <c r="AH2506" i="1"/>
  <c r="W2506" i="1" s="1"/>
  <c r="AH2549" i="1"/>
  <c r="W2549" i="1" s="1"/>
  <c r="AH2591" i="1"/>
  <c r="W2591" i="1" s="1"/>
  <c r="AH2634" i="1"/>
  <c r="W2634" i="1" s="1"/>
  <c r="AH2655" i="1"/>
  <c r="W2655" i="1" s="1"/>
  <c r="AH2677" i="1"/>
  <c r="W2677" i="1" s="1"/>
  <c r="AH2698" i="1"/>
  <c r="W2698" i="1" s="1"/>
  <c r="AH2719" i="1"/>
  <c r="W2719" i="1" s="1"/>
  <c r="AH2741" i="1"/>
  <c r="W2741" i="1" s="1"/>
  <c r="AH2758" i="1"/>
  <c r="W2758" i="1" s="1"/>
  <c r="AH2773" i="1"/>
  <c r="W2773" i="1" s="1"/>
  <c r="AH2789" i="1"/>
  <c r="W2789" i="1" s="1"/>
  <c r="AH2801" i="1"/>
  <c r="W2801" i="1" s="1"/>
  <c r="AH2813" i="1"/>
  <c r="W2813" i="1" s="1"/>
  <c r="AH2825" i="1"/>
  <c r="W2825" i="1" s="1"/>
  <c r="AH2834" i="1"/>
  <c r="W2834" i="1" s="1"/>
  <c r="AH2845" i="1"/>
  <c r="W2845" i="1" s="1"/>
  <c r="AH2857" i="1"/>
  <c r="W2857" i="1" s="1"/>
  <c r="AH2866" i="1"/>
  <c r="W2866" i="1" s="1"/>
  <c r="AH2877" i="1"/>
  <c r="W2877" i="1" s="1"/>
  <c r="AH2889" i="1"/>
  <c r="W2889" i="1" s="1"/>
  <c r="AH2898" i="1"/>
  <c r="W2898" i="1" s="1"/>
  <c r="AH2909" i="1"/>
  <c r="W2909" i="1" s="1"/>
  <c r="AH2921" i="1"/>
  <c r="W2921" i="1" s="1"/>
  <c r="AH2930" i="1"/>
  <c r="W2930" i="1" s="1"/>
  <c r="AH2941" i="1"/>
  <c r="W2941" i="1" s="1"/>
  <c r="AH2906" i="1"/>
  <c r="W2906" i="1" s="1"/>
  <c r="AH2865" i="1"/>
  <c r="W2865" i="1" s="1"/>
  <c r="AH2821" i="1"/>
  <c r="W2821" i="1" s="1"/>
  <c r="AH2769" i="1"/>
  <c r="W2769" i="1" s="1"/>
  <c r="AH2694" i="1"/>
  <c r="W2694" i="1" s="1"/>
  <c r="AH2581" i="1"/>
  <c r="W2581" i="1" s="1"/>
  <c r="AH2410" i="1"/>
  <c r="W2410" i="1" s="1"/>
  <c r="AH2239" i="1"/>
  <c r="W2239" i="1" s="1"/>
  <c r="AH1903" i="1"/>
  <c r="W1903" i="1" s="1"/>
  <c r="AH2929" i="1"/>
  <c r="W2929" i="1" s="1"/>
  <c r="AH2885" i="1"/>
  <c r="W2885" i="1" s="1"/>
  <c r="AH2842" i="1"/>
  <c r="W2842" i="1" s="1"/>
  <c r="AH2799" i="1"/>
  <c r="W2799" i="1" s="1"/>
  <c r="AH2737" i="1"/>
  <c r="W2737" i="1" s="1"/>
  <c r="AH2651" i="1"/>
  <c r="W2651" i="1" s="1"/>
  <c r="AH2495" i="1"/>
  <c r="W2495" i="1" s="1"/>
  <c r="AH2325" i="1"/>
  <c r="W2325" i="1" s="1"/>
  <c r="AH2074" i="1"/>
  <c r="W2074" i="1" s="1"/>
  <c r="AH1595" i="1"/>
  <c r="W1595" i="1" s="1"/>
  <c r="AH2917" i="1"/>
  <c r="W2917" i="1" s="1"/>
  <c r="AH2874" i="1"/>
  <c r="W2874" i="1" s="1"/>
  <c r="AH2833" i="1"/>
  <c r="W2833" i="1" s="1"/>
  <c r="AH2783" i="1"/>
  <c r="W2783" i="1" s="1"/>
  <c r="AH2715" i="1"/>
  <c r="W2715" i="1" s="1"/>
  <c r="AH2623" i="1"/>
  <c r="W2623" i="1" s="1"/>
  <c r="AH2453" i="1"/>
  <c r="W2453" i="1" s="1"/>
  <c r="AH2282" i="1"/>
  <c r="W2282" i="1" s="1"/>
  <c r="AH1989" i="1"/>
  <c r="W1989" i="1" s="1"/>
  <c r="AH1339" i="1"/>
  <c r="W1339" i="1" s="1"/>
  <c r="AI60" i="1" l="1"/>
  <c r="AD60" i="1" s="1"/>
  <c r="AI8" i="1"/>
  <c r="AD8" i="1" s="1"/>
  <c r="AI12" i="1"/>
  <c r="AD12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" i="1"/>
  <c r="AI2" i="1"/>
  <c r="AD2" i="1" s="1"/>
  <c r="AD2347" i="1"/>
  <c r="AI3" i="1"/>
  <c r="AD3" i="1" s="1"/>
  <c r="AI4" i="1"/>
  <c r="AD4" i="1" s="1"/>
  <c r="AI5" i="1"/>
  <c r="AD5" i="1" s="1"/>
  <c r="AI6" i="1"/>
  <c r="AD6" i="1" s="1"/>
  <c r="AI7" i="1"/>
  <c r="AD7" i="1" s="1"/>
  <c r="AI9" i="1"/>
  <c r="AD9" i="1" s="1"/>
  <c r="AI10" i="1"/>
  <c r="AD10" i="1" s="1"/>
  <c r="AI11" i="1"/>
  <c r="AD11" i="1" s="1"/>
  <c r="AI13" i="1"/>
  <c r="AD13" i="1" s="1"/>
  <c r="AI14" i="1"/>
  <c r="AD14" i="1" s="1"/>
  <c r="AI15" i="1"/>
  <c r="AD15" i="1" s="1"/>
  <c r="AI16" i="1"/>
  <c r="AD16" i="1" s="1"/>
  <c r="AI17" i="1"/>
  <c r="AD17" i="1" s="1"/>
  <c r="AI18" i="1"/>
  <c r="AD18" i="1" s="1"/>
  <c r="AI19" i="1"/>
  <c r="AD19" i="1" s="1"/>
  <c r="AI20" i="1"/>
  <c r="AD20" i="1" s="1"/>
  <c r="AI21" i="1"/>
  <c r="AD21" i="1" s="1"/>
  <c r="AI22" i="1"/>
  <c r="AD22" i="1" s="1"/>
  <c r="AI23" i="1"/>
  <c r="AD23" i="1" s="1"/>
  <c r="AI24" i="1"/>
  <c r="AD24" i="1" s="1"/>
  <c r="AI25" i="1"/>
  <c r="AD25" i="1" s="1"/>
  <c r="AI26" i="1"/>
  <c r="AD26" i="1" s="1"/>
  <c r="AI27" i="1"/>
  <c r="AD27" i="1" s="1"/>
  <c r="AI28" i="1"/>
  <c r="AD28" i="1" s="1"/>
  <c r="AI29" i="1"/>
  <c r="AD29" i="1" s="1"/>
  <c r="AI30" i="1"/>
  <c r="AD30" i="1" s="1"/>
  <c r="AI31" i="1"/>
  <c r="AD31" i="1" s="1"/>
  <c r="AI32" i="1"/>
  <c r="AD32" i="1" s="1"/>
  <c r="AI33" i="1"/>
  <c r="AD33" i="1" s="1"/>
  <c r="AI34" i="1"/>
  <c r="AD34" i="1" s="1"/>
  <c r="AI35" i="1"/>
  <c r="AD35" i="1" s="1"/>
  <c r="AI36" i="1"/>
  <c r="AD36" i="1" s="1"/>
  <c r="AI37" i="1"/>
  <c r="AD37" i="1" s="1"/>
  <c r="AI38" i="1"/>
  <c r="AD38" i="1" s="1"/>
  <c r="AI39" i="1"/>
  <c r="AD39" i="1" s="1"/>
  <c r="AI40" i="1"/>
  <c r="AD40" i="1" s="1"/>
  <c r="AI41" i="1"/>
  <c r="AD41" i="1" s="1"/>
  <c r="AI42" i="1"/>
  <c r="AD42" i="1" s="1"/>
  <c r="AI43" i="1"/>
  <c r="AD43" i="1" s="1"/>
  <c r="AI44" i="1"/>
  <c r="AD44" i="1" s="1"/>
  <c r="AI45" i="1"/>
  <c r="AD45" i="1" s="1"/>
  <c r="AI46" i="1"/>
  <c r="AD46" i="1" s="1"/>
  <c r="AI47" i="1"/>
  <c r="AD47" i="1" s="1"/>
  <c r="AI48" i="1"/>
  <c r="AD48" i="1" s="1"/>
  <c r="AI49" i="1"/>
  <c r="AD49" i="1" s="1"/>
  <c r="AI50" i="1"/>
  <c r="AD50" i="1" s="1"/>
  <c r="AI51" i="1"/>
  <c r="AD51" i="1" s="1"/>
  <c r="AI52" i="1"/>
  <c r="AD52" i="1" s="1"/>
  <c r="AI53" i="1"/>
  <c r="AD53" i="1" s="1"/>
  <c r="AI54" i="1"/>
  <c r="AD54" i="1" s="1"/>
  <c r="AI55" i="1"/>
  <c r="AD55" i="1" s="1"/>
  <c r="AI56" i="1"/>
  <c r="AD56" i="1" s="1"/>
  <c r="AI57" i="1"/>
  <c r="AD57" i="1" s="1"/>
  <c r="AI58" i="1"/>
  <c r="AD58" i="1" s="1"/>
  <c r="AI59" i="1"/>
  <c r="AD59" i="1" s="1"/>
  <c r="AI61" i="1"/>
  <c r="AD61" i="1" s="1"/>
  <c r="AI62" i="1"/>
  <c r="AD62" i="1" s="1"/>
  <c r="AI63" i="1"/>
  <c r="AD63" i="1" s="1"/>
  <c r="AI64" i="1"/>
  <c r="AD64" i="1" s="1"/>
  <c r="AI65" i="1"/>
  <c r="AD65" i="1" s="1"/>
  <c r="AI66" i="1"/>
  <c r="AD66" i="1" s="1"/>
  <c r="AI67" i="1"/>
  <c r="AD67" i="1" s="1"/>
  <c r="AI68" i="1"/>
  <c r="AD68" i="1" s="1"/>
  <c r="AI69" i="1"/>
  <c r="AD69" i="1" s="1"/>
  <c r="AI70" i="1"/>
  <c r="AD70" i="1" s="1"/>
  <c r="AI71" i="1"/>
  <c r="AD71" i="1" s="1"/>
  <c r="AI72" i="1"/>
  <c r="AD72" i="1" s="1"/>
  <c r="AI73" i="1"/>
  <c r="AD73" i="1" s="1"/>
  <c r="AI74" i="1"/>
  <c r="AD74" i="1" s="1"/>
  <c r="AI75" i="1"/>
  <c r="AD75" i="1" s="1"/>
  <c r="AI76" i="1"/>
  <c r="AD76" i="1" s="1"/>
  <c r="AI77" i="1"/>
  <c r="AD77" i="1" s="1"/>
  <c r="AI78" i="1"/>
  <c r="AD78" i="1" s="1"/>
  <c r="AI79" i="1"/>
  <c r="AD79" i="1" s="1"/>
  <c r="AI80" i="1"/>
  <c r="AD80" i="1" s="1"/>
  <c r="AI81" i="1"/>
  <c r="AD81" i="1" s="1"/>
  <c r="AI82" i="1"/>
  <c r="AD82" i="1" s="1"/>
  <c r="AI83" i="1"/>
  <c r="AD83" i="1" s="1"/>
  <c r="AI84" i="1"/>
  <c r="AD84" i="1" s="1"/>
  <c r="AI85" i="1"/>
  <c r="AD85" i="1" s="1"/>
  <c r="AI86" i="1"/>
  <c r="AD86" i="1" s="1"/>
  <c r="AI87" i="1"/>
  <c r="AD87" i="1" s="1"/>
  <c r="AI88" i="1"/>
  <c r="AD88" i="1" s="1"/>
  <c r="AI89" i="1"/>
  <c r="AD89" i="1" s="1"/>
  <c r="AI90" i="1"/>
  <c r="AD90" i="1" s="1"/>
  <c r="AI91" i="1"/>
  <c r="AD91" i="1" s="1"/>
  <c r="AI92" i="1"/>
  <c r="AD92" i="1" s="1"/>
  <c r="AI93" i="1"/>
  <c r="AD93" i="1" s="1"/>
  <c r="AI94" i="1"/>
  <c r="AD94" i="1" s="1"/>
  <c r="AI95" i="1"/>
  <c r="AD95" i="1" s="1"/>
  <c r="AI96" i="1"/>
  <c r="AD96" i="1" s="1"/>
  <c r="AI97" i="1"/>
  <c r="AD97" i="1" s="1"/>
  <c r="AI98" i="1"/>
  <c r="AD98" i="1" s="1"/>
  <c r="AI99" i="1"/>
  <c r="AD99" i="1" s="1"/>
  <c r="AI100" i="1"/>
  <c r="AD100" i="1" s="1"/>
  <c r="AI101" i="1"/>
  <c r="AD101" i="1" s="1"/>
  <c r="AI102" i="1"/>
  <c r="AD102" i="1" s="1"/>
  <c r="AI103" i="1"/>
  <c r="AD103" i="1" s="1"/>
  <c r="AI104" i="1"/>
  <c r="AD104" i="1" s="1"/>
  <c r="AI105" i="1"/>
  <c r="AD105" i="1" s="1"/>
  <c r="AI106" i="1"/>
  <c r="AD106" i="1" s="1"/>
  <c r="AI107" i="1"/>
  <c r="AD107" i="1" s="1"/>
  <c r="AI108" i="1"/>
  <c r="AD108" i="1" s="1"/>
  <c r="AI109" i="1"/>
  <c r="AD109" i="1" s="1"/>
  <c r="AI110" i="1"/>
  <c r="AD110" i="1" s="1"/>
  <c r="AI111" i="1"/>
  <c r="AD111" i="1" s="1"/>
  <c r="AI112" i="1"/>
  <c r="AD112" i="1" s="1"/>
  <c r="AI113" i="1"/>
  <c r="AD113" i="1" s="1"/>
  <c r="AI114" i="1"/>
  <c r="AD114" i="1" s="1"/>
  <c r="AI115" i="1"/>
  <c r="AD115" i="1" s="1"/>
  <c r="AI116" i="1"/>
  <c r="AD116" i="1" s="1"/>
  <c r="AI117" i="1"/>
  <c r="AD117" i="1" s="1"/>
  <c r="AI118" i="1"/>
  <c r="AD118" i="1" s="1"/>
  <c r="AI119" i="1"/>
  <c r="AD119" i="1" s="1"/>
  <c r="AI120" i="1"/>
  <c r="AD120" i="1" s="1"/>
  <c r="AI121" i="1"/>
  <c r="AD121" i="1" s="1"/>
  <c r="AI122" i="1"/>
  <c r="AD122" i="1" s="1"/>
  <c r="AI123" i="1"/>
  <c r="AD123" i="1" s="1"/>
  <c r="AI124" i="1"/>
  <c r="AD124" i="1" s="1"/>
  <c r="AI125" i="1"/>
  <c r="AD125" i="1" s="1"/>
  <c r="AI126" i="1"/>
  <c r="AD126" i="1" s="1"/>
  <c r="AI127" i="1"/>
  <c r="AD127" i="1" s="1"/>
  <c r="AI128" i="1"/>
  <c r="AD128" i="1" s="1"/>
  <c r="AI129" i="1"/>
  <c r="AD129" i="1" s="1"/>
  <c r="AI130" i="1"/>
  <c r="AD130" i="1" s="1"/>
  <c r="AI131" i="1"/>
  <c r="AD131" i="1" s="1"/>
  <c r="AI132" i="1"/>
  <c r="AD132" i="1" s="1"/>
  <c r="AI133" i="1"/>
  <c r="AD133" i="1" s="1"/>
  <c r="AI134" i="1"/>
  <c r="AD134" i="1" s="1"/>
  <c r="AI135" i="1"/>
  <c r="AD135" i="1" s="1"/>
  <c r="AI136" i="1"/>
  <c r="AD136" i="1" s="1"/>
  <c r="AI137" i="1"/>
  <c r="AD137" i="1" s="1"/>
  <c r="AI138" i="1"/>
  <c r="AD138" i="1" s="1"/>
  <c r="AI139" i="1"/>
  <c r="AD139" i="1" s="1"/>
  <c r="AI140" i="1"/>
  <c r="AD140" i="1" s="1"/>
  <c r="AI141" i="1"/>
  <c r="AD141" i="1" s="1"/>
  <c r="AI142" i="1"/>
  <c r="AD142" i="1" s="1"/>
  <c r="AI143" i="1"/>
  <c r="AD143" i="1" s="1"/>
  <c r="AI144" i="1"/>
  <c r="AD144" i="1" s="1"/>
  <c r="AI145" i="1"/>
  <c r="AD145" i="1" s="1"/>
  <c r="AI146" i="1"/>
  <c r="AD146" i="1" s="1"/>
  <c r="AI147" i="1"/>
  <c r="AD147" i="1" s="1"/>
  <c r="AI148" i="1"/>
  <c r="AD148" i="1" s="1"/>
  <c r="AI149" i="1"/>
  <c r="AD149" i="1" s="1"/>
  <c r="AI150" i="1"/>
  <c r="AD150" i="1" s="1"/>
  <c r="AI151" i="1"/>
  <c r="AD151" i="1" s="1"/>
  <c r="AI152" i="1"/>
  <c r="AD152" i="1" s="1"/>
  <c r="AI153" i="1"/>
  <c r="AD153" i="1" s="1"/>
  <c r="AI154" i="1"/>
  <c r="AD154" i="1" s="1"/>
  <c r="AI155" i="1"/>
  <c r="AD155" i="1" s="1"/>
  <c r="AI156" i="1"/>
  <c r="AD156" i="1" s="1"/>
  <c r="AI157" i="1"/>
  <c r="AD157" i="1" s="1"/>
  <c r="AI158" i="1"/>
  <c r="AD158" i="1" s="1"/>
  <c r="AI159" i="1"/>
  <c r="AD159" i="1" s="1"/>
  <c r="AI160" i="1"/>
  <c r="AD160" i="1" s="1"/>
  <c r="AI161" i="1"/>
  <c r="AD161" i="1" s="1"/>
  <c r="AI162" i="1"/>
  <c r="AD162" i="1" s="1"/>
  <c r="AI163" i="1"/>
  <c r="AD163" i="1" s="1"/>
  <c r="AI164" i="1"/>
  <c r="AD164" i="1" s="1"/>
  <c r="AI165" i="1"/>
  <c r="AD165" i="1" s="1"/>
  <c r="AI166" i="1"/>
  <c r="AD166" i="1" s="1"/>
  <c r="AI167" i="1"/>
  <c r="AD167" i="1" s="1"/>
  <c r="AI168" i="1"/>
  <c r="AD168" i="1" s="1"/>
  <c r="AI169" i="1"/>
  <c r="AD169" i="1" s="1"/>
  <c r="AI170" i="1"/>
  <c r="AD170" i="1" s="1"/>
  <c r="AI171" i="1"/>
  <c r="AD171" i="1" s="1"/>
  <c r="AI172" i="1"/>
  <c r="AD172" i="1" s="1"/>
  <c r="AI173" i="1"/>
  <c r="AD173" i="1" s="1"/>
  <c r="AI174" i="1"/>
  <c r="AD174" i="1" s="1"/>
  <c r="AI175" i="1"/>
  <c r="AD175" i="1" s="1"/>
  <c r="AI176" i="1"/>
  <c r="AD176" i="1" s="1"/>
  <c r="AI177" i="1"/>
  <c r="AD177" i="1" s="1"/>
  <c r="AI178" i="1"/>
  <c r="AD178" i="1" s="1"/>
  <c r="AI179" i="1"/>
  <c r="AD179" i="1" s="1"/>
  <c r="AI180" i="1"/>
  <c r="AD180" i="1" s="1"/>
  <c r="AI181" i="1"/>
  <c r="AD181" i="1" s="1"/>
  <c r="AI182" i="1"/>
  <c r="AD182" i="1" s="1"/>
  <c r="AI183" i="1"/>
  <c r="AD183" i="1" s="1"/>
  <c r="AI184" i="1"/>
  <c r="AD184" i="1" s="1"/>
  <c r="AI185" i="1"/>
  <c r="AD185" i="1" s="1"/>
  <c r="AI186" i="1"/>
  <c r="AD186" i="1" s="1"/>
  <c r="AI187" i="1"/>
  <c r="AD187" i="1" s="1"/>
  <c r="AI188" i="1"/>
  <c r="AD188" i="1" s="1"/>
  <c r="AI189" i="1"/>
  <c r="AD189" i="1" s="1"/>
  <c r="AI190" i="1"/>
  <c r="AD190" i="1" s="1"/>
  <c r="AI191" i="1"/>
  <c r="AD191" i="1" s="1"/>
  <c r="AI192" i="1"/>
  <c r="AD192" i="1" s="1"/>
  <c r="AI193" i="1"/>
  <c r="AD193" i="1" s="1"/>
  <c r="AI194" i="1"/>
  <c r="AD194" i="1" s="1"/>
  <c r="AI195" i="1"/>
  <c r="AD195" i="1" s="1"/>
  <c r="AI196" i="1"/>
  <c r="AD196" i="1" s="1"/>
  <c r="AI197" i="1"/>
  <c r="AD197" i="1" s="1"/>
  <c r="AI198" i="1"/>
  <c r="AD198" i="1" s="1"/>
  <c r="AI199" i="1"/>
  <c r="AD199" i="1" s="1"/>
  <c r="AI200" i="1"/>
  <c r="AD200" i="1" s="1"/>
  <c r="AI201" i="1"/>
  <c r="AD201" i="1" s="1"/>
  <c r="AI202" i="1"/>
  <c r="AD202" i="1" s="1"/>
  <c r="AI203" i="1"/>
  <c r="AD203" i="1" s="1"/>
  <c r="AI204" i="1"/>
  <c r="AD204" i="1" s="1"/>
  <c r="AI205" i="1"/>
  <c r="AD205" i="1" s="1"/>
  <c r="AI206" i="1"/>
  <c r="AD206" i="1" s="1"/>
  <c r="AI207" i="1"/>
  <c r="AD207" i="1" s="1"/>
  <c r="AI208" i="1"/>
  <c r="AD208" i="1" s="1"/>
  <c r="AI209" i="1"/>
  <c r="AD209" i="1" s="1"/>
  <c r="AI210" i="1"/>
  <c r="AD210" i="1" s="1"/>
  <c r="AI211" i="1"/>
  <c r="AD211" i="1" s="1"/>
  <c r="AI212" i="1"/>
  <c r="AD212" i="1" s="1"/>
  <c r="AI213" i="1"/>
  <c r="AD213" i="1" s="1"/>
  <c r="AI214" i="1"/>
  <c r="AD214" i="1" s="1"/>
  <c r="AI215" i="1"/>
  <c r="AD215" i="1" s="1"/>
  <c r="AI216" i="1"/>
  <c r="AD216" i="1" s="1"/>
  <c r="AI217" i="1"/>
  <c r="AD217" i="1" s="1"/>
  <c r="AI218" i="1"/>
  <c r="AD218" i="1" s="1"/>
  <c r="AI219" i="1"/>
  <c r="AD219" i="1" s="1"/>
  <c r="AI220" i="1"/>
  <c r="AD220" i="1" s="1"/>
  <c r="AI221" i="1"/>
  <c r="AD221" i="1" s="1"/>
  <c r="AI222" i="1"/>
  <c r="AD222" i="1" s="1"/>
  <c r="AI223" i="1"/>
  <c r="AD223" i="1" s="1"/>
  <c r="AI224" i="1"/>
  <c r="AD224" i="1" s="1"/>
  <c r="AI225" i="1"/>
  <c r="AD225" i="1" s="1"/>
  <c r="AI226" i="1"/>
  <c r="AD226" i="1" s="1"/>
  <c r="AI227" i="1"/>
  <c r="AD227" i="1" s="1"/>
  <c r="AI228" i="1"/>
  <c r="AD228" i="1" s="1"/>
  <c r="AI229" i="1"/>
  <c r="AD229" i="1" s="1"/>
  <c r="AI230" i="1"/>
  <c r="AD230" i="1" s="1"/>
  <c r="AI231" i="1"/>
  <c r="AD231" i="1" s="1"/>
  <c r="AI232" i="1"/>
  <c r="AD232" i="1" s="1"/>
  <c r="AI233" i="1"/>
  <c r="AD233" i="1" s="1"/>
  <c r="AI234" i="1"/>
  <c r="AD234" i="1" s="1"/>
  <c r="AI235" i="1"/>
  <c r="AD235" i="1" s="1"/>
  <c r="AI236" i="1"/>
  <c r="AD236" i="1" s="1"/>
  <c r="AI237" i="1"/>
  <c r="AD237" i="1" s="1"/>
  <c r="AI238" i="1"/>
  <c r="AD238" i="1" s="1"/>
  <c r="AI239" i="1"/>
  <c r="AD239" i="1" s="1"/>
  <c r="AI240" i="1"/>
  <c r="AD240" i="1" s="1"/>
  <c r="AI241" i="1"/>
  <c r="AD241" i="1" s="1"/>
  <c r="AI242" i="1"/>
  <c r="AD242" i="1" s="1"/>
  <c r="AI243" i="1"/>
  <c r="AD243" i="1" s="1"/>
  <c r="AI244" i="1"/>
  <c r="AD244" i="1" s="1"/>
  <c r="AI245" i="1"/>
  <c r="AD245" i="1" s="1"/>
  <c r="AI246" i="1"/>
  <c r="AD246" i="1" s="1"/>
  <c r="AI247" i="1"/>
  <c r="AD247" i="1" s="1"/>
  <c r="AI248" i="1"/>
  <c r="AD248" i="1" s="1"/>
  <c r="AI249" i="1"/>
  <c r="AD249" i="1" s="1"/>
  <c r="AI250" i="1"/>
  <c r="AD250" i="1" s="1"/>
  <c r="AI251" i="1"/>
  <c r="AD251" i="1" s="1"/>
  <c r="AI252" i="1"/>
  <c r="AD252" i="1" s="1"/>
  <c r="AI253" i="1"/>
  <c r="AD253" i="1" s="1"/>
  <c r="AI254" i="1"/>
  <c r="AD254" i="1" s="1"/>
  <c r="AI255" i="1"/>
  <c r="AD255" i="1" s="1"/>
  <c r="AI256" i="1"/>
  <c r="AD256" i="1" s="1"/>
  <c r="AI257" i="1"/>
  <c r="AD257" i="1" s="1"/>
  <c r="AI258" i="1"/>
  <c r="AD258" i="1" s="1"/>
  <c r="AI259" i="1"/>
  <c r="AD259" i="1" s="1"/>
  <c r="AI260" i="1"/>
  <c r="AD260" i="1" s="1"/>
  <c r="AI261" i="1"/>
  <c r="AD261" i="1" s="1"/>
  <c r="AI262" i="1"/>
  <c r="AD262" i="1" s="1"/>
  <c r="AI263" i="1"/>
  <c r="AD263" i="1" s="1"/>
  <c r="AI264" i="1"/>
  <c r="AD264" i="1" s="1"/>
  <c r="AI265" i="1"/>
  <c r="AD265" i="1" s="1"/>
  <c r="AI266" i="1"/>
  <c r="AD266" i="1" s="1"/>
  <c r="AI267" i="1"/>
  <c r="AD267" i="1" s="1"/>
  <c r="AI268" i="1"/>
  <c r="AD268" i="1" s="1"/>
  <c r="AI269" i="1"/>
  <c r="AD269" i="1" s="1"/>
  <c r="AI270" i="1"/>
  <c r="AD270" i="1" s="1"/>
  <c r="AI271" i="1"/>
  <c r="AD271" i="1" s="1"/>
  <c r="AI272" i="1"/>
  <c r="AD272" i="1" s="1"/>
  <c r="AI273" i="1"/>
  <c r="AD273" i="1" s="1"/>
  <c r="AI274" i="1"/>
  <c r="AD274" i="1" s="1"/>
  <c r="AI275" i="1"/>
  <c r="AD275" i="1" s="1"/>
  <c r="AI276" i="1"/>
  <c r="AD276" i="1" s="1"/>
  <c r="AI277" i="1"/>
  <c r="AD277" i="1" s="1"/>
  <c r="AI278" i="1"/>
  <c r="AD278" i="1" s="1"/>
  <c r="AI279" i="1"/>
  <c r="AD279" i="1" s="1"/>
  <c r="AI280" i="1"/>
  <c r="AD280" i="1" s="1"/>
  <c r="AI281" i="1"/>
  <c r="AD281" i="1" s="1"/>
  <c r="AI282" i="1"/>
  <c r="AD282" i="1" s="1"/>
  <c r="AI283" i="1"/>
  <c r="AD283" i="1" s="1"/>
  <c r="AI284" i="1"/>
  <c r="AD284" i="1" s="1"/>
  <c r="AI285" i="1"/>
  <c r="AD285" i="1" s="1"/>
  <c r="AI286" i="1"/>
  <c r="AD286" i="1" s="1"/>
  <c r="AI287" i="1"/>
  <c r="AD287" i="1" s="1"/>
  <c r="AI288" i="1"/>
  <c r="AD288" i="1" s="1"/>
  <c r="AI289" i="1"/>
  <c r="AD289" i="1" s="1"/>
  <c r="AI290" i="1"/>
  <c r="AD290" i="1" s="1"/>
  <c r="AI291" i="1"/>
  <c r="AD291" i="1" s="1"/>
  <c r="AI292" i="1"/>
  <c r="AD292" i="1" s="1"/>
  <c r="AI293" i="1"/>
  <c r="AD293" i="1" s="1"/>
  <c r="AI294" i="1"/>
  <c r="AD294" i="1" s="1"/>
  <c r="AI295" i="1"/>
  <c r="AD295" i="1" s="1"/>
  <c r="AI296" i="1"/>
  <c r="AD296" i="1" s="1"/>
  <c r="AI297" i="1"/>
  <c r="AD297" i="1" s="1"/>
  <c r="AI298" i="1"/>
  <c r="AD298" i="1" s="1"/>
  <c r="AI299" i="1"/>
  <c r="AD299" i="1" s="1"/>
  <c r="AI300" i="1"/>
  <c r="AD300" i="1" s="1"/>
  <c r="AI301" i="1"/>
  <c r="AD301" i="1" s="1"/>
  <c r="AI302" i="1"/>
  <c r="AD302" i="1" s="1"/>
  <c r="AI303" i="1"/>
  <c r="AD303" i="1" s="1"/>
  <c r="AI304" i="1"/>
  <c r="AD304" i="1" s="1"/>
  <c r="AI305" i="1"/>
  <c r="AD305" i="1" s="1"/>
  <c r="AI306" i="1"/>
  <c r="AD306" i="1" s="1"/>
  <c r="AI307" i="1"/>
  <c r="AD307" i="1" s="1"/>
  <c r="AI308" i="1"/>
  <c r="AD308" i="1" s="1"/>
  <c r="AI309" i="1"/>
  <c r="AD309" i="1" s="1"/>
  <c r="AI310" i="1"/>
  <c r="AD310" i="1" s="1"/>
  <c r="AI311" i="1"/>
  <c r="AD311" i="1" s="1"/>
  <c r="AI312" i="1"/>
  <c r="AD312" i="1" s="1"/>
  <c r="AI313" i="1"/>
  <c r="AD313" i="1" s="1"/>
  <c r="AI314" i="1"/>
  <c r="AD314" i="1" s="1"/>
  <c r="AI315" i="1"/>
  <c r="AD315" i="1" s="1"/>
  <c r="AI316" i="1"/>
  <c r="AD316" i="1" s="1"/>
  <c r="AI317" i="1"/>
  <c r="AD317" i="1" s="1"/>
  <c r="AI318" i="1"/>
  <c r="AD318" i="1" s="1"/>
  <c r="AI319" i="1"/>
  <c r="AD319" i="1" s="1"/>
  <c r="AI320" i="1"/>
  <c r="AD320" i="1" s="1"/>
  <c r="AI321" i="1"/>
  <c r="AD321" i="1" s="1"/>
  <c r="AI322" i="1"/>
  <c r="AD322" i="1" s="1"/>
  <c r="AI323" i="1"/>
  <c r="AD323" i="1" s="1"/>
  <c r="AI324" i="1"/>
  <c r="AD324" i="1" s="1"/>
  <c r="AI325" i="1"/>
  <c r="AD325" i="1" s="1"/>
  <c r="AI326" i="1"/>
  <c r="AD326" i="1" s="1"/>
  <c r="AI327" i="1"/>
  <c r="AD327" i="1" s="1"/>
  <c r="AI328" i="1"/>
  <c r="AD328" i="1" s="1"/>
  <c r="AI329" i="1"/>
  <c r="AD329" i="1" s="1"/>
  <c r="AI330" i="1"/>
  <c r="AD330" i="1" s="1"/>
  <c r="AI331" i="1"/>
  <c r="AD331" i="1" s="1"/>
  <c r="AI332" i="1"/>
  <c r="AD332" i="1" s="1"/>
  <c r="AI333" i="1"/>
  <c r="AD333" i="1" s="1"/>
  <c r="AI334" i="1"/>
  <c r="AD334" i="1" s="1"/>
  <c r="AI335" i="1"/>
  <c r="AD335" i="1" s="1"/>
  <c r="AI336" i="1"/>
  <c r="AD336" i="1" s="1"/>
  <c r="AI337" i="1"/>
  <c r="AD337" i="1" s="1"/>
  <c r="AI338" i="1"/>
  <c r="AD338" i="1" s="1"/>
  <c r="AI339" i="1"/>
  <c r="AD339" i="1" s="1"/>
  <c r="AI340" i="1"/>
  <c r="AD340" i="1" s="1"/>
  <c r="AI341" i="1"/>
  <c r="AD341" i="1" s="1"/>
  <c r="AI342" i="1"/>
  <c r="AD342" i="1" s="1"/>
  <c r="AI343" i="1"/>
  <c r="AD343" i="1" s="1"/>
  <c r="AI344" i="1"/>
  <c r="AD344" i="1" s="1"/>
  <c r="AI345" i="1"/>
  <c r="AD345" i="1" s="1"/>
  <c r="AI346" i="1"/>
  <c r="AD346" i="1" s="1"/>
  <c r="AI347" i="1"/>
  <c r="AD347" i="1" s="1"/>
  <c r="AI348" i="1"/>
  <c r="AD348" i="1" s="1"/>
  <c r="AI349" i="1"/>
  <c r="AD349" i="1" s="1"/>
  <c r="AI350" i="1"/>
  <c r="AD350" i="1" s="1"/>
  <c r="AI351" i="1"/>
  <c r="AD351" i="1" s="1"/>
  <c r="AI352" i="1"/>
  <c r="AD352" i="1" s="1"/>
  <c r="AI353" i="1"/>
  <c r="AD353" i="1" s="1"/>
  <c r="AI354" i="1"/>
  <c r="AD354" i="1" s="1"/>
  <c r="AI355" i="1"/>
  <c r="AD355" i="1" s="1"/>
  <c r="AI356" i="1"/>
  <c r="AD356" i="1" s="1"/>
  <c r="AI357" i="1"/>
  <c r="AD357" i="1" s="1"/>
  <c r="AI358" i="1"/>
  <c r="AD358" i="1" s="1"/>
  <c r="AI359" i="1"/>
  <c r="AD359" i="1" s="1"/>
  <c r="AI360" i="1"/>
  <c r="AD360" i="1" s="1"/>
  <c r="AI361" i="1"/>
  <c r="AD361" i="1" s="1"/>
  <c r="AI362" i="1"/>
  <c r="AD362" i="1" s="1"/>
  <c r="AI363" i="1"/>
  <c r="AD363" i="1" s="1"/>
  <c r="AI364" i="1"/>
  <c r="AD364" i="1" s="1"/>
  <c r="AI365" i="1"/>
  <c r="AD365" i="1" s="1"/>
  <c r="AI366" i="1"/>
  <c r="AD366" i="1" s="1"/>
  <c r="AI367" i="1"/>
  <c r="AD367" i="1" s="1"/>
  <c r="AI368" i="1"/>
  <c r="AD368" i="1" s="1"/>
  <c r="AI369" i="1"/>
  <c r="AD369" i="1" s="1"/>
  <c r="AI370" i="1"/>
  <c r="AD370" i="1" s="1"/>
  <c r="AI371" i="1"/>
  <c r="AD371" i="1" s="1"/>
  <c r="AI372" i="1"/>
  <c r="AD372" i="1" s="1"/>
  <c r="AI373" i="1"/>
  <c r="AD373" i="1" s="1"/>
  <c r="AI374" i="1"/>
  <c r="AD374" i="1" s="1"/>
  <c r="AI375" i="1"/>
  <c r="AD375" i="1" s="1"/>
  <c r="AI376" i="1"/>
  <c r="AD376" i="1" s="1"/>
  <c r="AI377" i="1"/>
  <c r="AD377" i="1" s="1"/>
  <c r="AI378" i="1"/>
  <c r="AD378" i="1" s="1"/>
  <c r="AI379" i="1"/>
  <c r="AD379" i="1" s="1"/>
  <c r="AI380" i="1"/>
  <c r="AD380" i="1" s="1"/>
  <c r="AI381" i="1"/>
  <c r="AD381" i="1" s="1"/>
  <c r="AI382" i="1"/>
  <c r="AD382" i="1" s="1"/>
  <c r="AI383" i="1"/>
  <c r="AD383" i="1" s="1"/>
  <c r="AI384" i="1"/>
  <c r="AD384" i="1" s="1"/>
  <c r="AI385" i="1"/>
  <c r="AD385" i="1" s="1"/>
  <c r="AI386" i="1"/>
  <c r="AD386" i="1" s="1"/>
  <c r="AI387" i="1"/>
  <c r="AD387" i="1" s="1"/>
  <c r="AI388" i="1"/>
  <c r="AD388" i="1" s="1"/>
  <c r="AI389" i="1"/>
  <c r="AD389" i="1" s="1"/>
  <c r="AI390" i="1"/>
  <c r="AD390" i="1" s="1"/>
  <c r="AI391" i="1"/>
  <c r="AD391" i="1" s="1"/>
  <c r="AI392" i="1"/>
  <c r="AD392" i="1" s="1"/>
  <c r="AI393" i="1"/>
  <c r="AD393" i="1" s="1"/>
  <c r="AI394" i="1"/>
  <c r="AD394" i="1" s="1"/>
  <c r="AI395" i="1"/>
  <c r="AD395" i="1" s="1"/>
  <c r="AI396" i="1"/>
  <c r="AD396" i="1" s="1"/>
  <c r="AI397" i="1"/>
  <c r="AD397" i="1" s="1"/>
  <c r="AI398" i="1"/>
  <c r="AD398" i="1" s="1"/>
  <c r="AI399" i="1"/>
  <c r="AD399" i="1" s="1"/>
  <c r="AI400" i="1"/>
  <c r="AD400" i="1" s="1"/>
  <c r="AI401" i="1"/>
  <c r="AD401" i="1" s="1"/>
  <c r="AI402" i="1"/>
  <c r="AD402" i="1" s="1"/>
  <c r="AI403" i="1"/>
  <c r="AD403" i="1" s="1"/>
  <c r="AI404" i="1"/>
  <c r="AD404" i="1" s="1"/>
  <c r="AI405" i="1"/>
  <c r="AD405" i="1" s="1"/>
  <c r="AI406" i="1"/>
  <c r="AD406" i="1" s="1"/>
  <c r="AI407" i="1"/>
  <c r="AD407" i="1" s="1"/>
  <c r="AI408" i="1"/>
  <c r="AD408" i="1" s="1"/>
  <c r="AI409" i="1"/>
  <c r="AD409" i="1" s="1"/>
  <c r="AI410" i="1"/>
  <c r="AD410" i="1" s="1"/>
  <c r="AI411" i="1"/>
  <c r="AD411" i="1" s="1"/>
  <c r="AI412" i="1"/>
  <c r="AD412" i="1" s="1"/>
  <c r="AI413" i="1"/>
  <c r="AD413" i="1" s="1"/>
  <c r="AI414" i="1"/>
  <c r="AD414" i="1" s="1"/>
  <c r="AI415" i="1"/>
  <c r="AD415" i="1" s="1"/>
  <c r="AI416" i="1"/>
  <c r="AD416" i="1" s="1"/>
  <c r="AI417" i="1"/>
  <c r="AD417" i="1" s="1"/>
  <c r="AI418" i="1"/>
  <c r="AD418" i="1" s="1"/>
  <c r="AI419" i="1"/>
  <c r="AD419" i="1" s="1"/>
  <c r="AI420" i="1"/>
  <c r="AD420" i="1" s="1"/>
  <c r="AI421" i="1"/>
  <c r="AD421" i="1" s="1"/>
  <c r="AI422" i="1"/>
  <c r="AD422" i="1" s="1"/>
  <c r="AI423" i="1"/>
  <c r="AD423" i="1" s="1"/>
  <c r="AI424" i="1"/>
  <c r="AD424" i="1" s="1"/>
  <c r="AI425" i="1"/>
  <c r="AD425" i="1" s="1"/>
  <c r="AI426" i="1"/>
  <c r="AD426" i="1" s="1"/>
  <c r="AI427" i="1"/>
  <c r="AD427" i="1" s="1"/>
  <c r="AI428" i="1"/>
  <c r="AD428" i="1" s="1"/>
  <c r="AI429" i="1"/>
  <c r="AD429" i="1" s="1"/>
  <c r="AI430" i="1"/>
  <c r="AD430" i="1" s="1"/>
  <c r="AI431" i="1"/>
  <c r="AD431" i="1" s="1"/>
  <c r="AI432" i="1"/>
  <c r="AD432" i="1" s="1"/>
  <c r="AI433" i="1"/>
  <c r="AD433" i="1" s="1"/>
  <c r="AI434" i="1"/>
  <c r="AD434" i="1" s="1"/>
  <c r="AI435" i="1"/>
  <c r="AD435" i="1" s="1"/>
  <c r="AI436" i="1"/>
  <c r="AD436" i="1" s="1"/>
  <c r="AI437" i="1"/>
  <c r="AD437" i="1" s="1"/>
  <c r="AI438" i="1"/>
  <c r="AD438" i="1" s="1"/>
  <c r="AI439" i="1"/>
  <c r="AD439" i="1" s="1"/>
  <c r="AI440" i="1"/>
  <c r="AD440" i="1" s="1"/>
  <c r="AI441" i="1"/>
  <c r="AD441" i="1" s="1"/>
  <c r="AI442" i="1"/>
  <c r="AD442" i="1" s="1"/>
  <c r="AI443" i="1"/>
  <c r="AD443" i="1" s="1"/>
  <c r="AI444" i="1"/>
  <c r="AD444" i="1" s="1"/>
  <c r="AI445" i="1"/>
  <c r="AD445" i="1" s="1"/>
  <c r="AI446" i="1"/>
  <c r="AD446" i="1" s="1"/>
  <c r="AI447" i="1"/>
  <c r="AD447" i="1" s="1"/>
  <c r="AI448" i="1"/>
  <c r="AD448" i="1" s="1"/>
  <c r="AI449" i="1"/>
  <c r="AD449" i="1" s="1"/>
  <c r="AI450" i="1"/>
  <c r="AD450" i="1" s="1"/>
  <c r="AI451" i="1"/>
  <c r="AD451" i="1" s="1"/>
  <c r="AI452" i="1"/>
  <c r="AD452" i="1" s="1"/>
  <c r="AI453" i="1"/>
  <c r="AD453" i="1" s="1"/>
  <c r="AI454" i="1"/>
  <c r="AD454" i="1" s="1"/>
  <c r="AI455" i="1"/>
  <c r="AD455" i="1" s="1"/>
  <c r="AI456" i="1"/>
  <c r="AD456" i="1" s="1"/>
  <c r="AI457" i="1"/>
  <c r="AD457" i="1" s="1"/>
  <c r="AI458" i="1"/>
  <c r="AD458" i="1" s="1"/>
  <c r="AI459" i="1"/>
  <c r="AD459" i="1" s="1"/>
  <c r="AI460" i="1"/>
  <c r="AD460" i="1" s="1"/>
  <c r="AI461" i="1"/>
  <c r="AD461" i="1" s="1"/>
  <c r="AI462" i="1"/>
  <c r="AD462" i="1" s="1"/>
  <c r="AI463" i="1"/>
  <c r="AD463" i="1" s="1"/>
  <c r="AI464" i="1"/>
  <c r="AD464" i="1" s="1"/>
  <c r="AI465" i="1"/>
  <c r="AD465" i="1" s="1"/>
  <c r="AI466" i="1"/>
  <c r="AD466" i="1" s="1"/>
  <c r="AI467" i="1"/>
  <c r="AD467" i="1" s="1"/>
  <c r="AI468" i="1"/>
  <c r="AD468" i="1" s="1"/>
  <c r="AI469" i="1"/>
  <c r="AD469" i="1" s="1"/>
  <c r="AI470" i="1"/>
  <c r="AD470" i="1" s="1"/>
  <c r="AI471" i="1"/>
  <c r="AD471" i="1" s="1"/>
  <c r="AI472" i="1"/>
  <c r="AD472" i="1" s="1"/>
  <c r="AI473" i="1"/>
  <c r="AD473" i="1" s="1"/>
  <c r="AI474" i="1"/>
  <c r="AD474" i="1" s="1"/>
  <c r="AI475" i="1"/>
  <c r="AD475" i="1" s="1"/>
  <c r="AI476" i="1"/>
  <c r="AD476" i="1" s="1"/>
  <c r="AI477" i="1"/>
  <c r="AD477" i="1" s="1"/>
  <c r="AI478" i="1"/>
  <c r="AD478" i="1" s="1"/>
  <c r="AI479" i="1"/>
  <c r="AD479" i="1" s="1"/>
  <c r="AI480" i="1"/>
  <c r="AD480" i="1" s="1"/>
  <c r="AI481" i="1"/>
  <c r="AD481" i="1" s="1"/>
  <c r="AI482" i="1"/>
  <c r="AD482" i="1" s="1"/>
  <c r="AI483" i="1"/>
  <c r="AD483" i="1" s="1"/>
  <c r="AI484" i="1"/>
  <c r="AD484" i="1" s="1"/>
  <c r="AI485" i="1"/>
  <c r="AD485" i="1" s="1"/>
  <c r="AI486" i="1"/>
  <c r="AD486" i="1" s="1"/>
  <c r="AI487" i="1"/>
  <c r="AD487" i="1" s="1"/>
  <c r="AI488" i="1"/>
  <c r="AD488" i="1" s="1"/>
  <c r="AI489" i="1"/>
  <c r="AD489" i="1" s="1"/>
  <c r="AI490" i="1"/>
  <c r="AD490" i="1" s="1"/>
  <c r="AI491" i="1"/>
  <c r="AD491" i="1" s="1"/>
  <c r="AI492" i="1"/>
  <c r="AD492" i="1" s="1"/>
  <c r="AI493" i="1"/>
  <c r="AD493" i="1" s="1"/>
  <c r="AI494" i="1"/>
  <c r="AD494" i="1" s="1"/>
  <c r="AI495" i="1"/>
  <c r="AD495" i="1" s="1"/>
  <c r="AI496" i="1"/>
  <c r="AD496" i="1" s="1"/>
  <c r="AI497" i="1"/>
  <c r="AD497" i="1" s="1"/>
  <c r="AI498" i="1"/>
  <c r="AD498" i="1" s="1"/>
  <c r="AI499" i="1"/>
  <c r="AD499" i="1" s="1"/>
  <c r="AI500" i="1"/>
  <c r="AD500" i="1" s="1"/>
  <c r="AI501" i="1"/>
  <c r="AD501" i="1" s="1"/>
  <c r="AI502" i="1"/>
  <c r="AD502" i="1" s="1"/>
  <c r="AI503" i="1"/>
  <c r="AD503" i="1" s="1"/>
  <c r="AI504" i="1"/>
  <c r="AD504" i="1" s="1"/>
  <c r="AI505" i="1"/>
  <c r="AD505" i="1" s="1"/>
  <c r="AI506" i="1"/>
  <c r="AD506" i="1" s="1"/>
  <c r="AI507" i="1"/>
  <c r="AD507" i="1" s="1"/>
  <c r="AI508" i="1"/>
  <c r="AD508" i="1" s="1"/>
  <c r="AI509" i="1"/>
  <c r="AD509" i="1" s="1"/>
  <c r="AI510" i="1"/>
  <c r="AD510" i="1" s="1"/>
  <c r="AI511" i="1"/>
  <c r="AD511" i="1" s="1"/>
  <c r="AI512" i="1"/>
  <c r="AD512" i="1" s="1"/>
  <c r="AI513" i="1"/>
  <c r="AD513" i="1" s="1"/>
  <c r="AI514" i="1"/>
  <c r="AD514" i="1" s="1"/>
  <c r="AI515" i="1"/>
  <c r="AD515" i="1" s="1"/>
  <c r="AI516" i="1"/>
  <c r="AD516" i="1" s="1"/>
  <c r="AI517" i="1"/>
  <c r="AD517" i="1" s="1"/>
  <c r="AI518" i="1"/>
  <c r="AD518" i="1" s="1"/>
  <c r="AI519" i="1"/>
  <c r="AD519" i="1" s="1"/>
  <c r="AI520" i="1"/>
  <c r="AD520" i="1" s="1"/>
  <c r="AI521" i="1"/>
  <c r="AD521" i="1" s="1"/>
  <c r="AI522" i="1"/>
  <c r="AD522" i="1" s="1"/>
  <c r="AI523" i="1"/>
  <c r="AD523" i="1" s="1"/>
  <c r="AI524" i="1"/>
  <c r="AD524" i="1" s="1"/>
  <c r="AI525" i="1"/>
  <c r="AD525" i="1" s="1"/>
  <c r="AI526" i="1"/>
  <c r="AD526" i="1" s="1"/>
  <c r="AI527" i="1"/>
  <c r="AD527" i="1" s="1"/>
  <c r="AI528" i="1"/>
  <c r="AD528" i="1" s="1"/>
  <c r="AI529" i="1"/>
  <c r="AD529" i="1" s="1"/>
  <c r="AI530" i="1"/>
  <c r="AD530" i="1" s="1"/>
  <c r="AI531" i="1"/>
  <c r="AD531" i="1" s="1"/>
  <c r="AI532" i="1"/>
  <c r="AD532" i="1" s="1"/>
  <c r="AI533" i="1"/>
  <c r="AD533" i="1" s="1"/>
  <c r="AI534" i="1"/>
  <c r="AD534" i="1" s="1"/>
  <c r="AI535" i="1"/>
  <c r="AD535" i="1" s="1"/>
  <c r="AI536" i="1"/>
  <c r="AD536" i="1" s="1"/>
  <c r="AI537" i="1"/>
  <c r="AD537" i="1" s="1"/>
  <c r="AI538" i="1"/>
  <c r="AD538" i="1" s="1"/>
  <c r="AI539" i="1"/>
  <c r="AD539" i="1" s="1"/>
  <c r="AI540" i="1"/>
  <c r="AD540" i="1" s="1"/>
  <c r="AI541" i="1"/>
  <c r="AD541" i="1" s="1"/>
  <c r="AI542" i="1"/>
  <c r="AD542" i="1" s="1"/>
  <c r="AI543" i="1"/>
  <c r="AD543" i="1" s="1"/>
  <c r="AI544" i="1"/>
  <c r="AD544" i="1" s="1"/>
  <c r="AI545" i="1"/>
  <c r="AD545" i="1" s="1"/>
  <c r="AI546" i="1"/>
  <c r="AD546" i="1" s="1"/>
  <c r="AI547" i="1"/>
  <c r="AD547" i="1" s="1"/>
  <c r="AI548" i="1"/>
  <c r="AD548" i="1" s="1"/>
  <c r="AI549" i="1"/>
  <c r="AD549" i="1" s="1"/>
  <c r="AI550" i="1"/>
  <c r="AD550" i="1" s="1"/>
  <c r="AI551" i="1"/>
  <c r="AD551" i="1" s="1"/>
  <c r="AI552" i="1"/>
  <c r="AD552" i="1" s="1"/>
  <c r="AI553" i="1"/>
  <c r="AD553" i="1" s="1"/>
  <c r="AI554" i="1"/>
  <c r="AD554" i="1" s="1"/>
  <c r="AI555" i="1"/>
  <c r="AD555" i="1" s="1"/>
  <c r="AI556" i="1"/>
  <c r="AD556" i="1" s="1"/>
  <c r="AI557" i="1"/>
  <c r="AD557" i="1" s="1"/>
  <c r="AI558" i="1"/>
  <c r="AD558" i="1" s="1"/>
  <c r="AI559" i="1"/>
  <c r="AD559" i="1" s="1"/>
  <c r="AI560" i="1"/>
  <c r="AD560" i="1" s="1"/>
  <c r="AI561" i="1"/>
  <c r="AD561" i="1" s="1"/>
  <c r="AI562" i="1"/>
  <c r="AD562" i="1" s="1"/>
  <c r="AI563" i="1"/>
  <c r="AD563" i="1" s="1"/>
  <c r="AI564" i="1"/>
  <c r="AD564" i="1" s="1"/>
  <c r="AI565" i="1"/>
  <c r="AD565" i="1" s="1"/>
  <c r="AI566" i="1"/>
  <c r="AD566" i="1" s="1"/>
  <c r="AI567" i="1"/>
  <c r="AD567" i="1" s="1"/>
  <c r="AI568" i="1"/>
  <c r="AD568" i="1" s="1"/>
  <c r="AI569" i="1"/>
  <c r="AD569" i="1" s="1"/>
  <c r="AI570" i="1"/>
  <c r="AD570" i="1" s="1"/>
  <c r="AI571" i="1"/>
  <c r="AD571" i="1" s="1"/>
  <c r="AI572" i="1"/>
  <c r="AD572" i="1" s="1"/>
  <c r="AI573" i="1"/>
  <c r="AD573" i="1" s="1"/>
  <c r="AI574" i="1"/>
  <c r="AD574" i="1" s="1"/>
  <c r="AI575" i="1"/>
  <c r="AD575" i="1" s="1"/>
  <c r="AI576" i="1"/>
  <c r="AD576" i="1" s="1"/>
  <c r="AI577" i="1"/>
  <c r="AD577" i="1" s="1"/>
  <c r="AI578" i="1"/>
  <c r="AD578" i="1" s="1"/>
  <c r="AI579" i="1"/>
  <c r="AD579" i="1" s="1"/>
  <c r="AI580" i="1"/>
  <c r="AD580" i="1" s="1"/>
  <c r="AI581" i="1"/>
  <c r="AD581" i="1" s="1"/>
  <c r="AI582" i="1"/>
  <c r="AD582" i="1" s="1"/>
  <c r="AI583" i="1"/>
  <c r="AD583" i="1" s="1"/>
  <c r="AI584" i="1"/>
  <c r="AD584" i="1" s="1"/>
  <c r="AI585" i="1"/>
  <c r="AD585" i="1" s="1"/>
  <c r="AI586" i="1"/>
  <c r="AD586" i="1" s="1"/>
  <c r="AI587" i="1"/>
  <c r="AD587" i="1" s="1"/>
  <c r="AI588" i="1"/>
  <c r="AD588" i="1" s="1"/>
  <c r="AI589" i="1"/>
  <c r="AD589" i="1" s="1"/>
  <c r="AI590" i="1"/>
  <c r="AD590" i="1" s="1"/>
  <c r="AI591" i="1"/>
  <c r="AD591" i="1" s="1"/>
  <c r="AI592" i="1"/>
  <c r="AD592" i="1" s="1"/>
  <c r="AI593" i="1"/>
  <c r="AD593" i="1" s="1"/>
  <c r="AI594" i="1"/>
  <c r="AD594" i="1" s="1"/>
  <c r="AI595" i="1"/>
  <c r="AD595" i="1" s="1"/>
  <c r="AI596" i="1"/>
  <c r="AD596" i="1" s="1"/>
  <c r="AI597" i="1"/>
  <c r="AD597" i="1" s="1"/>
  <c r="AI598" i="1"/>
  <c r="AD598" i="1" s="1"/>
  <c r="AI599" i="1"/>
  <c r="AD599" i="1" s="1"/>
  <c r="AI600" i="1"/>
  <c r="AD600" i="1" s="1"/>
  <c r="AI601" i="1"/>
  <c r="AD601" i="1" s="1"/>
  <c r="AI602" i="1"/>
  <c r="AD602" i="1" s="1"/>
  <c r="AI603" i="1"/>
  <c r="AD603" i="1" s="1"/>
  <c r="AI604" i="1"/>
  <c r="AD604" i="1" s="1"/>
  <c r="AI605" i="1"/>
  <c r="AD605" i="1" s="1"/>
  <c r="AI606" i="1"/>
  <c r="AD606" i="1" s="1"/>
  <c r="AI607" i="1"/>
  <c r="AD607" i="1" s="1"/>
  <c r="AI608" i="1"/>
  <c r="AD608" i="1" s="1"/>
  <c r="AI609" i="1"/>
  <c r="AD609" i="1" s="1"/>
  <c r="AI610" i="1"/>
  <c r="AD610" i="1" s="1"/>
  <c r="AI611" i="1"/>
  <c r="AD611" i="1" s="1"/>
  <c r="AI612" i="1"/>
  <c r="AD612" i="1" s="1"/>
  <c r="AI613" i="1"/>
  <c r="AD613" i="1" s="1"/>
  <c r="AI614" i="1"/>
  <c r="AD614" i="1" s="1"/>
  <c r="AI615" i="1"/>
  <c r="AD615" i="1" s="1"/>
  <c r="AI616" i="1"/>
  <c r="AD616" i="1" s="1"/>
  <c r="AI617" i="1"/>
  <c r="AD617" i="1" s="1"/>
  <c r="AI618" i="1"/>
  <c r="AD618" i="1" s="1"/>
  <c r="AI619" i="1"/>
  <c r="AD619" i="1" s="1"/>
  <c r="AI620" i="1"/>
  <c r="AD620" i="1" s="1"/>
  <c r="AI621" i="1"/>
  <c r="AD621" i="1" s="1"/>
  <c r="AI622" i="1"/>
  <c r="AD622" i="1" s="1"/>
  <c r="AI623" i="1"/>
  <c r="AD623" i="1" s="1"/>
  <c r="AI624" i="1"/>
  <c r="AD624" i="1" s="1"/>
  <c r="AI625" i="1"/>
  <c r="AD625" i="1" s="1"/>
  <c r="AI626" i="1"/>
  <c r="AD626" i="1" s="1"/>
  <c r="AI627" i="1"/>
  <c r="AD627" i="1" s="1"/>
  <c r="AI628" i="1"/>
  <c r="AD628" i="1" s="1"/>
  <c r="AI629" i="1"/>
  <c r="AD629" i="1" s="1"/>
  <c r="AI630" i="1"/>
  <c r="AD630" i="1" s="1"/>
  <c r="AI631" i="1"/>
  <c r="AD631" i="1" s="1"/>
  <c r="AI632" i="1"/>
  <c r="AD632" i="1" s="1"/>
  <c r="AI633" i="1"/>
  <c r="AD633" i="1" s="1"/>
  <c r="AI634" i="1"/>
  <c r="AD634" i="1" s="1"/>
  <c r="AI635" i="1"/>
  <c r="AD635" i="1" s="1"/>
  <c r="AI636" i="1"/>
  <c r="AD636" i="1" s="1"/>
  <c r="AI637" i="1"/>
  <c r="AD637" i="1" s="1"/>
  <c r="AI638" i="1"/>
  <c r="AD638" i="1" s="1"/>
  <c r="AI639" i="1"/>
  <c r="AD639" i="1" s="1"/>
  <c r="AI640" i="1"/>
  <c r="AD640" i="1" s="1"/>
  <c r="AI641" i="1"/>
  <c r="AD641" i="1" s="1"/>
  <c r="AI642" i="1"/>
  <c r="AD642" i="1" s="1"/>
  <c r="AI643" i="1"/>
  <c r="AD643" i="1" s="1"/>
  <c r="AI644" i="1"/>
  <c r="AD644" i="1" s="1"/>
  <c r="AI645" i="1"/>
  <c r="AD645" i="1" s="1"/>
  <c r="AI646" i="1"/>
  <c r="AD646" i="1" s="1"/>
  <c r="AI647" i="1"/>
  <c r="AD647" i="1" s="1"/>
  <c r="AI648" i="1"/>
  <c r="AD648" i="1" s="1"/>
  <c r="AI649" i="1"/>
  <c r="AD649" i="1" s="1"/>
  <c r="AI650" i="1"/>
  <c r="AD650" i="1" s="1"/>
  <c r="AI651" i="1"/>
  <c r="AD651" i="1" s="1"/>
  <c r="AI652" i="1"/>
  <c r="AD652" i="1" s="1"/>
  <c r="AI653" i="1"/>
  <c r="AD653" i="1" s="1"/>
  <c r="AI654" i="1"/>
  <c r="AD654" i="1" s="1"/>
  <c r="AI655" i="1"/>
  <c r="AD655" i="1" s="1"/>
  <c r="AI656" i="1"/>
  <c r="AD656" i="1" s="1"/>
  <c r="AI657" i="1"/>
  <c r="AD657" i="1" s="1"/>
  <c r="AI658" i="1"/>
  <c r="AD658" i="1" s="1"/>
  <c r="AI659" i="1"/>
  <c r="AD659" i="1" s="1"/>
  <c r="AI660" i="1"/>
  <c r="AD660" i="1" s="1"/>
  <c r="AI661" i="1"/>
  <c r="AD661" i="1" s="1"/>
  <c r="AI662" i="1"/>
  <c r="AD662" i="1" s="1"/>
  <c r="AI663" i="1"/>
  <c r="AD663" i="1" s="1"/>
  <c r="AI664" i="1"/>
  <c r="AD664" i="1" s="1"/>
  <c r="AI665" i="1"/>
  <c r="AD665" i="1" s="1"/>
  <c r="AI666" i="1"/>
  <c r="AD666" i="1" s="1"/>
  <c r="AI667" i="1"/>
  <c r="AD667" i="1" s="1"/>
  <c r="AI668" i="1"/>
  <c r="AD668" i="1" s="1"/>
  <c r="AI669" i="1"/>
  <c r="AD669" i="1" s="1"/>
  <c r="AI670" i="1"/>
  <c r="AD670" i="1" s="1"/>
  <c r="AI671" i="1"/>
  <c r="AD671" i="1" s="1"/>
  <c r="AI672" i="1"/>
  <c r="AD672" i="1" s="1"/>
  <c r="AI673" i="1"/>
  <c r="AD673" i="1" s="1"/>
  <c r="AI674" i="1"/>
  <c r="AD674" i="1" s="1"/>
  <c r="AI675" i="1"/>
  <c r="AD675" i="1" s="1"/>
  <c r="AI676" i="1"/>
  <c r="AD676" i="1" s="1"/>
  <c r="AI677" i="1"/>
  <c r="AD677" i="1" s="1"/>
  <c r="AI678" i="1"/>
  <c r="AD678" i="1" s="1"/>
  <c r="AI679" i="1"/>
  <c r="AD679" i="1" s="1"/>
  <c r="AI680" i="1"/>
  <c r="AD680" i="1" s="1"/>
  <c r="AI681" i="1"/>
  <c r="AD681" i="1" s="1"/>
  <c r="AI682" i="1"/>
  <c r="AD682" i="1" s="1"/>
  <c r="AI683" i="1"/>
  <c r="AD683" i="1" s="1"/>
  <c r="AI684" i="1"/>
  <c r="AD684" i="1" s="1"/>
  <c r="AI685" i="1"/>
  <c r="AD685" i="1" s="1"/>
  <c r="AI686" i="1"/>
  <c r="AD686" i="1" s="1"/>
  <c r="AI687" i="1"/>
  <c r="AD687" i="1" s="1"/>
  <c r="AI688" i="1"/>
  <c r="AD688" i="1" s="1"/>
  <c r="AI689" i="1"/>
  <c r="AD689" i="1" s="1"/>
  <c r="AI690" i="1"/>
  <c r="AD690" i="1" s="1"/>
  <c r="AI691" i="1"/>
  <c r="AD691" i="1" s="1"/>
  <c r="AI692" i="1"/>
  <c r="AD692" i="1" s="1"/>
  <c r="AI693" i="1"/>
  <c r="AD693" i="1" s="1"/>
  <c r="AI694" i="1"/>
  <c r="AD694" i="1" s="1"/>
  <c r="AI695" i="1"/>
  <c r="AD695" i="1" s="1"/>
  <c r="AI696" i="1"/>
  <c r="AD696" i="1" s="1"/>
  <c r="AI697" i="1"/>
  <c r="AD697" i="1" s="1"/>
  <c r="AI698" i="1"/>
  <c r="AD698" i="1" s="1"/>
  <c r="AI699" i="1"/>
  <c r="AD699" i="1" s="1"/>
  <c r="AI700" i="1"/>
  <c r="AD700" i="1" s="1"/>
  <c r="AI701" i="1"/>
  <c r="AD701" i="1" s="1"/>
  <c r="AI702" i="1"/>
  <c r="AD702" i="1" s="1"/>
  <c r="AI703" i="1"/>
  <c r="AD703" i="1" s="1"/>
  <c r="AI704" i="1"/>
  <c r="AD704" i="1" s="1"/>
  <c r="AI705" i="1"/>
  <c r="AD705" i="1" s="1"/>
  <c r="AI706" i="1"/>
  <c r="AD706" i="1" s="1"/>
  <c r="AI707" i="1"/>
  <c r="AD707" i="1" s="1"/>
  <c r="AI708" i="1"/>
  <c r="AD708" i="1" s="1"/>
  <c r="AI709" i="1"/>
  <c r="AD709" i="1" s="1"/>
  <c r="AI710" i="1"/>
  <c r="AD710" i="1" s="1"/>
  <c r="AI711" i="1"/>
  <c r="AD711" i="1" s="1"/>
  <c r="AI712" i="1"/>
  <c r="AD712" i="1" s="1"/>
  <c r="AI713" i="1"/>
  <c r="AD713" i="1" s="1"/>
  <c r="AI714" i="1"/>
  <c r="AD714" i="1" s="1"/>
  <c r="AI715" i="1"/>
  <c r="AD715" i="1" s="1"/>
  <c r="AI716" i="1"/>
  <c r="AD716" i="1" s="1"/>
  <c r="AI717" i="1"/>
  <c r="AD717" i="1" s="1"/>
  <c r="AI718" i="1"/>
  <c r="AD718" i="1" s="1"/>
  <c r="AI719" i="1"/>
  <c r="AD719" i="1" s="1"/>
  <c r="AI720" i="1"/>
  <c r="AD720" i="1" s="1"/>
  <c r="AI721" i="1"/>
  <c r="AD721" i="1" s="1"/>
  <c r="AI722" i="1"/>
  <c r="AD722" i="1" s="1"/>
  <c r="AI723" i="1"/>
  <c r="AD723" i="1" s="1"/>
  <c r="AI724" i="1"/>
  <c r="AD724" i="1" s="1"/>
  <c r="AI725" i="1"/>
  <c r="AD725" i="1" s="1"/>
  <c r="AI726" i="1"/>
  <c r="AD726" i="1" s="1"/>
  <c r="AI727" i="1"/>
  <c r="AD727" i="1" s="1"/>
  <c r="AI728" i="1"/>
  <c r="AD728" i="1" s="1"/>
  <c r="AI729" i="1"/>
  <c r="AD729" i="1" s="1"/>
  <c r="AI730" i="1"/>
  <c r="AD730" i="1" s="1"/>
  <c r="AI731" i="1"/>
  <c r="AD731" i="1" s="1"/>
  <c r="AI732" i="1"/>
  <c r="AD732" i="1" s="1"/>
  <c r="AI733" i="1"/>
  <c r="AD733" i="1" s="1"/>
  <c r="AI734" i="1"/>
  <c r="AD734" i="1" s="1"/>
  <c r="AI735" i="1"/>
  <c r="AD735" i="1" s="1"/>
  <c r="AI736" i="1"/>
  <c r="AD736" i="1" s="1"/>
  <c r="AI737" i="1"/>
  <c r="AD737" i="1" s="1"/>
  <c r="AI738" i="1"/>
  <c r="AD738" i="1" s="1"/>
  <c r="AI739" i="1"/>
  <c r="AD739" i="1" s="1"/>
  <c r="AI740" i="1"/>
  <c r="AD740" i="1" s="1"/>
  <c r="AI741" i="1"/>
  <c r="AD741" i="1" s="1"/>
  <c r="AI742" i="1"/>
  <c r="AD742" i="1" s="1"/>
  <c r="AI743" i="1"/>
  <c r="AD743" i="1" s="1"/>
  <c r="AI744" i="1"/>
  <c r="AD744" i="1" s="1"/>
  <c r="AI745" i="1"/>
  <c r="AD745" i="1" s="1"/>
  <c r="AI746" i="1"/>
  <c r="AD746" i="1" s="1"/>
  <c r="AI747" i="1"/>
  <c r="AD747" i="1" s="1"/>
  <c r="AI748" i="1"/>
  <c r="AD748" i="1" s="1"/>
  <c r="AI749" i="1"/>
  <c r="AD749" i="1" s="1"/>
  <c r="AI750" i="1"/>
  <c r="AD750" i="1" s="1"/>
  <c r="AI751" i="1"/>
  <c r="AD751" i="1" s="1"/>
  <c r="AI752" i="1"/>
  <c r="AD752" i="1" s="1"/>
  <c r="AI753" i="1"/>
  <c r="AD753" i="1" s="1"/>
  <c r="AI754" i="1"/>
  <c r="AD754" i="1" s="1"/>
  <c r="AI755" i="1"/>
  <c r="AD755" i="1" s="1"/>
  <c r="AI756" i="1"/>
  <c r="AD756" i="1" s="1"/>
  <c r="AI757" i="1"/>
  <c r="AD757" i="1" s="1"/>
  <c r="AI758" i="1"/>
  <c r="AD758" i="1" s="1"/>
  <c r="AI759" i="1"/>
  <c r="AD759" i="1" s="1"/>
  <c r="AI760" i="1"/>
  <c r="AD760" i="1" s="1"/>
  <c r="AI761" i="1"/>
  <c r="AD761" i="1" s="1"/>
  <c r="AI762" i="1"/>
  <c r="AD762" i="1" s="1"/>
  <c r="AI763" i="1"/>
  <c r="AD763" i="1" s="1"/>
  <c r="AI764" i="1"/>
  <c r="AD764" i="1" s="1"/>
  <c r="AI765" i="1"/>
  <c r="AD765" i="1" s="1"/>
  <c r="AI766" i="1"/>
  <c r="AD766" i="1" s="1"/>
  <c r="AI767" i="1"/>
  <c r="AD767" i="1" s="1"/>
  <c r="AI768" i="1"/>
  <c r="AD768" i="1" s="1"/>
  <c r="AI769" i="1"/>
  <c r="AD769" i="1" s="1"/>
  <c r="AI770" i="1"/>
  <c r="AD770" i="1" s="1"/>
  <c r="AI771" i="1"/>
  <c r="AD771" i="1" s="1"/>
  <c r="AI772" i="1"/>
  <c r="AD772" i="1" s="1"/>
  <c r="AI773" i="1"/>
  <c r="AD773" i="1" s="1"/>
  <c r="AI774" i="1"/>
  <c r="AD774" i="1" s="1"/>
  <c r="AI775" i="1"/>
  <c r="AD775" i="1" s="1"/>
  <c r="AI776" i="1"/>
  <c r="AD776" i="1" s="1"/>
  <c r="AI777" i="1"/>
  <c r="AD777" i="1" s="1"/>
  <c r="AI778" i="1"/>
  <c r="AD778" i="1" s="1"/>
  <c r="AI779" i="1"/>
  <c r="AD779" i="1" s="1"/>
  <c r="AI780" i="1"/>
  <c r="AD780" i="1" s="1"/>
  <c r="AI781" i="1"/>
  <c r="AD781" i="1" s="1"/>
  <c r="AI782" i="1"/>
  <c r="AD782" i="1" s="1"/>
  <c r="AI783" i="1"/>
  <c r="AD783" i="1" s="1"/>
  <c r="AI784" i="1"/>
  <c r="AD784" i="1" s="1"/>
  <c r="AI785" i="1"/>
  <c r="AD785" i="1" s="1"/>
  <c r="AI786" i="1"/>
  <c r="AD786" i="1" s="1"/>
  <c r="AI787" i="1"/>
  <c r="AD787" i="1" s="1"/>
  <c r="AI788" i="1"/>
  <c r="AD788" i="1" s="1"/>
  <c r="AI789" i="1"/>
  <c r="AD789" i="1" s="1"/>
  <c r="AI790" i="1"/>
  <c r="AD790" i="1" s="1"/>
  <c r="AI791" i="1"/>
  <c r="AD791" i="1" s="1"/>
  <c r="AI792" i="1"/>
  <c r="AD792" i="1" s="1"/>
  <c r="AI793" i="1"/>
  <c r="AD793" i="1" s="1"/>
  <c r="AI794" i="1"/>
  <c r="AD794" i="1" s="1"/>
  <c r="AI795" i="1"/>
  <c r="AD795" i="1" s="1"/>
  <c r="AI796" i="1"/>
  <c r="AD796" i="1" s="1"/>
  <c r="AI797" i="1"/>
  <c r="AD797" i="1" s="1"/>
  <c r="AI798" i="1"/>
  <c r="AD798" i="1" s="1"/>
  <c r="AI799" i="1"/>
  <c r="AD799" i="1" s="1"/>
  <c r="AI800" i="1"/>
  <c r="AD800" i="1" s="1"/>
  <c r="AI801" i="1"/>
  <c r="AD801" i="1" s="1"/>
  <c r="AI802" i="1"/>
  <c r="AD802" i="1" s="1"/>
  <c r="AI803" i="1"/>
  <c r="AD803" i="1" s="1"/>
  <c r="AI804" i="1"/>
  <c r="AD804" i="1" s="1"/>
  <c r="AI805" i="1"/>
  <c r="AD805" i="1" s="1"/>
  <c r="AI806" i="1"/>
  <c r="AD806" i="1" s="1"/>
  <c r="AI807" i="1"/>
  <c r="AD807" i="1" s="1"/>
  <c r="AI808" i="1"/>
  <c r="AD808" i="1" s="1"/>
  <c r="AI809" i="1"/>
  <c r="AD809" i="1" s="1"/>
  <c r="AI810" i="1"/>
  <c r="AD810" i="1" s="1"/>
  <c r="AI811" i="1"/>
  <c r="AD811" i="1" s="1"/>
  <c r="AI812" i="1"/>
  <c r="AD812" i="1" s="1"/>
  <c r="AI813" i="1"/>
  <c r="AD813" i="1" s="1"/>
  <c r="AI814" i="1"/>
  <c r="AD814" i="1" s="1"/>
  <c r="AI815" i="1"/>
  <c r="AD815" i="1" s="1"/>
  <c r="AI816" i="1"/>
  <c r="AD816" i="1" s="1"/>
  <c r="AI817" i="1"/>
  <c r="AD817" i="1" s="1"/>
  <c r="AI818" i="1"/>
  <c r="AD818" i="1" s="1"/>
  <c r="AI819" i="1"/>
  <c r="AD819" i="1" s="1"/>
  <c r="AI820" i="1"/>
  <c r="AD820" i="1" s="1"/>
  <c r="AI821" i="1"/>
  <c r="AD821" i="1" s="1"/>
  <c r="AI822" i="1"/>
  <c r="AD822" i="1" s="1"/>
  <c r="AI823" i="1"/>
  <c r="AD823" i="1" s="1"/>
  <c r="AI824" i="1"/>
  <c r="AD824" i="1" s="1"/>
  <c r="AI825" i="1"/>
  <c r="AD825" i="1" s="1"/>
  <c r="AI826" i="1"/>
  <c r="AD826" i="1" s="1"/>
  <c r="AI827" i="1"/>
  <c r="AD827" i="1" s="1"/>
  <c r="AI828" i="1"/>
  <c r="AD828" i="1" s="1"/>
  <c r="AI829" i="1"/>
  <c r="AD829" i="1" s="1"/>
  <c r="AI830" i="1"/>
  <c r="AD830" i="1" s="1"/>
  <c r="AI831" i="1"/>
  <c r="AD831" i="1" s="1"/>
  <c r="AI832" i="1"/>
  <c r="AD832" i="1" s="1"/>
  <c r="AI833" i="1"/>
  <c r="AD833" i="1" s="1"/>
  <c r="AI834" i="1"/>
  <c r="AD834" i="1" s="1"/>
  <c r="AI835" i="1"/>
  <c r="AD835" i="1" s="1"/>
  <c r="AI836" i="1"/>
  <c r="AD836" i="1" s="1"/>
  <c r="AI837" i="1"/>
  <c r="AD837" i="1" s="1"/>
  <c r="AI838" i="1"/>
  <c r="AD838" i="1" s="1"/>
  <c r="AI839" i="1"/>
  <c r="AD839" i="1" s="1"/>
  <c r="AI840" i="1"/>
  <c r="AD840" i="1" s="1"/>
  <c r="AI841" i="1"/>
  <c r="AD841" i="1" s="1"/>
  <c r="AI842" i="1"/>
  <c r="AD842" i="1" s="1"/>
  <c r="AI843" i="1"/>
  <c r="AD843" i="1" s="1"/>
  <c r="AI844" i="1"/>
  <c r="AD844" i="1" s="1"/>
  <c r="AI845" i="1"/>
  <c r="AD845" i="1" s="1"/>
  <c r="AI846" i="1"/>
  <c r="AD846" i="1" s="1"/>
  <c r="AI847" i="1"/>
  <c r="AD847" i="1" s="1"/>
  <c r="AI848" i="1"/>
  <c r="AD848" i="1" s="1"/>
  <c r="AI849" i="1"/>
  <c r="AD849" i="1" s="1"/>
  <c r="AI850" i="1"/>
  <c r="AD850" i="1" s="1"/>
  <c r="AI851" i="1"/>
  <c r="AD851" i="1" s="1"/>
  <c r="AI852" i="1"/>
  <c r="AD852" i="1" s="1"/>
  <c r="AI853" i="1"/>
  <c r="AD853" i="1" s="1"/>
  <c r="AI854" i="1"/>
  <c r="AD854" i="1" s="1"/>
  <c r="AI855" i="1"/>
  <c r="AD855" i="1" s="1"/>
  <c r="AI856" i="1"/>
  <c r="AD856" i="1" s="1"/>
  <c r="AI857" i="1"/>
  <c r="AD857" i="1" s="1"/>
  <c r="AI858" i="1"/>
  <c r="AD858" i="1" s="1"/>
  <c r="AI859" i="1"/>
  <c r="AD859" i="1" s="1"/>
  <c r="AI860" i="1"/>
  <c r="AD860" i="1" s="1"/>
  <c r="AI861" i="1"/>
  <c r="AD861" i="1" s="1"/>
  <c r="AI862" i="1"/>
  <c r="AD862" i="1" s="1"/>
  <c r="AI863" i="1"/>
  <c r="AD863" i="1" s="1"/>
  <c r="AI864" i="1"/>
  <c r="AD864" i="1" s="1"/>
  <c r="AI865" i="1"/>
  <c r="AD865" i="1" s="1"/>
  <c r="AI866" i="1"/>
  <c r="AD866" i="1" s="1"/>
  <c r="AI867" i="1"/>
  <c r="AD867" i="1" s="1"/>
  <c r="AI868" i="1"/>
  <c r="AD868" i="1" s="1"/>
  <c r="AI869" i="1"/>
  <c r="AD869" i="1" s="1"/>
  <c r="AI870" i="1"/>
  <c r="AD870" i="1" s="1"/>
  <c r="AI871" i="1"/>
  <c r="AD871" i="1" s="1"/>
  <c r="AI872" i="1"/>
  <c r="AD872" i="1" s="1"/>
  <c r="AI873" i="1"/>
  <c r="AD873" i="1" s="1"/>
  <c r="AI874" i="1"/>
  <c r="AD874" i="1" s="1"/>
  <c r="AI875" i="1"/>
  <c r="AD875" i="1" s="1"/>
  <c r="AI876" i="1"/>
  <c r="AD876" i="1" s="1"/>
  <c r="AI877" i="1"/>
  <c r="AD877" i="1" s="1"/>
  <c r="AI878" i="1"/>
  <c r="AD878" i="1" s="1"/>
  <c r="AI879" i="1"/>
  <c r="AD879" i="1" s="1"/>
  <c r="AI880" i="1"/>
  <c r="AD880" i="1" s="1"/>
  <c r="AI881" i="1"/>
  <c r="AD881" i="1" s="1"/>
  <c r="AI882" i="1"/>
  <c r="AD882" i="1" s="1"/>
  <c r="AI883" i="1"/>
  <c r="AD883" i="1" s="1"/>
  <c r="AI884" i="1"/>
  <c r="AD884" i="1" s="1"/>
  <c r="AI885" i="1"/>
  <c r="AD885" i="1" s="1"/>
  <c r="AI886" i="1"/>
  <c r="AD886" i="1" s="1"/>
  <c r="AI887" i="1"/>
  <c r="AD887" i="1" s="1"/>
  <c r="AI888" i="1"/>
  <c r="AD888" i="1" s="1"/>
  <c r="AI889" i="1"/>
  <c r="AD889" i="1" s="1"/>
  <c r="AI890" i="1"/>
  <c r="AD890" i="1" s="1"/>
  <c r="AI891" i="1"/>
  <c r="AD891" i="1" s="1"/>
  <c r="AI892" i="1"/>
  <c r="AD892" i="1" s="1"/>
  <c r="AI893" i="1"/>
  <c r="AD893" i="1" s="1"/>
  <c r="AI894" i="1"/>
  <c r="AD894" i="1" s="1"/>
  <c r="AI895" i="1"/>
  <c r="AD895" i="1" s="1"/>
  <c r="AI896" i="1"/>
  <c r="AD896" i="1" s="1"/>
  <c r="AI897" i="1"/>
  <c r="AD897" i="1" s="1"/>
  <c r="AI898" i="1"/>
  <c r="AD898" i="1" s="1"/>
  <c r="AI899" i="1"/>
  <c r="AD899" i="1" s="1"/>
  <c r="AI900" i="1"/>
  <c r="AD900" i="1" s="1"/>
  <c r="AI901" i="1"/>
  <c r="AD901" i="1" s="1"/>
  <c r="AI902" i="1"/>
  <c r="AD902" i="1" s="1"/>
  <c r="AI903" i="1"/>
  <c r="AD903" i="1" s="1"/>
  <c r="AI904" i="1"/>
  <c r="AD904" i="1" s="1"/>
  <c r="AI905" i="1"/>
  <c r="AD905" i="1" s="1"/>
  <c r="AI906" i="1"/>
  <c r="AD906" i="1" s="1"/>
  <c r="AI907" i="1"/>
  <c r="AD907" i="1" s="1"/>
  <c r="AI908" i="1"/>
  <c r="AD908" i="1" s="1"/>
  <c r="AI909" i="1"/>
  <c r="AD909" i="1" s="1"/>
  <c r="AI910" i="1"/>
  <c r="AD910" i="1" s="1"/>
  <c r="AI911" i="1"/>
  <c r="AD911" i="1" s="1"/>
  <c r="AI912" i="1"/>
  <c r="AD912" i="1" s="1"/>
  <c r="AI913" i="1"/>
  <c r="AD913" i="1" s="1"/>
  <c r="AI914" i="1"/>
  <c r="AD914" i="1" s="1"/>
  <c r="AI915" i="1"/>
  <c r="AD915" i="1" s="1"/>
  <c r="AI916" i="1"/>
  <c r="AD916" i="1" s="1"/>
  <c r="AI917" i="1"/>
  <c r="AD917" i="1" s="1"/>
  <c r="AI918" i="1"/>
  <c r="AD918" i="1" s="1"/>
  <c r="AI919" i="1"/>
  <c r="AD919" i="1" s="1"/>
  <c r="AI920" i="1"/>
  <c r="AD920" i="1" s="1"/>
  <c r="AI921" i="1"/>
  <c r="AD921" i="1" s="1"/>
  <c r="AI922" i="1"/>
  <c r="AD922" i="1" s="1"/>
  <c r="AI923" i="1"/>
  <c r="AD923" i="1" s="1"/>
  <c r="AI924" i="1"/>
  <c r="AD924" i="1" s="1"/>
  <c r="AI925" i="1"/>
  <c r="AD925" i="1" s="1"/>
  <c r="AI926" i="1"/>
  <c r="AD926" i="1" s="1"/>
  <c r="AI927" i="1"/>
  <c r="AD927" i="1" s="1"/>
  <c r="AI928" i="1"/>
  <c r="AD928" i="1" s="1"/>
  <c r="AI929" i="1"/>
  <c r="AD929" i="1" s="1"/>
  <c r="AI930" i="1"/>
  <c r="AD930" i="1" s="1"/>
  <c r="AI931" i="1"/>
  <c r="AD931" i="1" s="1"/>
  <c r="AI932" i="1"/>
  <c r="AD932" i="1" s="1"/>
  <c r="AI933" i="1"/>
  <c r="AD933" i="1" s="1"/>
  <c r="AI934" i="1"/>
  <c r="AD934" i="1" s="1"/>
  <c r="AI935" i="1"/>
  <c r="AD935" i="1" s="1"/>
  <c r="AI936" i="1"/>
  <c r="AD936" i="1" s="1"/>
  <c r="AI937" i="1"/>
  <c r="AD937" i="1" s="1"/>
  <c r="AI938" i="1"/>
  <c r="AD938" i="1" s="1"/>
  <c r="AI939" i="1"/>
  <c r="AD939" i="1" s="1"/>
  <c r="AI940" i="1"/>
  <c r="AD940" i="1" s="1"/>
  <c r="AI941" i="1"/>
  <c r="AD941" i="1" s="1"/>
  <c r="AI942" i="1"/>
  <c r="AD942" i="1" s="1"/>
  <c r="AI943" i="1"/>
  <c r="AD943" i="1" s="1"/>
  <c r="AI944" i="1"/>
  <c r="AD944" i="1" s="1"/>
  <c r="AI945" i="1"/>
  <c r="AD945" i="1" s="1"/>
  <c r="AI946" i="1"/>
  <c r="AD946" i="1" s="1"/>
  <c r="AI947" i="1"/>
  <c r="AD947" i="1" s="1"/>
  <c r="AI948" i="1"/>
  <c r="AD948" i="1" s="1"/>
  <c r="AI949" i="1"/>
  <c r="AD949" i="1" s="1"/>
  <c r="AI950" i="1"/>
  <c r="AD950" i="1" s="1"/>
  <c r="AI951" i="1"/>
  <c r="AD951" i="1" s="1"/>
  <c r="AI952" i="1"/>
  <c r="AD952" i="1" s="1"/>
  <c r="AI953" i="1"/>
  <c r="AD953" i="1" s="1"/>
  <c r="AI954" i="1"/>
  <c r="AD954" i="1" s="1"/>
  <c r="AI955" i="1"/>
  <c r="AD955" i="1" s="1"/>
  <c r="AI956" i="1"/>
  <c r="AD956" i="1" s="1"/>
  <c r="AI957" i="1"/>
  <c r="AD957" i="1" s="1"/>
  <c r="AI958" i="1"/>
  <c r="AD958" i="1" s="1"/>
  <c r="AI959" i="1"/>
  <c r="AD959" i="1" s="1"/>
  <c r="AI960" i="1"/>
  <c r="AD960" i="1" s="1"/>
  <c r="AI961" i="1"/>
  <c r="AD961" i="1" s="1"/>
  <c r="AI962" i="1"/>
  <c r="AD962" i="1" s="1"/>
  <c r="AI963" i="1"/>
  <c r="AD963" i="1" s="1"/>
  <c r="AI964" i="1"/>
  <c r="AD964" i="1" s="1"/>
  <c r="AI965" i="1"/>
  <c r="AD965" i="1" s="1"/>
  <c r="AI966" i="1"/>
  <c r="AD966" i="1" s="1"/>
  <c r="AI967" i="1"/>
  <c r="AD967" i="1" s="1"/>
  <c r="AI968" i="1"/>
  <c r="AD968" i="1" s="1"/>
  <c r="AI969" i="1"/>
  <c r="AD969" i="1" s="1"/>
  <c r="AI970" i="1"/>
  <c r="AD970" i="1" s="1"/>
  <c r="AI971" i="1"/>
  <c r="AD971" i="1" s="1"/>
  <c r="AI972" i="1"/>
  <c r="AD972" i="1" s="1"/>
  <c r="AI973" i="1"/>
  <c r="AD973" i="1" s="1"/>
  <c r="AI974" i="1"/>
  <c r="AD974" i="1" s="1"/>
  <c r="AI975" i="1"/>
  <c r="AD975" i="1" s="1"/>
  <c r="AI976" i="1"/>
  <c r="AD976" i="1" s="1"/>
  <c r="AI977" i="1"/>
  <c r="AD977" i="1" s="1"/>
  <c r="AI978" i="1"/>
  <c r="AD978" i="1" s="1"/>
  <c r="AI979" i="1"/>
  <c r="AD979" i="1" s="1"/>
  <c r="AI980" i="1"/>
  <c r="AD980" i="1" s="1"/>
  <c r="AI981" i="1"/>
  <c r="AD981" i="1" s="1"/>
  <c r="AI982" i="1"/>
  <c r="AD982" i="1" s="1"/>
  <c r="AI983" i="1"/>
  <c r="AD983" i="1" s="1"/>
  <c r="AI984" i="1"/>
  <c r="AD984" i="1" s="1"/>
  <c r="AI985" i="1"/>
  <c r="AD985" i="1" s="1"/>
  <c r="AI986" i="1"/>
  <c r="AD986" i="1" s="1"/>
  <c r="AI987" i="1"/>
  <c r="AD987" i="1" s="1"/>
  <c r="AI988" i="1"/>
  <c r="AD988" i="1" s="1"/>
  <c r="AI989" i="1"/>
  <c r="AD989" i="1" s="1"/>
  <c r="AI990" i="1"/>
  <c r="AD990" i="1" s="1"/>
  <c r="AI991" i="1"/>
  <c r="AD991" i="1" s="1"/>
  <c r="AI992" i="1"/>
  <c r="AD992" i="1" s="1"/>
  <c r="AI993" i="1"/>
  <c r="AD993" i="1" s="1"/>
  <c r="AI994" i="1"/>
  <c r="AD994" i="1" s="1"/>
  <c r="AI995" i="1"/>
  <c r="AD995" i="1" s="1"/>
  <c r="AI996" i="1"/>
  <c r="AD996" i="1" s="1"/>
  <c r="AI997" i="1"/>
  <c r="AD997" i="1" s="1"/>
  <c r="AI998" i="1"/>
  <c r="AD998" i="1" s="1"/>
  <c r="AI999" i="1"/>
  <c r="AD999" i="1" s="1"/>
  <c r="AI1000" i="1"/>
  <c r="AD1000" i="1" s="1"/>
  <c r="AI1001" i="1"/>
  <c r="AD1001" i="1" s="1"/>
  <c r="AI1002" i="1"/>
  <c r="AD1002" i="1" s="1"/>
  <c r="AI1003" i="1"/>
  <c r="AD1003" i="1" s="1"/>
  <c r="AI1004" i="1"/>
  <c r="AD1004" i="1" s="1"/>
  <c r="AI1005" i="1"/>
  <c r="AD1005" i="1" s="1"/>
  <c r="AI1006" i="1"/>
  <c r="AD1006" i="1" s="1"/>
  <c r="AI1007" i="1"/>
  <c r="AD1007" i="1" s="1"/>
  <c r="AI1008" i="1"/>
  <c r="AD1008" i="1" s="1"/>
  <c r="AI1009" i="1"/>
  <c r="AD1009" i="1" s="1"/>
  <c r="AI1010" i="1"/>
  <c r="AD1010" i="1" s="1"/>
  <c r="AI1011" i="1"/>
  <c r="AD1011" i="1" s="1"/>
  <c r="AI1012" i="1"/>
  <c r="AD1012" i="1" s="1"/>
  <c r="AI1013" i="1"/>
  <c r="AD1013" i="1" s="1"/>
  <c r="AI1014" i="1"/>
  <c r="AD1014" i="1" s="1"/>
  <c r="AI1015" i="1"/>
  <c r="AD1015" i="1" s="1"/>
  <c r="AI1016" i="1"/>
  <c r="AD1016" i="1" s="1"/>
  <c r="AI1017" i="1"/>
  <c r="AD1017" i="1" s="1"/>
  <c r="AI1018" i="1"/>
  <c r="AD1018" i="1" s="1"/>
  <c r="AI1019" i="1"/>
  <c r="AD1019" i="1" s="1"/>
  <c r="AI1020" i="1"/>
  <c r="AD1020" i="1" s="1"/>
  <c r="AI1021" i="1"/>
  <c r="AD1021" i="1" s="1"/>
  <c r="AI1022" i="1"/>
  <c r="AD1022" i="1" s="1"/>
  <c r="AI1023" i="1"/>
  <c r="AD1023" i="1" s="1"/>
  <c r="AI1024" i="1"/>
  <c r="AD1024" i="1" s="1"/>
  <c r="AI1025" i="1"/>
  <c r="AD1025" i="1" s="1"/>
  <c r="AI1026" i="1"/>
  <c r="AD1026" i="1" s="1"/>
  <c r="AI1027" i="1"/>
  <c r="AD1027" i="1" s="1"/>
  <c r="AI1028" i="1"/>
  <c r="AD1028" i="1" s="1"/>
  <c r="AI1029" i="1"/>
  <c r="AD1029" i="1" s="1"/>
  <c r="AI1030" i="1"/>
  <c r="AD1030" i="1" s="1"/>
  <c r="AI1031" i="1"/>
  <c r="AD1031" i="1" s="1"/>
  <c r="AI1032" i="1"/>
  <c r="AD1032" i="1" s="1"/>
  <c r="AI1033" i="1"/>
  <c r="AD1033" i="1" s="1"/>
  <c r="AI1034" i="1"/>
  <c r="AD1034" i="1" s="1"/>
  <c r="AI1035" i="1"/>
  <c r="AD1035" i="1" s="1"/>
  <c r="AI1036" i="1"/>
  <c r="AD1036" i="1" s="1"/>
  <c r="AI1037" i="1"/>
  <c r="AD1037" i="1" s="1"/>
  <c r="AI1038" i="1"/>
  <c r="AD1038" i="1" s="1"/>
  <c r="AI1039" i="1"/>
  <c r="AD1039" i="1" s="1"/>
  <c r="AI1040" i="1"/>
  <c r="AD1040" i="1" s="1"/>
  <c r="AI1041" i="1"/>
  <c r="AD1041" i="1" s="1"/>
  <c r="AI1042" i="1"/>
  <c r="AD1042" i="1" s="1"/>
  <c r="AI1043" i="1"/>
  <c r="AD1043" i="1" s="1"/>
  <c r="AI1044" i="1"/>
  <c r="AD1044" i="1" s="1"/>
  <c r="AI1045" i="1"/>
  <c r="AD1045" i="1" s="1"/>
  <c r="AI1046" i="1"/>
  <c r="AD1046" i="1" s="1"/>
  <c r="AI1047" i="1"/>
  <c r="AD1047" i="1" s="1"/>
  <c r="AI1048" i="1"/>
  <c r="AD1048" i="1" s="1"/>
  <c r="AI1049" i="1"/>
  <c r="AD1049" i="1" s="1"/>
  <c r="AI1050" i="1"/>
  <c r="AD1050" i="1" s="1"/>
  <c r="AI1051" i="1"/>
  <c r="AD1051" i="1" s="1"/>
  <c r="AI1052" i="1"/>
  <c r="AD1052" i="1" s="1"/>
  <c r="AI1053" i="1"/>
  <c r="AD1053" i="1" s="1"/>
  <c r="AI1054" i="1"/>
  <c r="AD1054" i="1" s="1"/>
  <c r="AI1055" i="1"/>
  <c r="AD1055" i="1" s="1"/>
  <c r="AI1056" i="1"/>
  <c r="AD1056" i="1" s="1"/>
  <c r="AI1057" i="1"/>
  <c r="AD1057" i="1" s="1"/>
  <c r="AI1058" i="1"/>
  <c r="AD1058" i="1" s="1"/>
  <c r="AI1059" i="1"/>
  <c r="AD1059" i="1" s="1"/>
  <c r="AI1060" i="1"/>
  <c r="AD1060" i="1" s="1"/>
  <c r="AI1061" i="1"/>
  <c r="AD1061" i="1" s="1"/>
  <c r="AI1062" i="1"/>
  <c r="AD1062" i="1" s="1"/>
  <c r="AI1063" i="1"/>
  <c r="AD1063" i="1" s="1"/>
  <c r="AI1064" i="1"/>
  <c r="AD1064" i="1" s="1"/>
  <c r="AI1065" i="1"/>
  <c r="AD1065" i="1" s="1"/>
  <c r="AI1066" i="1"/>
  <c r="AD1066" i="1" s="1"/>
  <c r="AI1067" i="1"/>
  <c r="AD1067" i="1" s="1"/>
  <c r="AI1068" i="1"/>
  <c r="AD1068" i="1" s="1"/>
  <c r="AI1069" i="1"/>
  <c r="AD1069" i="1" s="1"/>
  <c r="AI1070" i="1"/>
  <c r="AD1070" i="1" s="1"/>
  <c r="AI1071" i="1"/>
  <c r="AD1071" i="1" s="1"/>
  <c r="AI1072" i="1"/>
  <c r="AD1072" i="1" s="1"/>
  <c r="AI1073" i="1"/>
  <c r="AD1073" i="1" s="1"/>
  <c r="AI1074" i="1"/>
  <c r="AD1074" i="1" s="1"/>
  <c r="AI1075" i="1"/>
  <c r="AD1075" i="1" s="1"/>
  <c r="AI1076" i="1"/>
  <c r="AD1076" i="1" s="1"/>
  <c r="AI1077" i="1"/>
  <c r="AD1077" i="1" s="1"/>
  <c r="AI1078" i="1"/>
  <c r="AD1078" i="1" s="1"/>
  <c r="AI1079" i="1"/>
  <c r="AD1079" i="1" s="1"/>
  <c r="AI1080" i="1"/>
  <c r="AD1080" i="1" s="1"/>
  <c r="AI1081" i="1"/>
  <c r="AD1081" i="1" s="1"/>
  <c r="AI1082" i="1"/>
  <c r="AD1082" i="1" s="1"/>
  <c r="AI1083" i="1"/>
  <c r="AD1083" i="1" s="1"/>
  <c r="AI1084" i="1"/>
  <c r="AD1084" i="1" s="1"/>
  <c r="AI1085" i="1"/>
  <c r="AD1085" i="1" s="1"/>
  <c r="AI1086" i="1"/>
  <c r="AD1086" i="1" s="1"/>
  <c r="AI1087" i="1"/>
  <c r="AD1087" i="1" s="1"/>
  <c r="AI1088" i="1"/>
  <c r="AD1088" i="1" s="1"/>
  <c r="AI1089" i="1"/>
  <c r="AD1089" i="1" s="1"/>
  <c r="AI1090" i="1"/>
  <c r="AD1090" i="1" s="1"/>
  <c r="AI1091" i="1"/>
  <c r="AD1091" i="1" s="1"/>
  <c r="AI1092" i="1"/>
  <c r="AD1092" i="1" s="1"/>
  <c r="AI1093" i="1"/>
  <c r="AD1093" i="1" s="1"/>
  <c r="AI1094" i="1"/>
  <c r="AD1094" i="1" s="1"/>
  <c r="AI1095" i="1"/>
  <c r="AD1095" i="1" s="1"/>
  <c r="AI1096" i="1"/>
  <c r="AD1096" i="1" s="1"/>
  <c r="AI1097" i="1"/>
  <c r="AD1097" i="1" s="1"/>
  <c r="AI1098" i="1"/>
  <c r="AD1098" i="1" s="1"/>
  <c r="AI1099" i="1"/>
  <c r="AD1099" i="1" s="1"/>
  <c r="AI1100" i="1"/>
  <c r="AD1100" i="1" s="1"/>
  <c r="AI1101" i="1"/>
  <c r="AD1101" i="1" s="1"/>
  <c r="AI1102" i="1"/>
  <c r="AD1102" i="1" s="1"/>
  <c r="AI1103" i="1"/>
  <c r="AD1103" i="1" s="1"/>
  <c r="AI1104" i="1"/>
  <c r="AD1104" i="1" s="1"/>
  <c r="AI1105" i="1"/>
  <c r="AD1105" i="1" s="1"/>
  <c r="AI1106" i="1"/>
  <c r="AD1106" i="1" s="1"/>
  <c r="AI1107" i="1"/>
  <c r="AD1107" i="1" s="1"/>
  <c r="AI1108" i="1"/>
  <c r="AD1108" i="1" s="1"/>
  <c r="AI1109" i="1"/>
  <c r="AD1109" i="1" s="1"/>
  <c r="AI1110" i="1"/>
  <c r="AD1110" i="1" s="1"/>
  <c r="AI1111" i="1"/>
  <c r="AD1111" i="1" s="1"/>
  <c r="AI1112" i="1"/>
  <c r="AD1112" i="1" s="1"/>
  <c r="AI1113" i="1"/>
  <c r="AD1113" i="1" s="1"/>
  <c r="AI1114" i="1"/>
  <c r="AD1114" i="1" s="1"/>
  <c r="AI1115" i="1"/>
  <c r="AD1115" i="1" s="1"/>
  <c r="AI1116" i="1"/>
  <c r="AD1116" i="1" s="1"/>
  <c r="AI1117" i="1"/>
  <c r="AD1117" i="1" s="1"/>
  <c r="AI1118" i="1"/>
  <c r="AD1118" i="1" s="1"/>
  <c r="AI1119" i="1"/>
  <c r="AD1119" i="1" s="1"/>
  <c r="AI1120" i="1"/>
  <c r="AD1120" i="1" s="1"/>
  <c r="AI1121" i="1"/>
  <c r="AD1121" i="1" s="1"/>
  <c r="AI1122" i="1"/>
  <c r="AD1122" i="1" s="1"/>
  <c r="AI1123" i="1"/>
  <c r="AD1123" i="1" s="1"/>
  <c r="AI1124" i="1"/>
  <c r="AD1124" i="1" s="1"/>
  <c r="AI1125" i="1"/>
  <c r="AD1125" i="1" s="1"/>
  <c r="AI1126" i="1"/>
  <c r="AD1126" i="1" s="1"/>
  <c r="AI1127" i="1"/>
  <c r="AD1127" i="1" s="1"/>
  <c r="AI1128" i="1"/>
  <c r="AD1128" i="1" s="1"/>
  <c r="AI1129" i="1"/>
  <c r="AD1129" i="1" s="1"/>
  <c r="AI1130" i="1"/>
  <c r="AD1130" i="1" s="1"/>
  <c r="AI1131" i="1"/>
  <c r="AD1131" i="1" s="1"/>
  <c r="AI1132" i="1"/>
  <c r="AD1132" i="1" s="1"/>
  <c r="AI1133" i="1"/>
  <c r="AD1133" i="1" s="1"/>
  <c r="AI1134" i="1"/>
  <c r="AD1134" i="1" s="1"/>
  <c r="AI1135" i="1"/>
  <c r="AD1135" i="1" s="1"/>
  <c r="AI1136" i="1"/>
  <c r="AD1136" i="1" s="1"/>
  <c r="AI1137" i="1"/>
  <c r="AD1137" i="1" s="1"/>
  <c r="AI1138" i="1"/>
  <c r="AD1138" i="1" s="1"/>
  <c r="AI1139" i="1"/>
  <c r="AD1139" i="1" s="1"/>
  <c r="AI1140" i="1"/>
  <c r="AD1140" i="1" s="1"/>
  <c r="AI1141" i="1"/>
  <c r="AD1141" i="1" s="1"/>
  <c r="AI1142" i="1"/>
  <c r="AD1142" i="1" s="1"/>
  <c r="AI1143" i="1"/>
  <c r="AD1143" i="1" s="1"/>
  <c r="AI1144" i="1"/>
  <c r="AD1144" i="1" s="1"/>
  <c r="AI1145" i="1"/>
  <c r="AD1145" i="1" s="1"/>
  <c r="AI1146" i="1"/>
  <c r="AD1146" i="1" s="1"/>
  <c r="AI1147" i="1"/>
  <c r="AD1147" i="1" s="1"/>
  <c r="AI1148" i="1"/>
  <c r="AD1148" i="1" s="1"/>
  <c r="AI1149" i="1"/>
  <c r="AD1149" i="1" s="1"/>
  <c r="AI1150" i="1"/>
  <c r="AD1150" i="1" s="1"/>
  <c r="AI1151" i="1"/>
  <c r="AD1151" i="1" s="1"/>
  <c r="AI1152" i="1"/>
  <c r="AD1152" i="1" s="1"/>
  <c r="AI1153" i="1"/>
  <c r="AD1153" i="1" s="1"/>
  <c r="AI1154" i="1"/>
  <c r="AD1154" i="1" s="1"/>
  <c r="AI1155" i="1"/>
  <c r="AD1155" i="1" s="1"/>
  <c r="AI1156" i="1"/>
  <c r="AD1156" i="1" s="1"/>
  <c r="AI1157" i="1"/>
  <c r="AD1157" i="1" s="1"/>
  <c r="AI1158" i="1"/>
  <c r="AD1158" i="1" s="1"/>
  <c r="AI1159" i="1"/>
  <c r="AD1159" i="1" s="1"/>
  <c r="AI1160" i="1"/>
  <c r="AD1160" i="1" s="1"/>
  <c r="AI1161" i="1"/>
  <c r="AD1161" i="1" s="1"/>
  <c r="AI1162" i="1"/>
  <c r="AD1162" i="1" s="1"/>
  <c r="AI1163" i="1"/>
  <c r="AD1163" i="1" s="1"/>
  <c r="AI1164" i="1"/>
  <c r="AD1164" i="1" s="1"/>
  <c r="AI1165" i="1"/>
  <c r="AD1165" i="1" s="1"/>
  <c r="AI1166" i="1"/>
  <c r="AD1166" i="1" s="1"/>
  <c r="AI1167" i="1"/>
  <c r="AD1167" i="1" s="1"/>
  <c r="AI1168" i="1"/>
  <c r="AD1168" i="1" s="1"/>
  <c r="AI1169" i="1"/>
  <c r="AD1169" i="1" s="1"/>
  <c r="AI1170" i="1"/>
  <c r="AD1170" i="1" s="1"/>
  <c r="AI1171" i="1"/>
  <c r="AD1171" i="1" s="1"/>
  <c r="AI1172" i="1"/>
  <c r="AD1172" i="1" s="1"/>
  <c r="AI1173" i="1"/>
  <c r="AD1173" i="1" s="1"/>
  <c r="AI1174" i="1"/>
  <c r="AD1174" i="1" s="1"/>
  <c r="AI1175" i="1"/>
  <c r="AD1175" i="1" s="1"/>
  <c r="AI1176" i="1"/>
  <c r="AD1176" i="1" s="1"/>
  <c r="AI1177" i="1"/>
  <c r="AD1177" i="1" s="1"/>
  <c r="AI1178" i="1"/>
  <c r="AD1178" i="1" s="1"/>
  <c r="AI1179" i="1"/>
  <c r="AD1179" i="1" s="1"/>
  <c r="AI1180" i="1"/>
  <c r="AD1180" i="1" s="1"/>
  <c r="AI1181" i="1"/>
  <c r="AD1181" i="1" s="1"/>
  <c r="AI1182" i="1"/>
  <c r="AD1182" i="1" s="1"/>
  <c r="AI1183" i="1"/>
  <c r="AD1183" i="1" s="1"/>
  <c r="AI1184" i="1"/>
  <c r="AD1184" i="1" s="1"/>
  <c r="AI1185" i="1"/>
  <c r="AD1185" i="1" s="1"/>
  <c r="AI1186" i="1"/>
  <c r="AD1186" i="1" s="1"/>
  <c r="AI1187" i="1"/>
  <c r="AD1187" i="1" s="1"/>
  <c r="AI1188" i="1"/>
  <c r="AD1188" i="1" s="1"/>
  <c r="AI1189" i="1"/>
  <c r="AD1189" i="1" s="1"/>
  <c r="AI1190" i="1"/>
  <c r="AD1190" i="1" s="1"/>
  <c r="AI1191" i="1"/>
  <c r="AD1191" i="1" s="1"/>
  <c r="AI1192" i="1"/>
  <c r="AD1192" i="1" s="1"/>
  <c r="AI1193" i="1"/>
  <c r="AD1193" i="1" s="1"/>
  <c r="AI1194" i="1"/>
  <c r="AD1194" i="1" s="1"/>
  <c r="AI1195" i="1"/>
  <c r="AD1195" i="1" s="1"/>
  <c r="AI1196" i="1"/>
  <c r="AD1196" i="1" s="1"/>
  <c r="AI1197" i="1"/>
  <c r="AD1197" i="1" s="1"/>
  <c r="AI1198" i="1"/>
  <c r="AD1198" i="1" s="1"/>
  <c r="AI1199" i="1"/>
  <c r="AD1199" i="1" s="1"/>
  <c r="AI1200" i="1"/>
  <c r="AD1200" i="1" s="1"/>
  <c r="AI1201" i="1"/>
  <c r="AD1201" i="1" s="1"/>
  <c r="AI1202" i="1"/>
  <c r="AD1202" i="1" s="1"/>
  <c r="AI1203" i="1"/>
  <c r="AD1203" i="1" s="1"/>
  <c r="AI1204" i="1"/>
  <c r="AD1204" i="1" s="1"/>
  <c r="AI1205" i="1"/>
  <c r="AD1205" i="1" s="1"/>
  <c r="AI1206" i="1"/>
  <c r="AD1206" i="1" s="1"/>
  <c r="AI1207" i="1"/>
  <c r="AD1207" i="1" s="1"/>
  <c r="AI1208" i="1"/>
  <c r="AD1208" i="1" s="1"/>
  <c r="AI1209" i="1"/>
  <c r="AD1209" i="1" s="1"/>
  <c r="AI1210" i="1"/>
  <c r="AD1210" i="1" s="1"/>
  <c r="AI1211" i="1"/>
  <c r="AD1211" i="1" s="1"/>
  <c r="AI1212" i="1"/>
  <c r="AD1212" i="1" s="1"/>
  <c r="AI1213" i="1"/>
  <c r="AD1213" i="1" s="1"/>
  <c r="AI1214" i="1"/>
  <c r="AD1214" i="1" s="1"/>
  <c r="AI1215" i="1"/>
  <c r="AD1215" i="1" s="1"/>
  <c r="AI1216" i="1"/>
  <c r="AD1216" i="1" s="1"/>
  <c r="AI1217" i="1"/>
  <c r="AD1217" i="1" s="1"/>
  <c r="AI1218" i="1"/>
  <c r="AD1218" i="1" s="1"/>
  <c r="AI1219" i="1"/>
  <c r="AD1219" i="1" s="1"/>
  <c r="AI1220" i="1"/>
  <c r="AD1220" i="1" s="1"/>
  <c r="AI1221" i="1"/>
  <c r="AD1221" i="1" s="1"/>
  <c r="AI1222" i="1"/>
  <c r="AD1222" i="1" s="1"/>
  <c r="AI1223" i="1"/>
  <c r="AD1223" i="1" s="1"/>
  <c r="AI1224" i="1"/>
  <c r="AD1224" i="1" s="1"/>
  <c r="AI1225" i="1"/>
  <c r="AD1225" i="1" s="1"/>
  <c r="AI1226" i="1"/>
  <c r="AD1226" i="1" s="1"/>
  <c r="AI1227" i="1"/>
  <c r="AD1227" i="1" s="1"/>
  <c r="AI1228" i="1"/>
  <c r="AD1228" i="1" s="1"/>
  <c r="AI1229" i="1"/>
  <c r="AD1229" i="1" s="1"/>
  <c r="AI1230" i="1"/>
  <c r="AD1230" i="1" s="1"/>
  <c r="AI1231" i="1"/>
  <c r="AD1231" i="1" s="1"/>
  <c r="AI1232" i="1"/>
  <c r="AD1232" i="1" s="1"/>
  <c r="AI1233" i="1"/>
  <c r="AD1233" i="1" s="1"/>
  <c r="AI1234" i="1"/>
  <c r="AD1234" i="1" s="1"/>
  <c r="AI1235" i="1"/>
  <c r="AD1235" i="1" s="1"/>
  <c r="AI1236" i="1"/>
  <c r="AD1236" i="1" s="1"/>
  <c r="AI1237" i="1"/>
  <c r="AD1237" i="1" s="1"/>
  <c r="AI1238" i="1"/>
  <c r="AD1238" i="1" s="1"/>
  <c r="AI1239" i="1"/>
  <c r="AD1239" i="1" s="1"/>
  <c r="AI1240" i="1"/>
  <c r="AD1240" i="1" s="1"/>
  <c r="AI1241" i="1"/>
  <c r="AD1241" i="1" s="1"/>
  <c r="AI1242" i="1"/>
  <c r="AD1242" i="1" s="1"/>
  <c r="AI1243" i="1"/>
  <c r="AD1243" i="1" s="1"/>
  <c r="AI1244" i="1"/>
  <c r="AD1244" i="1" s="1"/>
  <c r="AI1245" i="1"/>
  <c r="AD1245" i="1" s="1"/>
  <c r="AI1246" i="1"/>
  <c r="AD1246" i="1" s="1"/>
  <c r="AI1247" i="1"/>
  <c r="AD1247" i="1" s="1"/>
  <c r="AI1248" i="1"/>
  <c r="AD1248" i="1" s="1"/>
  <c r="AI1249" i="1"/>
  <c r="AD1249" i="1" s="1"/>
  <c r="AI1250" i="1"/>
  <c r="AD1250" i="1" s="1"/>
  <c r="AI1251" i="1"/>
  <c r="AD1251" i="1" s="1"/>
  <c r="AI1252" i="1"/>
  <c r="AD1252" i="1" s="1"/>
  <c r="AI1253" i="1"/>
  <c r="AD1253" i="1" s="1"/>
  <c r="AI1254" i="1"/>
  <c r="AD1254" i="1" s="1"/>
  <c r="AI1255" i="1"/>
  <c r="AD1255" i="1" s="1"/>
  <c r="AI1256" i="1"/>
  <c r="AD1256" i="1" s="1"/>
  <c r="AI1257" i="1"/>
  <c r="AD1257" i="1" s="1"/>
  <c r="AI1258" i="1"/>
  <c r="AD1258" i="1" s="1"/>
  <c r="AI1259" i="1"/>
  <c r="AD1259" i="1" s="1"/>
  <c r="AI1260" i="1"/>
  <c r="AD1260" i="1" s="1"/>
  <c r="AI1261" i="1"/>
  <c r="AD1261" i="1" s="1"/>
  <c r="AI1262" i="1"/>
  <c r="AD1262" i="1" s="1"/>
  <c r="AI1263" i="1"/>
  <c r="AD1263" i="1" s="1"/>
  <c r="AI1264" i="1"/>
  <c r="AD1264" i="1" s="1"/>
  <c r="AI1265" i="1"/>
  <c r="AD1265" i="1" s="1"/>
  <c r="AI1266" i="1"/>
  <c r="AD1266" i="1" s="1"/>
  <c r="AI1267" i="1"/>
  <c r="AD1267" i="1" s="1"/>
  <c r="AI1268" i="1"/>
  <c r="AD1268" i="1" s="1"/>
  <c r="AI1269" i="1"/>
  <c r="AD1269" i="1" s="1"/>
  <c r="AI1270" i="1"/>
  <c r="AD1270" i="1" s="1"/>
  <c r="AI1271" i="1"/>
  <c r="AD1271" i="1" s="1"/>
  <c r="AI1272" i="1"/>
  <c r="AD1272" i="1" s="1"/>
  <c r="AI1273" i="1"/>
  <c r="AD1273" i="1" s="1"/>
  <c r="AI1274" i="1"/>
  <c r="AD1274" i="1" s="1"/>
  <c r="AI1275" i="1"/>
  <c r="AD1275" i="1" s="1"/>
  <c r="AI1276" i="1"/>
  <c r="AD1276" i="1" s="1"/>
  <c r="AI1277" i="1"/>
  <c r="AD1277" i="1" s="1"/>
  <c r="AI1278" i="1"/>
  <c r="AD1278" i="1" s="1"/>
  <c r="AI1279" i="1"/>
  <c r="AD1279" i="1" s="1"/>
  <c r="AI1280" i="1"/>
  <c r="AD1280" i="1" s="1"/>
  <c r="AI1281" i="1"/>
  <c r="AD1281" i="1" s="1"/>
  <c r="AI1282" i="1"/>
  <c r="AD1282" i="1" s="1"/>
  <c r="AI1283" i="1"/>
  <c r="AD1283" i="1" s="1"/>
  <c r="AI1284" i="1"/>
  <c r="AD1284" i="1" s="1"/>
  <c r="AI1285" i="1"/>
  <c r="AD1285" i="1" s="1"/>
  <c r="AI1286" i="1"/>
  <c r="AD1286" i="1" s="1"/>
  <c r="AI1287" i="1"/>
  <c r="AD1287" i="1" s="1"/>
  <c r="AI1288" i="1"/>
  <c r="AD1288" i="1" s="1"/>
  <c r="AI1289" i="1"/>
  <c r="AD1289" i="1" s="1"/>
  <c r="AI1290" i="1"/>
  <c r="AD1290" i="1" s="1"/>
  <c r="AI1291" i="1"/>
  <c r="AD1291" i="1" s="1"/>
  <c r="AI1292" i="1"/>
  <c r="AD1292" i="1" s="1"/>
  <c r="AI1293" i="1"/>
  <c r="AD1293" i="1" s="1"/>
  <c r="AI1294" i="1"/>
  <c r="AD1294" i="1" s="1"/>
  <c r="AI1295" i="1"/>
  <c r="AD1295" i="1" s="1"/>
  <c r="AI1296" i="1"/>
  <c r="AD1296" i="1" s="1"/>
  <c r="AI1297" i="1"/>
  <c r="AD1297" i="1" s="1"/>
  <c r="AI1298" i="1"/>
  <c r="AD1298" i="1" s="1"/>
  <c r="AI1299" i="1"/>
  <c r="AD1299" i="1" s="1"/>
  <c r="AI1300" i="1"/>
  <c r="AD1300" i="1" s="1"/>
  <c r="AI1301" i="1"/>
  <c r="AD1301" i="1" s="1"/>
  <c r="AI1302" i="1"/>
  <c r="AD1302" i="1" s="1"/>
  <c r="AI1303" i="1"/>
  <c r="AD1303" i="1" s="1"/>
  <c r="AI1304" i="1"/>
  <c r="AD1304" i="1" s="1"/>
  <c r="AI1305" i="1"/>
  <c r="AD1305" i="1" s="1"/>
  <c r="AI1306" i="1"/>
  <c r="AD1306" i="1" s="1"/>
  <c r="AI1307" i="1"/>
  <c r="AD1307" i="1" s="1"/>
  <c r="AI1308" i="1"/>
  <c r="AD1308" i="1" s="1"/>
  <c r="AI1309" i="1"/>
  <c r="AD1309" i="1" s="1"/>
  <c r="AI1310" i="1"/>
  <c r="AD1310" i="1" s="1"/>
  <c r="AI1311" i="1"/>
  <c r="AD1311" i="1" s="1"/>
  <c r="AI1312" i="1"/>
  <c r="AD1312" i="1" s="1"/>
  <c r="AI1313" i="1"/>
  <c r="AD1313" i="1" s="1"/>
  <c r="AI1314" i="1"/>
  <c r="AD1314" i="1" s="1"/>
  <c r="AI1315" i="1"/>
  <c r="AD1315" i="1" s="1"/>
  <c r="AI1316" i="1"/>
  <c r="AD1316" i="1" s="1"/>
  <c r="AI1317" i="1"/>
  <c r="AD1317" i="1" s="1"/>
  <c r="AI1318" i="1"/>
  <c r="AD1318" i="1" s="1"/>
  <c r="AI1319" i="1"/>
  <c r="AD1319" i="1" s="1"/>
  <c r="AI1320" i="1"/>
  <c r="AD1320" i="1" s="1"/>
  <c r="AI1321" i="1"/>
  <c r="AD1321" i="1" s="1"/>
  <c r="AI1322" i="1"/>
  <c r="AD1322" i="1" s="1"/>
  <c r="AI1323" i="1"/>
  <c r="AD1323" i="1" s="1"/>
  <c r="AI1324" i="1"/>
  <c r="AD1324" i="1" s="1"/>
  <c r="AI1325" i="1"/>
  <c r="AD1325" i="1" s="1"/>
  <c r="AI1326" i="1"/>
  <c r="AD1326" i="1" s="1"/>
  <c r="AI1327" i="1"/>
  <c r="AD1327" i="1" s="1"/>
  <c r="AI1328" i="1"/>
  <c r="AD1328" i="1" s="1"/>
  <c r="AI1329" i="1"/>
  <c r="AD1329" i="1" s="1"/>
  <c r="AI1330" i="1"/>
  <c r="AD1330" i="1" s="1"/>
  <c r="AI1331" i="1"/>
  <c r="AD1331" i="1" s="1"/>
  <c r="AI1332" i="1"/>
  <c r="AD1332" i="1" s="1"/>
  <c r="AI1333" i="1"/>
  <c r="AD1333" i="1" s="1"/>
  <c r="AI1334" i="1"/>
  <c r="AD1334" i="1" s="1"/>
  <c r="AI1335" i="1"/>
  <c r="AD1335" i="1" s="1"/>
  <c r="AI1336" i="1"/>
  <c r="AD1336" i="1" s="1"/>
  <c r="AI1337" i="1"/>
  <c r="AD1337" i="1" s="1"/>
  <c r="AI1338" i="1"/>
  <c r="AD1338" i="1" s="1"/>
  <c r="AI1339" i="1"/>
  <c r="AD1339" i="1" s="1"/>
  <c r="AI1340" i="1"/>
  <c r="AD1340" i="1" s="1"/>
  <c r="AI1341" i="1"/>
  <c r="AD1341" i="1" s="1"/>
  <c r="AI1342" i="1"/>
  <c r="AD1342" i="1" s="1"/>
  <c r="AI1343" i="1"/>
  <c r="AD1343" i="1" s="1"/>
  <c r="AI1344" i="1"/>
  <c r="AD1344" i="1" s="1"/>
  <c r="AI1345" i="1"/>
  <c r="AD1345" i="1" s="1"/>
  <c r="AI1346" i="1"/>
  <c r="AD1346" i="1" s="1"/>
  <c r="AI1347" i="1"/>
  <c r="AD1347" i="1" s="1"/>
  <c r="AI1348" i="1"/>
  <c r="AD1348" i="1" s="1"/>
  <c r="AI1349" i="1"/>
  <c r="AD1349" i="1" s="1"/>
  <c r="AI1350" i="1"/>
  <c r="AD1350" i="1" s="1"/>
  <c r="AI1351" i="1"/>
  <c r="AD1351" i="1" s="1"/>
  <c r="AI1352" i="1"/>
  <c r="AD1352" i="1" s="1"/>
  <c r="AI1353" i="1"/>
  <c r="AD1353" i="1" s="1"/>
  <c r="AI1354" i="1"/>
  <c r="AD1354" i="1" s="1"/>
  <c r="AI1355" i="1"/>
  <c r="AD1355" i="1" s="1"/>
  <c r="AI1356" i="1"/>
  <c r="AD1356" i="1" s="1"/>
  <c r="AI1357" i="1"/>
  <c r="AD1357" i="1" s="1"/>
  <c r="AI1358" i="1"/>
  <c r="AD1358" i="1" s="1"/>
  <c r="AI1359" i="1"/>
  <c r="AD1359" i="1" s="1"/>
  <c r="AI1360" i="1"/>
  <c r="AD1360" i="1" s="1"/>
  <c r="AI1361" i="1"/>
  <c r="AD1361" i="1" s="1"/>
  <c r="AI1362" i="1"/>
  <c r="AD1362" i="1" s="1"/>
  <c r="AI1363" i="1"/>
  <c r="AD1363" i="1" s="1"/>
  <c r="AI1364" i="1"/>
  <c r="AD1364" i="1" s="1"/>
  <c r="AI1365" i="1"/>
  <c r="AD1365" i="1" s="1"/>
  <c r="AI1366" i="1"/>
  <c r="AD1366" i="1" s="1"/>
  <c r="AI1367" i="1"/>
  <c r="AD1367" i="1" s="1"/>
  <c r="AI1368" i="1"/>
  <c r="AD1368" i="1" s="1"/>
  <c r="AI1369" i="1"/>
  <c r="AD1369" i="1" s="1"/>
  <c r="AI1370" i="1"/>
  <c r="AD1370" i="1" s="1"/>
  <c r="AI1371" i="1"/>
  <c r="AD1371" i="1" s="1"/>
  <c r="AI1372" i="1"/>
  <c r="AD1372" i="1" s="1"/>
  <c r="AI1373" i="1"/>
  <c r="AD1373" i="1" s="1"/>
  <c r="AI1374" i="1"/>
  <c r="AD1374" i="1" s="1"/>
  <c r="AI1375" i="1"/>
  <c r="AD1375" i="1" s="1"/>
  <c r="AI1376" i="1"/>
  <c r="AD1376" i="1" s="1"/>
  <c r="AI1377" i="1"/>
  <c r="AD1377" i="1" s="1"/>
  <c r="AI1378" i="1"/>
  <c r="AD1378" i="1" s="1"/>
  <c r="AI1379" i="1"/>
  <c r="AD1379" i="1" s="1"/>
  <c r="AI1380" i="1"/>
  <c r="AD1380" i="1" s="1"/>
  <c r="AI1381" i="1"/>
  <c r="AD1381" i="1" s="1"/>
  <c r="AI1382" i="1"/>
  <c r="AD1382" i="1" s="1"/>
  <c r="AI1383" i="1"/>
  <c r="AD1383" i="1" s="1"/>
  <c r="AI1384" i="1"/>
  <c r="AD1384" i="1" s="1"/>
  <c r="AI1385" i="1"/>
  <c r="AD1385" i="1" s="1"/>
  <c r="AI1386" i="1"/>
  <c r="AD1386" i="1" s="1"/>
  <c r="AI1387" i="1"/>
  <c r="AD1387" i="1" s="1"/>
  <c r="AI1388" i="1"/>
  <c r="AD1388" i="1" s="1"/>
  <c r="AI1389" i="1"/>
  <c r="AD1389" i="1" s="1"/>
  <c r="AI1390" i="1"/>
  <c r="AD1390" i="1" s="1"/>
  <c r="AI1391" i="1"/>
  <c r="AD1391" i="1" s="1"/>
  <c r="AI1392" i="1"/>
  <c r="AD1392" i="1" s="1"/>
  <c r="AI1393" i="1"/>
  <c r="AD1393" i="1" s="1"/>
  <c r="AI1394" i="1"/>
  <c r="AD1394" i="1" s="1"/>
  <c r="AI1395" i="1"/>
  <c r="AD1395" i="1" s="1"/>
  <c r="AI1396" i="1"/>
  <c r="AD1396" i="1" s="1"/>
  <c r="AI1397" i="1"/>
  <c r="AD1397" i="1" s="1"/>
  <c r="AI1398" i="1"/>
  <c r="AD1398" i="1" s="1"/>
  <c r="AI1399" i="1"/>
  <c r="AD1399" i="1" s="1"/>
  <c r="AI1400" i="1"/>
  <c r="AD1400" i="1" s="1"/>
  <c r="AI1401" i="1"/>
  <c r="AD1401" i="1" s="1"/>
  <c r="AI1402" i="1"/>
  <c r="AD1402" i="1" s="1"/>
  <c r="AI1403" i="1"/>
  <c r="AD1403" i="1" s="1"/>
  <c r="AI1404" i="1"/>
  <c r="AD1404" i="1" s="1"/>
  <c r="AI1405" i="1"/>
  <c r="AD1405" i="1" s="1"/>
  <c r="AI1406" i="1"/>
  <c r="AD1406" i="1" s="1"/>
  <c r="AI1407" i="1"/>
  <c r="AD1407" i="1" s="1"/>
  <c r="AI1408" i="1"/>
  <c r="AD1408" i="1" s="1"/>
  <c r="AI1409" i="1"/>
  <c r="AD1409" i="1" s="1"/>
  <c r="AI1410" i="1"/>
  <c r="AD1410" i="1" s="1"/>
  <c r="AI1411" i="1"/>
  <c r="AD1411" i="1" s="1"/>
  <c r="AI1412" i="1"/>
  <c r="AD1412" i="1" s="1"/>
  <c r="AI1413" i="1"/>
  <c r="AD1413" i="1" s="1"/>
  <c r="AI1414" i="1"/>
  <c r="AD1414" i="1" s="1"/>
  <c r="AI1415" i="1"/>
  <c r="AD1415" i="1" s="1"/>
  <c r="AI1416" i="1"/>
  <c r="AD1416" i="1" s="1"/>
  <c r="AI1417" i="1"/>
  <c r="AD1417" i="1" s="1"/>
  <c r="AI1418" i="1"/>
  <c r="AD1418" i="1" s="1"/>
  <c r="AI1419" i="1"/>
  <c r="AD1419" i="1" s="1"/>
  <c r="AI1420" i="1"/>
  <c r="AD1420" i="1" s="1"/>
  <c r="AI1421" i="1"/>
  <c r="AD1421" i="1" s="1"/>
  <c r="AI1422" i="1"/>
  <c r="AD1422" i="1" s="1"/>
  <c r="AI1423" i="1"/>
  <c r="AD1423" i="1" s="1"/>
  <c r="AI1424" i="1"/>
  <c r="AD1424" i="1" s="1"/>
  <c r="AI1425" i="1"/>
  <c r="AD1425" i="1" s="1"/>
  <c r="AI1426" i="1"/>
  <c r="AD1426" i="1" s="1"/>
  <c r="AI1427" i="1"/>
  <c r="AD1427" i="1" s="1"/>
  <c r="AI1428" i="1"/>
  <c r="AD1428" i="1" s="1"/>
  <c r="AI1429" i="1"/>
  <c r="AD1429" i="1" s="1"/>
  <c r="AI1430" i="1"/>
  <c r="AD1430" i="1" s="1"/>
  <c r="AI1431" i="1"/>
  <c r="AD1431" i="1" s="1"/>
  <c r="AI1432" i="1"/>
  <c r="AD1432" i="1" s="1"/>
  <c r="AI1433" i="1"/>
  <c r="AD1433" i="1" s="1"/>
  <c r="AI1434" i="1"/>
  <c r="AD1434" i="1" s="1"/>
  <c r="AI1435" i="1"/>
  <c r="AD1435" i="1" s="1"/>
  <c r="AI1436" i="1"/>
  <c r="AD1436" i="1" s="1"/>
  <c r="AI1437" i="1"/>
  <c r="AD1437" i="1" s="1"/>
  <c r="AI1438" i="1"/>
  <c r="AD1438" i="1" s="1"/>
  <c r="AI1439" i="1"/>
  <c r="AD1439" i="1" s="1"/>
  <c r="AI1440" i="1"/>
  <c r="AD1440" i="1" s="1"/>
  <c r="AI1441" i="1"/>
  <c r="AD1441" i="1" s="1"/>
  <c r="AI1442" i="1"/>
  <c r="AD1442" i="1" s="1"/>
  <c r="AI1443" i="1"/>
  <c r="AD1443" i="1" s="1"/>
  <c r="AI1444" i="1"/>
  <c r="AD1444" i="1" s="1"/>
  <c r="AI1445" i="1"/>
  <c r="AD1445" i="1" s="1"/>
  <c r="AI1446" i="1"/>
  <c r="AD1446" i="1" s="1"/>
  <c r="AI1447" i="1"/>
  <c r="AD1447" i="1" s="1"/>
  <c r="AI1448" i="1"/>
  <c r="AD1448" i="1" s="1"/>
  <c r="AI1449" i="1"/>
  <c r="AD1449" i="1" s="1"/>
  <c r="AI1450" i="1"/>
  <c r="AD1450" i="1" s="1"/>
  <c r="AI1451" i="1"/>
  <c r="AD1451" i="1" s="1"/>
  <c r="AI1452" i="1"/>
  <c r="AD1452" i="1" s="1"/>
  <c r="AI1453" i="1"/>
  <c r="AD1453" i="1" s="1"/>
  <c r="AI1454" i="1"/>
  <c r="AD1454" i="1" s="1"/>
  <c r="AI1455" i="1"/>
  <c r="AD1455" i="1" s="1"/>
  <c r="AI1456" i="1"/>
  <c r="AD1456" i="1" s="1"/>
  <c r="AI1457" i="1"/>
  <c r="AD1457" i="1" s="1"/>
  <c r="AI1458" i="1"/>
  <c r="AD1458" i="1" s="1"/>
  <c r="AI1459" i="1"/>
  <c r="AD1459" i="1" s="1"/>
  <c r="AI1460" i="1"/>
  <c r="AD1460" i="1" s="1"/>
  <c r="AI1461" i="1"/>
  <c r="AD1461" i="1" s="1"/>
  <c r="AI1462" i="1"/>
  <c r="AD1462" i="1" s="1"/>
  <c r="AI1463" i="1"/>
  <c r="AD1463" i="1" s="1"/>
  <c r="AI1464" i="1"/>
  <c r="AD1464" i="1" s="1"/>
  <c r="AI1465" i="1"/>
  <c r="AD1465" i="1" s="1"/>
  <c r="AI1466" i="1"/>
  <c r="AD1466" i="1" s="1"/>
  <c r="AI1467" i="1"/>
  <c r="AD1467" i="1" s="1"/>
  <c r="AI1468" i="1"/>
  <c r="AD1468" i="1" s="1"/>
  <c r="AI1469" i="1"/>
  <c r="AD1469" i="1" s="1"/>
  <c r="AI1470" i="1"/>
  <c r="AD1470" i="1" s="1"/>
  <c r="AI1471" i="1"/>
  <c r="AD1471" i="1" s="1"/>
  <c r="AI1472" i="1"/>
  <c r="AD1472" i="1" s="1"/>
  <c r="AI1473" i="1"/>
  <c r="AD1473" i="1" s="1"/>
  <c r="AI1474" i="1"/>
  <c r="AD1474" i="1" s="1"/>
  <c r="AI1475" i="1"/>
  <c r="AD1475" i="1" s="1"/>
  <c r="AI1476" i="1"/>
  <c r="AD1476" i="1" s="1"/>
  <c r="AI1477" i="1"/>
  <c r="AD1477" i="1" s="1"/>
  <c r="AI1478" i="1"/>
  <c r="AD1478" i="1" s="1"/>
  <c r="AI1479" i="1"/>
  <c r="AD1479" i="1" s="1"/>
  <c r="AI1480" i="1"/>
  <c r="AD1480" i="1" s="1"/>
  <c r="AI1481" i="1"/>
  <c r="AD1481" i="1" s="1"/>
  <c r="AI1482" i="1"/>
  <c r="AD1482" i="1" s="1"/>
  <c r="AI1483" i="1"/>
  <c r="AD1483" i="1" s="1"/>
  <c r="AI1484" i="1"/>
  <c r="AD1484" i="1" s="1"/>
  <c r="AI1485" i="1"/>
  <c r="AD1485" i="1" s="1"/>
  <c r="AI1486" i="1"/>
  <c r="AD1486" i="1" s="1"/>
  <c r="AI1487" i="1"/>
  <c r="AD1487" i="1" s="1"/>
  <c r="AI1488" i="1"/>
  <c r="AD1488" i="1" s="1"/>
  <c r="AI1489" i="1"/>
  <c r="AD1489" i="1" s="1"/>
  <c r="AI1490" i="1"/>
  <c r="AD1490" i="1" s="1"/>
  <c r="AI1491" i="1"/>
  <c r="AD1491" i="1" s="1"/>
  <c r="AI1492" i="1"/>
  <c r="AD1492" i="1" s="1"/>
  <c r="AI1493" i="1"/>
  <c r="AD1493" i="1" s="1"/>
  <c r="AI1494" i="1"/>
  <c r="AD1494" i="1" s="1"/>
  <c r="AI1495" i="1"/>
  <c r="AD1495" i="1" s="1"/>
  <c r="AI1496" i="1"/>
  <c r="AD1496" i="1" s="1"/>
  <c r="AI1497" i="1"/>
  <c r="AD1497" i="1" s="1"/>
  <c r="AI1498" i="1"/>
  <c r="AD1498" i="1" s="1"/>
  <c r="AI1499" i="1"/>
  <c r="AD1499" i="1" s="1"/>
  <c r="AI1500" i="1"/>
  <c r="AD1500" i="1" s="1"/>
  <c r="AI1501" i="1"/>
  <c r="AD1501" i="1" s="1"/>
  <c r="AI1502" i="1"/>
  <c r="AD1502" i="1" s="1"/>
  <c r="AI1503" i="1"/>
  <c r="AD1503" i="1" s="1"/>
  <c r="AI1504" i="1"/>
  <c r="AD1504" i="1" s="1"/>
  <c r="AI1505" i="1"/>
  <c r="AD1505" i="1" s="1"/>
  <c r="AI1506" i="1"/>
  <c r="AD1506" i="1" s="1"/>
  <c r="AI1507" i="1"/>
  <c r="AD1507" i="1" s="1"/>
  <c r="AI1508" i="1"/>
  <c r="AD1508" i="1" s="1"/>
  <c r="AI1509" i="1"/>
  <c r="AD1509" i="1" s="1"/>
  <c r="AI1510" i="1"/>
  <c r="AD1510" i="1" s="1"/>
  <c r="AI1511" i="1"/>
  <c r="AD1511" i="1" s="1"/>
  <c r="AI1512" i="1"/>
  <c r="AD1512" i="1" s="1"/>
  <c r="AI1513" i="1"/>
  <c r="AD1513" i="1" s="1"/>
  <c r="AI1514" i="1"/>
  <c r="AD1514" i="1" s="1"/>
  <c r="AI1515" i="1"/>
  <c r="AD1515" i="1" s="1"/>
  <c r="AI1516" i="1"/>
  <c r="AD1516" i="1" s="1"/>
  <c r="AI1517" i="1"/>
  <c r="AD1517" i="1" s="1"/>
  <c r="AI1518" i="1"/>
  <c r="AD1518" i="1" s="1"/>
  <c r="AI1519" i="1"/>
  <c r="AD1519" i="1" s="1"/>
  <c r="AI1520" i="1"/>
  <c r="AD1520" i="1" s="1"/>
  <c r="AI1521" i="1"/>
  <c r="AD1521" i="1" s="1"/>
  <c r="AI1522" i="1"/>
  <c r="AD1522" i="1" s="1"/>
  <c r="AI1523" i="1"/>
  <c r="AD1523" i="1" s="1"/>
  <c r="AI1524" i="1"/>
  <c r="AD1524" i="1" s="1"/>
  <c r="AI1525" i="1"/>
  <c r="AD1525" i="1" s="1"/>
  <c r="AI1526" i="1"/>
  <c r="AD1526" i="1" s="1"/>
  <c r="AI1527" i="1"/>
  <c r="AD1527" i="1" s="1"/>
  <c r="AI1528" i="1"/>
  <c r="AD1528" i="1" s="1"/>
  <c r="AI1529" i="1"/>
  <c r="AD1529" i="1" s="1"/>
  <c r="AI1530" i="1"/>
  <c r="AD1530" i="1" s="1"/>
  <c r="AI1531" i="1"/>
  <c r="AD1531" i="1" s="1"/>
  <c r="AI1532" i="1"/>
  <c r="AD1532" i="1" s="1"/>
  <c r="AI1533" i="1"/>
  <c r="AD1533" i="1" s="1"/>
  <c r="AI1534" i="1"/>
  <c r="AD1534" i="1" s="1"/>
  <c r="AI1535" i="1"/>
  <c r="AD1535" i="1" s="1"/>
  <c r="AI1536" i="1"/>
  <c r="AD1536" i="1" s="1"/>
  <c r="AI1537" i="1"/>
  <c r="AD1537" i="1" s="1"/>
  <c r="AI1538" i="1"/>
  <c r="AD1538" i="1" s="1"/>
  <c r="AI1539" i="1"/>
  <c r="AD1539" i="1" s="1"/>
  <c r="AI1540" i="1"/>
  <c r="AD1540" i="1" s="1"/>
  <c r="AI1541" i="1"/>
  <c r="AD1541" i="1" s="1"/>
  <c r="AI1542" i="1"/>
  <c r="AD1542" i="1" s="1"/>
  <c r="AI1543" i="1"/>
  <c r="AD1543" i="1" s="1"/>
  <c r="AI1544" i="1"/>
  <c r="AD1544" i="1" s="1"/>
  <c r="AI1545" i="1"/>
  <c r="AD1545" i="1" s="1"/>
  <c r="AI1546" i="1"/>
  <c r="AD1546" i="1" s="1"/>
  <c r="AI1547" i="1"/>
  <c r="AD1547" i="1" s="1"/>
  <c r="AI1548" i="1"/>
  <c r="AD1548" i="1" s="1"/>
  <c r="AI1549" i="1"/>
  <c r="AD1549" i="1" s="1"/>
  <c r="AI1550" i="1"/>
  <c r="AD1550" i="1" s="1"/>
  <c r="AI1551" i="1"/>
  <c r="AD1551" i="1" s="1"/>
  <c r="AI1552" i="1"/>
  <c r="AD1552" i="1" s="1"/>
  <c r="AI1553" i="1"/>
  <c r="AD1553" i="1" s="1"/>
  <c r="AI1554" i="1"/>
  <c r="AD1554" i="1" s="1"/>
  <c r="AI1555" i="1"/>
  <c r="AD1555" i="1" s="1"/>
  <c r="AI1556" i="1"/>
  <c r="AD1556" i="1" s="1"/>
  <c r="AI1557" i="1"/>
  <c r="AD1557" i="1" s="1"/>
  <c r="AI1558" i="1"/>
  <c r="AD1558" i="1" s="1"/>
  <c r="AI1559" i="1"/>
  <c r="AD1559" i="1" s="1"/>
  <c r="AI1560" i="1"/>
  <c r="AD1560" i="1" s="1"/>
  <c r="AI1561" i="1"/>
  <c r="AD1561" i="1" s="1"/>
  <c r="AI1562" i="1"/>
  <c r="AD1562" i="1" s="1"/>
  <c r="AI1563" i="1"/>
  <c r="AD1563" i="1" s="1"/>
  <c r="AI1564" i="1"/>
  <c r="AD1564" i="1" s="1"/>
  <c r="AI1565" i="1"/>
  <c r="AD1565" i="1" s="1"/>
  <c r="AI1566" i="1"/>
  <c r="AD1566" i="1" s="1"/>
  <c r="AI1567" i="1"/>
  <c r="AD1567" i="1" s="1"/>
  <c r="AI1568" i="1"/>
  <c r="AD1568" i="1" s="1"/>
  <c r="AI1569" i="1"/>
  <c r="AD1569" i="1" s="1"/>
  <c r="AI1570" i="1"/>
  <c r="AD1570" i="1" s="1"/>
  <c r="AI1571" i="1"/>
  <c r="AD1571" i="1" s="1"/>
  <c r="AI1572" i="1"/>
  <c r="AD1572" i="1" s="1"/>
  <c r="AI1573" i="1"/>
  <c r="AD1573" i="1" s="1"/>
  <c r="AI1574" i="1"/>
  <c r="AD1574" i="1" s="1"/>
  <c r="AI1575" i="1"/>
  <c r="AD1575" i="1" s="1"/>
  <c r="AI1576" i="1"/>
  <c r="AD1576" i="1" s="1"/>
  <c r="AI1577" i="1"/>
  <c r="AD1577" i="1" s="1"/>
  <c r="AI1578" i="1"/>
  <c r="AD1578" i="1" s="1"/>
  <c r="AI1579" i="1"/>
  <c r="AD1579" i="1" s="1"/>
  <c r="AI1580" i="1"/>
  <c r="AD1580" i="1" s="1"/>
  <c r="AI1581" i="1"/>
  <c r="AD1581" i="1" s="1"/>
  <c r="AI1582" i="1"/>
  <c r="AD1582" i="1" s="1"/>
  <c r="AI1583" i="1"/>
  <c r="AD1583" i="1" s="1"/>
  <c r="AI1584" i="1"/>
  <c r="AD1584" i="1" s="1"/>
  <c r="AI1585" i="1"/>
  <c r="AD1585" i="1" s="1"/>
  <c r="AI1586" i="1"/>
  <c r="AD1586" i="1" s="1"/>
  <c r="AI1587" i="1"/>
  <c r="AD1587" i="1" s="1"/>
  <c r="AI1588" i="1"/>
  <c r="AD1588" i="1" s="1"/>
  <c r="AI1589" i="1"/>
  <c r="AD1589" i="1" s="1"/>
  <c r="AI1590" i="1"/>
  <c r="AD1590" i="1" s="1"/>
  <c r="AI1591" i="1"/>
  <c r="AD1591" i="1" s="1"/>
  <c r="AI1592" i="1"/>
  <c r="AD1592" i="1" s="1"/>
  <c r="AI1593" i="1"/>
  <c r="AD1593" i="1" s="1"/>
  <c r="AI1594" i="1"/>
  <c r="AD1594" i="1" s="1"/>
  <c r="AI1595" i="1"/>
  <c r="AD1595" i="1" s="1"/>
  <c r="AI1596" i="1"/>
  <c r="AD1596" i="1" s="1"/>
  <c r="AI1597" i="1"/>
  <c r="AD1597" i="1" s="1"/>
  <c r="AI1598" i="1"/>
  <c r="AD1598" i="1" s="1"/>
  <c r="AI1599" i="1"/>
  <c r="AD1599" i="1" s="1"/>
  <c r="AI1600" i="1"/>
  <c r="AD1600" i="1" s="1"/>
  <c r="AI1601" i="1"/>
  <c r="AD1601" i="1" s="1"/>
  <c r="AI1602" i="1"/>
  <c r="AD1602" i="1" s="1"/>
  <c r="AI1603" i="1"/>
  <c r="AD1603" i="1" s="1"/>
  <c r="AI1604" i="1"/>
  <c r="AD1604" i="1" s="1"/>
  <c r="AI1605" i="1"/>
  <c r="AD1605" i="1" s="1"/>
  <c r="AI1606" i="1"/>
  <c r="AD1606" i="1" s="1"/>
  <c r="AI1607" i="1"/>
  <c r="AD1607" i="1" s="1"/>
  <c r="AI1608" i="1"/>
  <c r="AD1608" i="1" s="1"/>
  <c r="AI1609" i="1"/>
  <c r="AD1609" i="1" s="1"/>
  <c r="AI1610" i="1"/>
  <c r="AD1610" i="1" s="1"/>
  <c r="AI1611" i="1"/>
  <c r="AD1611" i="1" s="1"/>
  <c r="AI1612" i="1"/>
  <c r="AD1612" i="1" s="1"/>
  <c r="AI1613" i="1"/>
  <c r="AD1613" i="1" s="1"/>
  <c r="AI1614" i="1"/>
  <c r="AD1614" i="1" s="1"/>
  <c r="AI1615" i="1"/>
  <c r="AD1615" i="1" s="1"/>
  <c r="AI1616" i="1"/>
  <c r="AD1616" i="1" s="1"/>
  <c r="AI1617" i="1"/>
  <c r="AD1617" i="1" s="1"/>
  <c r="AI1618" i="1"/>
  <c r="AD1618" i="1" s="1"/>
  <c r="AI1619" i="1"/>
  <c r="AD1619" i="1" s="1"/>
  <c r="AI1620" i="1"/>
  <c r="AD1620" i="1" s="1"/>
  <c r="AI1621" i="1"/>
  <c r="AD1621" i="1" s="1"/>
  <c r="AI1622" i="1"/>
  <c r="AD1622" i="1" s="1"/>
  <c r="AI1623" i="1"/>
  <c r="AD1623" i="1" s="1"/>
  <c r="AI1624" i="1"/>
  <c r="AD1624" i="1" s="1"/>
  <c r="AI1625" i="1"/>
  <c r="AD1625" i="1" s="1"/>
  <c r="AI1626" i="1"/>
  <c r="AD1626" i="1" s="1"/>
  <c r="AI1627" i="1"/>
  <c r="AD1627" i="1" s="1"/>
  <c r="AI1628" i="1"/>
  <c r="AD1628" i="1" s="1"/>
  <c r="AI1629" i="1"/>
  <c r="AD1629" i="1" s="1"/>
  <c r="AI1630" i="1"/>
  <c r="AD1630" i="1" s="1"/>
  <c r="AI1631" i="1"/>
  <c r="AD1631" i="1" s="1"/>
  <c r="AI1632" i="1"/>
  <c r="AD1632" i="1" s="1"/>
  <c r="AI1633" i="1"/>
  <c r="AD1633" i="1" s="1"/>
  <c r="AI1634" i="1"/>
  <c r="AD1634" i="1" s="1"/>
  <c r="AI1635" i="1"/>
  <c r="AD1635" i="1" s="1"/>
  <c r="AI1636" i="1"/>
  <c r="AD1636" i="1" s="1"/>
  <c r="AI1637" i="1"/>
  <c r="AD1637" i="1" s="1"/>
  <c r="AI1638" i="1"/>
  <c r="AD1638" i="1" s="1"/>
  <c r="AI1639" i="1"/>
  <c r="AD1639" i="1" s="1"/>
  <c r="AI1640" i="1"/>
  <c r="AD1640" i="1" s="1"/>
  <c r="AI1641" i="1"/>
  <c r="AD1641" i="1" s="1"/>
  <c r="AI1642" i="1"/>
  <c r="AD1642" i="1" s="1"/>
  <c r="AI1643" i="1"/>
  <c r="AD1643" i="1" s="1"/>
  <c r="AI1644" i="1"/>
  <c r="AD1644" i="1" s="1"/>
  <c r="AI1645" i="1"/>
  <c r="AD1645" i="1" s="1"/>
  <c r="AI1646" i="1"/>
  <c r="AD1646" i="1" s="1"/>
  <c r="AI1647" i="1"/>
  <c r="AD1647" i="1" s="1"/>
  <c r="AI1648" i="1"/>
  <c r="AD1648" i="1" s="1"/>
  <c r="AI1649" i="1"/>
  <c r="AD1649" i="1" s="1"/>
  <c r="AI1650" i="1"/>
  <c r="AD1650" i="1" s="1"/>
  <c r="AI1651" i="1"/>
  <c r="AD1651" i="1" s="1"/>
  <c r="AI1652" i="1"/>
  <c r="AD1652" i="1" s="1"/>
  <c r="AI1653" i="1"/>
  <c r="AD1653" i="1" s="1"/>
  <c r="AI1654" i="1"/>
  <c r="AD1654" i="1" s="1"/>
  <c r="AI1655" i="1"/>
  <c r="AD1655" i="1" s="1"/>
  <c r="AI1656" i="1"/>
  <c r="AD1656" i="1" s="1"/>
  <c r="AI1657" i="1"/>
  <c r="AD1657" i="1" s="1"/>
  <c r="AI1658" i="1"/>
  <c r="AD1658" i="1" s="1"/>
  <c r="AI1659" i="1"/>
  <c r="AD1659" i="1" s="1"/>
  <c r="AI1660" i="1"/>
  <c r="AD1660" i="1" s="1"/>
  <c r="AI1661" i="1"/>
  <c r="AD1661" i="1" s="1"/>
  <c r="AI1662" i="1"/>
  <c r="AD1662" i="1" s="1"/>
  <c r="AI1663" i="1"/>
  <c r="AD1663" i="1" s="1"/>
  <c r="AI1664" i="1"/>
  <c r="AD1664" i="1" s="1"/>
  <c r="AI1665" i="1"/>
  <c r="AD1665" i="1" s="1"/>
  <c r="AI1666" i="1"/>
  <c r="AD1666" i="1" s="1"/>
  <c r="AI1667" i="1"/>
  <c r="AD1667" i="1" s="1"/>
  <c r="AI1668" i="1"/>
  <c r="AD1668" i="1" s="1"/>
  <c r="AI1669" i="1"/>
  <c r="AD1669" i="1" s="1"/>
  <c r="AI1670" i="1"/>
  <c r="AD1670" i="1" s="1"/>
  <c r="AI1671" i="1"/>
  <c r="AD1671" i="1" s="1"/>
  <c r="AI1672" i="1"/>
  <c r="AD1672" i="1" s="1"/>
  <c r="AI1673" i="1"/>
  <c r="AD1673" i="1" s="1"/>
  <c r="AI1674" i="1"/>
  <c r="AD1674" i="1" s="1"/>
  <c r="AI1675" i="1"/>
  <c r="AD1675" i="1" s="1"/>
  <c r="AI1676" i="1"/>
  <c r="AD1676" i="1" s="1"/>
  <c r="AI1677" i="1"/>
  <c r="AD1677" i="1" s="1"/>
  <c r="AI1678" i="1"/>
  <c r="AD1678" i="1" s="1"/>
  <c r="AI1679" i="1"/>
  <c r="AD1679" i="1" s="1"/>
  <c r="AI1680" i="1"/>
  <c r="AD1680" i="1" s="1"/>
  <c r="AI1681" i="1"/>
  <c r="AD1681" i="1" s="1"/>
  <c r="AI1682" i="1"/>
  <c r="AD1682" i="1" s="1"/>
  <c r="AI1683" i="1"/>
  <c r="AD1683" i="1" s="1"/>
  <c r="AI1684" i="1"/>
  <c r="AD1684" i="1" s="1"/>
  <c r="AI1685" i="1"/>
  <c r="AD1685" i="1" s="1"/>
  <c r="AI1686" i="1"/>
  <c r="AD1686" i="1" s="1"/>
  <c r="AI1687" i="1"/>
  <c r="AD1687" i="1" s="1"/>
  <c r="AI1688" i="1"/>
  <c r="AD1688" i="1" s="1"/>
  <c r="AI1689" i="1"/>
  <c r="AD1689" i="1" s="1"/>
  <c r="AI1690" i="1"/>
  <c r="AD1690" i="1" s="1"/>
  <c r="AI1691" i="1"/>
  <c r="AD1691" i="1" s="1"/>
  <c r="AI1692" i="1"/>
  <c r="AD1692" i="1" s="1"/>
  <c r="AI1693" i="1"/>
  <c r="AD1693" i="1" s="1"/>
  <c r="AI1694" i="1"/>
  <c r="AD1694" i="1" s="1"/>
  <c r="AI1695" i="1"/>
  <c r="AD1695" i="1" s="1"/>
  <c r="AI1696" i="1"/>
  <c r="AD1696" i="1" s="1"/>
  <c r="AI1697" i="1"/>
  <c r="AD1697" i="1" s="1"/>
  <c r="AI1698" i="1"/>
  <c r="AD1698" i="1" s="1"/>
  <c r="AI1699" i="1"/>
  <c r="AD1699" i="1" s="1"/>
  <c r="AI1700" i="1"/>
  <c r="AD1700" i="1" s="1"/>
  <c r="AI1701" i="1"/>
  <c r="AD1701" i="1" s="1"/>
  <c r="AI1702" i="1"/>
  <c r="AD1702" i="1" s="1"/>
  <c r="AI1703" i="1"/>
  <c r="AD1703" i="1" s="1"/>
  <c r="AI1704" i="1"/>
  <c r="AD1704" i="1" s="1"/>
  <c r="AI1705" i="1"/>
  <c r="AD1705" i="1" s="1"/>
  <c r="AI1706" i="1"/>
  <c r="AD1706" i="1" s="1"/>
  <c r="AI1707" i="1"/>
  <c r="AD1707" i="1" s="1"/>
  <c r="AI1708" i="1"/>
  <c r="AD1708" i="1" s="1"/>
  <c r="AI1709" i="1"/>
  <c r="AD1709" i="1" s="1"/>
  <c r="AI1710" i="1"/>
  <c r="AD1710" i="1" s="1"/>
  <c r="AI1711" i="1"/>
  <c r="AD1711" i="1" s="1"/>
  <c r="AI1712" i="1"/>
  <c r="AD1712" i="1" s="1"/>
  <c r="AI1713" i="1"/>
  <c r="AD1713" i="1" s="1"/>
  <c r="AI1714" i="1"/>
  <c r="AD1714" i="1" s="1"/>
  <c r="AI1715" i="1"/>
  <c r="AD1715" i="1" s="1"/>
  <c r="AI1716" i="1"/>
  <c r="AD1716" i="1" s="1"/>
  <c r="AI1717" i="1"/>
  <c r="AD1717" i="1" s="1"/>
  <c r="AI1718" i="1"/>
  <c r="AD1718" i="1" s="1"/>
  <c r="AI1719" i="1"/>
  <c r="AD1719" i="1" s="1"/>
  <c r="AI1720" i="1"/>
  <c r="AD1720" i="1" s="1"/>
  <c r="AI1721" i="1"/>
  <c r="AD1721" i="1" s="1"/>
  <c r="AI1722" i="1"/>
  <c r="AD1722" i="1" s="1"/>
  <c r="AI1723" i="1"/>
  <c r="AD1723" i="1" s="1"/>
  <c r="AI1724" i="1"/>
  <c r="AD1724" i="1" s="1"/>
  <c r="AI1725" i="1"/>
  <c r="AD1725" i="1" s="1"/>
  <c r="AI1726" i="1"/>
  <c r="AD1726" i="1" s="1"/>
  <c r="AI1727" i="1"/>
  <c r="AD1727" i="1" s="1"/>
  <c r="AI1728" i="1"/>
  <c r="AD1728" i="1" s="1"/>
  <c r="AI1729" i="1"/>
  <c r="AD1729" i="1" s="1"/>
  <c r="AI1730" i="1"/>
  <c r="AD1730" i="1" s="1"/>
  <c r="AI1731" i="1"/>
  <c r="AD1731" i="1" s="1"/>
  <c r="AI1732" i="1"/>
  <c r="AD1732" i="1" s="1"/>
  <c r="AI1733" i="1"/>
  <c r="AD1733" i="1" s="1"/>
  <c r="AI1734" i="1"/>
  <c r="AD1734" i="1" s="1"/>
  <c r="AI1735" i="1"/>
  <c r="AD1735" i="1" s="1"/>
  <c r="AI1736" i="1"/>
  <c r="AD1736" i="1" s="1"/>
  <c r="AI1737" i="1"/>
  <c r="AD1737" i="1" s="1"/>
  <c r="AI1738" i="1"/>
  <c r="AD1738" i="1" s="1"/>
  <c r="AI1739" i="1"/>
  <c r="AD1739" i="1" s="1"/>
  <c r="AI1740" i="1"/>
  <c r="AD1740" i="1" s="1"/>
  <c r="AI1741" i="1"/>
  <c r="AD1741" i="1" s="1"/>
  <c r="AI1742" i="1"/>
  <c r="AD1742" i="1" s="1"/>
  <c r="AI1743" i="1"/>
  <c r="AD1743" i="1" s="1"/>
  <c r="AI1744" i="1"/>
  <c r="AD1744" i="1" s="1"/>
  <c r="AI1745" i="1"/>
  <c r="AD1745" i="1" s="1"/>
  <c r="AI1746" i="1"/>
  <c r="AD1746" i="1" s="1"/>
  <c r="AI1747" i="1"/>
  <c r="AD1747" i="1" s="1"/>
  <c r="AI1748" i="1"/>
  <c r="AD1748" i="1" s="1"/>
  <c r="AI1749" i="1"/>
  <c r="AD1749" i="1" s="1"/>
  <c r="AI1750" i="1"/>
  <c r="AD1750" i="1" s="1"/>
  <c r="AI1751" i="1"/>
  <c r="AD1751" i="1" s="1"/>
  <c r="AI1752" i="1"/>
  <c r="AD1752" i="1" s="1"/>
  <c r="AI1753" i="1"/>
  <c r="AD1753" i="1" s="1"/>
  <c r="AI1754" i="1"/>
  <c r="AD1754" i="1" s="1"/>
  <c r="AI1755" i="1"/>
  <c r="AD1755" i="1" s="1"/>
  <c r="AI1756" i="1"/>
  <c r="AD1756" i="1" s="1"/>
  <c r="AI1757" i="1"/>
  <c r="AD1757" i="1" s="1"/>
  <c r="AI1758" i="1"/>
  <c r="AD1758" i="1" s="1"/>
  <c r="AI1759" i="1"/>
  <c r="AD1759" i="1" s="1"/>
  <c r="AI1760" i="1"/>
  <c r="AD1760" i="1" s="1"/>
  <c r="AI1761" i="1"/>
  <c r="AD1761" i="1" s="1"/>
  <c r="AI1762" i="1"/>
  <c r="AD1762" i="1" s="1"/>
  <c r="AI1763" i="1"/>
  <c r="AD1763" i="1" s="1"/>
  <c r="AI1764" i="1"/>
  <c r="AD1764" i="1" s="1"/>
  <c r="AI1765" i="1"/>
  <c r="AD1765" i="1" s="1"/>
  <c r="AI1766" i="1"/>
  <c r="AD1766" i="1" s="1"/>
  <c r="AI1767" i="1"/>
  <c r="AD1767" i="1" s="1"/>
  <c r="AI1768" i="1"/>
  <c r="AD1768" i="1" s="1"/>
  <c r="AI1769" i="1"/>
  <c r="AD1769" i="1" s="1"/>
  <c r="AI1770" i="1"/>
  <c r="AD1770" i="1" s="1"/>
  <c r="AI1771" i="1"/>
  <c r="AD1771" i="1" s="1"/>
  <c r="AI1772" i="1"/>
  <c r="AD1772" i="1" s="1"/>
  <c r="AI1773" i="1"/>
  <c r="AD1773" i="1" s="1"/>
  <c r="AI1774" i="1"/>
  <c r="AD1774" i="1" s="1"/>
  <c r="AI1775" i="1"/>
  <c r="AD1775" i="1" s="1"/>
  <c r="AI1776" i="1"/>
  <c r="AD1776" i="1" s="1"/>
  <c r="AI1777" i="1"/>
  <c r="AD1777" i="1" s="1"/>
  <c r="AI1778" i="1"/>
  <c r="AD1778" i="1" s="1"/>
  <c r="AI1779" i="1"/>
  <c r="AD1779" i="1" s="1"/>
  <c r="AI1780" i="1"/>
  <c r="AD1780" i="1" s="1"/>
  <c r="AI1781" i="1"/>
  <c r="AD1781" i="1" s="1"/>
  <c r="AI1782" i="1"/>
  <c r="AD1782" i="1" s="1"/>
  <c r="AI1783" i="1"/>
  <c r="AD1783" i="1" s="1"/>
  <c r="AI1784" i="1"/>
  <c r="AD1784" i="1" s="1"/>
  <c r="AI1785" i="1"/>
  <c r="AD1785" i="1" s="1"/>
  <c r="AI1786" i="1"/>
  <c r="AD1786" i="1" s="1"/>
  <c r="AI1787" i="1"/>
  <c r="AD1787" i="1" s="1"/>
  <c r="AI1788" i="1"/>
  <c r="AD1788" i="1" s="1"/>
  <c r="AI1789" i="1"/>
  <c r="AD1789" i="1" s="1"/>
  <c r="AI1790" i="1"/>
  <c r="AD1790" i="1" s="1"/>
  <c r="AI1791" i="1"/>
  <c r="AD1791" i="1" s="1"/>
  <c r="AI1792" i="1"/>
  <c r="AD1792" i="1" s="1"/>
  <c r="AI1793" i="1"/>
  <c r="AD1793" i="1" s="1"/>
  <c r="AI1794" i="1"/>
  <c r="AD1794" i="1" s="1"/>
  <c r="AI1795" i="1"/>
  <c r="AD1795" i="1" s="1"/>
  <c r="AI1796" i="1"/>
  <c r="AD1796" i="1" s="1"/>
  <c r="AI1797" i="1"/>
  <c r="AD1797" i="1" s="1"/>
  <c r="AI1798" i="1"/>
  <c r="AD1798" i="1" s="1"/>
  <c r="AI1799" i="1"/>
  <c r="AD1799" i="1" s="1"/>
  <c r="AI1800" i="1"/>
  <c r="AD1800" i="1" s="1"/>
  <c r="AI1801" i="1"/>
  <c r="AD1801" i="1" s="1"/>
  <c r="AI1802" i="1"/>
  <c r="AD1802" i="1" s="1"/>
  <c r="AI1803" i="1"/>
  <c r="AD1803" i="1" s="1"/>
  <c r="AI1804" i="1"/>
  <c r="AD1804" i="1" s="1"/>
  <c r="AI1805" i="1"/>
  <c r="AD1805" i="1" s="1"/>
  <c r="AI1806" i="1"/>
  <c r="AD1806" i="1" s="1"/>
  <c r="AI1807" i="1"/>
  <c r="AD1807" i="1" s="1"/>
  <c r="AI1808" i="1"/>
  <c r="AD1808" i="1" s="1"/>
  <c r="AI1809" i="1"/>
  <c r="AD1809" i="1" s="1"/>
  <c r="AI1810" i="1"/>
  <c r="AD1810" i="1" s="1"/>
  <c r="AI1811" i="1"/>
  <c r="AD1811" i="1" s="1"/>
  <c r="AI1812" i="1"/>
  <c r="AD1812" i="1" s="1"/>
  <c r="AI1813" i="1"/>
  <c r="AD1813" i="1" s="1"/>
  <c r="AI1814" i="1"/>
  <c r="AD1814" i="1" s="1"/>
  <c r="AI1815" i="1"/>
  <c r="AD1815" i="1" s="1"/>
  <c r="AI1816" i="1"/>
  <c r="AD1816" i="1" s="1"/>
  <c r="AI1817" i="1"/>
  <c r="AD1817" i="1" s="1"/>
  <c r="AI1818" i="1"/>
  <c r="AD1818" i="1" s="1"/>
  <c r="AI1819" i="1"/>
  <c r="AD1819" i="1" s="1"/>
  <c r="AI1820" i="1"/>
  <c r="AD1820" i="1" s="1"/>
  <c r="AI1821" i="1"/>
  <c r="AD1821" i="1" s="1"/>
  <c r="AI1822" i="1"/>
  <c r="AD1822" i="1" s="1"/>
  <c r="AI1823" i="1"/>
  <c r="AD1823" i="1" s="1"/>
  <c r="AI1824" i="1"/>
  <c r="AD1824" i="1" s="1"/>
  <c r="AI1825" i="1"/>
  <c r="AD1825" i="1" s="1"/>
  <c r="AI1826" i="1"/>
  <c r="AD1826" i="1" s="1"/>
  <c r="AI1827" i="1"/>
  <c r="AD1827" i="1" s="1"/>
  <c r="AI1828" i="1"/>
  <c r="AD1828" i="1" s="1"/>
  <c r="AI1829" i="1"/>
  <c r="AD1829" i="1" s="1"/>
  <c r="AI1830" i="1"/>
  <c r="AD1830" i="1" s="1"/>
  <c r="AI1831" i="1"/>
  <c r="AD1831" i="1" s="1"/>
  <c r="AI1832" i="1"/>
  <c r="AD1832" i="1" s="1"/>
  <c r="AI1833" i="1"/>
  <c r="AD1833" i="1" s="1"/>
  <c r="AI1834" i="1"/>
  <c r="AD1834" i="1" s="1"/>
  <c r="AI1835" i="1"/>
  <c r="AD1835" i="1" s="1"/>
  <c r="AI1836" i="1"/>
  <c r="AD1836" i="1" s="1"/>
  <c r="AI1837" i="1"/>
  <c r="AD1837" i="1" s="1"/>
  <c r="AI1838" i="1"/>
  <c r="AD1838" i="1" s="1"/>
  <c r="AI1839" i="1"/>
  <c r="AD1839" i="1" s="1"/>
  <c r="AI1840" i="1"/>
  <c r="AD1840" i="1" s="1"/>
  <c r="AI1841" i="1"/>
  <c r="AD1841" i="1" s="1"/>
  <c r="AI1842" i="1"/>
  <c r="AD1842" i="1" s="1"/>
  <c r="AI1843" i="1"/>
  <c r="AD1843" i="1" s="1"/>
  <c r="AI1844" i="1"/>
  <c r="AD1844" i="1" s="1"/>
  <c r="AI1845" i="1"/>
  <c r="AD1845" i="1" s="1"/>
  <c r="AI1846" i="1"/>
  <c r="AD1846" i="1" s="1"/>
  <c r="AI1847" i="1"/>
  <c r="AD1847" i="1" s="1"/>
  <c r="AI1848" i="1"/>
  <c r="AD1848" i="1" s="1"/>
  <c r="AI1849" i="1"/>
  <c r="AD1849" i="1" s="1"/>
  <c r="AI1850" i="1"/>
  <c r="AD1850" i="1" s="1"/>
  <c r="AI1851" i="1"/>
  <c r="AD1851" i="1" s="1"/>
  <c r="AI1852" i="1"/>
  <c r="AD1852" i="1" s="1"/>
  <c r="AI1853" i="1"/>
  <c r="AD1853" i="1" s="1"/>
  <c r="AI1854" i="1"/>
  <c r="AD1854" i="1" s="1"/>
  <c r="AI1855" i="1"/>
  <c r="AD1855" i="1" s="1"/>
  <c r="AI1856" i="1"/>
  <c r="AD1856" i="1" s="1"/>
  <c r="AI1857" i="1"/>
  <c r="AD1857" i="1" s="1"/>
  <c r="AI1858" i="1"/>
  <c r="AD1858" i="1" s="1"/>
  <c r="AI1859" i="1"/>
  <c r="AD1859" i="1" s="1"/>
  <c r="AI1860" i="1"/>
  <c r="AD1860" i="1" s="1"/>
  <c r="AI1861" i="1"/>
  <c r="AD1861" i="1" s="1"/>
  <c r="AI1862" i="1"/>
  <c r="AD1862" i="1" s="1"/>
  <c r="AI1863" i="1"/>
  <c r="AD1863" i="1" s="1"/>
  <c r="AI1864" i="1"/>
  <c r="AD1864" i="1" s="1"/>
  <c r="AI1865" i="1"/>
  <c r="AD1865" i="1" s="1"/>
  <c r="AI1866" i="1"/>
  <c r="AD1866" i="1" s="1"/>
  <c r="AI1867" i="1"/>
  <c r="AD1867" i="1" s="1"/>
  <c r="AI1868" i="1"/>
  <c r="AD1868" i="1" s="1"/>
  <c r="AI1869" i="1"/>
  <c r="AD1869" i="1" s="1"/>
  <c r="AI1870" i="1"/>
  <c r="AD1870" i="1" s="1"/>
  <c r="AI1871" i="1"/>
  <c r="AD1871" i="1" s="1"/>
  <c r="AI1872" i="1"/>
  <c r="AD1872" i="1" s="1"/>
  <c r="AI1873" i="1"/>
  <c r="AD1873" i="1" s="1"/>
  <c r="AI1874" i="1"/>
  <c r="AD1874" i="1" s="1"/>
  <c r="AI1875" i="1"/>
  <c r="AD1875" i="1" s="1"/>
  <c r="AI1876" i="1"/>
  <c r="AD1876" i="1" s="1"/>
  <c r="AI1877" i="1"/>
  <c r="AD1877" i="1" s="1"/>
  <c r="AI1878" i="1"/>
  <c r="AD1878" i="1" s="1"/>
  <c r="AI1879" i="1"/>
  <c r="AD1879" i="1" s="1"/>
  <c r="AI1880" i="1"/>
  <c r="AD1880" i="1" s="1"/>
  <c r="AI1881" i="1"/>
  <c r="AD1881" i="1" s="1"/>
  <c r="AI1882" i="1"/>
  <c r="AD1882" i="1" s="1"/>
  <c r="AI1883" i="1"/>
  <c r="AD1883" i="1" s="1"/>
  <c r="AI1884" i="1"/>
  <c r="AD1884" i="1" s="1"/>
  <c r="AI1885" i="1"/>
  <c r="AD1885" i="1" s="1"/>
  <c r="AI1886" i="1"/>
  <c r="AD1886" i="1" s="1"/>
  <c r="AI1887" i="1"/>
  <c r="AD1887" i="1" s="1"/>
  <c r="AI1888" i="1"/>
  <c r="AD1888" i="1" s="1"/>
  <c r="AI1889" i="1"/>
  <c r="AD1889" i="1" s="1"/>
  <c r="AI1890" i="1"/>
  <c r="AD1890" i="1" s="1"/>
  <c r="AI1891" i="1"/>
  <c r="AD1891" i="1" s="1"/>
  <c r="AI1892" i="1"/>
  <c r="AD1892" i="1" s="1"/>
  <c r="AI1893" i="1"/>
  <c r="AD1893" i="1" s="1"/>
  <c r="AI1894" i="1"/>
  <c r="AD1894" i="1" s="1"/>
  <c r="AI1895" i="1"/>
  <c r="AD1895" i="1" s="1"/>
  <c r="AI1896" i="1"/>
  <c r="AD1896" i="1" s="1"/>
  <c r="AI1897" i="1"/>
  <c r="AD1897" i="1" s="1"/>
  <c r="AI1898" i="1"/>
  <c r="AD1898" i="1" s="1"/>
  <c r="AI1899" i="1"/>
  <c r="AD1899" i="1" s="1"/>
  <c r="AI1900" i="1"/>
  <c r="AD1900" i="1" s="1"/>
  <c r="AI1901" i="1"/>
  <c r="AD1901" i="1" s="1"/>
  <c r="AI1902" i="1"/>
  <c r="AD1902" i="1" s="1"/>
  <c r="AI1903" i="1"/>
  <c r="AD1903" i="1" s="1"/>
  <c r="AI1904" i="1"/>
  <c r="AD1904" i="1" s="1"/>
  <c r="AI1905" i="1"/>
  <c r="AD1905" i="1" s="1"/>
  <c r="AI1906" i="1"/>
  <c r="AD1906" i="1" s="1"/>
  <c r="AI1907" i="1"/>
  <c r="AD1907" i="1" s="1"/>
  <c r="AI1908" i="1"/>
  <c r="AD1908" i="1" s="1"/>
  <c r="AI1909" i="1"/>
  <c r="AD1909" i="1" s="1"/>
  <c r="AI1910" i="1"/>
  <c r="AD1910" i="1" s="1"/>
  <c r="AI1911" i="1"/>
  <c r="AD1911" i="1" s="1"/>
  <c r="AI1912" i="1"/>
  <c r="AD1912" i="1" s="1"/>
  <c r="AI1913" i="1"/>
  <c r="AD1913" i="1" s="1"/>
  <c r="AI1914" i="1"/>
  <c r="AD1914" i="1" s="1"/>
  <c r="AI1915" i="1"/>
  <c r="AD1915" i="1" s="1"/>
  <c r="AI1916" i="1"/>
  <c r="AD1916" i="1" s="1"/>
  <c r="AI1917" i="1"/>
  <c r="AD1917" i="1" s="1"/>
  <c r="AI1918" i="1"/>
  <c r="AD1918" i="1" s="1"/>
  <c r="AI1919" i="1"/>
  <c r="AD1919" i="1" s="1"/>
  <c r="AI1920" i="1"/>
  <c r="AD1920" i="1" s="1"/>
  <c r="AI1921" i="1"/>
  <c r="AD1921" i="1" s="1"/>
  <c r="AI1922" i="1"/>
  <c r="AD1922" i="1" s="1"/>
  <c r="AI1923" i="1"/>
  <c r="AD1923" i="1" s="1"/>
  <c r="AI1924" i="1"/>
  <c r="AD1924" i="1" s="1"/>
  <c r="AI1925" i="1"/>
  <c r="AD1925" i="1" s="1"/>
  <c r="AI1926" i="1"/>
  <c r="AD1926" i="1" s="1"/>
  <c r="AI1927" i="1"/>
  <c r="AD1927" i="1" s="1"/>
  <c r="AI1928" i="1"/>
  <c r="AD1928" i="1" s="1"/>
  <c r="AI1929" i="1"/>
  <c r="AD1929" i="1" s="1"/>
  <c r="AI1930" i="1"/>
  <c r="AD1930" i="1" s="1"/>
  <c r="AI1931" i="1"/>
  <c r="AD1931" i="1" s="1"/>
  <c r="AI1932" i="1"/>
  <c r="AD1932" i="1" s="1"/>
  <c r="AI1933" i="1"/>
  <c r="AD1933" i="1" s="1"/>
  <c r="AI1934" i="1"/>
  <c r="AD1934" i="1" s="1"/>
  <c r="AI1935" i="1"/>
  <c r="AD1935" i="1" s="1"/>
  <c r="AI1936" i="1"/>
  <c r="AD1936" i="1" s="1"/>
  <c r="AI1937" i="1"/>
  <c r="AD1937" i="1" s="1"/>
  <c r="AI1938" i="1"/>
  <c r="AD1938" i="1" s="1"/>
  <c r="AI1939" i="1"/>
  <c r="AD1939" i="1" s="1"/>
  <c r="AI1940" i="1"/>
  <c r="AD1940" i="1" s="1"/>
  <c r="AI1941" i="1"/>
  <c r="AD1941" i="1" s="1"/>
  <c r="AI1942" i="1"/>
  <c r="AD1942" i="1" s="1"/>
  <c r="AI1943" i="1"/>
  <c r="AD1943" i="1" s="1"/>
  <c r="AI1944" i="1"/>
  <c r="AD1944" i="1" s="1"/>
  <c r="AI1945" i="1"/>
  <c r="AD1945" i="1" s="1"/>
  <c r="AI1946" i="1"/>
  <c r="AD1946" i="1" s="1"/>
  <c r="AI1947" i="1"/>
  <c r="AD1947" i="1" s="1"/>
  <c r="AI1948" i="1"/>
  <c r="AD1948" i="1" s="1"/>
  <c r="AI1949" i="1"/>
  <c r="AD1949" i="1" s="1"/>
  <c r="AI1950" i="1"/>
  <c r="AD1950" i="1" s="1"/>
  <c r="AI1951" i="1"/>
  <c r="AD1951" i="1" s="1"/>
  <c r="AI1952" i="1"/>
  <c r="AD1952" i="1" s="1"/>
  <c r="AI1953" i="1"/>
  <c r="AD1953" i="1" s="1"/>
  <c r="AI1954" i="1"/>
  <c r="AD1954" i="1" s="1"/>
  <c r="AI1955" i="1"/>
  <c r="AD1955" i="1" s="1"/>
  <c r="AI1956" i="1"/>
  <c r="AD1956" i="1" s="1"/>
  <c r="AI1957" i="1"/>
  <c r="AD1957" i="1" s="1"/>
  <c r="AI1958" i="1"/>
  <c r="AD1958" i="1" s="1"/>
  <c r="AI1959" i="1"/>
  <c r="AD1959" i="1" s="1"/>
  <c r="AI1960" i="1"/>
  <c r="AD1960" i="1" s="1"/>
  <c r="AI1961" i="1"/>
  <c r="AD1961" i="1" s="1"/>
  <c r="AI1962" i="1"/>
  <c r="AD1962" i="1" s="1"/>
  <c r="AI1963" i="1"/>
  <c r="AD1963" i="1" s="1"/>
  <c r="AI1964" i="1"/>
  <c r="AD1964" i="1" s="1"/>
  <c r="AI1965" i="1"/>
  <c r="AD1965" i="1" s="1"/>
  <c r="AI1966" i="1"/>
  <c r="AD1966" i="1" s="1"/>
  <c r="AI1967" i="1"/>
  <c r="AD1967" i="1" s="1"/>
  <c r="AI1968" i="1"/>
  <c r="AD1968" i="1" s="1"/>
  <c r="AI1969" i="1"/>
  <c r="AD1969" i="1" s="1"/>
  <c r="AI1970" i="1"/>
  <c r="AD1970" i="1" s="1"/>
  <c r="AI1971" i="1"/>
  <c r="AD1971" i="1" s="1"/>
  <c r="AI1972" i="1"/>
  <c r="AD1972" i="1" s="1"/>
  <c r="AI1973" i="1"/>
  <c r="AD1973" i="1" s="1"/>
  <c r="AI1974" i="1"/>
  <c r="AD1974" i="1" s="1"/>
  <c r="AI1975" i="1"/>
  <c r="AD1975" i="1" s="1"/>
  <c r="AI1976" i="1"/>
  <c r="AD1976" i="1" s="1"/>
  <c r="AI1977" i="1"/>
  <c r="AD1977" i="1" s="1"/>
  <c r="AI1978" i="1"/>
  <c r="AD1978" i="1" s="1"/>
  <c r="AI1979" i="1"/>
  <c r="AD1979" i="1" s="1"/>
  <c r="AI1980" i="1"/>
  <c r="AD1980" i="1" s="1"/>
  <c r="AI1981" i="1"/>
  <c r="AD1981" i="1" s="1"/>
  <c r="AI1982" i="1"/>
  <c r="AD1982" i="1" s="1"/>
  <c r="AI1983" i="1"/>
  <c r="AD1983" i="1" s="1"/>
  <c r="AI1984" i="1"/>
  <c r="AD1984" i="1" s="1"/>
  <c r="AI1985" i="1"/>
  <c r="AD1985" i="1" s="1"/>
  <c r="AI1986" i="1"/>
  <c r="AD1986" i="1" s="1"/>
  <c r="AI1987" i="1"/>
  <c r="AD1987" i="1" s="1"/>
  <c r="AI1988" i="1"/>
  <c r="AD1988" i="1" s="1"/>
  <c r="AI1989" i="1"/>
  <c r="AD1989" i="1" s="1"/>
  <c r="AI1990" i="1"/>
  <c r="AD1990" i="1" s="1"/>
  <c r="AI1991" i="1"/>
  <c r="AD1991" i="1" s="1"/>
  <c r="AI1992" i="1"/>
  <c r="AD1992" i="1" s="1"/>
  <c r="AI1993" i="1"/>
  <c r="AD1993" i="1" s="1"/>
  <c r="AI1994" i="1"/>
  <c r="AD1994" i="1" s="1"/>
  <c r="AI1995" i="1"/>
  <c r="AD1995" i="1" s="1"/>
  <c r="AI1996" i="1"/>
  <c r="AD1996" i="1" s="1"/>
  <c r="AI1997" i="1"/>
  <c r="AD1997" i="1" s="1"/>
  <c r="AI1998" i="1"/>
  <c r="AD1998" i="1" s="1"/>
  <c r="AI1999" i="1"/>
  <c r="AD1999" i="1" s="1"/>
  <c r="AI2000" i="1"/>
  <c r="AD2000" i="1" s="1"/>
  <c r="AI2001" i="1"/>
  <c r="AD2001" i="1" s="1"/>
  <c r="AI2002" i="1"/>
  <c r="AD2002" i="1" s="1"/>
  <c r="AI2003" i="1"/>
  <c r="AD2003" i="1" s="1"/>
  <c r="AI2004" i="1"/>
  <c r="AD2004" i="1" s="1"/>
  <c r="AI2005" i="1"/>
  <c r="AD2005" i="1" s="1"/>
  <c r="AI2006" i="1"/>
  <c r="AD2006" i="1" s="1"/>
  <c r="AI2007" i="1"/>
  <c r="AD2007" i="1" s="1"/>
  <c r="AI2008" i="1"/>
  <c r="AD2008" i="1" s="1"/>
  <c r="AI2009" i="1"/>
  <c r="AD2009" i="1" s="1"/>
  <c r="AI2010" i="1"/>
  <c r="AD2010" i="1" s="1"/>
  <c r="AI2011" i="1"/>
  <c r="AD2011" i="1" s="1"/>
  <c r="AI2012" i="1"/>
  <c r="AD2012" i="1" s="1"/>
  <c r="AI2013" i="1"/>
  <c r="AD2013" i="1" s="1"/>
  <c r="AI2014" i="1"/>
  <c r="AD2014" i="1" s="1"/>
  <c r="AI2015" i="1"/>
  <c r="AD2015" i="1" s="1"/>
  <c r="AI2016" i="1"/>
  <c r="AD2016" i="1" s="1"/>
  <c r="AI2017" i="1"/>
  <c r="AD2017" i="1" s="1"/>
  <c r="AI2018" i="1"/>
  <c r="AD2018" i="1" s="1"/>
  <c r="AI2019" i="1"/>
  <c r="AD2019" i="1" s="1"/>
  <c r="AI2020" i="1"/>
  <c r="AD2020" i="1" s="1"/>
  <c r="AI2021" i="1"/>
  <c r="AD2021" i="1" s="1"/>
  <c r="AI2022" i="1"/>
  <c r="AD2022" i="1" s="1"/>
  <c r="AI2023" i="1"/>
  <c r="AD2023" i="1" s="1"/>
  <c r="AI2024" i="1"/>
  <c r="AD2024" i="1" s="1"/>
  <c r="AI2025" i="1"/>
  <c r="AD2025" i="1" s="1"/>
  <c r="AI2026" i="1"/>
  <c r="AD2026" i="1" s="1"/>
  <c r="AI2027" i="1"/>
  <c r="AD2027" i="1" s="1"/>
  <c r="AI2028" i="1"/>
  <c r="AD2028" i="1" s="1"/>
  <c r="AI2029" i="1"/>
  <c r="AD2029" i="1" s="1"/>
  <c r="AI2030" i="1"/>
  <c r="AD2030" i="1" s="1"/>
  <c r="AI2031" i="1"/>
  <c r="AD2031" i="1" s="1"/>
  <c r="AI2032" i="1"/>
  <c r="AD2032" i="1" s="1"/>
  <c r="AI2033" i="1"/>
  <c r="AD2033" i="1" s="1"/>
  <c r="AI2034" i="1"/>
  <c r="AD2034" i="1" s="1"/>
  <c r="AI2035" i="1"/>
  <c r="AD2035" i="1" s="1"/>
  <c r="AI2036" i="1"/>
  <c r="AD2036" i="1" s="1"/>
  <c r="AI2037" i="1"/>
  <c r="AD2037" i="1" s="1"/>
  <c r="AI2038" i="1"/>
  <c r="AD2038" i="1" s="1"/>
  <c r="AI2039" i="1"/>
  <c r="AD2039" i="1" s="1"/>
  <c r="AI2040" i="1"/>
  <c r="AD2040" i="1" s="1"/>
  <c r="AI2041" i="1"/>
  <c r="AD2041" i="1" s="1"/>
  <c r="AI2042" i="1"/>
  <c r="AD2042" i="1" s="1"/>
  <c r="AI2043" i="1"/>
  <c r="AD2043" i="1" s="1"/>
  <c r="AI2044" i="1"/>
  <c r="AD2044" i="1" s="1"/>
  <c r="AI2045" i="1"/>
  <c r="AD2045" i="1" s="1"/>
  <c r="AI2046" i="1"/>
  <c r="AD2046" i="1" s="1"/>
  <c r="AI2047" i="1"/>
  <c r="AD2047" i="1" s="1"/>
  <c r="AI2048" i="1"/>
  <c r="AD2048" i="1" s="1"/>
  <c r="AI2049" i="1"/>
  <c r="AD2049" i="1" s="1"/>
  <c r="AI2050" i="1"/>
  <c r="AD2050" i="1" s="1"/>
  <c r="AI2051" i="1"/>
  <c r="AD2051" i="1" s="1"/>
  <c r="AI2052" i="1"/>
  <c r="AD2052" i="1" s="1"/>
  <c r="AI2053" i="1"/>
  <c r="AD2053" i="1" s="1"/>
  <c r="AI2054" i="1"/>
  <c r="AD2054" i="1" s="1"/>
  <c r="AI2055" i="1"/>
  <c r="AD2055" i="1" s="1"/>
  <c r="AI2056" i="1"/>
  <c r="AD2056" i="1" s="1"/>
  <c r="AI2057" i="1"/>
  <c r="AD2057" i="1" s="1"/>
  <c r="AI2058" i="1"/>
  <c r="AD2058" i="1" s="1"/>
  <c r="AI2059" i="1"/>
  <c r="AD2059" i="1" s="1"/>
  <c r="AI2060" i="1"/>
  <c r="AD2060" i="1" s="1"/>
  <c r="AI2061" i="1"/>
  <c r="AD2061" i="1" s="1"/>
  <c r="AI2062" i="1"/>
  <c r="AD2062" i="1" s="1"/>
  <c r="AI2063" i="1"/>
  <c r="AD2063" i="1" s="1"/>
  <c r="AI2064" i="1"/>
  <c r="AD2064" i="1" s="1"/>
  <c r="AI2065" i="1"/>
  <c r="AD2065" i="1" s="1"/>
  <c r="AI2066" i="1"/>
  <c r="AD2066" i="1" s="1"/>
  <c r="AI2067" i="1"/>
  <c r="AD2067" i="1" s="1"/>
  <c r="AI2068" i="1"/>
  <c r="AD2068" i="1" s="1"/>
  <c r="AI2069" i="1"/>
  <c r="AD2069" i="1" s="1"/>
  <c r="AI2070" i="1"/>
  <c r="AD2070" i="1" s="1"/>
  <c r="AI2071" i="1"/>
  <c r="AD2071" i="1" s="1"/>
  <c r="AI2072" i="1"/>
  <c r="AD2072" i="1" s="1"/>
  <c r="AI2073" i="1"/>
  <c r="AD2073" i="1" s="1"/>
  <c r="AI2074" i="1"/>
  <c r="AD2074" i="1" s="1"/>
  <c r="AI2075" i="1"/>
  <c r="AD2075" i="1" s="1"/>
  <c r="AI2076" i="1"/>
  <c r="AD2076" i="1" s="1"/>
  <c r="AI2077" i="1"/>
  <c r="AD2077" i="1" s="1"/>
  <c r="AI2078" i="1"/>
  <c r="AD2078" i="1" s="1"/>
  <c r="AI2079" i="1"/>
  <c r="AD2079" i="1" s="1"/>
  <c r="AI2080" i="1"/>
  <c r="AD2080" i="1" s="1"/>
  <c r="AI2081" i="1"/>
  <c r="AD2081" i="1" s="1"/>
  <c r="AI2082" i="1"/>
  <c r="AD2082" i="1" s="1"/>
  <c r="AI2083" i="1"/>
  <c r="AD2083" i="1" s="1"/>
  <c r="AI2084" i="1"/>
  <c r="AD2084" i="1" s="1"/>
  <c r="AI2085" i="1"/>
  <c r="AD2085" i="1" s="1"/>
  <c r="AI2086" i="1"/>
  <c r="AD2086" i="1" s="1"/>
  <c r="AI2087" i="1"/>
  <c r="AD2087" i="1" s="1"/>
  <c r="AI2088" i="1"/>
  <c r="AD2088" i="1" s="1"/>
  <c r="AI2089" i="1"/>
  <c r="AD2089" i="1" s="1"/>
  <c r="AI2090" i="1"/>
  <c r="AD2090" i="1" s="1"/>
  <c r="AI2091" i="1"/>
  <c r="AD2091" i="1" s="1"/>
  <c r="AI2092" i="1"/>
  <c r="AD2092" i="1" s="1"/>
  <c r="AI2093" i="1"/>
  <c r="AD2093" i="1" s="1"/>
  <c r="AI2094" i="1"/>
  <c r="AD2094" i="1" s="1"/>
  <c r="AI2095" i="1"/>
  <c r="AD2095" i="1" s="1"/>
  <c r="AI2096" i="1"/>
  <c r="AD2096" i="1" s="1"/>
  <c r="AI2097" i="1"/>
  <c r="AD2097" i="1" s="1"/>
  <c r="AI2098" i="1"/>
  <c r="AD2098" i="1" s="1"/>
  <c r="AI2099" i="1"/>
  <c r="AD2099" i="1" s="1"/>
  <c r="AI2100" i="1"/>
  <c r="AD2100" i="1" s="1"/>
  <c r="AI2101" i="1"/>
  <c r="AD2101" i="1" s="1"/>
  <c r="AI2102" i="1"/>
  <c r="AD2102" i="1" s="1"/>
  <c r="AI2103" i="1"/>
  <c r="AD2103" i="1" s="1"/>
  <c r="AI2104" i="1"/>
  <c r="AD2104" i="1" s="1"/>
  <c r="AI2105" i="1"/>
  <c r="AD2105" i="1" s="1"/>
  <c r="AI2106" i="1"/>
  <c r="AD2106" i="1" s="1"/>
  <c r="AI2107" i="1"/>
  <c r="AD2107" i="1" s="1"/>
  <c r="AI2108" i="1"/>
  <c r="AD2108" i="1" s="1"/>
  <c r="AI2109" i="1"/>
  <c r="AD2109" i="1" s="1"/>
  <c r="AI2110" i="1"/>
  <c r="AD2110" i="1" s="1"/>
  <c r="AI2111" i="1"/>
  <c r="AD2111" i="1" s="1"/>
  <c r="AI2112" i="1"/>
  <c r="AD2112" i="1" s="1"/>
  <c r="AI2113" i="1"/>
  <c r="AD2113" i="1" s="1"/>
  <c r="AI2114" i="1"/>
  <c r="AD2114" i="1" s="1"/>
  <c r="AI2115" i="1"/>
  <c r="AD2115" i="1" s="1"/>
  <c r="AI2116" i="1"/>
  <c r="AD2116" i="1" s="1"/>
  <c r="AI2117" i="1"/>
  <c r="AD2117" i="1" s="1"/>
  <c r="AI2118" i="1"/>
  <c r="AD2118" i="1" s="1"/>
  <c r="AI2119" i="1"/>
  <c r="AD2119" i="1" s="1"/>
  <c r="AI2120" i="1"/>
  <c r="AD2120" i="1" s="1"/>
  <c r="AI2121" i="1"/>
  <c r="AD2121" i="1" s="1"/>
  <c r="AI2122" i="1"/>
  <c r="AD2122" i="1" s="1"/>
  <c r="AI2123" i="1"/>
  <c r="AD2123" i="1" s="1"/>
  <c r="AI2124" i="1"/>
  <c r="AD2124" i="1" s="1"/>
  <c r="AI2125" i="1"/>
  <c r="AD2125" i="1" s="1"/>
  <c r="AI2126" i="1"/>
  <c r="AD2126" i="1" s="1"/>
  <c r="AI2127" i="1"/>
  <c r="AD2127" i="1" s="1"/>
  <c r="AI2128" i="1"/>
  <c r="AD2128" i="1" s="1"/>
  <c r="AI2129" i="1"/>
  <c r="AD2129" i="1" s="1"/>
  <c r="AI2130" i="1"/>
  <c r="AD2130" i="1" s="1"/>
  <c r="AI2131" i="1"/>
  <c r="AD2131" i="1" s="1"/>
  <c r="AI2132" i="1"/>
  <c r="AD2132" i="1" s="1"/>
  <c r="AI2133" i="1"/>
  <c r="AD2133" i="1" s="1"/>
  <c r="AI2134" i="1"/>
  <c r="AD2134" i="1" s="1"/>
  <c r="AI2135" i="1"/>
  <c r="AD2135" i="1" s="1"/>
  <c r="AI2136" i="1"/>
  <c r="AD2136" i="1" s="1"/>
  <c r="AI2137" i="1"/>
  <c r="AD2137" i="1" s="1"/>
  <c r="AI2138" i="1"/>
  <c r="AD2138" i="1" s="1"/>
  <c r="AI2139" i="1"/>
  <c r="AD2139" i="1" s="1"/>
  <c r="AI2140" i="1"/>
  <c r="AD2140" i="1" s="1"/>
  <c r="AI2141" i="1"/>
  <c r="AD2141" i="1" s="1"/>
  <c r="AI2142" i="1"/>
  <c r="AD2142" i="1" s="1"/>
  <c r="AI2143" i="1"/>
  <c r="AD2143" i="1" s="1"/>
  <c r="AI2144" i="1"/>
  <c r="AD2144" i="1" s="1"/>
  <c r="AI2145" i="1"/>
  <c r="AD2145" i="1" s="1"/>
  <c r="AI2146" i="1"/>
  <c r="AD2146" i="1" s="1"/>
  <c r="AI2147" i="1"/>
  <c r="AD2147" i="1" s="1"/>
  <c r="AI2148" i="1"/>
  <c r="AD2148" i="1" s="1"/>
  <c r="AI2149" i="1"/>
  <c r="AD2149" i="1" s="1"/>
  <c r="AI2150" i="1"/>
  <c r="AD2150" i="1" s="1"/>
  <c r="AI2151" i="1"/>
  <c r="AD2151" i="1" s="1"/>
  <c r="AI2152" i="1"/>
  <c r="AD2152" i="1" s="1"/>
  <c r="AI2153" i="1"/>
  <c r="AD2153" i="1" s="1"/>
  <c r="AI2154" i="1"/>
  <c r="AD2154" i="1" s="1"/>
  <c r="AI2155" i="1"/>
  <c r="AD2155" i="1" s="1"/>
  <c r="AI2156" i="1"/>
  <c r="AD2156" i="1" s="1"/>
  <c r="AI2157" i="1"/>
  <c r="AD2157" i="1" s="1"/>
  <c r="AI2158" i="1"/>
  <c r="AD2158" i="1" s="1"/>
  <c r="AI2159" i="1"/>
  <c r="AD2159" i="1" s="1"/>
  <c r="AI2160" i="1"/>
  <c r="AD2160" i="1" s="1"/>
  <c r="AI2161" i="1"/>
  <c r="AD2161" i="1" s="1"/>
  <c r="AI2162" i="1"/>
  <c r="AD2162" i="1" s="1"/>
  <c r="AI2163" i="1"/>
  <c r="AD2163" i="1" s="1"/>
  <c r="AI2164" i="1"/>
  <c r="AD2164" i="1" s="1"/>
  <c r="AI2165" i="1"/>
  <c r="AD2165" i="1" s="1"/>
  <c r="AI2166" i="1"/>
  <c r="AD2166" i="1" s="1"/>
  <c r="AI2167" i="1"/>
  <c r="AD2167" i="1" s="1"/>
  <c r="AI2168" i="1"/>
  <c r="AD2168" i="1" s="1"/>
  <c r="AI2169" i="1"/>
  <c r="AD2169" i="1" s="1"/>
  <c r="AI2170" i="1"/>
  <c r="AD2170" i="1" s="1"/>
  <c r="AI2171" i="1"/>
  <c r="AD2171" i="1" s="1"/>
  <c r="AI2172" i="1"/>
  <c r="AD2172" i="1" s="1"/>
  <c r="AI2173" i="1"/>
  <c r="AD2173" i="1" s="1"/>
  <c r="AI2174" i="1"/>
  <c r="AD2174" i="1" s="1"/>
  <c r="AI2175" i="1"/>
  <c r="AD2175" i="1" s="1"/>
  <c r="AI2176" i="1"/>
  <c r="AD2176" i="1" s="1"/>
  <c r="AI2177" i="1"/>
  <c r="AD2177" i="1" s="1"/>
  <c r="AI2178" i="1"/>
  <c r="AD2178" i="1" s="1"/>
  <c r="AI2179" i="1"/>
  <c r="AD2179" i="1" s="1"/>
  <c r="AI2180" i="1"/>
  <c r="AD2180" i="1" s="1"/>
  <c r="AI2181" i="1"/>
  <c r="AD2181" i="1" s="1"/>
  <c r="AI2182" i="1"/>
  <c r="AD2182" i="1" s="1"/>
  <c r="AI2183" i="1"/>
  <c r="AD2183" i="1" s="1"/>
  <c r="AI2184" i="1"/>
  <c r="AD2184" i="1" s="1"/>
  <c r="AI2185" i="1"/>
  <c r="AD2185" i="1" s="1"/>
  <c r="AI2186" i="1"/>
  <c r="AD2186" i="1" s="1"/>
  <c r="AI2187" i="1"/>
  <c r="AD2187" i="1" s="1"/>
  <c r="AI2188" i="1"/>
  <c r="AD2188" i="1" s="1"/>
  <c r="AI2189" i="1"/>
  <c r="AD2189" i="1" s="1"/>
  <c r="AI2190" i="1"/>
  <c r="AD2190" i="1" s="1"/>
  <c r="AI2191" i="1"/>
  <c r="AD2191" i="1" s="1"/>
  <c r="AI2192" i="1"/>
  <c r="AD2192" i="1" s="1"/>
  <c r="AI2193" i="1"/>
  <c r="AD2193" i="1" s="1"/>
  <c r="AI2194" i="1"/>
  <c r="AD2194" i="1" s="1"/>
  <c r="AI2195" i="1"/>
  <c r="AD2195" i="1" s="1"/>
  <c r="AI2196" i="1"/>
  <c r="AD2196" i="1" s="1"/>
  <c r="AI2197" i="1"/>
  <c r="AD2197" i="1" s="1"/>
  <c r="AI2198" i="1"/>
  <c r="AD2198" i="1" s="1"/>
  <c r="AI2199" i="1"/>
  <c r="AD2199" i="1" s="1"/>
  <c r="AI2200" i="1"/>
  <c r="AD2200" i="1" s="1"/>
  <c r="AI2201" i="1"/>
  <c r="AD2201" i="1" s="1"/>
  <c r="AI2202" i="1"/>
  <c r="AD2202" i="1" s="1"/>
  <c r="AI2203" i="1"/>
  <c r="AD2203" i="1" s="1"/>
  <c r="AI2204" i="1"/>
  <c r="AD2204" i="1" s="1"/>
  <c r="AI2205" i="1"/>
  <c r="AD2205" i="1" s="1"/>
  <c r="AI2206" i="1"/>
  <c r="AD2206" i="1" s="1"/>
  <c r="AI2207" i="1"/>
  <c r="AD2207" i="1" s="1"/>
  <c r="AI2208" i="1"/>
  <c r="AD2208" i="1" s="1"/>
  <c r="AI2209" i="1"/>
  <c r="AD2209" i="1" s="1"/>
  <c r="AI2210" i="1"/>
  <c r="AD2210" i="1" s="1"/>
  <c r="AI2211" i="1"/>
  <c r="AD2211" i="1" s="1"/>
  <c r="AI2212" i="1"/>
  <c r="AD2212" i="1" s="1"/>
  <c r="AI2213" i="1"/>
  <c r="AD2213" i="1" s="1"/>
  <c r="AI2214" i="1"/>
  <c r="AD2214" i="1" s="1"/>
  <c r="AI2215" i="1"/>
  <c r="AD2215" i="1" s="1"/>
  <c r="AI2216" i="1"/>
  <c r="AD2216" i="1" s="1"/>
  <c r="AI2217" i="1"/>
  <c r="AD2217" i="1" s="1"/>
  <c r="AI2218" i="1"/>
  <c r="AD2218" i="1" s="1"/>
  <c r="AI2219" i="1"/>
  <c r="AD2219" i="1" s="1"/>
  <c r="AI2220" i="1"/>
  <c r="AD2220" i="1" s="1"/>
  <c r="AI2221" i="1"/>
  <c r="AD2221" i="1" s="1"/>
  <c r="AI2222" i="1"/>
  <c r="AD2222" i="1" s="1"/>
  <c r="AI2223" i="1"/>
  <c r="AD2223" i="1" s="1"/>
  <c r="AI2224" i="1"/>
  <c r="AD2224" i="1" s="1"/>
  <c r="AI2225" i="1"/>
  <c r="AD2225" i="1" s="1"/>
  <c r="AI2226" i="1"/>
  <c r="AD2226" i="1" s="1"/>
  <c r="AI2227" i="1"/>
  <c r="AD2227" i="1" s="1"/>
  <c r="AI2228" i="1"/>
  <c r="AD2228" i="1" s="1"/>
  <c r="AI2229" i="1"/>
  <c r="AD2229" i="1" s="1"/>
  <c r="AI2230" i="1"/>
  <c r="AD2230" i="1" s="1"/>
  <c r="AI2231" i="1"/>
  <c r="AD2231" i="1" s="1"/>
  <c r="AI2232" i="1"/>
  <c r="AD2232" i="1" s="1"/>
  <c r="AI2233" i="1"/>
  <c r="AD2233" i="1" s="1"/>
  <c r="AI2234" i="1"/>
  <c r="AD2234" i="1" s="1"/>
  <c r="AI2235" i="1"/>
  <c r="AD2235" i="1" s="1"/>
  <c r="AI2236" i="1"/>
  <c r="AD2236" i="1" s="1"/>
  <c r="AI2237" i="1"/>
  <c r="AD2237" i="1" s="1"/>
  <c r="AI2238" i="1"/>
  <c r="AD2238" i="1" s="1"/>
  <c r="AI2239" i="1"/>
  <c r="AD2239" i="1" s="1"/>
  <c r="AI2240" i="1"/>
  <c r="AD2240" i="1" s="1"/>
  <c r="AI2241" i="1"/>
  <c r="AD2241" i="1" s="1"/>
  <c r="AI2242" i="1"/>
  <c r="AD2242" i="1" s="1"/>
  <c r="AI2243" i="1"/>
  <c r="AD2243" i="1" s="1"/>
  <c r="AI2244" i="1"/>
  <c r="AD2244" i="1" s="1"/>
  <c r="AI2245" i="1"/>
  <c r="AD2245" i="1" s="1"/>
  <c r="AI2246" i="1"/>
  <c r="AD2246" i="1" s="1"/>
  <c r="AI2247" i="1"/>
  <c r="AD2247" i="1" s="1"/>
  <c r="AI2248" i="1"/>
  <c r="AD2248" i="1" s="1"/>
  <c r="AI2249" i="1"/>
  <c r="AD2249" i="1" s="1"/>
  <c r="AI2250" i="1"/>
  <c r="AD2250" i="1" s="1"/>
  <c r="AI2251" i="1"/>
  <c r="AD2251" i="1" s="1"/>
  <c r="AI2252" i="1"/>
  <c r="AI2253" i="1"/>
  <c r="AI2254" i="1"/>
  <c r="AI2255" i="1"/>
  <c r="AI2256" i="1"/>
  <c r="AI2257" i="1"/>
  <c r="AI2258" i="1"/>
  <c r="AD2258" i="1" s="1"/>
  <c r="AI2259" i="1"/>
  <c r="AD2259" i="1" s="1"/>
  <c r="AI2260" i="1"/>
  <c r="AD2260" i="1" s="1"/>
  <c r="AI2261" i="1"/>
  <c r="AD2261" i="1" s="1"/>
  <c r="AI2262" i="1"/>
  <c r="AD2262" i="1" s="1"/>
  <c r="AI2263" i="1"/>
  <c r="AD2263" i="1" s="1"/>
  <c r="AI2264" i="1"/>
  <c r="AD2264" i="1" s="1"/>
  <c r="AI2265" i="1"/>
  <c r="AD2265" i="1" s="1"/>
  <c r="AI2266" i="1"/>
  <c r="AD2266" i="1" s="1"/>
  <c r="AI2267" i="1"/>
  <c r="AD2267" i="1" s="1"/>
  <c r="AI2268" i="1"/>
  <c r="AD2268" i="1" s="1"/>
  <c r="AI2269" i="1"/>
  <c r="AD2269" i="1" s="1"/>
  <c r="AI2270" i="1"/>
  <c r="AD2270" i="1" s="1"/>
  <c r="AI2271" i="1"/>
  <c r="AD2271" i="1" s="1"/>
  <c r="AI2272" i="1"/>
  <c r="AD2272" i="1" s="1"/>
  <c r="AI2273" i="1"/>
  <c r="AD2273" i="1" s="1"/>
  <c r="AI2274" i="1"/>
  <c r="AD2274" i="1" s="1"/>
  <c r="AI2275" i="1"/>
  <c r="AD2275" i="1" s="1"/>
  <c r="AI2276" i="1"/>
  <c r="AD2276" i="1" s="1"/>
  <c r="AI2277" i="1"/>
  <c r="AD2277" i="1" s="1"/>
  <c r="AI2278" i="1"/>
  <c r="AD2278" i="1" s="1"/>
  <c r="AI2279" i="1"/>
  <c r="AD2279" i="1" s="1"/>
  <c r="AI2280" i="1"/>
  <c r="AD2280" i="1" s="1"/>
  <c r="AI2281" i="1"/>
  <c r="AD2281" i="1" s="1"/>
  <c r="AI2282" i="1"/>
  <c r="AD2282" i="1" s="1"/>
  <c r="AI2283" i="1"/>
  <c r="AD2283" i="1" s="1"/>
  <c r="AI2284" i="1"/>
  <c r="AD2284" i="1" s="1"/>
  <c r="AI2285" i="1"/>
  <c r="AD2285" i="1" s="1"/>
  <c r="AI2286" i="1"/>
  <c r="AD2286" i="1" s="1"/>
  <c r="AI2287" i="1"/>
  <c r="AD2287" i="1" s="1"/>
  <c r="AI2288" i="1"/>
  <c r="AD2288" i="1" s="1"/>
  <c r="AI2289" i="1"/>
  <c r="AD2289" i="1" s="1"/>
  <c r="AI2290" i="1"/>
  <c r="AD2290" i="1" s="1"/>
  <c r="AI2291" i="1"/>
  <c r="AD2291" i="1" s="1"/>
  <c r="AI2292" i="1"/>
  <c r="AD2292" i="1" s="1"/>
  <c r="AI2293" i="1"/>
  <c r="AD2293" i="1" s="1"/>
  <c r="AI2294" i="1"/>
  <c r="AD2294" i="1" s="1"/>
  <c r="AI2295" i="1"/>
  <c r="AD2295" i="1" s="1"/>
  <c r="AI2296" i="1"/>
  <c r="AD2296" i="1" s="1"/>
  <c r="AI2297" i="1"/>
  <c r="AD2297" i="1" s="1"/>
  <c r="AI2298" i="1"/>
  <c r="AD2298" i="1" s="1"/>
  <c r="AI2299" i="1"/>
  <c r="AD2299" i="1" s="1"/>
  <c r="AI2300" i="1"/>
  <c r="AD2300" i="1" s="1"/>
  <c r="AI2301" i="1"/>
  <c r="AD2301" i="1" s="1"/>
  <c r="AI2302" i="1"/>
  <c r="AD2302" i="1" s="1"/>
  <c r="AI2303" i="1"/>
  <c r="AD2303" i="1" s="1"/>
  <c r="AI2304" i="1"/>
  <c r="AD2304" i="1" s="1"/>
  <c r="AI2305" i="1"/>
  <c r="AD2305" i="1" s="1"/>
  <c r="AI2306" i="1"/>
  <c r="AD2306" i="1" s="1"/>
  <c r="AI2307" i="1"/>
  <c r="AD2307" i="1" s="1"/>
  <c r="AI2308" i="1"/>
  <c r="AD2308" i="1" s="1"/>
  <c r="AI2309" i="1"/>
  <c r="AD2309" i="1" s="1"/>
  <c r="AI2310" i="1"/>
  <c r="AD2310" i="1" s="1"/>
  <c r="AI2311" i="1"/>
  <c r="AD2311" i="1" s="1"/>
  <c r="AI2312" i="1"/>
  <c r="AD2312" i="1" s="1"/>
  <c r="AI2313" i="1"/>
  <c r="AD2313" i="1" s="1"/>
  <c r="AI2314" i="1"/>
  <c r="AD2314" i="1" s="1"/>
  <c r="AI2315" i="1"/>
  <c r="AD2315" i="1" s="1"/>
  <c r="AI2316" i="1"/>
  <c r="AD2316" i="1" s="1"/>
  <c r="AI2317" i="1"/>
  <c r="AD2317" i="1" s="1"/>
  <c r="AI2318" i="1"/>
  <c r="AD2318" i="1" s="1"/>
  <c r="AI2319" i="1"/>
  <c r="AD2319" i="1" s="1"/>
  <c r="AI2320" i="1"/>
  <c r="AD2320" i="1" s="1"/>
  <c r="AI2321" i="1"/>
  <c r="AD2321" i="1" s="1"/>
  <c r="AI2322" i="1"/>
  <c r="AD2322" i="1" s="1"/>
  <c r="AI2323" i="1"/>
  <c r="AD2323" i="1" s="1"/>
  <c r="AI2324" i="1"/>
  <c r="AD2324" i="1" s="1"/>
  <c r="AI2325" i="1"/>
  <c r="AD2325" i="1" s="1"/>
  <c r="AI2326" i="1"/>
  <c r="AD2326" i="1" s="1"/>
  <c r="AI2327" i="1"/>
  <c r="AD2327" i="1" s="1"/>
  <c r="AI2328" i="1"/>
  <c r="AD2328" i="1" s="1"/>
  <c r="AI2329" i="1"/>
  <c r="AD2329" i="1" s="1"/>
  <c r="AI2330" i="1"/>
  <c r="AD2330" i="1" s="1"/>
  <c r="AI2331" i="1"/>
  <c r="AD2331" i="1" s="1"/>
  <c r="AI2332" i="1"/>
  <c r="AD2332" i="1" s="1"/>
  <c r="AI2333" i="1"/>
  <c r="AD2333" i="1" s="1"/>
  <c r="AI2334" i="1"/>
  <c r="AD2334" i="1" s="1"/>
  <c r="AI2335" i="1"/>
  <c r="AD2335" i="1" s="1"/>
  <c r="AI2336" i="1"/>
  <c r="AD2336" i="1" s="1"/>
  <c r="AI2337" i="1"/>
  <c r="AD2337" i="1" s="1"/>
  <c r="AI2338" i="1"/>
  <c r="AD2338" i="1" s="1"/>
  <c r="AI2339" i="1"/>
  <c r="AD2339" i="1" s="1"/>
  <c r="AI2340" i="1"/>
  <c r="AD2340" i="1" s="1"/>
  <c r="AI2341" i="1"/>
  <c r="AD2341" i="1" s="1"/>
  <c r="AI2342" i="1"/>
  <c r="AD2342" i="1" s="1"/>
  <c r="AI2343" i="1"/>
  <c r="AI2344" i="1"/>
  <c r="AI2345" i="1"/>
  <c r="AI2346" i="1"/>
  <c r="AI2347" i="1"/>
  <c r="AI2348" i="1"/>
  <c r="AD2348" i="1" s="1"/>
  <c r="AI2349" i="1"/>
  <c r="AD2349" i="1" s="1"/>
  <c r="AI2350" i="1"/>
  <c r="AD2350" i="1" s="1"/>
  <c r="AI2351" i="1"/>
  <c r="AD2351" i="1" s="1"/>
  <c r="AI2352" i="1"/>
  <c r="AD2352" i="1" s="1"/>
  <c r="AI2353" i="1"/>
  <c r="AD2353" i="1" s="1"/>
  <c r="AI2354" i="1"/>
  <c r="AD2354" i="1" s="1"/>
  <c r="AI2355" i="1"/>
  <c r="AD2355" i="1" s="1"/>
  <c r="AI2356" i="1"/>
  <c r="AD2356" i="1" s="1"/>
  <c r="AI2357" i="1"/>
  <c r="AD2357" i="1" s="1"/>
  <c r="AI2358" i="1"/>
  <c r="AD2358" i="1" s="1"/>
  <c r="AI2359" i="1"/>
  <c r="AD2359" i="1" s="1"/>
  <c r="AI2360" i="1"/>
  <c r="AD2360" i="1" s="1"/>
  <c r="AI2361" i="1"/>
  <c r="AD2361" i="1" s="1"/>
  <c r="AI2362" i="1"/>
  <c r="AD2362" i="1" s="1"/>
  <c r="AI2363" i="1"/>
  <c r="AD2363" i="1" s="1"/>
  <c r="AI2364" i="1"/>
  <c r="AD2364" i="1" s="1"/>
  <c r="AI2365" i="1"/>
  <c r="AD2365" i="1" s="1"/>
  <c r="AI2366" i="1"/>
  <c r="AD2366" i="1" s="1"/>
  <c r="AI2367" i="1"/>
  <c r="AD2367" i="1" s="1"/>
  <c r="AI2368" i="1"/>
  <c r="AD2368" i="1" s="1"/>
  <c r="AI2369" i="1"/>
  <c r="AD2369" i="1" s="1"/>
  <c r="AI2370" i="1"/>
  <c r="AD2370" i="1" s="1"/>
  <c r="AI2371" i="1"/>
  <c r="AD2371" i="1" s="1"/>
  <c r="AI2372" i="1"/>
  <c r="AD2372" i="1" s="1"/>
  <c r="AI2373" i="1"/>
  <c r="AD2373" i="1" s="1"/>
  <c r="AI2374" i="1"/>
  <c r="AD2374" i="1" s="1"/>
  <c r="AI2375" i="1"/>
  <c r="AD2375" i="1" s="1"/>
  <c r="AI2376" i="1"/>
  <c r="AD2376" i="1" s="1"/>
  <c r="AI2377" i="1"/>
  <c r="AD2377" i="1" s="1"/>
  <c r="AI2378" i="1"/>
  <c r="AD2378" i="1" s="1"/>
  <c r="AI2379" i="1"/>
  <c r="AD2379" i="1" s="1"/>
  <c r="AI2380" i="1"/>
  <c r="AD2380" i="1" s="1"/>
  <c r="AI2381" i="1"/>
  <c r="AD2381" i="1" s="1"/>
  <c r="AI2382" i="1"/>
  <c r="AD2382" i="1" s="1"/>
  <c r="AI2383" i="1"/>
  <c r="AD2383" i="1" s="1"/>
  <c r="AI2384" i="1"/>
  <c r="AD2384" i="1" s="1"/>
  <c r="AI2385" i="1"/>
  <c r="AD2385" i="1" s="1"/>
  <c r="AI2386" i="1"/>
  <c r="AD2386" i="1" s="1"/>
  <c r="AI2387" i="1"/>
  <c r="AD2387" i="1" s="1"/>
  <c r="AI2388" i="1"/>
  <c r="AD2388" i="1" s="1"/>
  <c r="AI2389" i="1"/>
  <c r="AD2389" i="1" s="1"/>
  <c r="AI2390" i="1"/>
  <c r="AD2390" i="1" s="1"/>
  <c r="AI2391" i="1"/>
  <c r="AD2391" i="1" s="1"/>
  <c r="AI2392" i="1"/>
  <c r="AD2392" i="1" s="1"/>
  <c r="AI2393" i="1"/>
  <c r="AD2393" i="1" s="1"/>
  <c r="AI2394" i="1"/>
  <c r="AD2394" i="1" s="1"/>
  <c r="AI2395" i="1"/>
  <c r="AD2395" i="1" s="1"/>
  <c r="AI2396" i="1"/>
  <c r="AD2396" i="1" s="1"/>
  <c r="AI2397" i="1"/>
  <c r="AD2397" i="1" s="1"/>
  <c r="AI2398" i="1"/>
  <c r="AD2398" i="1" s="1"/>
  <c r="AI2399" i="1"/>
  <c r="AD2399" i="1" s="1"/>
  <c r="AI2400" i="1"/>
  <c r="AD2400" i="1" s="1"/>
  <c r="AI2401" i="1"/>
  <c r="AD2401" i="1" s="1"/>
  <c r="AI2402" i="1"/>
  <c r="AD2402" i="1" s="1"/>
  <c r="AI2403" i="1"/>
  <c r="AD2403" i="1" s="1"/>
  <c r="AI2404" i="1"/>
  <c r="AD2404" i="1" s="1"/>
  <c r="AI2405" i="1"/>
  <c r="AD2405" i="1" s="1"/>
  <c r="AI2406" i="1"/>
  <c r="AD2406" i="1" s="1"/>
  <c r="AI2407" i="1"/>
  <c r="AD2407" i="1" s="1"/>
  <c r="AI2408" i="1"/>
  <c r="AD2408" i="1" s="1"/>
  <c r="AI2409" i="1"/>
  <c r="AD2409" i="1" s="1"/>
  <c r="AI2410" i="1"/>
  <c r="AD2410" i="1" s="1"/>
  <c r="AI2411" i="1"/>
  <c r="AD2411" i="1" s="1"/>
  <c r="AI2412" i="1"/>
  <c r="AD2412" i="1" s="1"/>
  <c r="AI2413" i="1"/>
  <c r="AD2413" i="1" s="1"/>
  <c r="AI2414" i="1"/>
  <c r="AD2414" i="1" s="1"/>
  <c r="AI2415" i="1"/>
  <c r="AD2415" i="1" s="1"/>
  <c r="AI2416" i="1"/>
  <c r="AD2416" i="1" s="1"/>
  <c r="AI2417" i="1"/>
  <c r="AD2417" i="1" s="1"/>
  <c r="AI2418" i="1"/>
  <c r="AD2418" i="1" s="1"/>
  <c r="AI2419" i="1"/>
  <c r="AD2419" i="1" s="1"/>
  <c r="AI2420" i="1"/>
  <c r="AD2420" i="1" s="1"/>
  <c r="AI2421" i="1"/>
  <c r="AD2421" i="1" s="1"/>
  <c r="AI2422" i="1"/>
  <c r="AD2422" i="1" s="1"/>
  <c r="AI2423" i="1"/>
  <c r="AD2423" i="1" s="1"/>
  <c r="AI2424" i="1"/>
  <c r="AD2424" i="1" s="1"/>
  <c r="AI2425" i="1"/>
  <c r="AD2425" i="1" s="1"/>
  <c r="AI2426" i="1"/>
  <c r="AD2426" i="1" s="1"/>
  <c r="AI2427" i="1"/>
  <c r="AD2427" i="1" s="1"/>
  <c r="AI2428" i="1"/>
  <c r="AD2428" i="1" s="1"/>
  <c r="AI2429" i="1"/>
  <c r="AD2429" i="1" s="1"/>
  <c r="AI2430" i="1"/>
  <c r="AD2430" i="1" s="1"/>
  <c r="AI2431" i="1"/>
  <c r="AD2431" i="1" s="1"/>
  <c r="AI2432" i="1"/>
  <c r="AD2432" i="1" s="1"/>
  <c r="AI2433" i="1"/>
  <c r="AD2433" i="1" s="1"/>
  <c r="AI2434" i="1"/>
  <c r="AD2434" i="1" s="1"/>
  <c r="AI2435" i="1"/>
  <c r="AD2435" i="1" s="1"/>
  <c r="AI2436" i="1"/>
  <c r="AD2436" i="1" s="1"/>
  <c r="AI2437" i="1"/>
  <c r="AD2437" i="1" s="1"/>
  <c r="AI2438" i="1"/>
  <c r="AD2438" i="1" s="1"/>
  <c r="AI2439" i="1"/>
  <c r="AD2439" i="1" s="1"/>
  <c r="AI2440" i="1"/>
  <c r="AD2440" i="1" s="1"/>
  <c r="AI2441" i="1"/>
  <c r="AD2441" i="1" s="1"/>
  <c r="AI2442" i="1"/>
  <c r="AD2442" i="1" s="1"/>
  <c r="AI2443" i="1"/>
  <c r="AD2443" i="1" s="1"/>
  <c r="AI2444" i="1"/>
  <c r="AD2444" i="1" s="1"/>
  <c r="AI2445" i="1"/>
  <c r="AD2445" i="1" s="1"/>
  <c r="AI2446" i="1"/>
  <c r="AD2446" i="1" s="1"/>
  <c r="AI2447" i="1"/>
  <c r="AD2447" i="1" s="1"/>
  <c r="AI2448" i="1"/>
  <c r="AD2448" i="1" s="1"/>
  <c r="AI2449" i="1"/>
  <c r="AD2449" i="1" s="1"/>
  <c r="AI2450" i="1"/>
  <c r="AD2450" i="1" s="1"/>
  <c r="AI2451" i="1"/>
  <c r="AD2451" i="1" s="1"/>
  <c r="AI2452" i="1"/>
  <c r="AD2452" i="1" s="1"/>
  <c r="AI2453" i="1"/>
  <c r="AD2453" i="1" s="1"/>
  <c r="AI2454" i="1"/>
  <c r="AD2454" i="1" s="1"/>
  <c r="AI2455" i="1"/>
  <c r="AD2455" i="1" s="1"/>
  <c r="AI2456" i="1"/>
  <c r="AD2456" i="1" s="1"/>
  <c r="AI2457" i="1"/>
  <c r="AD2457" i="1" s="1"/>
  <c r="AI2458" i="1"/>
  <c r="AD2458" i="1" s="1"/>
  <c r="AI2459" i="1"/>
  <c r="AD2459" i="1" s="1"/>
  <c r="AI2460" i="1"/>
  <c r="AD2460" i="1" s="1"/>
  <c r="AI2461" i="1"/>
  <c r="AD2461" i="1" s="1"/>
  <c r="AI2462" i="1"/>
  <c r="AD2462" i="1" s="1"/>
  <c r="AI2463" i="1"/>
  <c r="AD2463" i="1" s="1"/>
  <c r="AI2464" i="1"/>
  <c r="AD2464" i="1" s="1"/>
  <c r="AI2465" i="1"/>
  <c r="AD2465" i="1" s="1"/>
  <c r="AI2466" i="1"/>
  <c r="AD2466" i="1" s="1"/>
  <c r="AI2467" i="1"/>
  <c r="AD2467" i="1" s="1"/>
  <c r="AI2468" i="1"/>
  <c r="AD2468" i="1" s="1"/>
  <c r="AI2469" i="1"/>
  <c r="AD2469" i="1" s="1"/>
  <c r="AI2470" i="1"/>
  <c r="AD2470" i="1" s="1"/>
  <c r="AI2471" i="1"/>
  <c r="AD2471" i="1" s="1"/>
  <c r="AI2472" i="1"/>
  <c r="AD2472" i="1" s="1"/>
  <c r="AI2473" i="1"/>
  <c r="AD2473" i="1" s="1"/>
  <c r="AI2474" i="1"/>
  <c r="AD2474" i="1" s="1"/>
  <c r="AI2475" i="1"/>
  <c r="AD2475" i="1" s="1"/>
  <c r="AI2476" i="1"/>
  <c r="AD2476" i="1" s="1"/>
  <c r="AI2477" i="1"/>
  <c r="AD2477" i="1" s="1"/>
  <c r="AI2478" i="1"/>
  <c r="AD2478" i="1" s="1"/>
  <c r="AI2479" i="1"/>
  <c r="AD2479" i="1" s="1"/>
  <c r="AI2480" i="1"/>
  <c r="AD2480" i="1" s="1"/>
  <c r="AI2481" i="1"/>
  <c r="AD2481" i="1" s="1"/>
  <c r="AI2482" i="1"/>
  <c r="AD2482" i="1" s="1"/>
  <c r="AI2483" i="1"/>
  <c r="AD2483" i="1" s="1"/>
  <c r="AI2484" i="1"/>
  <c r="AD2484" i="1" s="1"/>
  <c r="AI2485" i="1"/>
  <c r="AD2485" i="1" s="1"/>
  <c r="AI2486" i="1"/>
  <c r="AD2486" i="1" s="1"/>
  <c r="AI2487" i="1"/>
  <c r="AD2487" i="1" s="1"/>
  <c r="AI2488" i="1"/>
  <c r="AD2488" i="1" s="1"/>
  <c r="AI2489" i="1"/>
  <c r="AD2489" i="1" s="1"/>
  <c r="AI2490" i="1"/>
  <c r="AD2490" i="1" s="1"/>
  <c r="AI2491" i="1"/>
  <c r="AD2491" i="1" s="1"/>
  <c r="AI2492" i="1"/>
  <c r="AD2492" i="1" s="1"/>
  <c r="AI2493" i="1"/>
  <c r="AD2493" i="1" s="1"/>
  <c r="AI2494" i="1"/>
  <c r="AD2494" i="1" s="1"/>
  <c r="AI2495" i="1"/>
  <c r="AD2495" i="1" s="1"/>
  <c r="AI2496" i="1"/>
  <c r="AD2496" i="1" s="1"/>
  <c r="AI2497" i="1"/>
  <c r="AD2497" i="1" s="1"/>
  <c r="AI2498" i="1"/>
  <c r="AD2498" i="1" s="1"/>
  <c r="AI2499" i="1"/>
  <c r="AD2499" i="1" s="1"/>
  <c r="AI2500" i="1"/>
  <c r="AD2500" i="1" s="1"/>
  <c r="AI2501" i="1"/>
  <c r="AD2501" i="1" s="1"/>
  <c r="AI2502" i="1"/>
  <c r="AD2502" i="1" s="1"/>
  <c r="AI2503" i="1"/>
  <c r="AD2503" i="1" s="1"/>
  <c r="AI2504" i="1"/>
  <c r="AD2504" i="1" s="1"/>
  <c r="AI2505" i="1"/>
  <c r="AD2505" i="1" s="1"/>
  <c r="AI2506" i="1"/>
  <c r="AD2506" i="1" s="1"/>
  <c r="AI2507" i="1"/>
  <c r="AD2507" i="1" s="1"/>
  <c r="AI2508" i="1"/>
  <c r="AD2508" i="1" s="1"/>
  <c r="AI2509" i="1"/>
  <c r="AD2509" i="1" s="1"/>
  <c r="AI2510" i="1"/>
  <c r="AD2510" i="1" s="1"/>
  <c r="AI2511" i="1"/>
  <c r="AD2511" i="1" s="1"/>
  <c r="AI2512" i="1"/>
  <c r="AD2512" i="1" s="1"/>
  <c r="AI2513" i="1"/>
  <c r="AD2513" i="1" s="1"/>
  <c r="AI2514" i="1"/>
  <c r="AD2514" i="1" s="1"/>
  <c r="AI2515" i="1"/>
  <c r="AD2515" i="1" s="1"/>
  <c r="AI2516" i="1"/>
  <c r="AD2516" i="1" s="1"/>
  <c r="AI2517" i="1"/>
  <c r="AD2517" i="1" s="1"/>
  <c r="AI2518" i="1"/>
  <c r="AD2518" i="1" s="1"/>
  <c r="AI2519" i="1"/>
  <c r="AD2519" i="1" s="1"/>
  <c r="AI2520" i="1"/>
  <c r="AD2520" i="1" s="1"/>
  <c r="AI2521" i="1"/>
  <c r="AD2521" i="1" s="1"/>
  <c r="AI2522" i="1"/>
  <c r="AD2522" i="1" s="1"/>
  <c r="AI2523" i="1"/>
  <c r="AD2523" i="1" s="1"/>
  <c r="AI2524" i="1"/>
  <c r="AD2524" i="1" s="1"/>
  <c r="AI2525" i="1"/>
  <c r="AD2525" i="1" s="1"/>
  <c r="AI2526" i="1"/>
  <c r="AD2526" i="1" s="1"/>
  <c r="AI2527" i="1"/>
  <c r="AD2527" i="1" s="1"/>
  <c r="AI2528" i="1"/>
  <c r="AD2528" i="1" s="1"/>
  <c r="AI2529" i="1"/>
  <c r="AD2529" i="1" s="1"/>
  <c r="AI2530" i="1"/>
  <c r="AD2530" i="1" s="1"/>
  <c r="AI2531" i="1"/>
  <c r="AD2531" i="1" s="1"/>
  <c r="AI2532" i="1"/>
  <c r="AD2532" i="1" s="1"/>
  <c r="AI2533" i="1"/>
  <c r="AD2533" i="1" s="1"/>
  <c r="AI2534" i="1"/>
  <c r="AD2534" i="1" s="1"/>
  <c r="AI2535" i="1"/>
  <c r="AD2535" i="1" s="1"/>
  <c r="AI2536" i="1"/>
  <c r="AD2536" i="1" s="1"/>
  <c r="AI2537" i="1"/>
  <c r="AD2537" i="1" s="1"/>
  <c r="AI2538" i="1"/>
  <c r="AD2538" i="1" s="1"/>
  <c r="AI2539" i="1"/>
  <c r="AD2539" i="1" s="1"/>
  <c r="AI2540" i="1"/>
  <c r="AD2540" i="1" s="1"/>
  <c r="AI2541" i="1"/>
  <c r="AD2541" i="1" s="1"/>
  <c r="AI2542" i="1"/>
  <c r="AD2542" i="1" s="1"/>
  <c r="AI2543" i="1"/>
  <c r="AD2543" i="1" s="1"/>
  <c r="AI2544" i="1"/>
  <c r="AD2544" i="1" s="1"/>
  <c r="AI2545" i="1"/>
  <c r="AD2545" i="1" s="1"/>
  <c r="AI2546" i="1"/>
  <c r="AD2546" i="1" s="1"/>
  <c r="AI2547" i="1"/>
  <c r="AD2547" i="1" s="1"/>
  <c r="AI2548" i="1"/>
  <c r="AD2548" i="1" s="1"/>
  <c r="AI2549" i="1"/>
  <c r="AD2549" i="1" s="1"/>
  <c r="AI2550" i="1"/>
  <c r="AD2550" i="1" s="1"/>
  <c r="AI2551" i="1"/>
  <c r="AD2551" i="1" s="1"/>
  <c r="AI2552" i="1"/>
  <c r="AD2552" i="1" s="1"/>
  <c r="AI2553" i="1"/>
  <c r="AD2553" i="1" s="1"/>
  <c r="AI2554" i="1"/>
  <c r="AD2554" i="1" s="1"/>
  <c r="AI2555" i="1"/>
  <c r="AD2555" i="1" s="1"/>
  <c r="AI2556" i="1"/>
  <c r="AD2556" i="1" s="1"/>
  <c r="AI2557" i="1"/>
  <c r="AD2557" i="1" s="1"/>
  <c r="AI2558" i="1"/>
  <c r="AD2558" i="1" s="1"/>
  <c r="AI2559" i="1"/>
  <c r="AD2559" i="1" s="1"/>
  <c r="AI2560" i="1"/>
  <c r="AD2560" i="1" s="1"/>
  <c r="AI2561" i="1"/>
  <c r="AD2561" i="1" s="1"/>
  <c r="AI2562" i="1"/>
  <c r="AD2562" i="1" s="1"/>
  <c r="AI2563" i="1"/>
  <c r="AD2563" i="1" s="1"/>
  <c r="AI2564" i="1"/>
  <c r="AD2564" i="1" s="1"/>
  <c r="AI2565" i="1"/>
  <c r="AD2565" i="1" s="1"/>
  <c r="AI2566" i="1"/>
  <c r="AD2566" i="1" s="1"/>
  <c r="AI2567" i="1"/>
  <c r="AD2567" i="1" s="1"/>
  <c r="AI2568" i="1"/>
  <c r="AD2568" i="1" s="1"/>
  <c r="AI2569" i="1"/>
  <c r="AD2569" i="1" s="1"/>
  <c r="AI2570" i="1"/>
  <c r="AD2570" i="1" s="1"/>
  <c r="AI2571" i="1"/>
  <c r="AD2571" i="1" s="1"/>
  <c r="AI2572" i="1"/>
  <c r="AD2572" i="1" s="1"/>
  <c r="AI2573" i="1"/>
  <c r="AD2573" i="1" s="1"/>
  <c r="AI2574" i="1"/>
  <c r="AD2574" i="1" s="1"/>
  <c r="AI2575" i="1"/>
  <c r="AD2575" i="1" s="1"/>
  <c r="AI2576" i="1"/>
  <c r="AD2576" i="1" s="1"/>
  <c r="AI2577" i="1"/>
  <c r="AD2577" i="1" s="1"/>
  <c r="AI2578" i="1"/>
  <c r="AD2578" i="1" s="1"/>
  <c r="AI2579" i="1"/>
  <c r="AD2579" i="1" s="1"/>
  <c r="AI2580" i="1"/>
  <c r="AD2580" i="1" s="1"/>
  <c r="AI2581" i="1"/>
  <c r="AD2581" i="1" s="1"/>
  <c r="AI2582" i="1"/>
  <c r="AD2582" i="1" s="1"/>
  <c r="AI2583" i="1"/>
  <c r="AD2583" i="1" s="1"/>
  <c r="AI2584" i="1"/>
  <c r="AD2584" i="1" s="1"/>
  <c r="AI2585" i="1"/>
  <c r="AD2585" i="1" s="1"/>
  <c r="AI2586" i="1"/>
  <c r="AD2586" i="1" s="1"/>
  <c r="AI2587" i="1"/>
  <c r="AD2587" i="1" s="1"/>
  <c r="AI2588" i="1"/>
  <c r="AD2588" i="1" s="1"/>
  <c r="AI2589" i="1"/>
  <c r="AD2589" i="1" s="1"/>
  <c r="AI2590" i="1"/>
  <c r="AD2590" i="1" s="1"/>
  <c r="AI2591" i="1"/>
  <c r="AD2591" i="1" s="1"/>
  <c r="AI2592" i="1"/>
  <c r="AD2592" i="1" s="1"/>
  <c r="AI2593" i="1"/>
  <c r="AD2593" i="1" s="1"/>
  <c r="AI2594" i="1"/>
  <c r="AD2594" i="1" s="1"/>
  <c r="AI2595" i="1"/>
  <c r="AD2595" i="1" s="1"/>
  <c r="AI2596" i="1"/>
  <c r="AD2596" i="1" s="1"/>
  <c r="AI2597" i="1"/>
  <c r="AD2597" i="1" s="1"/>
  <c r="AI2598" i="1"/>
  <c r="AD2598" i="1" s="1"/>
  <c r="AI2599" i="1"/>
  <c r="AD2599" i="1" s="1"/>
  <c r="AI2600" i="1"/>
  <c r="AD2600" i="1" s="1"/>
  <c r="AI2601" i="1"/>
  <c r="AD2601" i="1" s="1"/>
  <c r="AI2602" i="1"/>
  <c r="AD2602" i="1" s="1"/>
  <c r="AI2603" i="1"/>
  <c r="AD2603" i="1" s="1"/>
  <c r="AI2604" i="1"/>
  <c r="AD2604" i="1" s="1"/>
  <c r="AI2605" i="1"/>
  <c r="AD2605" i="1" s="1"/>
  <c r="AI2606" i="1"/>
  <c r="AD2606" i="1" s="1"/>
  <c r="AI2607" i="1"/>
  <c r="AD2607" i="1" s="1"/>
  <c r="AI2608" i="1"/>
  <c r="AD2608" i="1" s="1"/>
  <c r="AI2609" i="1"/>
  <c r="AD2609" i="1" s="1"/>
  <c r="AI2610" i="1"/>
  <c r="AD2610" i="1" s="1"/>
  <c r="AI2611" i="1"/>
  <c r="AD2611" i="1" s="1"/>
  <c r="AI2612" i="1"/>
  <c r="AD2612" i="1" s="1"/>
  <c r="AI2613" i="1"/>
  <c r="AD2613" i="1" s="1"/>
  <c r="AI2614" i="1"/>
  <c r="AD2614" i="1" s="1"/>
  <c r="AI2615" i="1"/>
  <c r="AD2615" i="1" s="1"/>
  <c r="AI2616" i="1"/>
  <c r="AD2616" i="1" s="1"/>
  <c r="AI2617" i="1"/>
  <c r="AD2617" i="1" s="1"/>
  <c r="AI2618" i="1"/>
  <c r="AD2618" i="1" s="1"/>
  <c r="AI2619" i="1"/>
  <c r="AD2619" i="1" s="1"/>
  <c r="AI2620" i="1"/>
  <c r="AD2620" i="1" s="1"/>
  <c r="AI2621" i="1"/>
  <c r="AD2621" i="1" s="1"/>
  <c r="AI2622" i="1"/>
  <c r="AD2622" i="1" s="1"/>
  <c r="AI2623" i="1"/>
  <c r="AD2623" i="1" s="1"/>
  <c r="AI2624" i="1"/>
  <c r="AD2624" i="1" s="1"/>
  <c r="AI2625" i="1"/>
  <c r="AD2625" i="1" s="1"/>
  <c r="AI2626" i="1"/>
  <c r="AD2626" i="1" s="1"/>
  <c r="AI2627" i="1"/>
  <c r="AD2627" i="1" s="1"/>
  <c r="AI2628" i="1"/>
  <c r="AD2628" i="1" s="1"/>
  <c r="AI2629" i="1"/>
  <c r="AD2629" i="1" s="1"/>
  <c r="AI2630" i="1"/>
  <c r="AD2630" i="1" s="1"/>
  <c r="AI2631" i="1"/>
  <c r="AD2631" i="1" s="1"/>
  <c r="AI2632" i="1"/>
  <c r="AD2632" i="1" s="1"/>
  <c r="AI2633" i="1"/>
  <c r="AD2633" i="1" s="1"/>
  <c r="AI2634" i="1"/>
  <c r="AD2634" i="1" s="1"/>
  <c r="AI2635" i="1"/>
  <c r="AD2635" i="1" s="1"/>
  <c r="AI2636" i="1"/>
  <c r="AD2636" i="1" s="1"/>
  <c r="AI2637" i="1"/>
  <c r="AD2637" i="1" s="1"/>
  <c r="AI2638" i="1"/>
  <c r="AD2638" i="1" s="1"/>
  <c r="AI2639" i="1"/>
  <c r="AD2639" i="1" s="1"/>
  <c r="AI2640" i="1"/>
  <c r="AD2640" i="1" s="1"/>
  <c r="AI2641" i="1"/>
  <c r="AD2641" i="1" s="1"/>
  <c r="AI2642" i="1"/>
  <c r="AD2642" i="1" s="1"/>
  <c r="AI2643" i="1"/>
  <c r="AD2643" i="1" s="1"/>
  <c r="AI2644" i="1"/>
  <c r="AD2644" i="1" s="1"/>
  <c r="AI2645" i="1"/>
  <c r="AD2645" i="1" s="1"/>
  <c r="AI2646" i="1"/>
  <c r="AD2646" i="1" s="1"/>
  <c r="AI2647" i="1"/>
  <c r="AD2647" i="1" s="1"/>
  <c r="AI2648" i="1"/>
  <c r="AD2648" i="1" s="1"/>
  <c r="AI2649" i="1"/>
  <c r="AD2649" i="1" s="1"/>
  <c r="AI2650" i="1"/>
  <c r="AD2650" i="1" s="1"/>
  <c r="AI2651" i="1"/>
  <c r="AD2651" i="1" s="1"/>
  <c r="AI2652" i="1"/>
  <c r="AD2652" i="1" s="1"/>
  <c r="AI2653" i="1"/>
  <c r="AD2653" i="1" s="1"/>
  <c r="AI2654" i="1"/>
  <c r="AD2654" i="1" s="1"/>
  <c r="AI2655" i="1"/>
  <c r="AD2655" i="1" s="1"/>
  <c r="AI2656" i="1"/>
  <c r="AD2656" i="1" s="1"/>
  <c r="AI2657" i="1"/>
  <c r="AD2657" i="1" s="1"/>
  <c r="AI2658" i="1"/>
  <c r="AD2658" i="1" s="1"/>
  <c r="AI2659" i="1"/>
  <c r="AD2659" i="1" s="1"/>
  <c r="AI2660" i="1"/>
  <c r="AD2660" i="1" s="1"/>
  <c r="AI2661" i="1"/>
  <c r="AD2661" i="1" s="1"/>
  <c r="AI2662" i="1"/>
  <c r="AD2662" i="1" s="1"/>
  <c r="AI2663" i="1"/>
  <c r="AD2663" i="1" s="1"/>
  <c r="AI2664" i="1"/>
  <c r="AD2664" i="1" s="1"/>
  <c r="AI2665" i="1"/>
  <c r="AD2665" i="1" s="1"/>
  <c r="AI2666" i="1"/>
  <c r="AD2666" i="1" s="1"/>
  <c r="AI2667" i="1"/>
  <c r="AD2667" i="1" s="1"/>
  <c r="AI2668" i="1"/>
  <c r="AD2668" i="1" s="1"/>
  <c r="AI2669" i="1"/>
  <c r="AD2669" i="1" s="1"/>
  <c r="AI2670" i="1"/>
  <c r="AD2670" i="1" s="1"/>
  <c r="AI2671" i="1"/>
  <c r="AD2671" i="1" s="1"/>
  <c r="AI2672" i="1"/>
  <c r="AD2672" i="1" s="1"/>
  <c r="AI2673" i="1"/>
  <c r="AD2673" i="1" s="1"/>
  <c r="AI2674" i="1"/>
  <c r="AD2674" i="1" s="1"/>
  <c r="AI2675" i="1"/>
  <c r="AD2675" i="1" s="1"/>
  <c r="AI2676" i="1"/>
  <c r="AD2676" i="1" s="1"/>
  <c r="AI2677" i="1"/>
  <c r="AD2677" i="1" s="1"/>
  <c r="AI2678" i="1"/>
  <c r="AD2678" i="1" s="1"/>
  <c r="AI2679" i="1"/>
  <c r="AD2679" i="1" s="1"/>
  <c r="AI2680" i="1"/>
  <c r="AD2680" i="1" s="1"/>
  <c r="AI2681" i="1"/>
  <c r="AD2681" i="1" s="1"/>
  <c r="AI2682" i="1"/>
  <c r="AD2682" i="1" s="1"/>
  <c r="AI2683" i="1"/>
  <c r="AD2683" i="1" s="1"/>
  <c r="AI2684" i="1"/>
  <c r="AD2684" i="1" s="1"/>
  <c r="AI2685" i="1"/>
  <c r="AD2685" i="1" s="1"/>
  <c r="AI2686" i="1"/>
  <c r="AD2686" i="1" s="1"/>
  <c r="AI2687" i="1"/>
  <c r="AD2687" i="1" s="1"/>
  <c r="AI2688" i="1"/>
  <c r="AD2688" i="1" s="1"/>
  <c r="AI2689" i="1"/>
  <c r="AD2689" i="1" s="1"/>
  <c r="AI2690" i="1"/>
  <c r="AD2690" i="1" s="1"/>
  <c r="AI2691" i="1"/>
  <c r="AD2691" i="1" s="1"/>
  <c r="AI2692" i="1"/>
  <c r="AD2692" i="1" s="1"/>
  <c r="AI2693" i="1"/>
  <c r="AD2693" i="1" s="1"/>
  <c r="AI2694" i="1"/>
  <c r="AD2694" i="1" s="1"/>
  <c r="AI2695" i="1"/>
  <c r="AD2695" i="1" s="1"/>
  <c r="AI2696" i="1"/>
  <c r="AD2696" i="1" s="1"/>
  <c r="AI2697" i="1"/>
  <c r="AD2697" i="1" s="1"/>
  <c r="AI2698" i="1"/>
  <c r="AD2698" i="1" s="1"/>
  <c r="AI2699" i="1"/>
  <c r="AD2699" i="1" s="1"/>
  <c r="AI2700" i="1"/>
  <c r="AD2700" i="1" s="1"/>
  <c r="AI2701" i="1"/>
  <c r="AD2701" i="1" s="1"/>
  <c r="AI2702" i="1"/>
  <c r="AD2702" i="1" s="1"/>
  <c r="AI2703" i="1"/>
  <c r="AD2703" i="1" s="1"/>
  <c r="AI2704" i="1"/>
  <c r="AD2704" i="1" s="1"/>
  <c r="AI2705" i="1"/>
  <c r="AD2705" i="1" s="1"/>
  <c r="AI2706" i="1"/>
  <c r="AD2706" i="1" s="1"/>
  <c r="AI2707" i="1"/>
  <c r="AD2707" i="1" s="1"/>
  <c r="AI2708" i="1"/>
  <c r="AD2708" i="1" s="1"/>
  <c r="AI2709" i="1"/>
  <c r="AD2709" i="1" s="1"/>
  <c r="AI2710" i="1"/>
  <c r="AD2710" i="1" s="1"/>
  <c r="AI2711" i="1"/>
  <c r="AD2711" i="1" s="1"/>
  <c r="AI2712" i="1"/>
  <c r="AD2712" i="1" s="1"/>
  <c r="AI2713" i="1"/>
  <c r="AD2713" i="1" s="1"/>
  <c r="AI2714" i="1"/>
  <c r="AD2714" i="1" s="1"/>
  <c r="AI2715" i="1"/>
  <c r="AD2715" i="1" s="1"/>
  <c r="AI2716" i="1"/>
  <c r="AD2716" i="1" s="1"/>
  <c r="AI2717" i="1"/>
  <c r="AD2717" i="1" s="1"/>
  <c r="AI2718" i="1"/>
  <c r="AD2718" i="1" s="1"/>
  <c r="AI2719" i="1"/>
  <c r="AD2719" i="1" s="1"/>
  <c r="AI2720" i="1"/>
  <c r="AD2720" i="1" s="1"/>
  <c r="AI2721" i="1"/>
  <c r="AD2721" i="1" s="1"/>
  <c r="AI2722" i="1"/>
  <c r="AD2722" i="1" s="1"/>
  <c r="AI2723" i="1"/>
  <c r="AD2723" i="1" s="1"/>
  <c r="AI2724" i="1"/>
  <c r="AD2724" i="1" s="1"/>
  <c r="AI2725" i="1"/>
  <c r="AD2725" i="1" s="1"/>
  <c r="AI2726" i="1"/>
  <c r="AD2726" i="1" s="1"/>
  <c r="AI2727" i="1"/>
  <c r="AD2727" i="1" s="1"/>
  <c r="AI2728" i="1"/>
  <c r="AD2728" i="1" s="1"/>
  <c r="AI2729" i="1"/>
  <c r="AD2729" i="1" s="1"/>
  <c r="AI2730" i="1"/>
  <c r="AD2730" i="1" s="1"/>
  <c r="AI2731" i="1"/>
  <c r="AD2731" i="1" s="1"/>
  <c r="AI2732" i="1"/>
  <c r="AD2732" i="1" s="1"/>
  <c r="AI2733" i="1"/>
  <c r="AD2733" i="1" s="1"/>
  <c r="AI2734" i="1"/>
  <c r="AD2734" i="1" s="1"/>
  <c r="AI2735" i="1"/>
  <c r="AD2735" i="1" s="1"/>
  <c r="AI2736" i="1"/>
  <c r="AD2736" i="1" s="1"/>
  <c r="AI2737" i="1"/>
  <c r="AD2737" i="1" s="1"/>
  <c r="AI2738" i="1"/>
  <c r="AD2738" i="1" s="1"/>
  <c r="AI2739" i="1"/>
  <c r="AD2739" i="1" s="1"/>
  <c r="AI2740" i="1"/>
  <c r="AD2740" i="1" s="1"/>
  <c r="AI2741" i="1"/>
  <c r="AD2741" i="1" s="1"/>
  <c r="AI2742" i="1"/>
  <c r="AD2742" i="1" s="1"/>
  <c r="AI2743" i="1"/>
  <c r="AD2743" i="1" s="1"/>
  <c r="AI2744" i="1"/>
  <c r="AD2744" i="1" s="1"/>
  <c r="AI2745" i="1"/>
  <c r="AD2745" i="1" s="1"/>
  <c r="AI2746" i="1"/>
  <c r="AD2746" i="1" s="1"/>
  <c r="AI2747" i="1"/>
  <c r="AD2747" i="1" s="1"/>
  <c r="AI2748" i="1"/>
  <c r="AD2748" i="1" s="1"/>
  <c r="AI2749" i="1"/>
  <c r="AD2749" i="1" s="1"/>
  <c r="AI2750" i="1"/>
  <c r="AD2750" i="1" s="1"/>
  <c r="AI2751" i="1"/>
  <c r="AD2751" i="1" s="1"/>
  <c r="AI2752" i="1"/>
  <c r="AD2752" i="1" s="1"/>
  <c r="AI2753" i="1"/>
  <c r="AD2753" i="1" s="1"/>
  <c r="AI2754" i="1"/>
  <c r="AD2754" i="1" s="1"/>
  <c r="AI2755" i="1"/>
  <c r="AD2755" i="1" s="1"/>
  <c r="AI2756" i="1"/>
  <c r="AD2756" i="1" s="1"/>
  <c r="AI2757" i="1"/>
  <c r="AD2757" i="1" s="1"/>
  <c r="AI2758" i="1"/>
  <c r="AD2758" i="1" s="1"/>
  <c r="AI2759" i="1"/>
  <c r="AD2759" i="1" s="1"/>
  <c r="AI2760" i="1"/>
  <c r="AD2760" i="1" s="1"/>
  <c r="AI2761" i="1"/>
  <c r="AD2761" i="1" s="1"/>
  <c r="AI2762" i="1"/>
  <c r="AD2762" i="1" s="1"/>
  <c r="AI2763" i="1"/>
  <c r="AD2763" i="1" s="1"/>
  <c r="AI2764" i="1"/>
  <c r="AD2764" i="1" s="1"/>
  <c r="AI2765" i="1"/>
  <c r="AD2765" i="1" s="1"/>
  <c r="AI2766" i="1"/>
  <c r="AD2766" i="1" s="1"/>
  <c r="AI2767" i="1"/>
  <c r="AD2767" i="1" s="1"/>
  <c r="AI2768" i="1"/>
  <c r="AD2768" i="1" s="1"/>
  <c r="AI2769" i="1"/>
  <c r="AD2769" i="1" s="1"/>
  <c r="AI2770" i="1"/>
  <c r="AD2770" i="1" s="1"/>
  <c r="AI2771" i="1"/>
  <c r="AD2771" i="1" s="1"/>
  <c r="AI2772" i="1"/>
  <c r="AD2772" i="1" s="1"/>
  <c r="AI2773" i="1"/>
  <c r="AD2773" i="1" s="1"/>
  <c r="AI2774" i="1"/>
  <c r="AD2774" i="1" s="1"/>
  <c r="AI2775" i="1"/>
  <c r="AD2775" i="1" s="1"/>
  <c r="AI2776" i="1"/>
  <c r="AD2776" i="1" s="1"/>
  <c r="AI2777" i="1"/>
  <c r="AD2777" i="1" s="1"/>
  <c r="AI2778" i="1"/>
  <c r="AD2778" i="1" s="1"/>
  <c r="AI2779" i="1"/>
  <c r="AD2779" i="1" s="1"/>
  <c r="AI2780" i="1"/>
  <c r="AD2780" i="1" s="1"/>
  <c r="AI2781" i="1"/>
  <c r="AD2781" i="1" s="1"/>
  <c r="AI2782" i="1"/>
  <c r="AD2782" i="1" s="1"/>
  <c r="AI2783" i="1"/>
  <c r="AD2783" i="1" s="1"/>
  <c r="AI2784" i="1"/>
  <c r="AD2784" i="1" s="1"/>
  <c r="AI2785" i="1"/>
  <c r="AD2785" i="1" s="1"/>
  <c r="AI2786" i="1"/>
  <c r="AD2786" i="1" s="1"/>
  <c r="AI2787" i="1"/>
  <c r="AD2787" i="1" s="1"/>
  <c r="AI2788" i="1"/>
  <c r="AD2788" i="1" s="1"/>
  <c r="AI2789" i="1"/>
  <c r="AD2789" i="1" s="1"/>
  <c r="AI2790" i="1"/>
  <c r="AD2790" i="1" s="1"/>
  <c r="AI2791" i="1"/>
  <c r="AD2791" i="1" s="1"/>
  <c r="AI2792" i="1"/>
  <c r="AD2792" i="1" s="1"/>
  <c r="AI2793" i="1"/>
  <c r="AD2793" i="1" s="1"/>
  <c r="AI2794" i="1"/>
  <c r="AD2794" i="1" s="1"/>
  <c r="AI2795" i="1"/>
  <c r="AD2795" i="1" s="1"/>
  <c r="AI2796" i="1"/>
  <c r="AD2796" i="1" s="1"/>
  <c r="AI2797" i="1"/>
  <c r="AD2797" i="1" s="1"/>
  <c r="AI2798" i="1"/>
  <c r="AD2798" i="1" s="1"/>
  <c r="AI2799" i="1"/>
  <c r="AD2799" i="1" s="1"/>
  <c r="AI2800" i="1"/>
  <c r="AD2800" i="1" s="1"/>
  <c r="AI2801" i="1"/>
  <c r="AD2801" i="1" s="1"/>
  <c r="AI2802" i="1"/>
  <c r="AD2802" i="1" s="1"/>
  <c r="AI2803" i="1"/>
  <c r="AD2803" i="1" s="1"/>
  <c r="AI2804" i="1"/>
  <c r="AD2804" i="1" s="1"/>
  <c r="AI2805" i="1"/>
  <c r="AD2805" i="1" s="1"/>
  <c r="AI2806" i="1"/>
  <c r="AD2806" i="1" s="1"/>
  <c r="AI2807" i="1"/>
  <c r="AD2807" i="1" s="1"/>
  <c r="AI2808" i="1"/>
  <c r="AD2808" i="1" s="1"/>
  <c r="AI2809" i="1"/>
  <c r="AD2809" i="1" s="1"/>
  <c r="AI2810" i="1"/>
  <c r="AD2810" i="1" s="1"/>
  <c r="AI2811" i="1"/>
  <c r="AD2811" i="1" s="1"/>
  <c r="AI2812" i="1"/>
  <c r="AD2812" i="1" s="1"/>
  <c r="AI2813" i="1"/>
  <c r="AD2813" i="1" s="1"/>
  <c r="AI2814" i="1"/>
  <c r="AD2814" i="1" s="1"/>
  <c r="AI2815" i="1"/>
  <c r="AD2815" i="1" s="1"/>
  <c r="AI2816" i="1"/>
  <c r="AD2816" i="1" s="1"/>
  <c r="AI2817" i="1"/>
  <c r="AD2817" i="1" s="1"/>
  <c r="AI2818" i="1"/>
  <c r="AD2818" i="1" s="1"/>
  <c r="AI2819" i="1"/>
  <c r="AD2819" i="1" s="1"/>
  <c r="AI2820" i="1"/>
  <c r="AD2820" i="1" s="1"/>
  <c r="AI2821" i="1"/>
  <c r="AD2821" i="1" s="1"/>
  <c r="AI2822" i="1"/>
  <c r="AD2822" i="1" s="1"/>
  <c r="AI2823" i="1"/>
  <c r="AD2823" i="1" s="1"/>
  <c r="AI2824" i="1"/>
  <c r="AD2824" i="1" s="1"/>
  <c r="AI2825" i="1"/>
  <c r="AD2825" i="1" s="1"/>
  <c r="AI2826" i="1"/>
  <c r="AD2826" i="1" s="1"/>
  <c r="AI2827" i="1"/>
  <c r="AD2827" i="1" s="1"/>
  <c r="AI2828" i="1"/>
  <c r="AD2828" i="1" s="1"/>
  <c r="AI2829" i="1"/>
  <c r="AD2829" i="1" s="1"/>
  <c r="AI2830" i="1"/>
  <c r="AD2830" i="1" s="1"/>
  <c r="AI2831" i="1"/>
  <c r="AD2831" i="1" s="1"/>
  <c r="AI2832" i="1"/>
  <c r="AD2832" i="1" s="1"/>
  <c r="AI2833" i="1"/>
  <c r="AD2833" i="1" s="1"/>
  <c r="AI2834" i="1"/>
  <c r="AD2834" i="1" s="1"/>
  <c r="AI2835" i="1"/>
  <c r="AD2835" i="1" s="1"/>
  <c r="AI2836" i="1"/>
  <c r="AD2836" i="1" s="1"/>
  <c r="AI2837" i="1"/>
  <c r="AD2837" i="1" s="1"/>
  <c r="AI2838" i="1"/>
  <c r="AD2838" i="1" s="1"/>
  <c r="AI2839" i="1"/>
  <c r="AD2839" i="1" s="1"/>
  <c r="AI2840" i="1"/>
  <c r="AD2840" i="1" s="1"/>
  <c r="AI2841" i="1"/>
  <c r="AD2841" i="1" s="1"/>
  <c r="AI2842" i="1"/>
  <c r="AD2842" i="1" s="1"/>
  <c r="AI2843" i="1"/>
  <c r="AD2843" i="1" s="1"/>
  <c r="AI2844" i="1"/>
  <c r="AD2844" i="1" s="1"/>
  <c r="AI2845" i="1"/>
  <c r="AD2845" i="1" s="1"/>
  <c r="AI2846" i="1"/>
  <c r="AD2846" i="1" s="1"/>
  <c r="AI2847" i="1"/>
  <c r="AD2847" i="1" s="1"/>
  <c r="AI2848" i="1"/>
  <c r="AD2848" i="1" s="1"/>
  <c r="AI2849" i="1"/>
  <c r="AD2849" i="1" s="1"/>
  <c r="AI2850" i="1"/>
  <c r="AD2850" i="1" s="1"/>
  <c r="AI2851" i="1"/>
  <c r="AD2851" i="1" s="1"/>
  <c r="AI2852" i="1"/>
  <c r="AD2852" i="1" s="1"/>
  <c r="AI2853" i="1"/>
  <c r="AD2853" i="1" s="1"/>
  <c r="AI2854" i="1"/>
  <c r="AD2854" i="1" s="1"/>
  <c r="AI2855" i="1"/>
  <c r="AD2855" i="1" s="1"/>
  <c r="AI2856" i="1"/>
  <c r="AD2856" i="1" s="1"/>
  <c r="AI2857" i="1"/>
  <c r="AD2857" i="1" s="1"/>
  <c r="AI2858" i="1"/>
  <c r="AD2858" i="1" s="1"/>
  <c r="AI2859" i="1"/>
  <c r="AD2859" i="1" s="1"/>
  <c r="AI2860" i="1"/>
  <c r="AD2860" i="1" s="1"/>
  <c r="AI2861" i="1"/>
  <c r="AD2861" i="1" s="1"/>
  <c r="AI2862" i="1"/>
  <c r="AD2862" i="1" s="1"/>
  <c r="AI2863" i="1"/>
  <c r="AD2863" i="1" s="1"/>
  <c r="AI2864" i="1"/>
  <c r="AD2864" i="1" s="1"/>
  <c r="AI2865" i="1"/>
  <c r="AD2865" i="1" s="1"/>
  <c r="AI2866" i="1"/>
  <c r="AD2866" i="1" s="1"/>
  <c r="AI2867" i="1"/>
  <c r="AD2867" i="1" s="1"/>
  <c r="AI2868" i="1"/>
  <c r="AD2868" i="1" s="1"/>
  <c r="AI2869" i="1"/>
  <c r="AD2869" i="1" s="1"/>
  <c r="AI2870" i="1"/>
  <c r="AD2870" i="1" s="1"/>
  <c r="AI2871" i="1"/>
  <c r="AD2871" i="1" s="1"/>
  <c r="AI2872" i="1"/>
  <c r="AD2872" i="1" s="1"/>
  <c r="AI2873" i="1"/>
  <c r="AD2873" i="1" s="1"/>
  <c r="AI2874" i="1"/>
  <c r="AD2874" i="1" s="1"/>
  <c r="AI2875" i="1"/>
  <c r="AD2875" i="1" s="1"/>
  <c r="AI2876" i="1"/>
  <c r="AD2876" i="1" s="1"/>
  <c r="AI2877" i="1"/>
  <c r="AD2877" i="1" s="1"/>
  <c r="AI2878" i="1"/>
  <c r="AD2878" i="1" s="1"/>
  <c r="AI2879" i="1"/>
  <c r="AD2879" i="1" s="1"/>
  <c r="AI2880" i="1"/>
  <c r="AD2880" i="1" s="1"/>
  <c r="AI2881" i="1"/>
  <c r="AD2881" i="1" s="1"/>
  <c r="AI2882" i="1"/>
  <c r="AD2882" i="1" s="1"/>
  <c r="AI2883" i="1"/>
  <c r="AD2883" i="1" s="1"/>
  <c r="AI2884" i="1"/>
  <c r="AD2884" i="1" s="1"/>
  <c r="AI2885" i="1"/>
  <c r="AD2885" i="1" s="1"/>
  <c r="AI2886" i="1"/>
  <c r="AD2886" i="1" s="1"/>
  <c r="AI2887" i="1"/>
  <c r="AD2887" i="1" s="1"/>
  <c r="AI2888" i="1"/>
  <c r="AD2888" i="1" s="1"/>
  <c r="AI2889" i="1"/>
  <c r="AD2889" i="1" s="1"/>
  <c r="AI2890" i="1"/>
  <c r="AD2890" i="1" s="1"/>
  <c r="AI2891" i="1"/>
  <c r="AD2891" i="1" s="1"/>
  <c r="AI2892" i="1"/>
  <c r="AD2892" i="1" s="1"/>
  <c r="AI2893" i="1"/>
  <c r="AD2893" i="1" s="1"/>
  <c r="AI2894" i="1"/>
  <c r="AD2894" i="1" s="1"/>
  <c r="AI2895" i="1"/>
  <c r="AD2895" i="1" s="1"/>
  <c r="AI2896" i="1"/>
  <c r="AD2896" i="1" s="1"/>
  <c r="AI2897" i="1"/>
  <c r="AD2897" i="1" s="1"/>
  <c r="AI2898" i="1"/>
  <c r="AD2898" i="1" s="1"/>
  <c r="AI2899" i="1"/>
  <c r="AD2899" i="1" s="1"/>
  <c r="AI2900" i="1"/>
  <c r="AD2900" i="1" s="1"/>
  <c r="AI2901" i="1"/>
  <c r="AD2901" i="1" s="1"/>
  <c r="AI2902" i="1"/>
  <c r="AD2902" i="1" s="1"/>
  <c r="AI2903" i="1"/>
  <c r="AD2903" i="1" s="1"/>
  <c r="AI2904" i="1"/>
  <c r="AD2904" i="1" s="1"/>
  <c r="AI2905" i="1"/>
  <c r="AD2905" i="1" s="1"/>
  <c r="AI2906" i="1"/>
  <c r="AD2906" i="1" s="1"/>
  <c r="AI2907" i="1"/>
  <c r="AD2907" i="1" s="1"/>
  <c r="AI2908" i="1"/>
  <c r="AD2908" i="1" s="1"/>
  <c r="AI2909" i="1"/>
  <c r="AD2909" i="1" s="1"/>
  <c r="AI2910" i="1"/>
  <c r="AD2910" i="1" s="1"/>
  <c r="AI2911" i="1"/>
  <c r="AD2911" i="1" s="1"/>
  <c r="AI2912" i="1"/>
  <c r="AD2912" i="1" s="1"/>
  <c r="AI2913" i="1"/>
  <c r="AD2913" i="1" s="1"/>
  <c r="AI2914" i="1"/>
  <c r="AD2914" i="1" s="1"/>
  <c r="AI2915" i="1"/>
  <c r="AD2915" i="1" s="1"/>
  <c r="AI2916" i="1"/>
  <c r="AD2916" i="1" s="1"/>
  <c r="AI2917" i="1"/>
  <c r="AD2917" i="1" s="1"/>
  <c r="AI2918" i="1"/>
  <c r="AD2918" i="1" s="1"/>
  <c r="AI2919" i="1"/>
  <c r="AD2919" i="1" s="1"/>
  <c r="AI2920" i="1"/>
  <c r="AD2920" i="1" s="1"/>
  <c r="AI2921" i="1"/>
  <c r="AD2921" i="1" s="1"/>
  <c r="AI2922" i="1"/>
  <c r="AD2922" i="1" s="1"/>
  <c r="AI2923" i="1"/>
  <c r="AD2923" i="1" s="1"/>
  <c r="AI2924" i="1"/>
  <c r="AD2924" i="1" s="1"/>
  <c r="AI2925" i="1"/>
  <c r="AD2925" i="1" s="1"/>
  <c r="AI2926" i="1"/>
  <c r="AD2926" i="1" s="1"/>
  <c r="AI2927" i="1"/>
  <c r="AD2927" i="1" s="1"/>
  <c r="AI2928" i="1"/>
  <c r="AD2928" i="1" s="1"/>
  <c r="AI2929" i="1"/>
  <c r="AD2929" i="1" s="1"/>
  <c r="AI2930" i="1"/>
  <c r="AD2930" i="1" s="1"/>
  <c r="AI2931" i="1"/>
  <c r="AD2931" i="1" s="1"/>
  <c r="AI2932" i="1"/>
  <c r="AD2932" i="1" s="1"/>
  <c r="AI2933" i="1"/>
  <c r="AD2933" i="1" s="1"/>
  <c r="AI2934" i="1"/>
  <c r="AD2934" i="1" s="1"/>
  <c r="AI2935" i="1"/>
  <c r="AD2935" i="1" s="1"/>
  <c r="AI2936" i="1"/>
  <c r="AD2936" i="1" s="1"/>
  <c r="AI2937" i="1"/>
  <c r="AD2937" i="1" s="1"/>
  <c r="AI2938" i="1"/>
  <c r="AD2938" i="1" s="1"/>
  <c r="AI2939" i="1"/>
  <c r="AD2939" i="1" s="1"/>
  <c r="AI2940" i="1"/>
  <c r="AD2940" i="1" s="1"/>
  <c r="AI2941" i="1"/>
  <c r="AD2941" i="1" s="1"/>
  <c r="AI2942" i="1"/>
  <c r="AD294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1:$AF$3004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Sheet1C1AF300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範圍].[可分析].&amp;[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<sst xmlns="http://schemas.openxmlformats.org/spreadsheetml/2006/main" count="38823" uniqueCount="4581">
  <si>
    <t>...1</t>
  </si>
  <si>
    <t>檢核</t>
  </si>
  <si>
    <t>林管處</t>
  </si>
  <si>
    <t>工作站</t>
  </si>
  <si>
    <t>樣區名稱</t>
  </si>
  <si>
    <t>樣區編號</t>
  </si>
  <si>
    <t>年</t>
  </si>
  <si>
    <t>月</t>
  </si>
  <si>
    <t>日</t>
  </si>
  <si>
    <t>旅次</t>
  </si>
  <si>
    <t>調查者</t>
  </si>
  <si>
    <t>樣點編號</t>
  </si>
  <si>
    <t>X座標(TWD97)</t>
  </si>
  <si>
    <t>Y座標(TWD97)</t>
  </si>
  <si>
    <t>時</t>
  </si>
  <si>
    <t>分</t>
  </si>
  <si>
    <t>數量</t>
  </si>
  <si>
    <t>距離</t>
  </si>
  <si>
    <t>叫聲</t>
  </si>
  <si>
    <t>棲地類型(主要)</t>
  </si>
  <si>
    <t>備註</t>
  </si>
  <si>
    <t>東勢</t>
  </si>
  <si>
    <t>麗陽</t>
  </si>
  <si>
    <t>勢麗仙區24</t>
  </si>
  <si>
    <t>麗陽7</t>
  </si>
  <si>
    <t>劉建明、楊文森</t>
  </si>
  <si>
    <t>A1</t>
  </si>
  <si>
    <t>勢麗仙區31</t>
  </si>
  <si>
    <t>麗陽12</t>
  </si>
  <si>
    <t>洪聖博、潘怡帆</t>
  </si>
  <si>
    <t>A8</t>
  </si>
  <si>
    <t>A5</t>
  </si>
  <si>
    <t>A3</t>
  </si>
  <si>
    <t>勢麗仙區41</t>
  </si>
  <si>
    <t>麗陽8</t>
  </si>
  <si>
    <t>陳英吉、彭文憲</t>
  </si>
  <si>
    <t>勢麗仙區43</t>
  </si>
  <si>
    <t>麗陽5</t>
  </si>
  <si>
    <t>林銘楙、張泳清</t>
  </si>
  <si>
    <t>雨天調查</t>
  </si>
  <si>
    <t>勢麗仙區111</t>
  </si>
  <si>
    <t>麗陽4</t>
  </si>
  <si>
    <t>林群瑛、鄭晴尹</t>
  </si>
  <si>
    <t>B</t>
  </si>
  <si>
    <t>Y</t>
  </si>
  <si>
    <t>勢麗仙區116</t>
  </si>
  <si>
    <t>麗陽6</t>
  </si>
  <si>
    <t>勢麗仙區125</t>
  </si>
  <si>
    <t>麗陽9</t>
  </si>
  <si>
    <t>宣偉強、陳永隆</t>
  </si>
  <si>
    <t>A9</t>
  </si>
  <si>
    <t>勢麗仙區76</t>
  </si>
  <si>
    <t>麗陽10</t>
  </si>
  <si>
    <t>張約翰、張若鼎、汪竣泰</t>
  </si>
  <si>
    <t>A2</t>
  </si>
  <si>
    <t>勢麗仙區94</t>
  </si>
  <si>
    <t>麗陽11</t>
  </si>
  <si>
    <t>張約翰、汪竣泰</t>
  </si>
  <si>
    <t>勢麗仙區119</t>
  </si>
  <si>
    <t>麗陽2</t>
  </si>
  <si>
    <t>李世豪、賴思齊</t>
  </si>
  <si>
    <t>A6</t>
  </si>
  <si>
    <t>勢麗仙區101</t>
  </si>
  <si>
    <t>麗陽3</t>
  </si>
  <si>
    <t>鄭晴尹</t>
  </si>
  <si>
    <t>勢麗仙區117</t>
  </si>
  <si>
    <t>麗陽1</t>
  </si>
  <si>
    <t>劉仁傑</t>
  </si>
  <si>
    <t>梨山</t>
  </si>
  <si>
    <t>台8線72k</t>
  </si>
  <si>
    <t>林家榮、廖家慶</t>
  </si>
  <si>
    <t>廖家慶調查</t>
  </si>
  <si>
    <t>林家榮調查</t>
  </si>
  <si>
    <t>勝利路13k</t>
  </si>
  <si>
    <t>陳冠仲</t>
  </si>
  <si>
    <t>C</t>
  </si>
  <si>
    <t>吹上山</t>
  </si>
  <si>
    <t>陳冠仲、黃吉頡</t>
  </si>
  <si>
    <t>台8線101.3k</t>
  </si>
  <si>
    <t>李秉謙、陳健倫</t>
  </si>
  <si>
    <t>台8線103k</t>
  </si>
  <si>
    <t>小猴叫聲</t>
  </si>
  <si>
    <t>碧綠溪紅葉谷</t>
  </si>
  <si>
    <t>發現獼猴糞便</t>
  </si>
  <si>
    <t>86k</t>
  </si>
  <si>
    <t>黃紹緯、楊文宗</t>
  </si>
  <si>
    <t>華崗</t>
  </si>
  <si>
    <t>甲區38林班</t>
  </si>
  <si>
    <t>柯亮群</t>
  </si>
  <si>
    <t>A</t>
  </si>
  <si>
    <t>N</t>
  </si>
  <si>
    <t>甲區41林班</t>
  </si>
  <si>
    <t>胡家壕</t>
  </si>
  <si>
    <t>甲區43林班</t>
  </si>
  <si>
    <t>甲區64林班</t>
  </si>
  <si>
    <t>林俊佑</t>
  </si>
  <si>
    <t>甲區65林班</t>
  </si>
  <si>
    <t>鞍馬山</t>
  </si>
  <si>
    <t>大雪山230林道A</t>
  </si>
  <si>
    <t>B14-05</t>
  </si>
  <si>
    <t>徐明聖</t>
  </si>
  <si>
    <t>上邊坡針葉樹為主</t>
  </si>
  <si>
    <t>陵線，髮夾彎處</t>
  </si>
  <si>
    <t>雪山西稜7K</t>
  </si>
  <si>
    <t>B14-12</t>
  </si>
  <si>
    <t>游爵謙</t>
  </si>
  <si>
    <t>先驅樹種、小徑木、芒草</t>
  </si>
  <si>
    <t>大崩壁前的混淆林</t>
  </si>
  <si>
    <t>鬱閉</t>
  </si>
  <si>
    <t>半鬱閉</t>
  </si>
  <si>
    <t>出雲山苗圃</t>
  </si>
  <si>
    <t>B28-04</t>
  </si>
  <si>
    <t>張維純_x000D_
涂軒豪</t>
  </si>
  <si>
    <t>遠方多處狗吠</t>
  </si>
  <si>
    <t>杉木林相</t>
  </si>
  <si>
    <t>大雪山210林道B</t>
  </si>
  <si>
    <t>B28-06</t>
  </si>
  <si>
    <t>林宛儒</t>
  </si>
  <si>
    <t>母猴帶小猴</t>
  </si>
  <si>
    <t>聽見獼猴叫聲</t>
  </si>
  <si>
    <t>小雪山林道</t>
  </si>
  <si>
    <t>C14-05</t>
  </si>
  <si>
    <t>大雪山230林道B</t>
  </si>
  <si>
    <t>C28-01</t>
  </si>
  <si>
    <t>二葉松</t>
  </si>
  <si>
    <t>1.5K臨時工寮</t>
  </si>
  <si>
    <t>2K</t>
  </si>
  <si>
    <t>3K</t>
  </si>
  <si>
    <t>菜園林道</t>
  </si>
  <si>
    <t>鞍馬山1</t>
  </si>
  <si>
    <t>葉珈良</t>
  </si>
  <si>
    <t>山羌鳴叫</t>
  </si>
  <si>
    <t>滿是紅胸啄花的叫聲</t>
  </si>
  <si>
    <t>A4</t>
  </si>
  <si>
    <t>調查結束回程時目擊之記錄</t>
  </si>
  <si>
    <t>220林道</t>
  </si>
  <si>
    <t>鞍馬山2</t>
  </si>
  <si>
    <t>石懷碩</t>
  </si>
  <si>
    <t>三叉坑</t>
  </si>
  <si>
    <t>鞍馬山3</t>
  </si>
  <si>
    <t>蘇國銘</t>
  </si>
  <si>
    <t>穿棟林道</t>
  </si>
  <si>
    <t>鞍馬山6</t>
  </si>
  <si>
    <t>船形山苗圃</t>
  </si>
  <si>
    <t>鞍馬山7</t>
  </si>
  <si>
    <t>台灣赤陽多</t>
  </si>
  <si>
    <t>昆欄樹 赤陽 松 紅檜 紅榨槭</t>
  </si>
  <si>
    <t>華山松</t>
  </si>
  <si>
    <t>二葉松 紅檜 紅榨槭</t>
  </si>
  <si>
    <t>赤陽 松</t>
  </si>
  <si>
    <t>昆欄樹 紅檜 紅榨槭 松 雲杉</t>
  </si>
  <si>
    <t>涂軒豪</t>
  </si>
  <si>
    <t>遠處有狗吠</t>
  </si>
  <si>
    <t>詹永騰</t>
  </si>
  <si>
    <t>上邊坡針葉樹與芒草/ 下邊坡闊葉較多</t>
  </si>
  <si>
    <t>樣點噴漆記號消失/ 針葉樹</t>
  </si>
  <si>
    <t>樣點噴漆記號消失</t>
  </si>
  <si>
    <t>視野短窄</t>
  </si>
  <si>
    <t>視野15-40公尺</t>
  </si>
  <si>
    <t>07:03目擊山羌一隻</t>
  </si>
  <si>
    <t>橫嶺山</t>
  </si>
  <si>
    <t>鞍馬山4</t>
  </si>
  <si>
    <t>鄧安岑</t>
  </si>
  <si>
    <t>有山羌叫聲</t>
  </si>
  <si>
    <t>鳶嘴山</t>
  </si>
  <si>
    <t>鞍馬山5</t>
  </si>
  <si>
    <t>大雪山林道28.6k</t>
  </si>
  <si>
    <t>大雪山林道28.25k</t>
  </si>
  <si>
    <t>大雪山林道</t>
  </si>
  <si>
    <t>步道0k</t>
  </si>
  <si>
    <t>步道0.265k</t>
  </si>
  <si>
    <t>步道0.56k</t>
  </si>
  <si>
    <t>雙崎</t>
  </si>
  <si>
    <t>大坑</t>
  </si>
  <si>
    <t>雙崎1</t>
  </si>
  <si>
    <t>吳貞宜、郭子豪</t>
  </si>
  <si>
    <t>540林道停車場</t>
  </si>
  <si>
    <t>雙崎2</t>
  </si>
  <si>
    <t>謝啟仁</t>
  </si>
  <si>
    <t>540林道鐵門</t>
  </si>
  <si>
    <t>雙崎3</t>
  </si>
  <si>
    <t>安區128、129林班</t>
  </si>
  <si>
    <t>雙崎4</t>
  </si>
  <si>
    <t>黃頡睿、陳素月、賴佳葆、唐新添</t>
  </si>
  <si>
    <t>安區129、130林班</t>
  </si>
  <si>
    <t>雙崎5</t>
  </si>
  <si>
    <t>安區130、131林班</t>
  </si>
  <si>
    <t>雙崎6</t>
  </si>
  <si>
    <t>黃頡睿、謝昇峯</t>
  </si>
  <si>
    <t>安區118、119林班</t>
  </si>
  <si>
    <t>雙崎7</t>
  </si>
  <si>
    <t>黃頡睿</t>
  </si>
  <si>
    <t>安區117林班</t>
  </si>
  <si>
    <t>雙崎8</t>
  </si>
  <si>
    <t>陳崇佑</t>
  </si>
  <si>
    <t>安區115林班</t>
  </si>
  <si>
    <t>雙崎9</t>
  </si>
  <si>
    <t>楊智超</t>
  </si>
  <si>
    <t>580林道-鐵門</t>
  </si>
  <si>
    <t>雙崎10</t>
  </si>
  <si>
    <t>徐信偉</t>
  </si>
  <si>
    <t>a3</t>
  </si>
  <si>
    <t>580林道</t>
  </si>
  <si>
    <t>雙崎11</t>
  </si>
  <si>
    <t>水底寮</t>
  </si>
  <si>
    <t>雙崎12</t>
  </si>
  <si>
    <t>林祐辰</t>
  </si>
  <si>
    <t>吳翌穎</t>
  </si>
  <si>
    <t>黃頡睿、陳素月、賴佳葆、唐新添、謝昇峯</t>
  </si>
  <si>
    <t>花蓮</t>
  </si>
  <si>
    <t>玉里</t>
  </si>
  <si>
    <t>中平林道</t>
  </si>
  <si>
    <t>B19-02</t>
  </si>
  <si>
    <t>王寗、薛順興、邱金泉</t>
  </si>
  <si>
    <t>苳苳園西山(長良林道)</t>
  </si>
  <si>
    <t>B20-02</t>
  </si>
  <si>
    <t>王寗、薛順興、林瑞生</t>
  </si>
  <si>
    <t>五色鳥(叫聲)</t>
  </si>
  <si>
    <t>鹿鳴</t>
  </si>
  <si>
    <t>玉里1</t>
  </si>
  <si>
    <t>邱金泉、薛順興、黃崇智</t>
  </si>
  <si>
    <t>酸柑</t>
  </si>
  <si>
    <t>玉里2</t>
  </si>
  <si>
    <t>邱金泉</t>
  </si>
  <si>
    <t>紅嘴黑鵯(叫聲)</t>
  </si>
  <si>
    <t>三民</t>
  </si>
  <si>
    <t>玉里3</t>
  </si>
  <si>
    <t>王寗</t>
  </si>
  <si>
    <t>樂合</t>
  </si>
  <si>
    <t>玉里4</t>
  </si>
  <si>
    <t>A7</t>
  </si>
  <si>
    <t>阿眉溪</t>
  </si>
  <si>
    <t>玉里5</t>
  </si>
  <si>
    <t>王寗、張仲謙</t>
  </si>
  <si>
    <t>台灣藍鵲飛過</t>
  </si>
  <si>
    <t>台23線</t>
  </si>
  <si>
    <t>玉里6</t>
  </si>
  <si>
    <t>王寗、邱金泉、歐信輝、呂漢昌</t>
  </si>
  <si>
    <t>紅嘴黑鵯停在電線上</t>
  </si>
  <si>
    <t>小白鷺飛過</t>
  </si>
  <si>
    <t>萬榮</t>
  </si>
  <si>
    <t>新社產業道路梳子壩</t>
  </si>
  <si>
    <t>萬榮11</t>
  </si>
  <si>
    <t>許正德、古宇任、陳美音</t>
  </si>
  <si>
    <t>鳳林水源地61林班</t>
  </si>
  <si>
    <t>萬榮2</t>
  </si>
  <si>
    <t>許正德</t>
  </si>
  <si>
    <t>檳榔園、金絲竹岔路</t>
  </si>
  <si>
    <t>岔路</t>
  </si>
  <si>
    <t>鳳義高支68電桿(L5235 HD2700)</t>
  </si>
  <si>
    <t>轉彎反光鏡</t>
  </si>
  <si>
    <t>彎道鳳凰木</t>
  </si>
  <si>
    <t>思源橋上(菜來香餐廳)</t>
  </si>
  <si>
    <t>縣道193線50k草鼻</t>
  </si>
  <si>
    <t>萬榮13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</si>
  <si>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</si>
  <si>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</si>
  <si>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</si>
  <si>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</si>
  <si>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</si>
  <si>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</si>
  <si>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縣道193線山興</t>
  </si>
  <si>
    <t>萬榮9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</si>
  <si>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</si>
  <si>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</si>
  <si>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</si>
  <si>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</si>
  <si>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</si>
  <si>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</si>
  <si>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光豐公路5k+500</t>
  </si>
  <si>
    <t>萬榮10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</si>
  <si>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</si>
  <si>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</si>
  <si>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</si>
  <si>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</si>
  <si>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</si>
  <si>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</si>
  <si>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光豐公路8k+500</t>
  </si>
  <si>
    <t>萬榮7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</si>
  <si>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</si>
  <si>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</si>
  <si>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</si>
  <si>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</si>
  <si>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</si>
  <si>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</si>
  <si>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八里灣99林班</t>
  </si>
  <si>
    <t>萬榮8</t>
  </si>
  <si>
    <t>新興橋</t>
  </si>
  <si>
    <t>八里灣高支129</t>
  </si>
  <si>
    <t>自強橋</t>
  </si>
  <si>
    <t>八里橋</t>
  </si>
  <si>
    <t>八里灣高支164</t>
  </si>
  <si>
    <t>八里灣高支177</t>
  </si>
  <si>
    <t>花46線18k+500</t>
  </si>
  <si>
    <t>萬榮12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</si>
  <si>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</si>
  <si>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</si>
  <si>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</si>
  <si>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</si>
  <si>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</si>
  <si>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</si>
  <si>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光復林道13k+400</t>
  </si>
  <si>
    <t>萬榮6</t>
  </si>
  <si>
    <t>許正德、王欣琳、呂春野、汪秀琴</t>
  </si>
  <si>
    <t>光復林道11K</t>
  </si>
  <si>
    <t>314卡箱</t>
  </si>
  <si>
    <t>光復林道13.5K，水域</t>
  </si>
  <si>
    <t>馬太鞍苗圃</t>
  </si>
  <si>
    <t>光復林道19k</t>
  </si>
  <si>
    <t>萬榮5</t>
  </si>
  <si>
    <t>光復林道20K+500</t>
  </si>
  <si>
    <t>光復林道20K+250</t>
  </si>
  <si>
    <t>彎道反光鏡</t>
  </si>
  <si>
    <t>駁坎，光復林道19K牌</t>
  </si>
  <si>
    <t>萬榮林道11k+500</t>
  </si>
  <si>
    <t>萬榮3</t>
  </si>
  <si>
    <t>許正德、張森、黃昇旭</t>
  </si>
  <si>
    <t>萬榮林道12K里程牌</t>
  </si>
  <si>
    <t>萬榮林道11K+700</t>
  </si>
  <si>
    <t>萬榮林道11K里程牌</t>
  </si>
  <si>
    <t>溪溝橋，萬榮林道10K+500</t>
  </si>
  <si>
    <t>萬榮林道10K里程牌</t>
  </si>
  <si>
    <t>西林村</t>
  </si>
  <si>
    <t>B17-02</t>
  </si>
  <si>
    <t>許正德、方金明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</si>
  <si>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</si>
  <si>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</si>
  <si>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</si>
  <si>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</si>
  <si>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</si>
  <si>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</si>
  <si>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西林林道18k+800</t>
  </si>
  <si>
    <t>萬榮1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</si>
  <si>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</si>
  <si>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</si>
  <si>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</si>
  <si>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</si>
  <si>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</si>
  <si>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萬榮林道19k</t>
  </si>
  <si>
    <t>萬榮4</t>
  </si>
  <si>
    <t>許正德、張森</t>
  </si>
  <si>
    <t>萬榮林道22K台電工寮</t>
  </si>
  <si>
    <t>萬榮林道19K+450，台電鑽探便道叉路</t>
  </si>
  <si>
    <t>新城</t>
  </si>
  <si>
    <t>大禹嶺</t>
  </si>
  <si>
    <t>新城1</t>
  </si>
  <si>
    <t>黃家發</t>
  </si>
  <si>
    <t>關原</t>
  </si>
  <si>
    <t>新城2</t>
  </si>
  <si>
    <t>卡拉寶</t>
  </si>
  <si>
    <t>新城3</t>
  </si>
  <si>
    <t>洛韶</t>
  </si>
  <si>
    <t>蕭上富</t>
  </si>
  <si>
    <t>合流</t>
  </si>
  <si>
    <t>新城5</t>
  </si>
  <si>
    <t>陳俊成</t>
  </si>
  <si>
    <t>江澄宗</t>
  </si>
  <si>
    <t>佐倉</t>
  </si>
  <si>
    <t>新城6</t>
  </si>
  <si>
    <t>杜鎮光</t>
  </si>
  <si>
    <t>砂婆礑溪</t>
  </si>
  <si>
    <t>新城7</t>
  </si>
  <si>
    <t>黃芎軒</t>
  </si>
  <si>
    <t>陳旭昌</t>
  </si>
  <si>
    <t>三棧溪</t>
  </si>
  <si>
    <t>新城8</t>
  </si>
  <si>
    <t>陳思潔</t>
  </si>
  <si>
    <t>田春美</t>
  </si>
  <si>
    <t>台九匯德</t>
  </si>
  <si>
    <t>新城9</t>
  </si>
  <si>
    <t>陳冠三</t>
  </si>
  <si>
    <t>柯群麟</t>
  </si>
  <si>
    <t>邱伯軒</t>
  </si>
  <si>
    <t>克寶山</t>
  </si>
  <si>
    <t>方金榮</t>
  </si>
  <si>
    <t>溫濬安</t>
  </si>
  <si>
    <t>南華</t>
  </si>
  <si>
    <t>北坑</t>
  </si>
  <si>
    <t>南華2</t>
  </si>
  <si>
    <t>莊年華、羅陽政</t>
  </si>
  <si>
    <t>A5(香蕉)</t>
  </si>
  <si>
    <t>A5(香蕉.檸檬)</t>
  </si>
  <si>
    <t>南坑</t>
  </si>
  <si>
    <t>南華3</t>
  </si>
  <si>
    <t>林田山144林班</t>
  </si>
  <si>
    <t>南華4</t>
  </si>
  <si>
    <t>倪東正、呂溱甄</t>
  </si>
  <si>
    <t>A1/A7</t>
  </si>
  <si>
    <t>有工程施工、有狗/28.146K</t>
  </si>
  <si>
    <t>A1/A4/A5</t>
  </si>
  <si>
    <t>有工程施工</t>
  </si>
  <si>
    <t>野溪附近</t>
  </si>
  <si>
    <t>嶺頂路207</t>
  </si>
  <si>
    <t>南華5</t>
  </si>
  <si>
    <t>月眉208卡箱</t>
  </si>
  <si>
    <t>南華6</t>
  </si>
  <si>
    <t>A1/A9</t>
  </si>
  <si>
    <t>喻新工寮、有狗</t>
  </si>
  <si>
    <t>208卡箱</t>
  </si>
  <si>
    <t>米亞丸</t>
  </si>
  <si>
    <t>南華7</t>
  </si>
  <si>
    <t>林夢麟、李雪茹</t>
  </si>
  <si>
    <t>荖溪旁</t>
  </si>
  <si>
    <t>呂華礦場</t>
  </si>
  <si>
    <t>A17-06</t>
  </si>
  <si>
    <t>施明光、撒伊滿拉旺</t>
  </si>
  <si>
    <t>原荖腦山東方</t>
  </si>
  <si>
    <t>A17-07</t>
  </si>
  <si>
    <t>中心</t>
  </si>
  <si>
    <t>原荖腦山東南方</t>
  </si>
  <si>
    <t>A17-08</t>
  </si>
  <si>
    <t>磐石(瀧溪山)</t>
  </si>
  <si>
    <t>B17-01</t>
  </si>
  <si>
    <t>楊幸福、危家明</t>
  </si>
  <si>
    <t>能聽見獼猴叫聲</t>
  </si>
  <si>
    <t>向陽步道</t>
  </si>
  <si>
    <t>A17-13</t>
  </si>
  <si>
    <t>游國垣</t>
  </si>
  <si>
    <t>楓林步道</t>
  </si>
  <si>
    <t>A17-17</t>
  </si>
  <si>
    <t>木瓜山8林班</t>
  </si>
  <si>
    <t>南華1</t>
  </si>
  <si>
    <t>有搖樹行為，聽見獼猴叫聲</t>
  </si>
  <si>
    <t>南投</t>
  </si>
  <si>
    <t>台中</t>
  </si>
  <si>
    <t>銀龍瀑布群</t>
  </si>
  <si>
    <t>B29-03</t>
  </si>
  <si>
    <t>曾崇綸</t>
  </si>
  <si>
    <t>馬上跑掉</t>
  </si>
  <si>
    <t>B29-05</t>
  </si>
  <si>
    <t>沈映廷</t>
  </si>
  <si>
    <t>菩提寺</t>
  </si>
  <si>
    <t>台中1</t>
  </si>
  <si>
    <t>林君達</t>
  </si>
  <si>
    <t>仙女瀑布</t>
  </si>
  <si>
    <t>台中2</t>
  </si>
  <si>
    <t>藍挺愷</t>
  </si>
  <si>
    <t>只聽到叫聲</t>
  </si>
  <si>
    <t>牽牛坑</t>
  </si>
  <si>
    <t>台中3</t>
  </si>
  <si>
    <t>劉立勤</t>
  </si>
  <si>
    <t>埔里13、14林班</t>
  </si>
  <si>
    <t>台中4</t>
  </si>
  <si>
    <t>鍾乾靈</t>
  </si>
  <si>
    <t>國姓大石村</t>
  </si>
  <si>
    <t>台中5</t>
  </si>
  <si>
    <t>國姓埔源</t>
  </si>
  <si>
    <t>台中6</t>
  </si>
  <si>
    <t>徐梓峰</t>
  </si>
  <si>
    <t>阿冷坑林道6K</t>
  </si>
  <si>
    <t>台中7</t>
  </si>
  <si>
    <t>施瑞森</t>
  </si>
  <si>
    <t>肖楠人工林</t>
  </si>
  <si>
    <t>&gt;三隻叫聲，附近有波羅蜜，持續較6分鐘以上</t>
  </si>
  <si>
    <t>檳榔園、波蘿蜜、馬拉巴栗</t>
  </si>
  <si>
    <t>檳榔園、肖楠人工林、雜木林</t>
  </si>
  <si>
    <t>檳榔園、肖楠人工林、馬拉巴栗、雜木林</t>
  </si>
  <si>
    <t>長興林道7K</t>
  </si>
  <si>
    <t>台中8</t>
  </si>
  <si>
    <t>林常存</t>
  </si>
  <si>
    <t>聽見獼猴叫聲，有吃山黃麻果實</t>
  </si>
  <si>
    <t>丹大</t>
  </si>
  <si>
    <t>下加年端社</t>
  </si>
  <si>
    <t>B31-01</t>
  </si>
  <si>
    <t>蔡志欣</t>
  </si>
  <si>
    <t>孫海橋</t>
  </si>
  <si>
    <t>丹大1</t>
  </si>
  <si>
    <t>蕭益程</t>
  </si>
  <si>
    <t>二分所</t>
  </si>
  <si>
    <t>丹大2</t>
  </si>
  <si>
    <t>米鴻記</t>
  </si>
  <si>
    <t>4~5隻</t>
  </si>
  <si>
    <t>4隻</t>
  </si>
  <si>
    <t>三分所</t>
  </si>
  <si>
    <t>丹大3</t>
  </si>
  <si>
    <t>許文山</t>
  </si>
  <si>
    <t>五分所</t>
  </si>
  <si>
    <t>丹大4</t>
  </si>
  <si>
    <t>郭智筌</t>
  </si>
  <si>
    <t>造林地</t>
  </si>
  <si>
    <t>巒大59林班</t>
  </si>
  <si>
    <t>丹大5</t>
  </si>
  <si>
    <t>黃昱文</t>
  </si>
  <si>
    <t>21K+150有鋼筋護欄</t>
  </si>
  <si>
    <t>往56#電塔岔路旁過後50M廢棄菜園旁</t>
  </si>
  <si>
    <t>造林地旁</t>
  </si>
  <si>
    <t>巒大58林班</t>
  </si>
  <si>
    <t>丹大6</t>
  </si>
  <si>
    <t>楊瀚晴</t>
  </si>
  <si>
    <t>巒大25林班</t>
  </si>
  <si>
    <t>丹大7</t>
  </si>
  <si>
    <t>陳杏如</t>
  </si>
  <si>
    <t>巒大42林班</t>
  </si>
  <si>
    <t>丹大8</t>
  </si>
  <si>
    <t>簡俊溢</t>
  </si>
  <si>
    <t>巒大61林班</t>
  </si>
  <si>
    <t>丹大9</t>
  </si>
  <si>
    <t>黃國峰</t>
  </si>
  <si>
    <t>一隻母猴帶一隻小猴</t>
  </si>
  <si>
    <t>竹山</t>
  </si>
  <si>
    <t>阿里山61林班</t>
  </si>
  <si>
    <t>竹山1</t>
  </si>
  <si>
    <t>陳顯榮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</si>
  <si>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</si>
  <si>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</si>
  <si>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</si>
  <si>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</si>
  <si>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</si>
  <si>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</si>
  <si>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阿里山63林班林北大坑</t>
  </si>
  <si>
    <t>竹山2</t>
  </si>
  <si>
    <t>廖文祺</t>
  </si>
  <si>
    <t>水壩旁</t>
  </si>
  <si>
    <t>路邊龍眼樹旁</t>
  </si>
  <si>
    <t>路邊榕樹下</t>
  </si>
  <si>
    <t>涼亭旁</t>
  </si>
  <si>
    <t>路邊龍眼樹下</t>
  </si>
  <si>
    <t>路邊</t>
  </si>
  <si>
    <t>湖山水庫</t>
  </si>
  <si>
    <t>竹山3</t>
  </si>
  <si>
    <t>廖健翔</t>
  </si>
  <si>
    <t>二崙步道</t>
  </si>
  <si>
    <t>AS04</t>
  </si>
  <si>
    <t>陳世暉</t>
  </si>
  <si>
    <t>步道施工中</t>
  </si>
  <si>
    <t>鹿谷(石馬公園)</t>
  </si>
  <si>
    <t>竹山5</t>
  </si>
  <si>
    <t>徐俊騰</t>
  </si>
  <si>
    <t>杉林溪(分站)</t>
  </si>
  <si>
    <t>竹山6</t>
  </si>
  <si>
    <t>吳福正</t>
  </si>
  <si>
    <t>豐柏步道</t>
  </si>
  <si>
    <t>竹山7</t>
  </si>
  <si>
    <t>蕭木清</t>
  </si>
  <si>
    <t>豐柏廣場入口</t>
  </si>
  <si>
    <t>登高軒石頭</t>
  </si>
  <si>
    <t>臥雲橋石頭</t>
  </si>
  <si>
    <t>田中森林公園</t>
  </si>
  <si>
    <t>竹山8</t>
  </si>
  <si>
    <t>林文永</t>
  </si>
  <si>
    <t>清水岩</t>
  </si>
  <si>
    <t>竹山9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</si>
  <si>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</si>
  <si>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</si>
  <si>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</si>
  <si>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</si>
  <si>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</si>
  <si>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</si>
  <si>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草嶺</t>
  </si>
  <si>
    <t>竹山10</t>
  </si>
  <si>
    <t>塗清祥</t>
  </si>
  <si>
    <t>大轉彎處</t>
  </si>
  <si>
    <t>土地公處</t>
  </si>
  <si>
    <t>隧道口</t>
  </si>
  <si>
    <t>駁坎彎坡</t>
  </si>
  <si>
    <t>舊草小轉彎鏡</t>
  </si>
  <si>
    <t>草嶺石壁汶路口</t>
  </si>
  <si>
    <t>水里</t>
  </si>
  <si>
    <t>北支線林道右路口</t>
  </si>
  <si>
    <t>水里6</t>
  </si>
  <si>
    <t>武憲忠</t>
  </si>
  <si>
    <t>明湖水庫（高山巷）※</t>
  </si>
  <si>
    <t>B32-05</t>
  </si>
  <si>
    <t>張裕興</t>
  </si>
  <si>
    <t>大觀支49</t>
  </si>
  <si>
    <t>大觀支71</t>
  </si>
  <si>
    <t>大觀支66</t>
  </si>
  <si>
    <t>大觀支92</t>
  </si>
  <si>
    <t>大觀支88</t>
  </si>
  <si>
    <t>大觀支108</t>
  </si>
  <si>
    <t>郡坑村（巒大林區守衛室）</t>
  </si>
  <si>
    <t>B32-06</t>
  </si>
  <si>
    <t>石哲宇</t>
  </si>
  <si>
    <t>人倫林道（坍方）段過</t>
  </si>
  <si>
    <t>水里7</t>
  </si>
  <si>
    <t>曾德懋</t>
  </si>
  <si>
    <t>人倫工作站</t>
  </si>
  <si>
    <t>水里8</t>
  </si>
  <si>
    <t>詹益照</t>
  </si>
  <si>
    <t>巒大21林班</t>
  </si>
  <si>
    <t>水里1</t>
  </si>
  <si>
    <t>汪明學</t>
  </si>
  <si>
    <t>巒大8林班</t>
  </si>
  <si>
    <t>水里2</t>
  </si>
  <si>
    <t>巒大77林班</t>
  </si>
  <si>
    <t>水里3</t>
  </si>
  <si>
    <t>台大實驗林內，近123、 124林班</t>
  </si>
  <si>
    <t>水里4</t>
  </si>
  <si>
    <t>張國維</t>
  </si>
  <si>
    <t>木瓜坑</t>
  </si>
  <si>
    <t>水里5</t>
  </si>
  <si>
    <t>賴文錦</t>
  </si>
  <si>
    <t>埔里</t>
  </si>
  <si>
    <t>武界林道（久久巢山）</t>
  </si>
  <si>
    <t>A30-01</t>
  </si>
  <si>
    <t>王偉</t>
  </si>
  <si>
    <t>武界水庫</t>
  </si>
  <si>
    <t>埔里5</t>
  </si>
  <si>
    <t>瑞岩溪水管路</t>
  </si>
  <si>
    <t>埔里1</t>
  </si>
  <si>
    <t>吳進華</t>
  </si>
  <si>
    <t>濁水溪區9林班</t>
  </si>
  <si>
    <t>埔里2</t>
  </si>
  <si>
    <t>徐志銘</t>
  </si>
  <si>
    <t>卓社林道2</t>
  </si>
  <si>
    <t>埔里4</t>
  </si>
  <si>
    <t>高世昌</t>
  </si>
  <si>
    <t>濁水溪區28林班</t>
  </si>
  <si>
    <t>埔里3</t>
  </si>
  <si>
    <t>黃敏華</t>
  </si>
  <si>
    <t>屏東</t>
  </si>
  <si>
    <t>六龜</t>
  </si>
  <si>
    <t>扇平林道</t>
  </si>
  <si>
    <t>六龜9</t>
  </si>
  <si>
    <t>薛士緯</t>
  </si>
  <si>
    <t>無</t>
  </si>
  <si>
    <t>花果山</t>
  </si>
  <si>
    <t>六龜7</t>
  </si>
  <si>
    <t>黃保樹</t>
  </si>
  <si>
    <t>內英山</t>
  </si>
  <si>
    <t>六龜1</t>
  </si>
  <si>
    <t>吳尚鴻</t>
  </si>
  <si>
    <t>七坑溫泉</t>
  </si>
  <si>
    <t>六龜4</t>
  </si>
  <si>
    <t>劉冠宏</t>
  </si>
  <si>
    <t>十八羅漢山</t>
  </si>
  <si>
    <t>六龜11</t>
  </si>
  <si>
    <t>胡文雄</t>
  </si>
  <si>
    <t>直瀨</t>
  </si>
  <si>
    <t>六龜2</t>
  </si>
  <si>
    <t>陳思霖</t>
  </si>
  <si>
    <t>改正造林地內殘留經取食植物果實</t>
  </si>
  <si>
    <t>不老溫泉</t>
  </si>
  <si>
    <t>六龜5</t>
  </si>
  <si>
    <t>賴文傑</t>
  </si>
  <si>
    <t>葫蘆谷</t>
  </si>
  <si>
    <t>六龜10</t>
  </si>
  <si>
    <t>取食波羅蜜</t>
  </si>
  <si>
    <t>新開</t>
  </si>
  <si>
    <t>六龜6</t>
  </si>
  <si>
    <t>藤枝遊樂區</t>
  </si>
  <si>
    <t>六龜8</t>
  </si>
  <si>
    <t>廖宸玉</t>
  </si>
  <si>
    <t>旗山</t>
  </si>
  <si>
    <t>南勢坑</t>
  </si>
  <si>
    <t>A38-02</t>
  </si>
  <si>
    <t>李立賢</t>
  </si>
  <si>
    <t>中壽山</t>
  </si>
  <si>
    <t>A38-03</t>
  </si>
  <si>
    <t>汪采葳</t>
  </si>
  <si>
    <t>113林班</t>
  </si>
  <si>
    <t>陳李宗憲</t>
  </si>
  <si>
    <t>A3A4A9</t>
  </si>
  <si>
    <t>A3A4A6A9</t>
  </si>
  <si>
    <t>A4A9</t>
  </si>
  <si>
    <t>A3A9</t>
  </si>
  <si>
    <t>46林班</t>
  </si>
  <si>
    <t>陳怡安</t>
  </si>
  <si>
    <t>溪流旁</t>
  </si>
  <si>
    <t>A1A9</t>
  </si>
  <si>
    <t>近雞舍</t>
  </si>
  <si>
    <t>水泥壁、近房舍</t>
  </si>
  <si>
    <t>A1A5</t>
  </si>
  <si>
    <t>山壁</t>
  </si>
  <si>
    <t>鹿埔北</t>
  </si>
  <si>
    <t>陳麗夙</t>
  </si>
  <si>
    <t>白腰鵲鴝(外來鳥)</t>
  </si>
  <si>
    <t>A4A6</t>
  </si>
  <si>
    <t>中杜鵑(聲/夏候鳥)</t>
  </si>
  <si>
    <t>電線桿旁</t>
  </si>
  <si>
    <t>A1A4A6</t>
  </si>
  <si>
    <t>梅花鹿(距離100m)</t>
  </si>
  <si>
    <t>47,49林班</t>
  </si>
  <si>
    <t>曾杰銘</t>
  </si>
  <si>
    <t>有搖樹行為</t>
  </si>
  <si>
    <t>溪邊活動覓食</t>
  </si>
  <si>
    <t>旗尾</t>
  </si>
  <si>
    <t>曾紹軒</t>
  </si>
  <si>
    <t>A1A4</t>
  </si>
  <si>
    <t>34林班</t>
  </si>
  <si>
    <t>葉招宏</t>
  </si>
  <si>
    <t>瑪雅</t>
  </si>
  <si>
    <t>葉建緯</t>
  </si>
  <si>
    <t>A4A5</t>
  </si>
  <si>
    <t>31林班</t>
  </si>
  <si>
    <t>蔡亞軒</t>
  </si>
  <si>
    <t>3,4林班</t>
  </si>
  <si>
    <t>鍾鼎生</t>
  </si>
  <si>
    <t>月光山</t>
  </si>
  <si>
    <t>簡盈思</t>
  </si>
  <si>
    <t>旁邊有溪流</t>
  </si>
  <si>
    <t>恆春</t>
  </si>
  <si>
    <t>墾丁苗圃</t>
  </si>
  <si>
    <t>恆春1</t>
  </si>
  <si>
    <t>邱水鏡</t>
  </si>
  <si>
    <t>恆春事業區第12林班</t>
  </si>
  <si>
    <t>恆春2</t>
  </si>
  <si>
    <t>王于賓</t>
  </si>
  <si>
    <t>恆春事業區第29林班</t>
  </si>
  <si>
    <t>恆春3</t>
  </si>
  <si>
    <t>陳豐喜</t>
  </si>
  <si>
    <t>國產局接管地射麻裡段</t>
  </si>
  <si>
    <t>恆春4</t>
  </si>
  <si>
    <t>吳國禎</t>
  </si>
  <si>
    <t>恆春事業區第13林班</t>
  </si>
  <si>
    <t>恆春5</t>
  </si>
  <si>
    <t>恆春事業區第57林班</t>
  </si>
  <si>
    <t>恆春6</t>
  </si>
  <si>
    <t>韋樹德</t>
  </si>
  <si>
    <t>恆春事業區第39林班</t>
  </si>
  <si>
    <t>恆春7</t>
  </si>
  <si>
    <t>竹坑橋</t>
  </si>
  <si>
    <t>A41-04</t>
  </si>
  <si>
    <t>台26線旁</t>
  </si>
  <si>
    <t>車城 （福安宮）</t>
  </si>
  <si>
    <t>A41-05</t>
  </si>
  <si>
    <t>住宅區</t>
  </si>
  <si>
    <t>屏東科技大學實習林場</t>
  </si>
  <si>
    <t>A26-06</t>
  </si>
  <si>
    <t>福興大橋（萬里得山）</t>
  </si>
  <si>
    <t>A26-07</t>
  </si>
  <si>
    <t>何芫薇</t>
  </si>
  <si>
    <t>潮州</t>
  </si>
  <si>
    <t>大津瀑布(慈津保宮)</t>
  </si>
  <si>
    <t>潮州1</t>
  </si>
  <si>
    <t>邱經文</t>
  </si>
  <si>
    <t>有警示的叫聲</t>
  </si>
  <si>
    <t>成群的大小獼猴</t>
  </si>
  <si>
    <t>觀望山</t>
  </si>
  <si>
    <t>潮州2</t>
  </si>
  <si>
    <t>李寅田</t>
  </si>
  <si>
    <t>沙溪林道</t>
  </si>
  <si>
    <t>潮州3</t>
  </si>
  <si>
    <t>林明坤</t>
  </si>
  <si>
    <t>三地門園區</t>
  </si>
  <si>
    <t>潮州4</t>
  </si>
  <si>
    <t>朴民生、朱義雄</t>
  </si>
  <si>
    <t>A1,A8</t>
  </si>
  <si>
    <t>海拔196公尺</t>
  </si>
  <si>
    <t>海拔210公尺</t>
  </si>
  <si>
    <t>A1,A5</t>
  </si>
  <si>
    <t>海拔213公尺</t>
  </si>
  <si>
    <t>海拔220公尺</t>
  </si>
  <si>
    <t>海拔212公尺</t>
  </si>
  <si>
    <t>A1,A7</t>
  </si>
  <si>
    <t>海拔183公尺</t>
  </si>
  <si>
    <t>霧台阿禮</t>
  </si>
  <si>
    <t>潮州5</t>
  </si>
  <si>
    <t>蔡森泰</t>
  </si>
  <si>
    <t>海拔1266公尺</t>
  </si>
  <si>
    <t>海拔1310公尺</t>
  </si>
  <si>
    <t>海拔1178公尺</t>
  </si>
  <si>
    <t>海拔1195公尺</t>
  </si>
  <si>
    <t>海拔1209公尺</t>
  </si>
  <si>
    <t>海拔1216公尺</t>
  </si>
  <si>
    <t>往佳暮</t>
  </si>
  <si>
    <t>潮州6</t>
  </si>
  <si>
    <t>張詒賓</t>
  </si>
  <si>
    <t>來義林道</t>
  </si>
  <si>
    <t>潮州7</t>
  </si>
  <si>
    <t>鍾智勇</t>
  </si>
  <si>
    <t>枋山溪管制站</t>
  </si>
  <si>
    <t>潮州8</t>
  </si>
  <si>
    <t>王聖捷</t>
  </si>
  <si>
    <t>往潮39保留地</t>
  </si>
  <si>
    <t>潮州9</t>
  </si>
  <si>
    <t>陳建中</t>
  </si>
  <si>
    <t>單獨1隻公猴</t>
  </si>
  <si>
    <t>猴群在樹上活動</t>
  </si>
  <si>
    <t>丹路</t>
  </si>
  <si>
    <t>潮州10</t>
  </si>
  <si>
    <t>劉育宗</t>
  </si>
  <si>
    <t>有一小群</t>
  </si>
  <si>
    <t>竹坑</t>
  </si>
  <si>
    <t>潮州11</t>
  </si>
  <si>
    <t>有一大群</t>
  </si>
  <si>
    <t>壽卡往內文</t>
  </si>
  <si>
    <t>潮州12</t>
  </si>
  <si>
    <t>李勤海</t>
  </si>
  <si>
    <t>往日真湯山</t>
  </si>
  <si>
    <t>潮州13</t>
  </si>
  <si>
    <t>林下山</t>
  </si>
  <si>
    <t>聽見獼猴叫聲及樹枝搖動</t>
  </si>
  <si>
    <t>僅有叫聲</t>
  </si>
  <si>
    <t>大湖</t>
  </si>
  <si>
    <t>坪林</t>
  </si>
  <si>
    <t>A28-21</t>
  </si>
  <si>
    <t>吳聲煜</t>
  </si>
  <si>
    <t>司馬限山</t>
  </si>
  <si>
    <t>B13-06</t>
  </si>
  <si>
    <t>邱經盛、詹德森</t>
  </si>
  <si>
    <t>之前有發現獼猴蹤跡</t>
  </si>
  <si>
    <t>雪見</t>
  </si>
  <si>
    <t>B13-07</t>
  </si>
  <si>
    <t>徐志偉</t>
  </si>
  <si>
    <t>不是原雪見</t>
  </si>
  <si>
    <t>紅毛山(大坪)</t>
  </si>
  <si>
    <t>B28-02</t>
  </si>
  <si>
    <t>李財源</t>
  </si>
  <si>
    <t>黃宇群</t>
  </si>
  <si>
    <t>馬拉邦山</t>
  </si>
  <si>
    <t>B28-05</t>
  </si>
  <si>
    <t>羅列聖</t>
  </si>
  <si>
    <t>樹葉有搖動現象</t>
  </si>
  <si>
    <t>1329區外保安林</t>
  </si>
  <si>
    <t>大湖1</t>
  </si>
  <si>
    <t>潘家宏</t>
  </si>
  <si>
    <t>5-6隻</t>
  </si>
  <si>
    <t>大湖71林班</t>
  </si>
  <si>
    <t>大湖2</t>
  </si>
  <si>
    <t>周聖瀚</t>
  </si>
  <si>
    <t>大湖38林班</t>
  </si>
  <si>
    <t>大湖4</t>
  </si>
  <si>
    <t>簡志龍</t>
  </si>
  <si>
    <t>A1、A8</t>
  </si>
  <si>
    <t>A1、A8、A9</t>
  </si>
  <si>
    <t>鳴鳳古道</t>
  </si>
  <si>
    <t>大湖5</t>
  </si>
  <si>
    <t>邱市濱</t>
  </si>
  <si>
    <t>A1、A3</t>
  </si>
  <si>
    <t>A3、A4</t>
  </si>
  <si>
    <t>南庄3林班</t>
  </si>
  <si>
    <t>大湖6</t>
  </si>
  <si>
    <t>巫亞勳</t>
  </si>
  <si>
    <t>新竹</t>
  </si>
  <si>
    <t>大安溪4林班</t>
  </si>
  <si>
    <t>大湖3</t>
  </si>
  <si>
    <t>張國棟</t>
  </si>
  <si>
    <t>大溪</t>
  </si>
  <si>
    <t>內奎輝</t>
  </si>
  <si>
    <t>A10-09</t>
  </si>
  <si>
    <t>李岳儒</t>
  </si>
  <si>
    <t>東眼山林道前段</t>
  </si>
  <si>
    <t>大溪1</t>
  </si>
  <si>
    <t>洞口</t>
  </si>
  <si>
    <t>大溪2</t>
  </si>
  <si>
    <t>高義橋</t>
  </si>
  <si>
    <t>大溪3</t>
  </si>
  <si>
    <t>奎輝二橋</t>
  </si>
  <si>
    <t>大溪4</t>
  </si>
  <si>
    <t>義盛</t>
  </si>
  <si>
    <t>大溪5</t>
  </si>
  <si>
    <t>大溪42林班</t>
  </si>
  <si>
    <t>大溪6</t>
  </si>
  <si>
    <t>林欣榮</t>
  </si>
  <si>
    <t>大溪43林班</t>
  </si>
  <si>
    <t>大溪7</t>
  </si>
  <si>
    <t>大溪44林班</t>
  </si>
  <si>
    <t>大溪8</t>
  </si>
  <si>
    <t>竹東</t>
  </si>
  <si>
    <t>清泉</t>
  </si>
  <si>
    <t>A12-07</t>
  </si>
  <si>
    <t>張忠政</t>
  </si>
  <si>
    <t>地上有猴糞便</t>
  </si>
  <si>
    <t>鴛鴦谷瀑布</t>
  </si>
  <si>
    <t>A12-08</t>
  </si>
  <si>
    <t>蘇柏羽</t>
  </si>
  <si>
    <t>田埔</t>
  </si>
  <si>
    <t>B10-06</t>
  </si>
  <si>
    <t>葉文彬</t>
  </si>
  <si>
    <t>泰崗</t>
  </si>
  <si>
    <t>B10-08</t>
  </si>
  <si>
    <t>田明傳</t>
  </si>
  <si>
    <t>A1、A4</t>
  </si>
  <si>
    <t>田明傳、賴恩中</t>
  </si>
  <si>
    <t>鎮西堡B</t>
  </si>
  <si>
    <t>B10-14</t>
  </si>
  <si>
    <t>賴恩中</t>
  </si>
  <si>
    <t>霞喀羅C</t>
  </si>
  <si>
    <t>B10-15</t>
  </si>
  <si>
    <t>柯沐霖、陳星_</t>
  </si>
  <si>
    <t>葉芝學</t>
  </si>
  <si>
    <t>霞喀羅D</t>
  </si>
  <si>
    <t>B10-16</t>
  </si>
  <si>
    <t>柯沐霖、陳星</t>
  </si>
  <si>
    <t>霞喀羅E</t>
  </si>
  <si>
    <t>竹東2</t>
  </si>
  <si>
    <t>羅山林道上</t>
  </si>
  <si>
    <t>B12-01</t>
  </si>
  <si>
    <t>謝谷建</t>
  </si>
  <si>
    <t>B12-04</t>
  </si>
  <si>
    <t>謝谷建、張達昌</t>
  </si>
  <si>
    <t>鳥嘴山</t>
  </si>
  <si>
    <t>B12-05</t>
  </si>
  <si>
    <t>李正雄</t>
  </si>
  <si>
    <t>李正雄、林祺安</t>
  </si>
  <si>
    <t>鵝公髻山</t>
  </si>
  <si>
    <t>B12-06</t>
  </si>
  <si>
    <t>曾柏恩</t>
  </si>
  <si>
    <t>霞喀羅A</t>
  </si>
  <si>
    <t>B12-07</t>
  </si>
  <si>
    <t>霞喀羅B</t>
  </si>
  <si>
    <t>B12-08</t>
  </si>
  <si>
    <t>大鹿林道東線</t>
  </si>
  <si>
    <t>B13-09</t>
  </si>
  <si>
    <t>郭文榮、羅時凡</t>
  </si>
  <si>
    <t>大霸C</t>
  </si>
  <si>
    <t>B13-10</t>
  </si>
  <si>
    <t>羅海君</t>
  </si>
  <si>
    <t>A3、4</t>
  </si>
  <si>
    <t>大霸A</t>
  </si>
  <si>
    <t>C13-01</t>
  </si>
  <si>
    <t>A2、4</t>
  </si>
  <si>
    <t>羅山林道下線</t>
  </si>
  <si>
    <t>竹東1</t>
  </si>
  <si>
    <t>張欽凱、闕義宗</t>
  </si>
  <si>
    <t>聽到台灣獼猴_x000D_
叫聲_x000D_
有搖樹行為</t>
  </si>
  <si>
    <t>烏來</t>
  </si>
  <si>
    <t>福巴</t>
  </si>
  <si>
    <t>A05-02</t>
  </si>
  <si>
    <t>朱勇雄</t>
  </si>
  <si>
    <t>桶后造林中心</t>
  </si>
  <si>
    <t>A05-05</t>
  </si>
  <si>
    <t>田錦郎、邱建勳</t>
  </si>
  <si>
    <t>西坑</t>
  </si>
  <si>
    <t>A05-10</t>
  </si>
  <si>
    <t>信賢樣區</t>
  </si>
  <si>
    <t>烏來2</t>
  </si>
  <si>
    <t>陳鴻照</t>
  </si>
  <si>
    <t>A1.A4</t>
  </si>
  <si>
    <t>哈盆</t>
  </si>
  <si>
    <t>烏來3</t>
  </si>
  <si>
    <t>何加恩</t>
  </si>
  <si>
    <t>1065區外保安林</t>
  </si>
  <si>
    <t>烏來4</t>
  </si>
  <si>
    <t>張昔仁</t>
  </si>
  <si>
    <t>A1、A9</t>
  </si>
  <si>
    <t>22林班</t>
  </si>
  <si>
    <t>烏來5</t>
  </si>
  <si>
    <t>林昭明</t>
  </si>
  <si>
    <t>24林班(平廣段12地號)</t>
  </si>
  <si>
    <t>烏來6</t>
  </si>
  <si>
    <t>蔡振良</t>
  </si>
  <si>
    <t>大寮（26.27林班）</t>
  </si>
  <si>
    <t>烏來8</t>
  </si>
  <si>
    <t>陳柏仲</t>
  </si>
  <si>
    <t>竹崙（28-30林班）</t>
  </si>
  <si>
    <t>烏來9</t>
  </si>
  <si>
    <t>林俊宏、洪凱彬</t>
  </si>
  <si>
    <t>插角（31林班）</t>
  </si>
  <si>
    <t>烏來10</t>
  </si>
  <si>
    <t>李世賓</t>
  </si>
  <si>
    <t>有木(32林班)</t>
  </si>
  <si>
    <t>烏來11</t>
  </si>
  <si>
    <t>黃孝綦</t>
  </si>
  <si>
    <t>東滿（35.36林班）</t>
  </si>
  <si>
    <t>烏來12</t>
  </si>
  <si>
    <t>陸信中</t>
  </si>
  <si>
    <t>東眼(38林班)</t>
  </si>
  <si>
    <t>烏來13</t>
  </si>
  <si>
    <t>范開翔</t>
  </si>
  <si>
    <t>五寮40林班</t>
  </si>
  <si>
    <t>烏來14</t>
  </si>
  <si>
    <t>樊國信</t>
  </si>
  <si>
    <t>大溪94林班</t>
  </si>
  <si>
    <t>大溪9</t>
  </si>
  <si>
    <t>大溪95林班</t>
  </si>
  <si>
    <t>大溪11</t>
  </si>
  <si>
    <t>棲蘭C</t>
  </si>
  <si>
    <t>B11-06</t>
  </si>
  <si>
    <t>阿里山</t>
  </si>
  <si>
    <t>小笠原山(下方平台旁)</t>
  </si>
  <si>
    <t>B32-09</t>
  </si>
  <si>
    <t>陳開明</t>
  </si>
  <si>
    <t>台18-1(82.5K)</t>
  </si>
  <si>
    <t>阿里山1</t>
  </si>
  <si>
    <t>林春彰</t>
  </si>
  <si>
    <t>台18-2(大埔220林班)</t>
  </si>
  <si>
    <t>阿里山2</t>
  </si>
  <si>
    <t>台18-3(88K以後)</t>
  </si>
  <si>
    <t>阿里山3</t>
  </si>
  <si>
    <t>許豪仁</t>
  </si>
  <si>
    <t>台18-4(98K)</t>
  </si>
  <si>
    <t>阿里山4</t>
  </si>
  <si>
    <t>翁秀訓</t>
  </si>
  <si>
    <t>鹿林前山</t>
  </si>
  <si>
    <t>阿里山5</t>
  </si>
  <si>
    <t>特富野步道</t>
  </si>
  <si>
    <t>阿里山6</t>
  </si>
  <si>
    <t>劉志平</t>
  </si>
  <si>
    <t>祝山林道</t>
  </si>
  <si>
    <t>阿里山7</t>
  </si>
  <si>
    <t>吳志聰</t>
  </si>
  <si>
    <t>鹿屈山</t>
  </si>
  <si>
    <t>阿里山8</t>
  </si>
  <si>
    <t>陳盈達</t>
  </si>
  <si>
    <t>塔山步道</t>
  </si>
  <si>
    <t>阿里山9</t>
  </si>
  <si>
    <t>林映里</t>
  </si>
  <si>
    <t>一葉蘭自然保留區</t>
  </si>
  <si>
    <t>阿里山10</t>
  </si>
  <si>
    <t>陳昱廷</t>
  </si>
  <si>
    <t>阿里山事業區54林班</t>
  </si>
  <si>
    <t>阿里山11</t>
  </si>
  <si>
    <t>石昆賢</t>
  </si>
  <si>
    <t>阿里山事業區32林班</t>
  </si>
  <si>
    <t>阿里山12</t>
  </si>
  <si>
    <t>奮起湖</t>
  </si>
  <si>
    <t>森鐵41號隧道</t>
  </si>
  <si>
    <t>B36-01</t>
  </si>
  <si>
    <t>黃勝謙</t>
  </si>
  <si>
    <t>靈岩十八洞</t>
  </si>
  <si>
    <t>B36-02</t>
  </si>
  <si>
    <t>劉宛怡</t>
  </si>
  <si>
    <t>芙蓉山</t>
  </si>
  <si>
    <t>奮起湖1</t>
  </si>
  <si>
    <t>饒倚甄</t>
  </si>
  <si>
    <t>公田</t>
  </si>
  <si>
    <t>奮起湖2</t>
  </si>
  <si>
    <t>張佑任</t>
  </si>
  <si>
    <t>科子林</t>
  </si>
  <si>
    <t>奮起湖3</t>
  </si>
  <si>
    <t>安仁傑</t>
  </si>
  <si>
    <t>蛟龍溪</t>
  </si>
  <si>
    <t>奮起湖4</t>
  </si>
  <si>
    <t>何建興</t>
  </si>
  <si>
    <t>嘉南雲峰</t>
  </si>
  <si>
    <t>奮起湖5</t>
  </si>
  <si>
    <t>覃祥輝</t>
  </si>
  <si>
    <t>特富野</t>
  </si>
  <si>
    <t>奮起湖6</t>
  </si>
  <si>
    <t>鄭宏傑</t>
  </si>
  <si>
    <t>採食竹筍</t>
  </si>
  <si>
    <t>大埔事業區164林班</t>
  </si>
  <si>
    <t>奮起湖7</t>
  </si>
  <si>
    <t>黃宗信</t>
  </si>
  <si>
    <t>大埔事業區165林班</t>
  </si>
  <si>
    <t>叫聲，疑似採食竹筍行為</t>
  </si>
  <si>
    <t>大埔事業區166林班</t>
  </si>
  <si>
    <t>大埔事業區167林班</t>
  </si>
  <si>
    <t>大埔事業區168林班</t>
  </si>
  <si>
    <t>大埔事業區169林班</t>
  </si>
  <si>
    <t>里佳</t>
  </si>
  <si>
    <t>奮起湖8</t>
  </si>
  <si>
    <t>林奇正</t>
  </si>
  <si>
    <t>獨立山</t>
  </si>
  <si>
    <t>奮起湖9</t>
  </si>
  <si>
    <t>蔣家瑋</t>
  </si>
  <si>
    <t>瑞里</t>
  </si>
  <si>
    <t>奮起湖10</t>
  </si>
  <si>
    <t>黃忠勇</t>
  </si>
  <si>
    <t>瑞峰</t>
  </si>
  <si>
    <t>奮起湖11</t>
  </si>
  <si>
    <t>李栢祥</t>
  </si>
  <si>
    <t>單獨1隻</t>
  </si>
  <si>
    <t>猴群在樹林活動</t>
  </si>
  <si>
    <t>觸口</t>
  </si>
  <si>
    <t>公興國小</t>
  </si>
  <si>
    <t>A35-11</t>
  </si>
  <si>
    <t>呂方浚</t>
  </si>
  <si>
    <t>麻竹湖吊橋</t>
  </si>
  <si>
    <t>A36-06</t>
  </si>
  <si>
    <t>林德勳</t>
  </si>
  <si>
    <t>搖樹行為</t>
  </si>
  <si>
    <t>奉龍谷瀑布</t>
  </si>
  <si>
    <t>A36-08</t>
  </si>
  <si>
    <t>賴建機</t>
  </si>
  <si>
    <t>龍美</t>
  </si>
  <si>
    <t>觸口1</t>
  </si>
  <si>
    <t>高志榮</t>
  </si>
  <si>
    <t>天馬瀑布</t>
  </si>
  <si>
    <t>觸口2</t>
  </si>
  <si>
    <t>蕭廣遠</t>
  </si>
  <si>
    <t>有搖樹行為、母猴帶小猴</t>
  </si>
  <si>
    <t>隙頂國小草山分校</t>
  </si>
  <si>
    <t>觸口3</t>
  </si>
  <si>
    <t>山麻湖公車站</t>
  </si>
  <si>
    <t>觸口4</t>
  </si>
  <si>
    <t>只見一隻公猴</t>
  </si>
  <si>
    <t>蘆籐坪</t>
  </si>
  <si>
    <t>觸口5</t>
  </si>
  <si>
    <t>大埔事業區39林班</t>
  </si>
  <si>
    <t>觸口6</t>
  </si>
  <si>
    <t>馬頭山路口公車站</t>
  </si>
  <si>
    <t>觸口7</t>
  </si>
  <si>
    <t>王日明</t>
  </si>
  <si>
    <t>搖樹行為、採拾竹欉果實</t>
  </si>
  <si>
    <t>九恭崎腳</t>
  </si>
  <si>
    <t>觸口8</t>
  </si>
  <si>
    <t>下雨</t>
  </si>
  <si>
    <t>長枝坑溪</t>
  </si>
  <si>
    <t>觸口9</t>
  </si>
  <si>
    <t>第三莊公車站</t>
  </si>
  <si>
    <t>觸口10</t>
  </si>
  <si>
    <t>黃添己</t>
  </si>
  <si>
    <t>玉井</t>
  </si>
  <si>
    <t>高雄縣南橫，檜谷</t>
  </si>
  <si>
    <t>B38-04</t>
  </si>
  <si>
    <t>洪裕清</t>
  </si>
  <si>
    <t>石屋</t>
  </si>
  <si>
    <t>玉井1</t>
  </si>
  <si>
    <t>李昆典</t>
  </si>
  <si>
    <t>平坑</t>
  </si>
  <si>
    <t>玉井2</t>
  </si>
  <si>
    <t>蔡金謀</t>
  </si>
  <si>
    <t>鎮南宮</t>
  </si>
  <si>
    <t>玉井3</t>
  </si>
  <si>
    <t>陳文正</t>
  </si>
  <si>
    <t>觀日亭</t>
  </si>
  <si>
    <t>玉井4</t>
  </si>
  <si>
    <t>蘇再添</t>
  </si>
  <si>
    <t>大峽谷</t>
  </si>
  <si>
    <t>玉井5</t>
  </si>
  <si>
    <t>葉耿璋</t>
  </si>
  <si>
    <t>馬斗欄</t>
  </si>
  <si>
    <t>玉井6</t>
  </si>
  <si>
    <t>黃俊嵐</t>
  </si>
  <si>
    <t>玉井85林班</t>
  </si>
  <si>
    <t>玉井7</t>
  </si>
  <si>
    <t>張益富</t>
  </si>
  <si>
    <t>鈺鼎</t>
  </si>
  <si>
    <t>玉井8</t>
  </si>
  <si>
    <t>鄭文輝</t>
  </si>
  <si>
    <t>玉井53林班</t>
  </si>
  <si>
    <t>玉井9</t>
  </si>
  <si>
    <t>魯威廷</t>
  </si>
  <si>
    <t>楠西</t>
  </si>
  <si>
    <t>玉井10</t>
  </si>
  <si>
    <t>林士雄</t>
  </si>
  <si>
    <t>單獨一隻公猴</t>
  </si>
  <si>
    <t>玉山里</t>
  </si>
  <si>
    <t>玉井11</t>
  </si>
  <si>
    <t>羅央聖</t>
  </si>
  <si>
    <t>2隻</t>
  </si>
  <si>
    <t>聽見叫聲，騷動</t>
  </si>
  <si>
    <t>單獨一隻小猴</t>
  </si>
  <si>
    <t>聽見獼猴吼叫聲</t>
  </si>
  <si>
    <t>1隻猴子</t>
  </si>
  <si>
    <t>聽見獼猴叫聲，太遠無法分辨</t>
  </si>
  <si>
    <t>有叫聲及搖樹行為</t>
  </si>
  <si>
    <t>有搖樹行為，採石構樹、山黃麻果實</t>
  </si>
  <si>
    <t>聽見叫聲</t>
  </si>
  <si>
    <t>當地民眾告知此地區有6群猴群，本日未發現</t>
  </si>
  <si>
    <t>聽見猴子叫聲</t>
  </si>
  <si>
    <t>聽見公猴叫聲</t>
  </si>
  <si>
    <t>高雄縣南橫，天池</t>
  </si>
  <si>
    <t>B38-09</t>
  </si>
  <si>
    <t>王志文</t>
  </si>
  <si>
    <t>羅東</t>
  </si>
  <si>
    <t>太平山</t>
  </si>
  <si>
    <t>仁澤A</t>
  </si>
  <si>
    <t>A06-04</t>
  </si>
  <si>
    <t>黃錫騫</t>
  </si>
  <si>
    <t>陰天</t>
  </si>
  <si>
    <t>聽見猴叫聲</t>
  </si>
  <si>
    <t>仁澤B</t>
  </si>
  <si>
    <t>A06-03</t>
  </si>
  <si>
    <t>聽見山羌叫聲</t>
  </si>
  <si>
    <t>聽見山羌叫聲、發現彌猴排遺</t>
  </si>
  <si>
    <t>四季林道</t>
  </si>
  <si>
    <t>B11-05</t>
  </si>
  <si>
    <t>李孝勤</t>
  </si>
  <si>
    <t>平元林道</t>
  </si>
  <si>
    <t>B07-01</t>
  </si>
  <si>
    <t>李坤益</t>
  </si>
  <si>
    <t>明池</t>
  </si>
  <si>
    <t>B06-02</t>
  </si>
  <si>
    <t>賴伯書</t>
  </si>
  <si>
    <t>望洋山</t>
  </si>
  <si>
    <t>B15-01</t>
  </si>
  <si>
    <t>棲蘭A</t>
  </si>
  <si>
    <t>B06-04</t>
  </si>
  <si>
    <t>陳冠儒</t>
  </si>
  <si>
    <t>0.57291666666666663</t>
  </si>
  <si>
    <t>0.57847222222222217</t>
  </si>
  <si>
    <t>0.5854166666666667</t>
  </si>
  <si>
    <t>0.59236111111111112</t>
  </si>
  <si>
    <t>0.59861111111111109</t>
  </si>
  <si>
    <t>0.60763888888888895</t>
  </si>
  <si>
    <t>棲蘭D</t>
  </si>
  <si>
    <t>B06-05</t>
  </si>
  <si>
    <t>0.62777777777777777</t>
  </si>
  <si>
    <t>0.6333333333333333</t>
  </si>
  <si>
    <t>0.63958333333333328</t>
  </si>
  <si>
    <t>0.64583333333333337</t>
  </si>
  <si>
    <t>0.65277777777777779</t>
  </si>
  <si>
    <t>0.66319444444444442</t>
  </si>
  <si>
    <t>0.54513888888888895</t>
  </si>
  <si>
    <t>鴛鴦湖130號林道</t>
  </si>
  <si>
    <t>B06-06</t>
  </si>
  <si>
    <t>冬山</t>
  </si>
  <si>
    <t>羅區47林班(拳頭姆步道)</t>
  </si>
  <si>
    <t>冬山1</t>
  </si>
  <si>
    <t>林映辰</t>
  </si>
  <si>
    <t>羅區26林班(清水地熱區域)</t>
  </si>
  <si>
    <t>冬山2</t>
  </si>
  <si>
    <t>郭金郎</t>
  </si>
  <si>
    <t>羅區66林班</t>
  </si>
  <si>
    <t>冬山3</t>
  </si>
  <si>
    <t>游婉婷</t>
  </si>
  <si>
    <t>A1和A6</t>
  </si>
  <si>
    <t>羅區71-72林班</t>
  </si>
  <si>
    <t>冬山4</t>
  </si>
  <si>
    <t>A1和A9</t>
  </si>
  <si>
    <t>A1和A3</t>
  </si>
  <si>
    <t>A1和A5</t>
  </si>
  <si>
    <t>羅區73-75，79-80林班</t>
  </si>
  <si>
    <t>冬山5</t>
  </si>
  <si>
    <t>孫聖峰</t>
  </si>
  <si>
    <t>羅區101林班</t>
  </si>
  <si>
    <t>冬山6</t>
  </si>
  <si>
    <t>李啟瑞</t>
  </si>
  <si>
    <t>寒溪</t>
  </si>
  <si>
    <t>A07-05</t>
  </si>
  <si>
    <t>江冀聖</t>
  </si>
  <si>
    <t>宜蘭縣猴猴坑</t>
  </si>
  <si>
    <t>A07-01</t>
  </si>
  <si>
    <t>盧建宇</t>
  </si>
  <si>
    <t>南澳</t>
  </si>
  <si>
    <t>宜蘭縣烏石鼻※</t>
  </si>
  <si>
    <t>A07-02</t>
  </si>
  <si>
    <t>松聖瑤</t>
  </si>
  <si>
    <t>神祕湖B</t>
  </si>
  <si>
    <t>A07-09</t>
  </si>
  <si>
    <t>簡燦煇</t>
  </si>
  <si>
    <t>x建議變更為325494</t>
  </si>
  <si>
    <t>建議變更為325611,2699048</t>
  </si>
  <si>
    <t>大濁水林道</t>
  </si>
  <si>
    <t>A15-02</t>
  </si>
  <si>
    <t>薛敬民</t>
  </si>
  <si>
    <t>和區2林班</t>
  </si>
  <si>
    <t>南澳1</t>
  </si>
  <si>
    <t>宋隆松</t>
  </si>
  <si>
    <t>和區91林班</t>
  </si>
  <si>
    <t>南澳2</t>
  </si>
  <si>
    <t>顧福興</t>
  </si>
  <si>
    <t>雨天</t>
  </si>
  <si>
    <t>和區88林班</t>
  </si>
  <si>
    <t>南澳3</t>
  </si>
  <si>
    <t>葉錦維</t>
  </si>
  <si>
    <t>y座標建議變更為2691473</t>
  </si>
  <si>
    <t>南區62林班</t>
  </si>
  <si>
    <t>南澳4</t>
  </si>
  <si>
    <t>林憲敏</t>
  </si>
  <si>
    <t>南區82、83林班</t>
  </si>
  <si>
    <t>南澳5</t>
  </si>
  <si>
    <t>栗森林</t>
  </si>
  <si>
    <t>建議變更為322069,2702061</t>
  </si>
  <si>
    <t>建議變更為321779,2701993</t>
  </si>
  <si>
    <t>建議變更為321162,2702427</t>
  </si>
  <si>
    <t>建議變更為320988,2702358</t>
  </si>
  <si>
    <t>建議變更為320831,2701960</t>
  </si>
  <si>
    <t>台北</t>
  </si>
  <si>
    <t>台北縣坪林台灣油杉自然保留區※</t>
  </si>
  <si>
    <t>A04-02</t>
  </si>
  <si>
    <t>李家耀</t>
  </si>
  <si>
    <t>A1、A3、A9</t>
  </si>
  <si>
    <t>雙溪泰平</t>
  </si>
  <si>
    <t>A04-13</t>
  </si>
  <si>
    <t>黃志勇</t>
  </si>
  <si>
    <t>金山磺溪頭</t>
  </si>
  <si>
    <t>台北1</t>
  </si>
  <si>
    <t>林祐詳</t>
  </si>
  <si>
    <t>北投沙帽山</t>
  </si>
  <si>
    <t>台北2</t>
  </si>
  <si>
    <t>林士丰</t>
  </si>
  <si>
    <t>汐止四分尾山</t>
  </si>
  <si>
    <t>台北3</t>
  </si>
  <si>
    <t>吳明修</t>
  </si>
  <si>
    <t>石碇小格頭</t>
  </si>
  <si>
    <t>台北4</t>
  </si>
  <si>
    <t>江國樑</t>
  </si>
  <si>
    <t>A1、A5、A9</t>
  </si>
  <si>
    <t>X</t>
  </si>
  <si>
    <t>增加發現</t>
  </si>
  <si>
    <t>新店十六分</t>
  </si>
  <si>
    <t>台北5</t>
  </si>
  <si>
    <t>郭瑞東</t>
  </si>
  <si>
    <t>A1、A4、A6</t>
  </si>
  <si>
    <t>坪林厚德崗坑</t>
  </si>
  <si>
    <t>台北6</t>
  </si>
  <si>
    <t>鐘振漢</t>
  </si>
  <si>
    <t>礁溪</t>
  </si>
  <si>
    <t>宜30</t>
  </si>
  <si>
    <t>礁溪1</t>
  </si>
  <si>
    <t>莊進樑</t>
  </si>
  <si>
    <t>部分檳榔</t>
  </si>
  <si>
    <t>宜40</t>
  </si>
  <si>
    <t>礁溪2</t>
  </si>
  <si>
    <t>劉雯玲</t>
  </si>
  <si>
    <t>A9 台7丁崩塌地施工中</t>
  </si>
  <si>
    <t>樣點2走到樣點3途中看到孤猴&lt;25 m</t>
  </si>
  <si>
    <t>A9 台7丁</t>
  </si>
  <si>
    <t>宜52</t>
  </si>
  <si>
    <t>礁溪3</t>
  </si>
  <si>
    <t>黃翊倫</t>
  </si>
  <si>
    <t>造林地旁、下雨</t>
  </si>
  <si>
    <t>濱溪、下雨</t>
  </si>
  <si>
    <t>樹冠橫越馬路、下雨</t>
  </si>
  <si>
    <t>宜64</t>
  </si>
  <si>
    <t>礁溪4</t>
  </si>
  <si>
    <t>謝正道</t>
  </si>
  <si>
    <t>文41</t>
  </si>
  <si>
    <t>礁溪5</t>
  </si>
  <si>
    <t>吳岱融</t>
  </si>
  <si>
    <t>聖母登山步道</t>
  </si>
  <si>
    <t>礁溪6</t>
  </si>
  <si>
    <t>陳文賢</t>
  </si>
  <si>
    <t>步道0K+200</t>
  </si>
  <si>
    <t>步道0K+400</t>
  </si>
  <si>
    <t>步道1K+000</t>
  </si>
  <si>
    <t>步道1K+200</t>
  </si>
  <si>
    <t>步道1K+600</t>
  </si>
  <si>
    <t>A03-17</t>
  </si>
  <si>
    <t>戴正峯</t>
  </si>
  <si>
    <t>原Y座標2749709，調查時間過後有聽到叫聲，部分A4</t>
  </si>
  <si>
    <t>松羅步道</t>
  </si>
  <si>
    <t>礁溪8</t>
  </si>
  <si>
    <t>盧建宏</t>
  </si>
  <si>
    <t>九竂溪步道</t>
  </si>
  <si>
    <t>礁溪9</t>
  </si>
  <si>
    <t>松舜瑤</t>
  </si>
  <si>
    <t>時間檢核</t>
    <phoneticPr fontId="5" type="noConversion"/>
  </si>
  <si>
    <t>距離檢核</t>
    <phoneticPr fontId="5" type="noConversion"/>
  </si>
  <si>
    <t>叫聲檢核</t>
    <phoneticPr fontId="5" type="noConversion"/>
  </si>
  <si>
    <t>棲地檢核</t>
    <phoneticPr fontId="5" type="noConversion"/>
  </si>
  <si>
    <t>數量檢核</t>
    <phoneticPr fontId="5" type="noConversion"/>
  </si>
  <si>
    <t>6分鐘檢核</t>
    <phoneticPr fontId="5" type="noConversion"/>
  </si>
  <si>
    <t>X</t>
    <phoneticPr fontId="5" type="noConversion"/>
  </si>
  <si>
    <t>其它</t>
    <phoneticPr fontId="5" type="noConversion"/>
  </si>
  <si>
    <t>樣點間的獼猴補充記錄，可增列一筆並在備註說明。</t>
    <phoneticPr fontId="5" type="noConversion"/>
  </si>
  <si>
    <t>日旗檢核</t>
    <phoneticPr fontId="5" type="noConversion"/>
  </si>
  <si>
    <t>搖樹</t>
    <phoneticPr fontId="5" type="noConversion"/>
  </si>
  <si>
    <t>林管處</t>
    <phoneticPr fontId="5" type="noConversion"/>
  </si>
  <si>
    <t>嘉義</t>
  </si>
  <si>
    <t>石碇小格頭</t>
    <phoneticPr fontId="5" type="noConversion"/>
  </si>
  <si>
    <t>以下資料的項目個數: 樣點編號</t>
  </si>
  <si>
    <t>檢核</t>
    <phoneticPr fontId="8" type="noConversion"/>
  </si>
  <si>
    <t>說明</t>
    <phoneticPr fontId="8" type="noConversion"/>
  </si>
  <si>
    <t>林管處</t>
    <phoneticPr fontId="10" type="noConversion"/>
  </si>
  <si>
    <t>工作站</t>
    <phoneticPr fontId="10" type="noConversion"/>
  </si>
  <si>
    <t>樣區
編號</t>
  </si>
  <si>
    <t>樣點
代號</t>
    <phoneticPr fontId="10" type="noConversion"/>
  </si>
  <si>
    <t>樣區
名稱</t>
    <phoneticPr fontId="10" type="noConversion"/>
  </si>
  <si>
    <t>樣區樣點
編號</t>
    <phoneticPr fontId="10" type="noConversion"/>
  </si>
  <si>
    <r>
      <t>TWD97_X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10" type="noConversion"/>
  </si>
  <si>
    <r>
      <t>TWD97_Y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10" type="noConversion"/>
  </si>
  <si>
    <t>經度</t>
    <phoneticPr fontId="10" type="noConversion"/>
  </si>
  <si>
    <t>緯度</t>
    <phoneticPr fontId="10" type="noConversion"/>
  </si>
  <si>
    <t>台東</t>
  </si>
  <si>
    <t>大武</t>
  </si>
  <si>
    <t>大武1-01</t>
  </si>
  <si>
    <t>大武1-02</t>
  </si>
  <si>
    <t>大武1-03</t>
  </si>
  <si>
    <t>大武1-04</t>
  </si>
  <si>
    <t>大武1-05</t>
  </si>
  <si>
    <t>大武1-06</t>
  </si>
  <si>
    <t>大武2</t>
  </si>
  <si>
    <t>大武11林班富山產業道路</t>
  </si>
  <si>
    <t>大武2-01</t>
  </si>
  <si>
    <t>大武2-02</t>
  </si>
  <si>
    <t>大武2-03</t>
  </si>
  <si>
    <t>大武2-04</t>
  </si>
  <si>
    <t>大武2-05</t>
  </si>
  <si>
    <t>大武2-06</t>
  </si>
  <si>
    <t>大武3</t>
  </si>
  <si>
    <t>大武21林班金崙溪流域</t>
  </si>
  <si>
    <t>大武3-01</t>
  </si>
  <si>
    <t>大武3-02</t>
  </si>
  <si>
    <t>大武3-03</t>
  </si>
  <si>
    <t>大武3-04</t>
  </si>
  <si>
    <t>大武3-05</t>
  </si>
  <si>
    <t>大武3-06</t>
  </si>
  <si>
    <t>大武4</t>
  </si>
  <si>
    <t>大武24林班大竹溪流域</t>
  </si>
  <si>
    <t>大武4-01</t>
  </si>
  <si>
    <t>大武4-02</t>
  </si>
  <si>
    <t>大武4-03</t>
  </si>
  <si>
    <t>大武4-04</t>
  </si>
  <si>
    <t>大武4-05</t>
  </si>
  <si>
    <t>大武4-06</t>
  </si>
  <si>
    <t>大武5</t>
  </si>
  <si>
    <t>大武30林班</t>
  </si>
  <si>
    <t>大武5-01</t>
  </si>
  <si>
    <t>大武5-02</t>
  </si>
  <si>
    <t>大武5-03</t>
  </si>
  <si>
    <t>大武5-04</t>
  </si>
  <si>
    <t>大武5-05</t>
  </si>
  <si>
    <t>大武5-06</t>
  </si>
  <si>
    <t>大武6</t>
  </si>
  <si>
    <t>大武36林班</t>
  </si>
  <si>
    <t>大武6-01</t>
  </si>
  <si>
    <t>大武6-02</t>
  </si>
  <si>
    <t>大武6-03</t>
  </si>
  <si>
    <t>大武6-04</t>
  </si>
  <si>
    <t>大武6-05</t>
  </si>
  <si>
    <t>大武6-06</t>
  </si>
  <si>
    <t>大武7</t>
  </si>
  <si>
    <t>大武37,39林班浸水營步道高海拔處</t>
  </si>
  <si>
    <t>大武7-01</t>
  </si>
  <si>
    <t>大武7-02</t>
  </si>
  <si>
    <t>大武7-03</t>
  </si>
  <si>
    <t>大武7-04</t>
  </si>
  <si>
    <t>大武7-05</t>
  </si>
  <si>
    <t>大武7-06</t>
  </si>
  <si>
    <t>大武8</t>
  </si>
  <si>
    <t>大武38林班浸水營步道中海拔處</t>
  </si>
  <si>
    <t>大武8-01</t>
  </si>
  <si>
    <t>大武8-02</t>
  </si>
  <si>
    <t>大武8-03</t>
  </si>
  <si>
    <t>大武8-04</t>
  </si>
  <si>
    <t>大武8-05</t>
  </si>
  <si>
    <t>大武8-06</t>
  </si>
  <si>
    <t>大武9</t>
  </si>
  <si>
    <t>大武44林班加拉板溪</t>
  </si>
  <si>
    <t>大武9-01</t>
  </si>
  <si>
    <t>大武9-02</t>
  </si>
  <si>
    <t>大武9-03</t>
  </si>
  <si>
    <t>大武9-04</t>
  </si>
  <si>
    <t>大武9-05</t>
  </si>
  <si>
    <t>大武9-06</t>
  </si>
  <si>
    <t>大武10</t>
  </si>
  <si>
    <t>保安林2520</t>
  </si>
  <si>
    <t>大武10-01</t>
  </si>
  <si>
    <t>大武10-02</t>
  </si>
  <si>
    <t>大武10-03</t>
  </si>
  <si>
    <t>大武10-04</t>
  </si>
  <si>
    <t>大武10-05</t>
  </si>
  <si>
    <t>大武10-06</t>
  </si>
  <si>
    <t>大武11</t>
  </si>
  <si>
    <t>森永段</t>
  </si>
  <si>
    <t>大武11-01</t>
  </si>
  <si>
    <t>大武11-02</t>
  </si>
  <si>
    <t>大武11-03</t>
  </si>
  <si>
    <t>大武11-04</t>
  </si>
  <si>
    <t>大武11-05</t>
  </si>
  <si>
    <t>大武11-06</t>
  </si>
  <si>
    <t>大武12</t>
  </si>
  <si>
    <t>大武12-01</t>
  </si>
  <si>
    <t>大武12-02</t>
  </si>
  <si>
    <t>大武12-03</t>
  </si>
  <si>
    <t>大武12-04</t>
  </si>
  <si>
    <t>大武12-05</t>
  </si>
  <si>
    <t>大武12-06</t>
  </si>
  <si>
    <t>A25-03-01</t>
  </si>
  <si>
    <t>大武13</t>
  </si>
  <si>
    <t>A25-03-02</t>
  </si>
  <si>
    <t>A25-03-03</t>
  </si>
  <si>
    <t>A25-03-04</t>
  </si>
  <si>
    <t>A25-03-05</t>
  </si>
  <si>
    <t>A25-03-06</t>
  </si>
  <si>
    <t>關山</t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</si>
  <si>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</si>
  <si>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</si>
  <si>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</si>
  <si>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</si>
  <si>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</si>
  <si>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</si>
  <si>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</si>
  <si>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</t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</si>
  <si>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</si>
  <si>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</si>
  <si>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</si>
  <si>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</si>
  <si>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</si>
  <si>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</si>
  <si>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</si>
  <si>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</si>
  <si>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</si>
  <si>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B21-02</t>
  </si>
  <si>
    <t>南部橫貫公路 1687</t>
  </si>
  <si>
    <t>B21-02-01</t>
  </si>
  <si>
    <t>B21-02-02</t>
  </si>
  <si>
    <t>B21-02-03</t>
  </si>
  <si>
    <t>B21-02-04</t>
  </si>
  <si>
    <t>B21-02-05</t>
  </si>
  <si>
    <t>B21-02-06</t>
  </si>
  <si>
    <t>霧鹿林道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</si>
  <si>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</si>
  <si>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</si>
  <si>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</si>
  <si>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</si>
  <si>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</si>
  <si>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</si>
  <si>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</si>
  <si>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</t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</si>
  <si>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</si>
  <si>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</si>
  <si>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</si>
  <si>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</si>
  <si>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</si>
  <si>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</si>
  <si>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</si>
  <si>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</si>
  <si>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關山06-01</t>
  </si>
  <si>
    <t>關山06-02</t>
  </si>
  <si>
    <t>關山06-03</t>
  </si>
  <si>
    <t>關山06-04</t>
  </si>
  <si>
    <t>關山06-05</t>
  </si>
  <si>
    <t>關山06-06</t>
  </si>
  <si>
    <t>關山06-07</t>
  </si>
  <si>
    <t>關山06-08</t>
  </si>
  <si>
    <t>關山06-09</t>
  </si>
  <si>
    <t>關山07-01</t>
  </si>
  <si>
    <t>關山07-02</t>
  </si>
  <si>
    <t>關山07-03</t>
  </si>
  <si>
    <t>關山07-04</t>
  </si>
  <si>
    <t>關山07-05</t>
  </si>
  <si>
    <t>關山07-06</t>
  </si>
  <si>
    <t>關山07-07</t>
  </si>
  <si>
    <t>關山07-08</t>
  </si>
  <si>
    <t>關山07-09</t>
  </si>
  <si>
    <t>關山08-01</t>
  </si>
  <si>
    <t>關山08-02</t>
  </si>
  <si>
    <t>關山08-03</t>
  </si>
  <si>
    <t>關山08-04</t>
  </si>
  <si>
    <t>關山08-05</t>
  </si>
  <si>
    <t>關山08-06</t>
  </si>
  <si>
    <t>關山08-07</t>
  </si>
  <si>
    <t>台東縣內本鹿古道※</t>
  </si>
  <si>
    <t>A22-02-01</t>
  </si>
  <si>
    <t>A22-02-02</t>
  </si>
  <si>
    <t>A22-02-03</t>
  </si>
  <si>
    <t>A22-02-04</t>
  </si>
  <si>
    <t>A22-02-05</t>
  </si>
  <si>
    <t>A22-02-06</t>
  </si>
  <si>
    <t>關山10</t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</si>
  <si>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</si>
  <si>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</si>
  <si>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</si>
  <si>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</si>
  <si>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</si>
  <si>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</si>
  <si>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</si>
  <si>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關山11-01</t>
  </si>
  <si>
    <t>關山11-02</t>
  </si>
  <si>
    <t>關山11-03</t>
  </si>
  <si>
    <t>關山11-04</t>
  </si>
  <si>
    <t>關山11-05</t>
  </si>
  <si>
    <t>關山11-06</t>
  </si>
  <si>
    <t>關山12</t>
  </si>
  <si>
    <t>寶華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</si>
  <si>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</si>
  <si>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</si>
  <si>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</si>
  <si>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</si>
  <si>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</si>
  <si>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</si>
  <si>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</si>
  <si>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</t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</si>
  <si>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</si>
  <si>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</si>
  <si>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</si>
  <si>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</si>
  <si>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</si>
  <si>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</si>
  <si>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</si>
  <si>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</si>
  <si>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</si>
  <si>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</t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</si>
  <si>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</si>
  <si>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</si>
  <si>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</si>
  <si>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</si>
  <si>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</si>
  <si>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</si>
  <si>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</si>
  <si>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</si>
  <si>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成功1</t>
  </si>
  <si>
    <t>成功1-01</t>
  </si>
  <si>
    <t>成功1-02</t>
  </si>
  <si>
    <t>成功1-03</t>
  </si>
  <si>
    <t>成功1-04</t>
  </si>
  <si>
    <t>成功1-05</t>
  </si>
  <si>
    <t>成功1-06</t>
  </si>
  <si>
    <t>成功2</t>
  </si>
  <si>
    <t>成功2-01</t>
  </si>
  <si>
    <t>成功2-02</t>
  </si>
  <si>
    <t>成功2-03</t>
  </si>
  <si>
    <t>成功2-04</t>
  </si>
  <si>
    <t>成功2-05</t>
  </si>
  <si>
    <t>成功2-06</t>
  </si>
  <si>
    <t>成功3</t>
  </si>
  <si>
    <t>成功3-01</t>
  </si>
  <si>
    <t>成功3-02</t>
  </si>
  <si>
    <t>成功3-03</t>
  </si>
  <si>
    <t>成功3-04</t>
  </si>
  <si>
    <t>成功3-05</t>
  </si>
  <si>
    <t>成功3-06</t>
  </si>
  <si>
    <t>成功4</t>
  </si>
  <si>
    <t>成功4-01</t>
  </si>
  <si>
    <t>成功4-02</t>
  </si>
  <si>
    <t>成功4-03</t>
  </si>
  <si>
    <t>成功4-04</t>
  </si>
  <si>
    <t>成功4-05</t>
  </si>
  <si>
    <t>成功4-06</t>
  </si>
  <si>
    <t>成功5</t>
  </si>
  <si>
    <t>成功5-01</t>
  </si>
  <si>
    <t>成功5-02</t>
  </si>
  <si>
    <t>成功5-03</t>
  </si>
  <si>
    <t>成功5-04</t>
  </si>
  <si>
    <t>成功5-05</t>
  </si>
  <si>
    <t>成功5-06</t>
  </si>
  <si>
    <t>成功6</t>
  </si>
  <si>
    <t>成功6-01</t>
  </si>
  <si>
    <t>成功6-02</t>
  </si>
  <si>
    <t>成功6-03</t>
  </si>
  <si>
    <t>成功6-04</t>
  </si>
  <si>
    <t>成功6-05</t>
  </si>
  <si>
    <t>成功6-06</t>
  </si>
  <si>
    <t>成功7</t>
  </si>
  <si>
    <t>成功7-01</t>
  </si>
  <si>
    <t>成功7-02</t>
  </si>
  <si>
    <t>成功7-03</t>
  </si>
  <si>
    <t>成功7-04</t>
  </si>
  <si>
    <t>成功7-05</t>
  </si>
  <si>
    <t>成功7-06</t>
  </si>
  <si>
    <t>成功8</t>
  </si>
  <si>
    <t>成功8-01</t>
  </si>
  <si>
    <t>成功8-02</t>
  </si>
  <si>
    <t>成功8-03</t>
  </si>
  <si>
    <t>成功8-04</t>
  </si>
  <si>
    <t>成功8-05</t>
  </si>
  <si>
    <t>成功8-06</t>
  </si>
  <si>
    <t>成功9</t>
  </si>
  <si>
    <t>成功9-01</t>
  </si>
  <si>
    <t>成功9-02</t>
  </si>
  <si>
    <t>成功9-03</t>
  </si>
  <si>
    <t>成功9-04</t>
  </si>
  <si>
    <t>成功9-05</t>
  </si>
  <si>
    <t>成功9-06</t>
  </si>
  <si>
    <t>成功10</t>
  </si>
  <si>
    <t>成功10-01</t>
  </si>
  <si>
    <t>成功10-02</t>
  </si>
  <si>
    <t>成功10-03</t>
  </si>
  <si>
    <t>成功10-04</t>
  </si>
  <si>
    <t>成功10-05</t>
  </si>
  <si>
    <t>成功10-06</t>
  </si>
  <si>
    <t>成功11</t>
  </si>
  <si>
    <t>成功11-01</t>
  </si>
  <si>
    <t>成功11-02</t>
  </si>
  <si>
    <t>成功11-03</t>
  </si>
  <si>
    <t>成功11-04</t>
  </si>
  <si>
    <t>成功11-05</t>
  </si>
  <si>
    <t>成功11-06</t>
  </si>
  <si>
    <t>成功12</t>
  </si>
  <si>
    <t>成功12-01</t>
  </si>
  <si>
    <t>成功12-02</t>
  </si>
  <si>
    <t>成功12-03</t>
  </si>
  <si>
    <t>成功12-04</t>
  </si>
  <si>
    <t>成功12-05</t>
  </si>
  <si>
    <t>成功12-06</t>
  </si>
  <si>
    <t>台東3林班</t>
  </si>
  <si>
    <t>知本1-01</t>
  </si>
  <si>
    <t>知本1-02</t>
  </si>
  <si>
    <t>知本1-03</t>
  </si>
  <si>
    <t>知本1-04</t>
  </si>
  <si>
    <t>知本1-05</t>
  </si>
  <si>
    <t>知本1-06</t>
  </si>
  <si>
    <t>知本2-01</t>
  </si>
  <si>
    <t>知本2-02</t>
  </si>
  <si>
    <t>知本2-03</t>
  </si>
  <si>
    <t>知本2-04</t>
  </si>
  <si>
    <t>知本2-05</t>
  </si>
  <si>
    <t>知本2-06</t>
  </si>
  <si>
    <t>知本3</t>
  </si>
  <si>
    <t>知本3-01</t>
  </si>
  <si>
    <t>知本3-02</t>
  </si>
  <si>
    <t>知本3-03</t>
  </si>
  <si>
    <t>知本3-04</t>
  </si>
  <si>
    <t>知本3-05</t>
  </si>
  <si>
    <t>知本3-06</t>
  </si>
  <si>
    <t>知本4</t>
  </si>
  <si>
    <t>知本4-01</t>
  </si>
  <si>
    <t>知本4-02</t>
  </si>
  <si>
    <t>知本4-03</t>
  </si>
  <si>
    <t>知本4-04</t>
  </si>
  <si>
    <t>知本4-05</t>
  </si>
  <si>
    <t>知本4-06</t>
  </si>
  <si>
    <t>知本5</t>
  </si>
  <si>
    <t>知本5-01</t>
  </si>
  <si>
    <t>知本5-02</t>
  </si>
  <si>
    <t>知本5-03</t>
  </si>
  <si>
    <t>知本5-04</t>
  </si>
  <si>
    <t>知本5-05</t>
  </si>
  <si>
    <t>知本5-06</t>
  </si>
  <si>
    <t>知本6</t>
  </si>
  <si>
    <t>知本6-01</t>
  </si>
  <si>
    <t>知本6-02</t>
  </si>
  <si>
    <t>知本6-03</t>
  </si>
  <si>
    <t>知本6-04</t>
  </si>
  <si>
    <t>知本6-05</t>
  </si>
  <si>
    <t>知本6-06</t>
  </si>
  <si>
    <t>B22-01</t>
  </si>
  <si>
    <t>台東縣大武山雙鬼湖利嘉林道※</t>
  </si>
  <si>
    <t>B22-01-03</t>
  </si>
  <si>
    <t>B22-01-04</t>
  </si>
  <si>
    <t>B22-01-05</t>
  </si>
  <si>
    <t>B22-01-06</t>
  </si>
  <si>
    <t>B22-01-07</t>
  </si>
  <si>
    <t>知本8-01</t>
  </si>
  <si>
    <t>知本8-02</t>
  </si>
  <si>
    <t>知本8-03</t>
  </si>
  <si>
    <t>知本8-04</t>
  </si>
  <si>
    <t>知本8-05</t>
  </si>
  <si>
    <t>知本8-06</t>
  </si>
  <si>
    <t>知本9</t>
  </si>
  <si>
    <t>知本9-01</t>
  </si>
  <si>
    <t>知本9-02</t>
  </si>
  <si>
    <t>知本9-03</t>
  </si>
  <si>
    <t>知本9-04</t>
  </si>
  <si>
    <t>知本9-05</t>
  </si>
  <si>
    <t>知本9-06</t>
  </si>
  <si>
    <t>知本10</t>
  </si>
  <si>
    <t>知本10-01</t>
  </si>
  <si>
    <t>知本10-02</t>
  </si>
  <si>
    <t>知本10-03</t>
  </si>
  <si>
    <t>知本10-04</t>
  </si>
  <si>
    <t>知本10-05</t>
  </si>
  <si>
    <t>知本10-06</t>
  </si>
  <si>
    <t>知本11</t>
  </si>
  <si>
    <t>知本11-01</t>
  </si>
  <si>
    <t>知本11-02</t>
  </si>
  <si>
    <t>知本11-03</t>
  </si>
  <si>
    <t>知本11-04</t>
  </si>
  <si>
    <t>知本11-05</t>
  </si>
  <si>
    <t>知本11-06</t>
  </si>
  <si>
    <t>B32-09-02</t>
  </si>
  <si>
    <t>B32-09-03</t>
  </si>
  <si>
    <t>B32-09-04</t>
  </si>
  <si>
    <t>B32-09-05</t>
  </si>
  <si>
    <t>B32-09-06</t>
  </si>
  <si>
    <t>阿里山1-02</t>
  </si>
  <si>
    <t>阿里山1-03</t>
  </si>
  <si>
    <t>阿里山1-04</t>
  </si>
  <si>
    <t>阿里山1-05</t>
  </si>
  <si>
    <t>阿里山1-06</t>
  </si>
  <si>
    <t>阿里山2-02</t>
  </si>
  <si>
    <t>阿里山2-03</t>
  </si>
  <si>
    <t>阿里山2-04</t>
  </si>
  <si>
    <t>阿里山2-05</t>
  </si>
  <si>
    <t>阿里山2-06</t>
  </si>
  <si>
    <t>阿里山3-02</t>
  </si>
  <si>
    <t>阿里山3-03</t>
  </si>
  <si>
    <t>阿里山3-04</t>
  </si>
  <si>
    <t>阿里山3-05</t>
  </si>
  <si>
    <t>阿里山3-06</t>
  </si>
  <si>
    <t>阿里山4-02</t>
  </si>
  <si>
    <t>阿里山4-03</t>
  </si>
  <si>
    <t>阿里山4-04</t>
  </si>
  <si>
    <t>阿里山4-05</t>
  </si>
  <si>
    <t>阿里山4-06</t>
  </si>
  <si>
    <t>阿里山5-02</t>
  </si>
  <si>
    <t>阿里山5-03</t>
  </si>
  <si>
    <t>阿里山5-04</t>
  </si>
  <si>
    <t>阿里山5-05</t>
  </si>
  <si>
    <t>阿里山5-06</t>
  </si>
  <si>
    <t>阿里山6-02</t>
  </si>
  <si>
    <t>阿里山6-03</t>
  </si>
  <si>
    <t>阿里山6-04</t>
  </si>
  <si>
    <t>阿里山6-05</t>
  </si>
  <si>
    <t>阿里山6-06</t>
  </si>
  <si>
    <t>阿里山7-02</t>
  </si>
  <si>
    <t>阿里山7-03</t>
  </si>
  <si>
    <t>阿里山7-04</t>
  </si>
  <si>
    <t>阿里山7-05</t>
  </si>
  <si>
    <t>阿里山7-06</t>
  </si>
  <si>
    <t>水漾步道</t>
  </si>
  <si>
    <t>阿里山8-02</t>
  </si>
  <si>
    <t>阿里山8-03</t>
  </si>
  <si>
    <t>阿里山8-04</t>
  </si>
  <si>
    <t>阿里山8-05</t>
  </si>
  <si>
    <t>阿里山8-06</t>
  </si>
  <si>
    <t>阿里山9-02</t>
  </si>
  <si>
    <t>阿里山9-03</t>
  </si>
  <si>
    <t>阿里山9-04</t>
  </si>
  <si>
    <t>阿里山9-05</t>
  </si>
  <si>
    <t>阿里山9-06</t>
  </si>
  <si>
    <t>阿里山10-02</t>
  </si>
  <si>
    <t>阿里山10-03</t>
  </si>
  <si>
    <t>阿里山10-04</t>
  </si>
  <si>
    <t>阿里山10-05</t>
  </si>
  <si>
    <t>阿里山10-06</t>
  </si>
  <si>
    <t>阿里山11-02</t>
  </si>
  <si>
    <t>阿里山11-03</t>
  </si>
  <si>
    <t>阿里山11-04</t>
  </si>
  <si>
    <t>阿里山11-05</t>
  </si>
  <si>
    <t>阿里山11-06</t>
  </si>
  <si>
    <t>二萬坪步道</t>
  </si>
  <si>
    <t>B36-01-02</t>
  </si>
  <si>
    <t>B36-01-03</t>
  </si>
  <si>
    <t>B36-01-04</t>
  </si>
  <si>
    <t>B36-01-05</t>
  </si>
  <si>
    <t>B36-01-06</t>
  </si>
  <si>
    <t>B36-02-02</t>
  </si>
  <si>
    <t>B36-02-03</t>
  </si>
  <si>
    <t>B36-02-04</t>
  </si>
  <si>
    <t>B36-02-05</t>
  </si>
  <si>
    <t>B36-02-06</t>
  </si>
  <si>
    <t>奮起湖1-02</t>
  </si>
  <si>
    <t>奮起湖1-03</t>
  </si>
  <si>
    <t>奮起湖1-04</t>
  </si>
  <si>
    <t>奮起湖1-05</t>
  </si>
  <si>
    <t>奮起湖1-06</t>
  </si>
  <si>
    <t>奮起湖2-02</t>
  </si>
  <si>
    <t>奮起湖2-03</t>
  </si>
  <si>
    <t>奮起湖2-04</t>
  </si>
  <si>
    <t>奮起湖2-05</t>
  </si>
  <si>
    <t>奮起湖2-06</t>
  </si>
  <si>
    <t>奮起湖3-02</t>
  </si>
  <si>
    <t>奮起湖3-03</t>
  </si>
  <si>
    <t>奮起湖3-04</t>
  </si>
  <si>
    <t>奮起湖3-05</t>
  </si>
  <si>
    <t>奮起湖3-06</t>
  </si>
  <si>
    <t>奮起湖4-02</t>
  </si>
  <si>
    <t>奮起湖4-03</t>
  </si>
  <si>
    <t>奮起湖4-04</t>
  </si>
  <si>
    <t>奮起湖4-05</t>
  </si>
  <si>
    <t>奮起湖4-06</t>
  </si>
  <si>
    <t>奮起湖5-02</t>
  </si>
  <si>
    <t>奮起湖5-03</t>
  </si>
  <si>
    <t>奮起湖5-04</t>
  </si>
  <si>
    <t>奮起湖5-05</t>
  </si>
  <si>
    <t>奮起湖5-06</t>
  </si>
  <si>
    <t>奮起湖6-02</t>
  </si>
  <si>
    <t>奮起湖6-03</t>
  </si>
  <si>
    <t>奮起湖6-04</t>
  </si>
  <si>
    <t>奮起湖6-05</t>
  </si>
  <si>
    <t>奮起湖6-06</t>
  </si>
  <si>
    <t>奮起湖7-02</t>
  </si>
  <si>
    <t>奮起湖7-03</t>
  </si>
  <si>
    <t>奮起湖7-04</t>
  </si>
  <si>
    <t>奮起湖7-05</t>
  </si>
  <si>
    <t>奮起湖7-06</t>
  </si>
  <si>
    <t>奮起湖8-02</t>
  </si>
  <si>
    <t>奮起湖8-03</t>
  </si>
  <si>
    <t>奮起湖8-04</t>
  </si>
  <si>
    <t>奮起湖8-05</t>
  </si>
  <si>
    <t>奮起湖8-06</t>
  </si>
  <si>
    <t>奮起湖9-02</t>
  </si>
  <si>
    <t>奮起湖9-03</t>
  </si>
  <si>
    <t>奮起湖9-04</t>
  </si>
  <si>
    <t>奮起湖9-05</t>
  </si>
  <si>
    <t>奮起湖9-06</t>
  </si>
  <si>
    <t>奮起湖10-02</t>
  </si>
  <si>
    <t>奮起湖10-03</t>
  </si>
  <si>
    <t>奮起湖10-04</t>
  </si>
  <si>
    <t>奮起湖10-05</t>
  </si>
  <si>
    <t>奮起湖10-06</t>
  </si>
  <si>
    <t>奮起湖11-02</t>
  </si>
  <si>
    <t>奮起湖11-03</t>
  </si>
  <si>
    <t>奮起湖11-04</t>
  </si>
  <si>
    <t>奮起湖11-05</t>
  </si>
  <si>
    <t>奮起湖11-06</t>
  </si>
  <si>
    <t>A35-11-02</t>
  </si>
  <si>
    <t>A35-11-03</t>
  </si>
  <si>
    <t>A35-11-04</t>
  </si>
  <si>
    <t>A35-11-05</t>
  </si>
  <si>
    <t>A35-11-06</t>
  </si>
  <si>
    <t>A36-06-02</t>
  </si>
  <si>
    <t>A36-06-03</t>
  </si>
  <si>
    <t>A36-06-04</t>
  </si>
  <si>
    <t>A36-06-05</t>
  </si>
  <si>
    <t>A36-06-06</t>
  </si>
  <si>
    <t>A36-08-02</t>
  </si>
  <si>
    <t>A36-08-03</t>
  </si>
  <si>
    <t>A36-08-04</t>
  </si>
  <si>
    <t>A36-08-05</t>
  </si>
  <si>
    <t>A36-08-06</t>
  </si>
  <si>
    <t>觸口1-02</t>
  </si>
  <si>
    <t>觸口1-03</t>
  </si>
  <si>
    <t>觸口1-04</t>
  </si>
  <si>
    <t>觸口1-05</t>
  </si>
  <si>
    <t>觸口1-06</t>
  </si>
  <si>
    <t>觸口2-02</t>
  </si>
  <si>
    <t>觸口2-03</t>
  </si>
  <si>
    <t>觸口2-04</t>
  </si>
  <si>
    <t>觸口2-05</t>
  </si>
  <si>
    <t>觸口2-06</t>
  </si>
  <si>
    <t>觸口3-02</t>
  </si>
  <si>
    <t>觸口3-03</t>
  </si>
  <si>
    <t>觸口3-04</t>
  </si>
  <si>
    <t>觸口3-05</t>
  </si>
  <si>
    <t>觸口3-06</t>
  </si>
  <si>
    <t>觸口4-02</t>
  </si>
  <si>
    <t>觸口4-03</t>
  </si>
  <si>
    <t>觸口4-04</t>
  </si>
  <si>
    <t>觸口4-05</t>
  </si>
  <si>
    <t>觸口4-06</t>
  </si>
  <si>
    <t>觸口5-02</t>
  </si>
  <si>
    <t>觸口5-03</t>
  </si>
  <si>
    <t>觸口5-04</t>
  </si>
  <si>
    <t>觸口5-05</t>
  </si>
  <si>
    <t>觸口5-06</t>
  </si>
  <si>
    <t>觸口6-02</t>
  </si>
  <si>
    <t>觸口6-03</t>
  </si>
  <si>
    <t>觸口6-04</t>
  </si>
  <si>
    <t>觸口6-05</t>
  </si>
  <si>
    <t>觸口6-06</t>
  </si>
  <si>
    <t>觸口7-02</t>
  </si>
  <si>
    <t>觸口7-03</t>
  </si>
  <si>
    <t>觸口7-04</t>
  </si>
  <si>
    <t>觸口7-05</t>
  </si>
  <si>
    <t>觸口7-06</t>
  </si>
  <si>
    <t>觸口8-02</t>
  </si>
  <si>
    <t>觸口8-03</t>
  </si>
  <si>
    <t>觸口8-04</t>
  </si>
  <si>
    <t>觸口8-05</t>
  </si>
  <si>
    <t>觸口8-06</t>
  </si>
  <si>
    <t>觸口9-02</t>
  </si>
  <si>
    <t>觸口9-03</t>
  </si>
  <si>
    <t>觸口9-04</t>
  </si>
  <si>
    <t>觸口9-05</t>
  </si>
  <si>
    <t>觸口9-06</t>
  </si>
  <si>
    <t>B38-03</t>
  </si>
  <si>
    <t>A05-02-01</t>
  </si>
  <si>
    <t>福巴越嶺古道(檜山)※</t>
  </si>
  <si>
    <t>A05-02-02</t>
  </si>
  <si>
    <t>A05-02-03</t>
  </si>
  <si>
    <t>A05-02-04</t>
  </si>
  <si>
    <t>A05-02-05</t>
  </si>
  <si>
    <t>A05-02-06</t>
  </si>
  <si>
    <t>桶后造林中心（桶后吊橋）※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</si>
  <si>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</si>
  <si>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</si>
  <si>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</si>
  <si>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</si>
  <si>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</si>
  <si>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</si>
  <si>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</si>
  <si>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</si>
  <si>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西坑※</t>
  </si>
  <si>
    <t>A05-10-01</t>
  </si>
  <si>
    <t>A05-10-02</t>
  </si>
  <si>
    <t>A05-10-03</t>
  </si>
  <si>
    <t>A05-10-04</t>
  </si>
  <si>
    <t>A05-10-05</t>
  </si>
  <si>
    <t>A05-10-06</t>
  </si>
  <si>
    <t>A05-10-07</t>
  </si>
  <si>
    <t>信賢</t>
  </si>
  <si>
    <t>烏來2-01</t>
  </si>
  <si>
    <t>烏來2-02</t>
  </si>
  <si>
    <t>烏來2-03</t>
  </si>
  <si>
    <t>烏來2-04</t>
  </si>
  <si>
    <t>烏來2-05</t>
  </si>
  <si>
    <t>烏來2-06</t>
  </si>
  <si>
    <t>哈盆越嶺古道</t>
  </si>
  <si>
    <t>烏來3-01</t>
  </si>
  <si>
    <t>烏來3-02</t>
  </si>
  <si>
    <t>烏來3-03</t>
  </si>
  <si>
    <t>烏來3-04</t>
  </si>
  <si>
    <t>烏來3-05</t>
  </si>
  <si>
    <t>烏來3-06</t>
  </si>
  <si>
    <t>烏來3-07</t>
  </si>
  <si>
    <t>烏來4-01</t>
  </si>
  <si>
    <t>烏來4-02</t>
  </si>
  <si>
    <t>烏來4-03</t>
  </si>
  <si>
    <t>烏來4-04</t>
  </si>
  <si>
    <t>烏來4-05</t>
  </si>
  <si>
    <t>烏來4-06</t>
  </si>
  <si>
    <t>烏來5-01</t>
  </si>
  <si>
    <t>烏來5-02</t>
  </si>
  <si>
    <t>烏來5-03</t>
  </si>
  <si>
    <t>烏來5-04</t>
  </si>
  <si>
    <t>烏來5-05</t>
  </si>
  <si>
    <t>烏來5-06</t>
  </si>
  <si>
    <t>烏來6-01</t>
  </si>
  <si>
    <t>烏來6-02</t>
  </si>
  <si>
    <t>烏來6-03</t>
  </si>
  <si>
    <t>烏來6-04</t>
  </si>
  <si>
    <t>烏來6-05</t>
  </si>
  <si>
    <t>烏來6-06</t>
  </si>
  <si>
    <t>烏來8-01</t>
  </si>
  <si>
    <t>烏來8-02</t>
  </si>
  <si>
    <t>烏來8-03</t>
  </si>
  <si>
    <t>烏來8-04</t>
  </si>
  <si>
    <t>烏來8-05</t>
  </si>
  <si>
    <t>烏來8-06</t>
  </si>
  <si>
    <t>烏來9-01</t>
  </si>
  <si>
    <t>烏來9-02</t>
  </si>
  <si>
    <t>烏來9-03</t>
  </si>
  <si>
    <t>烏來9-04</t>
  </si>
  <si>
    <t>烏來9-05</t>
  </si>
  <si>
    <t>烏來9-06</t>
  </si>
  <si>
    <t>烏來10-01</t>
  </si>
  <si>
    <t>烏來10-02</t>
  </si>
  <si>
    <t>烏來10-03</t>
  </si>
  <si>
    <t>烏來10-04</t>
  </si>
  <si>
    <t>烏來10-05</t>
  </si>
  <si>
    <t>烏來10-06</t>
  </si>
  <si>
    <t>有木（32林班）</t>
  </si>
  <si>
    <t>烏來11-01</t>
  </si>
  <si>
    <t>烏來11-02</t>
  </si>
  <si>
    <t>烏來11-03</t>
  </si>
  <si>
    <t>烏來11-04</t>
  </si>
  <si>
    <t>烏來11-05</t>
  </si>
  <si>
    <t>烏來11-06</t>
  </si>
  <si>
    <t>東滿步道（36林班）</t>
  </si>
  <si>
    <t>烏來12-01</t>
  </si>
  <si>
    <t>烏來12-02</t>
  </si>
  <si>
    <t>烏來12-03</t>
  </si>
  <si>
    <t>烏來12-04</t>
  </si>
  <si>
    <t>烏來12-05</t>
  </si>
  <si>
    <t>烏來12-06</t>
  </si>
  <si>
    <t>烏來13-01</t>
  </si>
  <si>
    <t>烏來13-02</t>
  </si>
  <si>
    <t>烏來13-03</t>
  </si>
  <si>
    <t>烏來13-04</t>
  </si>
  <si>
    <t>烏來13-05</t>
  </si>
  <si>
    <t>烏來13-06</t>
  </si>
  <si>
    <t>五寮（40林班）</t>
  </si>
  <si>
    <t>烏來14-01</t>
  </si>
  <si>
    <t>烏來14-02</t>
  </si>
  <si>
    <t>烏來14-03</t>
  </si>
  <si>
    <t>烏來14-04</t>
  </si>
  <si>
    <t>烏來14-05</t>
  </si>
  <si>
    <t>烏來14-06</t>
  </si>
  <si>
    <t>內奎輝※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</si>
  <si>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</si>
  <si>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</si>
  <si>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</si>
  <si>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</si>
  <si>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</si>
  <si>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</si>
  <si>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</si>
  <si>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</si>
  <si>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東眼山林道前段(復興分站)</t>
  </si>
  <si>
    <t>大溪1-01</t>
  </si>
  <si>
    <t>大溪1-02</t>
  </si>
  <si>
    <t>大溪1-03</t>
  </si>
  <si>
    <t>大溪1-04</t>
  </si>
  <si>
    <t>大溪1-05</t>
  </si>
  <si>
    <t>大溪1-06</t>
  </si>
  <si>
    <t>洞口(復興分站)</t>
  </si>
  <si>
    <t>大溪2-01</t>
  </si>
  <si>
    <t>大溪2-02</t>
  </si>
  <si>
    <t>大溪2-03</t>
  </si>
  <si>
    <t>大溪2-04</t>
  </si>
  <si>
    <t>大溪2-05</t>
  </si>
  <si>
    <t>大溪2-06</t>
  </si>
  <si>
    <t>高義橋(復興分站)</t>
  </si>
  <si>
    <t>大溪3-01</t>
  </si>
  <si>
    <t>大溪3-02</t>
  </si>
  <si>
    <t>大溪3-03</t>
  </si>
  <si>
    <t>大溪3-04</t>
  </si>
  <si>
    <t>大溪3-05</t>
  </si>
  <si>
    <t>大溪3-06</t>
  </si>
  <si>
    <t>奎輝二橋(復興分站)</t>
  </si>
  <si>
    <t>大溪4-01</t>
  </si>
  <si>
    <t>大溪4-02</t>
  </si>
  <si>
    <t>大溪4-03</t>
  </si>
  <si>
    <t>大溪4-04</t>
  </si>
  <si>
    <t>大溪4-05</t>
  </si>
  <si>
    <t>大溪4-06</t>
  </si>
  <si>
    <t>大溪5-01</t>
  </si>
  <si>
    <t>大溪5-02</t>
  </si>
  <si>
    <t>大溪5-03</t>
  </si>
  <si>
    <t>大溪5-04</t>
  </si>
  <si>
    <t>大溪5-05</t>
  </si>
  <si>
    <t>大溪5-06</t>
  </si>
  <si>
    <t>大溪事業區42林班</t>
  </si>
  <si>
    <t>大溪6-01</t>
  </si>
  <si>
    <t>大溪6-02</t>
  </si>
  <si>
    <t>大溪6-03</t>
  </si>
  <si>
    <t>大溪6-04</t>
  </si>
  <si>
    <t>大溪6-05</t>
  </si>
  <si>
    <t>大溪6-06</t>
  </si>
  <si>
    <t>大溪事業區43林班</t>
  </si>
  <si>
    <t>大溪7-01</t>
  </si>
  <si>
    <t>大溪7-02</t>
  </si>
  <si>
    <t>大溪7-03</t>
  </si>
  <si>
    <t>大溪7-04</t>
  </si>
  <si>
    <t>大溪7-05</t>
  </si>
  <si>
    <t>大溪7-06</t>
  </si>
  <si>
    <t>大溪事業區44林班</t>
  </si>
  <si>
    <t>大溪8-01</t>
  </si>
  <si>
    <t>大溪8-02</t>
  </si>
  <si>
    <t>大溪8-03</t>
  </si>
  <si>
    <t>大溪8-04</t>
  </si>
  <si>
    <t>大溪8-05</t>
  </si>
  <si>
    <t>大溪8-06</t>
  </si>
  <si>
    <t>大溪事業區94林班</t>
  </si>
  <si>
    <t>大溪9-01</t>
  </si>
  <si>
    <t>大溪9-02</t>
  </si>
  <si>
    <t>大溪9-03</t>
  </si>
  <si>
    <t>大溪9-04</t>
  </si>
  <si>
    <t>大溪9-05</t>
  </si>
  <si>
    <t>大溪9-06</t>
  </si>
  <si>
    <t>B11-06-02</t>
  </si>
  <si>
    <t>B11-06-03</t>
  </si>
  <si>
    <t>B11-06-04</t>
  </si>
  <si>
    <t>B11-06-05</t>
  </si>
  <si>
    <t>B11-06-06</t>
  </si>
  <si>
    <t>大溪事業區95林班</t>
  </si>
  <si>
    <t>大溪11-01</t>
  </si>
  <si>
    <t>大溪11-02</t>
  </si>
  <si>
    <t>大溪11-03</t>
  </si>
  <si>
    <t>大溪11-04</t>
  </si>
  <si>
    <t>大溪11-05</t>
  </si>
  <si>
    <t>大溪11-06</t>
  </si>
  <si>
    <t>檢核ok</t>
  </si>
  <si>
    <t>B13-09-01</t>
  </si>
  <si>
    <t>B13-09-02</t>
  </si>
  <si>
    <t>B13-09-03</t>
  </si>
  <si>
    <t>B13-09-04</t>
  </si>
  <si>
    <t>B13-09-05</t>
  </si>
  <si>
    <t>B13-09-06</t>
  </si>
  <si>
    <t>A28-21-01</t>
  </si>
  <si>
    <t>A28-21-02</t>
  </si>
  <si>
    <t>A28-21-03</t>
  </si>
  <si>
    <t>A28-21-04</t>
  </si>
  <si>
    <t>A28-21-05</t>
  </si>
  <si>
    <t>A28-21-06</t>
  </si>
  <si>
    <t>B13-06-01</t>
  </si>
  <si>
    <t>B13-06-02</t>
  </si>
  <si>
    <t>B13-06-03</t>
  </si>
  <si>
    <t>B13-06-04</t>
  </si>
  <si>
    <t>B13-06-05</t>
  </si>
  <si>
    <t>B13-06-06</t>
  </si>
  <si>
    <t>B13-08</t>
  </si>
  <si>
    <t>二本松</t>
  </si>
  <si>
    <t>B13-08-01</t>
  </si>
  <si>
    <t>B13-08-02</t>
  </si>
  <si>
    <t>B13-08-03</t>
  </si>
  <si>
    <t>B13-08-05</t>
  </si>
  <si>
    <t>B13-08-06</t>
  </si>
  <si>
    <t>紅毛山（大坪）</t>
  </si>
  <si>
    <t>B28-02-01</t>
  </si>
  <si>
    <t>B28-02-02</t>
  </si>
  <si>
    <t>B28-02-03</t>
  </si>
  <si>
    <t>B28-02-04</t>
  </si>
  <si>
    <t>B28-02-05</t>
  </si>
  <si>
    <t>B28-02-06</t>
  </si>
  <si>
    <t>B28-05-01</t>
  </si>
  <si>
    <t>B28-05-02</t>
  </si>
  <si>
    <t>B28-05-03</t>
  </si>
  <si>
    <t>B28-05-04</t>
  </si>
  <si>
    <t>B28-05-05</t>
  </si>
  <si>
    <t>B28-05-06</t>
  </si>
  <si>
    <t>大湖1-01</t>
  </si>
  <si>
    <t>大湖1-02</t>
  </si>
  <si>
    <t>大湖1-03</t>
  </si>
  <si>
    <t>大湖1-04</t>
  </si>
  <si>
    <t>大湖1-05</t>
  </si>
  <si>
    <t>大湖1-06</t>
  </si>
  <si>
    <t>大湖第71林班</t>
  </si>
  <si>
    <t>大湖2-01</t>
  </si>
  <si>
    <t>大湖2-02</t>
  </si>
  <si>
    <t>大湖2-03</t>
  </si>
  <si>
    <t>大湖2-04</t>
  </si>
  <si>
    <t>大湖2-05</t>
  </si>
  <si>
    <t>大湖2-06</t>
  </si>
  <si>
    <t>大湖3-01</t>
  </si>
  <si>
    <t>大湖3-02</t>
  </si>
  <si>
    <t>大湖3-03</t>
  </si>
  <si>
    <t>大湖3-04</t>
  </si>
  <si>
    <t>大湖3-05</t>
  </si>
  <si>
    <t>大湖3-06</t>
  </si>
  <si>
    <t>大湖第38林班</t>
  </si>
  <si>
    <t>大湖4-01</t>
  </si>
  <si>
    <t>大湖4-02</t>
  </si>
  <si>
    <t>大湖4-03</t>
  </si>
  <si>
    <t>大湖4-04</t>
  </si>
  <si>
    <t>大湖4-05</t>
  </si>
  <si>
    <t>大湖4-06</t>
  </si>
  <si>
    <t>大湖5-01</t>
  </si>
  <si>
    <t>大湖5-02</t>
  </si>
  <si>
    <t>大湖5-03</t>
  </si>
  <si>
    <t>大湖5-04</t>
  </si>
  <si>
    <t>大湖5-05</t>
  </si>
  <si>
    <t>大湖5-06</t>
  </si>
  <si>
    <t>大湖6-01</t>
  </si>
  <si>
    <t>大湖6-02</t>
  </si>
  <si>
    <t>大湖6-03</t>
  </si>
  <si>
    <t>大湖6-04</t>
  </si>
  <si>
    <t>大湖6-05</t>
  </si>
  <si>
    <t>大湖6-06</t>
  </si>
  <si>
    <t>大湖7</t>
  </si>
  <si>
    <t>A12-07-02</t>
  </si>
  <si>
    <t>A12-07-03</t>
  </si>
  <si>
    <t>A12-07-04</t>
  </si>
  <si>
    <t>A12-07-05</t>
  </si>
  <si>
    <t>A12-07-06</t>
  </si>
  <si>
    <t>A12-08-01</t>
  </si>
  <si>
    <t>A12-08-02</t>
  </si>
  <si>
    <t>A12-08-03</t>
  </si>
  <si>
    <t>A12-08-04</t>
  </si>
  <si>
    <t>A12-08-06</t>
  </si>
  <si>
    <t>A12-08-07</t>
  </si>
  <si>
    <t>A12-08-08</t>
  </si>
  <si>
    <t>A12-09</t>
  </si>
  <si>
    <t>A12-09-09</t>
  </si>
  <si>
    <t>A12-10</t>
  </si>
  <si>
    <t>A12-10-010</t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</si>
  <si>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</si>
  <si>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</si>
  <si>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</si>
  <si>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</si>
  <si>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</si>
  <si>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</si>
  <si>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</si>
  <si>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</si>
  <si>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t>B10-08-01</t>
  </si>
  <si>
    <t>B10-08-02</t>
  </si>
  <si>
    <t>B10-08-03</t>
  </si>
  <si>
    <t>B10-08-04</t>
  </si>
  <si>
    <t>B10-08-05</t>
  </si>
  <si>
    <t>B10-08-06</t>
  </si>
  <si>
    <t>B10-08-07</t>
  </si>
  <si>
    <t>B10-08-08</t>
  </si>
  <si>
    <t>B10-08-09</t>
  </si>
  <si>
    <t>B10-14-01</t>
  </si>
  <si>
    <t>B10-14-02</t>
  </si>
  <si>
    <t>B10-14-04</t>
  </si>
  <si>
    <t>B10-14-06</t>
  </si>
  <si>
    <t>B10-14-07</t>
  </si>
  <si>
    <t>B10-14-08</t>
  </si>
  <si>
    <t>B10-15-09</t>
  </si>
  <si>
    <t>B10-16-11</t>
  </si>
  <si>
    <t>B10-17</t>
  </si>
  <si>
    <t>B10-17-12</t>
  </si>
  <si>
    <t>竹東1-01</t>
  </si>
  <si>
    <t>竹東1-02</t>
  </si>
  <si>
    <t>竹東1-03</t>
  </si>
  <si>
    <t>竹東1-04</t>
  </si>
  <si>
    <t>竹東1-06</t>
  </si>
  <si>
    <t>B12-04-01</t>
  </si>
  <si>
    <t>B12-04-02</t>
  </si>
  <si>
    <t>B12-04-03</t>
  </si>
  <si>
    <t>B12-04-04</t>
  </si>
  <si>
    <t>B12-04-05</t>
  </si>
  <si>
    <t>B12-04-06</t>
  </si>
  <si>
    <t>B12-05-01</t>
  </si>
  <si>
    <t>B12-05-02</t>
  </si>
  <si>
    <t>B12-05-03</t>
  </si>
  <si>
    <t>B12-05-04</t>
  </si>
  <si>
    <t>B12-05-05</t>
  </si>
  <si>
    <t>B12-05-06</t>
  </si>
  <si>
    <t>B12-06-01</t>
  </si>
  <si>
    <t>B12-06-02</t>
  </si>
  <si>
    <t>B12-06-03</t>
  </si>
  <si>
    <t>B12-06-04</t>
  </si>
  <si>
    <t>B12-06-05</t>
  </si>
  <si>
    <t>B12-06-06</t>
  </si>
  <si>
    <t>俠客羅A</t>
  </si>
  <si>
    <t>B12-07-01</t>
  </si>
  <si>
    <t>B12-07-02</t>
  </si>
  <si>
    <t>B12-07-03</t>
  </si>
  <si>
    <t>B12-07-04</t>
  </si>
  <si>
    <t>B12-07-05</t>
  </si>
  <si>
    <t>B12-07-06</t>
  </si>
  <si>
    <t>俠客羅B</t>
  </si>
  <si>
    <t>B12-08-01</t>
  </si>
  <si>
    <t>B12-08-02</t>
  </si>
  <si>
    <t>B12-08-03</t>
  </si>
  <si>
    <t>B12-08-04</t>
  </si>
  <si>
    <t>B12-08-05</t>
  </si>
  <si>
    <t>B12-08-06</t>
  </si>
  <si>
    <t>B10-15-01</t>
  </si>
  <si>
    <t>俠客羅C</t>
  </si>
  <si>
    <t>B10-15-02</t>
  </si>
  <si>
    <t>B10-15-03</t>
  </si>
  <si>
    <t>B10-15-04</t>
  </si>
  <si>
    <t>B10-15-05</t>
  </si>
  <si>
    <t>B10-15-06</t>
  </si>
  <si>
    <t>B13-10-01</t>
  </si>
  <si>
    <t>B13-10-02</t>
  </si>
  <si>
    <t>B13-10-03</t>
  </si>
  <si>
    <t>B13-10-04</t>
  </si>
  <si>
    <t>B13-10-05</t>
  </si>
  <si>
    <t>B13-10-06</t>
  </si>
  <si>
    <t>C13-01-01</t>
  </si>
  <si>
    <t>C13-01-02</t>
  </si>
  <si>
    <t>C13-01-03</t>
  </si>
  <si>
    <t>C13-01-04</t>
  </si>
  <si>
    <t>C13-01-05</t>
  </si>
  <si>
    <t>C13-01-06</t>
  </si>
  <si>
    <t>麗陽10-01</t>
  </si>
  <si>
    <t>麗陽10-02</t>
  </si>
  <si>
    <t>麗陽10-03</t>
  </si>
  <si>
    <t>麗陽10-04</t>
  </si>
  <si>
    <t>麗陽10-05</t>
  </si>
  <si>
    <t>麗陽10-06</t>
  </si>
  <si>
    <t>麗陽11-01</t>
  </si>
  <si>
    <t>麗陽11-02</t>
  </si>
  <si>
    <t>麗陽11-03</t>
  </si>
  <si>
    <t>麗陽11-04</t>
  </si>
  <si>
    <t>麗陽11-05</t>
  </si>
  <si>
    <t>麗陽11-06</t>
  </si>
  <si>
    <t>麗陽2-01</t>
  </si>
  <si>
    <t>麗陽2-02</t>
  </si>
  <si>
    <t>麗陽2-03</t>
  </si>
  <si>
    <t>麗陽2-04</t>
  </si>
  <si>
    <t>麗陽2-05</t>
  </si>
  <si>
    <t>麗陽2-06</t>
  </si>
  <si>
    <t>麗陽3-01</t>
  </si>
  <si>
    <t>麗陽3-02</t>
  </si>
  <si>
    <t>麗陽3-03</t>
  </si>
  <si>
    <t>麗陽3-04</t>
  </si>
  <si>
    <t>麗陽3-05</t>
  </si>
  <si>
    <t>麗陽3-06</t>
  </si>
  <si>
    <t>麗陽1-01</t>
  </si>
  <si>
    <t>麗陽1-02</t>
  </si>
  <si>
    <t>麗陽1-03</t>
  </si>
  <si>
    <t>麗陽1-04</t>
  </si>
  <si>
    <t>麗陽1-05</t>
  </si>
  <si>
    <t>麗陽1-06</t>
  </si>
  <si>
    <t>梨山-1-02</t>
  </si>
  <si>
    <t>梨山-1-03</t>
  </si>
  <si>
    <t>梨山-1-04</t>
  </si>
  <si>
    <t>梨山-2-02</t>
  </si>
  <si>
    <t>梨山-2-03</t>
  </si>
  <si>
    <t>梨山-2-04</t>
  </si>
  <si>
    <t>梨山-2-05</t>
  </si>
  <si>
    <t>梨山-2-06</t>
  </si>
  <si>
    <t>梨山-3-02</t>
  </si>
  <si>
    <t>梨山-3-03</t>
  </si>
  <si>
    <t>梨山-3-04</t>
  </si>
  <si>
    <t>梨山-3-05</t>
  </si>
  <si>
    <t>梨山-3-06</t>
  </si>
  <si>
    <t>梨山-3-07</t>
  </si>
  <si>
    <t>梨山-4-02</t>
  </si>
  <si>
    <t>梨山-4-03</t>
  </si>
  <si>
    <t>梨山-4-04</t>
  </si>
  <si>
    <t>梨山-4-05</t>
  </si>
  <si>
    <t>梨山-4-06</t>
  </si>
  <si>
    <t>梨山-5-02</t>
  </si>
  <si>
    <t>梨山-5-03</t>
  </si>
  <si>
    <t>梨山-5-04</t>
  </si>
  <si>
    <t>梨山-5-05</t>
  </si>
  <si>
    <t>梨山-5-06</t>
  </si>
  <si>
    <t>梨山-6-02</t>
  </si>
  <si>
    <t>梨山-6-03</t>
  </si>
  <si>
    <t>梨山-6-04</t>
  </si>
  <si>
    <t>梨山-6-05</t>
  </si>
  <si>
    <t>梨山-6-06</t>
  </si>
  <si>
    <t>梨山-7-02</t>
  </si>
  <si>
    <t>梨山-7-03</t>
  </si>
  <si>
    <t>梨山-7-04</t>
  </si>
  <si>
    <t>梨山-7-05</t>
  </si>
  <si>
    <t>梨山-7-06</t>
  </si>
  <si>
    <t>梨山-8-02</t>
  </si>
  <si>
    <t>梨山-8-03</t>
  </si>
  <si>
    <t>梨山-8-04</t>
  </si>
  <si>
    <t>梨山-8-05</t>
  </si>
  <si>
    <t>梨山-8-06</t>
  </si>
  <si>
    <t>梨山-9-02</t>
  </si>
  <si>
    <t>梨山-9-03</t>
  </si>
  <si>
    <t>梨山-9-04</t>
  </si>
  <si>
    <t>梨山-9-05</t>
  </si>
  <si>
    <t>梨山-9-06</t>
  </si>
  <si>
    <t>梨山-9-07</t>
  </si>
  <si>
    <t>梨山-10-02</t>
  </si>
  <si>
    <t>梨山-10-04</t>
  </si>
  <si>
    <t>梨山-10-05</t>
  </si>
  <si>
    <t>梨山-10-06</t>
  </si>
  <si>
    <t>梨山-10-07</t>
  </si>
  <si>
    <t>梨山-11-02</t>
  </si>
  <si>
    <t>梨山-11-03</t>
  </si>
  <si>
    <t>梨山-11-04</t>
  </si>
  <si>
    <t>梨山-11-05</t>
  </si>
  <si>
    <t>梨山-11-06</t>
  </si>
  <si>
    <t>梨山-11-07</t>
  </si>
  <si>
    <t>梨山-12-02</t>
  </si>
  <si>
    <t>梨山-12-03</t>
  </si>
  <si>
    <t>梨山-12-04</t>
  </si>
  <si>
    <t>梨山-12-05</t>
  </si>
  <si>
    <t>梨山-12-06</t>
  </si>
  <si>
    <t>梨山-13-02</t>
  </si>
  <si>
    <t>梨山-13-03</t>
  </si>
  <si>
    <t>B14-05-01</t>
  </si>
  <si>
    <t>B14-05-02</t>
  </si>
  <si>
    <t>B14-05-03</t>
  </si>
  <si>
    <t>B14-05-04</t>
  </si>
  <si>
    <t>B14-05-05</t>
  </si>
  <si>
    <t>B14-05-06</t>
  </si>
  <si>
    <t>雪山西稜17K(230)</t>
  </si>
  <si>
    <t>B14-12-01</t>
  </si>
  <si>
    <t>B14-12-02</t>
  </si>
  <si>
    <t>B14-12-03</t>
  </si>
  <si>
    <t>B14-12-04</t>
  </si>
  <si>
    <t>B14-12-05</t>
  </si>
  <si>
    <t>B14-12-06</t>
  </si>
  <si>
    <t>B28-04-05</t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</si>
  <si>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</si>
  <si>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</si>
  <si>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</si>
  <si>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</si>
  <si>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</si>
  <si>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</si>
  <si>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</si>
  <si>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</si>
  <si>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</si>
  <si>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C14-05-01</t>
  </si>
  <si>
    <t>C14-05-02</t>
  </si>
  <si>
    <t>C14-05-03</t>
  </si>
  <si>
    <t>C14-05-04</t>
  </si>
  <si>
    <t>C14-05-05</t>
  </si>
  <si>
    <t>C14-05-06</t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</si>
  <si>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</si>
  <si>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</si>
  <si>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</si>
  <si>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</si>
  <si>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</si>
  <si>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</si>
  <si>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</si>
  <si>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</si>
  <si>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鞍馬山1-01</t>
  </si>
  <si>
    <t>鞍馬山1-02</t>
  </si>
  <si>
    <t>鞍馬山1-03</t>
  </si>
  <si>
    <t>鞍馬山1-04</t>
  </si>
  <si>
    <t>鞍馬山1-05</t>
  </si>
  <si>
    <t>鞍馬山1-06</t>
  </si>
  <si>
    <t>鞍馬山2-01</t>
  </si>
  <si>
    <t>鞍馬山2-02</t>
  </si>
  <si>
    <t>鞍馬山2-03</t>
  </si>
  <si>
    <t>鞍馬山2-04</t>
  </si>
  <si>
    <t>鞍馬山2-05</t>
  </si>
  <si>
    <t>鞍馬山2-06</t>
  </si>
  <si>
    <t>鞍馬山3-01</t>
  </si>
  <si>
    <t>鞍馬山3-02</t>
  </si>
  <si>
    <t>鞍馬山3-03</t>
  </si>
  <si>
    <t>鞍馬山3-04</t>
  </si>
  <si>
    <t>鞍馬山3-05</t>
  </si>
  <si>
    <t>鞍馬山3-06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</si>
  <si>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</si>
  <si>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</si>
  <si>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</si>
  <si>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</si>
  <si>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</si>
  <si>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</si>
  <si>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</si>
  <si>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鞍馬山5-01</t>
  </si>
  <si>
    <t>鞍馬山5-02</t>
  </si>
  <si>
    <t>鞍馬山5-03</t>
  </si>
  <si>
    <t>鞍馬山5-04</t>
  </si>
  <si>
    <t>鞍馬山5-05</t>
  </si>
  <si>
    <t>鞍馬山5-06</t>
  </si>
  <si>
    <t>鞍馬山5-07</t>
  </si>
  <si>
    <t>鞍馬山6-01</t>
  </si>
  <si>
    <t>鞍馬山6-02</t>
  </si>
  <si>
    <t>鞍馬山6-03</t>
  </si>
  <si>
    <t>鞍馬山6-04</t>
  </si>
  <si>
    <t>鞍馬山6-05</t>
  </si>
  <si>
    <t>鞍馬山6-06</t>
  </si>
  <si>
    <t>鞍馬山7-01</t>
  </si>
  <si>
    <t>鞍馬山7-02</t>
  </si>
  <si>
    <t>鞍馬山7-03</t>
  </si>
  <si>
    <t>鞍馬山7-04</t>
  </si>
  <si>
    <t>鞍馬山7-05</t>
  </si>
  <si>
    <t>鞍馬山7-06</t>
  </si>
  <si>
    <t>潮州1-01</t>
  </si>
  <si>
    <t>潮州1-02</t>
  </si>
  <si>
    <t>潮州1-03</t>
  </si>
  <si>
    <t>潮州1-04</t>
  </si>
  <si>
    <t>潮州1-05</t>
  </si>
  <si>
    <t>潮州1-06</t>
  </si>
  <si>
    <t>潮州2-01</t>
  </si>
  <si>
    <t>潮州2-02</t>
  </si>
  <si>
    <t>潮州2-03</t>
  </si>
  <si>
    <t>潮州2-04</t>
  </si>
  <si>
    <t>潮州2-05</t>
  </si>
  <si>
    <t>潮州2-06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</si>
  <si>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</si>
  <si>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</si>
  <si>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</si>
  <si>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</si>
  <si>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</si>
  <si>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</si>
  <si>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</si>
  <si>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潮州4-01</t>
  </si>
  <si>
    <t>潮州4-02</t>
  </si>
  <si>
    <t>潮州4-03</t>
  </si>
  <si>
    <t>潮州4-04</t>
  </si>
  <si>
    <t>潮州4-05</t>
  </si>
  <si>
    <t>潮州4-06</t>
  </si>
  <si>
    <t>潮州5-01</t>
  </si>
  <si>
    <t>潮州5-02</t>
  </si>
  <si>
    <t>潮州5-03</t>
  </si>
  <si>
    <t>潮州5-04</t>
  </si>
  <si>
    <t>潮州5-05</t>
  </si>
  <si>
    <t>潮州5-06</t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</si>
  <si>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</si>
  <si>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</si>
  <si>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</si>
  <si>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</si>
  <si>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</si>
  <si>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</si>
  <si>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</si>
  <si>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</si>
  <si>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潮州6-09</t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</si>
  <si>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</si>
  <si>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</si>
  <si>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</si>
  <si>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</si>
  <si>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</si>
  <si>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</si>
  <si>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</si>
  <si>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</si>
  <si>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</si>
  <si>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</si>
  <si>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</si>
  <si>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</si>
  <si>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</si>
  <si>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</si>
  <si>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</si>
  <si>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潮州9-01</t>
  </si>
  <si>
    <t>潮州9-02</t>
  </si>
  <si>
    <t>潮州9-03</t>
  </si>
  <si>
    <t>潮州9-04</t>
  </si>
  <si>
    <t>潮州9-05</t>
  </si>
  <si>
    <t>潮州9-06</t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</si>
  <si>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</si>
  <si>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</si>
  <si>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</si>
  <si>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</si>
  <si>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</si>
  <si>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</si>
  <si>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</si>
  <si>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潮州11-01</t>
  </si>
  <si>
    <t>潮州11-02</t>
  </si>
  <si>
    <t>潮州11-03</t>
  </si>
  <si>
    <t>潮州11-04</t>
  </si>
  <si>
    <t>潮州11-05</t>
  </si>
  <si>
    <t>潮州11-06</t>
  </si>
  <si>
    <t>潮州12-01</t>
  </si>
  <si>
    <t>潮州12-02</t>
  </si>
  <si>
    <t>潮州12-03</t>
  </si>
  <si>
    <t>潮州12-04</t>
  </si>
  <si>
    <t>潮州12-05</t>
  </si>
  <si>
    <t>潮州12-06</t>
  </si>
  <si>
    <t>潮州13-01</t>
  </si>
  <si>
    <t>潮州13-02</t>
  </si>
  <si>
    <t>潮州13-03</t>
  </si>
  <si>
    <t>潮州13-04</t>
  </si>
  <si>
    <t>潮州13-05</t>
  </si>
  <si>
    <t>潮州13-06</t>
  </si>
  <si>
    <t>潮州13-07</t>
  </si>
  <si>
    <t>六龜9-01</t>
  </si>
  <si>
    <t>六龜9-02</t>
  </si>
  <si>
    <t>六龜9-03</t>
  </si>
  <si>
    <t>六龜9-04</t>
  </si>
  <si>
    <t>六龜9-05</t>
  </si>
  <si>
    <t>六龜9-06</t>
  </si>
  <si>
    <t>六龜7-01</t>
  </si>
  <si>
    <t>六龜7-02</t>
  </si>
  <si>
    <t>六龜7-03</t>
  </si>
  <si>
    <t>六龜7-04</t>
  </si>
  <si>
    <t>六龜7-05</t>
  </si>
  <si>
    <t>六龜7-06</t>
  </si>
  <si>
    <t>六龜1-01</t>
  </si>
  <si>
    <t>六龜1-02</t>
  </si>
  <si>
    <t>六龜1-03</t>
  </si>
  <si>
    <t>六龜1-04</t>
  </si>
  <si>
    <t>六龜1-05</t>
  </si>
  <si>
    <t>六龜1-06</t>
  </si>
  <si>
    <t>六龜4-01</t>
  </si>
  <si>
    <t>六龜4-02</t>
  </si>
  <si>
    <t>六龜4-03</t>
  </si>
  <si>
    <t>六龜4-04</t>
  </si>
  <si>
    <t>六龜4-05</t>
  </si>
  <si>
    <t>六龜4-06</t>
  </si>
  <si>
    <t>六龜11-01</t>
  </si>
  <si>
    <t>六龜11-02</t>
  </si>
  <si>
    <t>六龜11-03</t>
  </si>
  <si>
    <t>六龜11-04</t>
  </si>
  <si>
    <t>六龜11-05</t>
  </si>
  <si>
    <t>六龜11-06</t>
  </si>
  <si>
    <t>六龜2-01</t>
  </si>
  <si>
    <t>六龜2-02</t>
  </si>
  <si>
    <t>六龜2-03</t>
  </si>
  <si>
    <t>六龜2-04</t>
  </si>
  <si>
    <t>六龜2-05</t>
  </si>
  <si>
    <t>六龜2-06</t>
  </si>
  <si>
    <t>六龜5-01</t>
  </si>
  <si>
    <t>六龜5-02</t>
  </si>
  <si>
    <t>六龜5-03</t>
  </si>
  <si>
    <t>六龜5-04</t>
  </si>
  <si>
    <t>六龜5-05</t>
  </si>
  <si>
    <t>六龜5-06</t>
  </si>
  <si>
    <t>六龜10-01</t>
  </si>
  <si>
    <t>六龜10-02</t>
  </si>
  <si>
    <t>六龜10-03</t>
  </si>
  <si>
    <t>六龜10-04</t>
  </si>
  <si>
    <t>六龜10-05</t>
  </si>
  <si>
    <t>六龜10-06</t>
  </si>
  <si>
    <t>六龜6-01</t>
  </si>
  <si>
    <t>六龜6-02</t>
  </si>
  <si>
    <t>六龜6-03</t>
  </si>
  <si>
    <t>六龜6-04</t>
  </si>
  <si>
    <t>六龜6-05</t>
  </si>
  <si>
    <t>六龜6-06</t>
  </si>
  <si>
    <t>六龜8-01</t>
  </si>
  <si>
    <t>六龜8-02</t>
  </si>
  <si>
    <t>六龜8-03</t>
  </si>
  <si>
    <t>六龜8-04</t>
  </si>
  <si>
    <t>六龜8-05</t>
  </si>
  <si>
    <t>六龜8-06</t>
  </si>
  <si>
    <t>六龜3</t>
  </si>
  <si>
    <t>小關山管制站</t>
  </si>
  <si>
    <t>六龜3-01</t>
  </si>
  <si>
    <t>六龜3-02</t>
  </si>
  <si>
    <t>六龜3-03</t>
  </si>
  <si>
    <t>六龜3-04</t>
  </si>
  <si>
    <t>六龜3-05</t>
  </si>
  <si>
    <t>六龜3-06</t>
  </si>
  <si>
    <t>六龜12-02</t>
  </si>
  <si>
    <t>六龜12-03</t>
  </si>
  <si>
    <t>六龜12-04</t>
  </si>
  <si>
    <t>六龜12-05</t>
  </si>
  <si>
    <t>六龜12-06</t>
  </si>
  <si>
    <t>A38-02-01</t>
  </si>
  <si>
    <t>A38-02-02</t>
  </si>
  <si>
    <t>A38-02-03</t>
  </si>
  <si>
    <t>A38-02-04</t>
  </si>
  <si>
    <t>A38-02-05</t>
  </si>
  <si>
    <t>A38-02-06</t>
  </si>
  <si>
    <t>朱厝</t>
  </si>
  <si>
    <t>A38-04-02</t>
  </si>
  <si>
    <t>A38-04-03</t>
  </si>
  <si>
    <t>A38-04-04</t>
  </si>
  <si>
    <t>A38-04-05</t>
  </si>
  <si>
    <t>A38-04-06</t>
  </si>
  <si>
    <t>A38-10-01</t>
  </si>
  <si>
    <t>A38-10-02</t>
  </si>
  <si>
    <t>A38-10-03</t>
  </si>
  <si>
    <t>A38-10-04</t>
  </si>
  <si>
    <t>A38-10-05</t>
  </si>
  <si>
    <t>A38-10-06</t>
  </si>
  <si>
    <t>旗山2</t>
  </si>
  <si>
    <t>A38-11-01</t>
  </si>
  <si>
    <t>A38-12-02</t>
  </si>
  <si>
    <t>A38-13-03</t>
  </si>
  <si>
    <t>A38-14-04</t>
  </si>
  <si>
    <t>A38-15-05</t>
  </si>
  <si>
    <t>A38-15-06</t>
  </si>
  <si>
    <t>A38-9-01</t>
  </si>
  <si>
    <t>A38-9-02</t>
  </si>
  <si>
    <t>A38-9-03</t>
  </si>
  <si>
    <t>A38-9-04</t>
  </si>
  <si>
    <t>A38-9-05</t>
  </si>
  <si>
    <t>A38-9-06</t>
  </si>
  <si>
    <t>A38-7-01</t>
  </si>
  <si>
    <t>A38-7-02</t>
  </si>
  <si>
    <t>A38-7-03</t>
  </si>
  <si>
    <t>A38-7-04</t>
  </si>
  <si>
    <t>A38-7-05</t>
  </si>
  <si>
    <t>A38-7-06</t>
  </si>
  <si>
    <t>A38-6-01</t>
  </si>
  <si>
    <t>A38-14-02</t>
  </si>
  <si>
    <t>A38-14-03</t>
  </si>
  <si>
    <t>A38-14-05</t>
  </si>
  <si>
    <t>A38-14-06</t>
  </si>
  <si>
    <t>A38-8-01</t>
  </si>
  <si>
    <t>A38-8-02</t>
  </si>
  <si>
    <t>A38-8-03</t>
  </si>
  <si>
    <t>A38-8-04</t>
  </si>
  <si>
    <t>A38-8-05</t>
  </si>
  <si>
    <t>A38-8-06</t>
  </si>
  <si>
    <t>A38-12-01</t>
  </si>
  <si>
    <t>A38-12-03</t>
  </si>
  <si>
    <t>A38-12-04</t>
  </si>
  <si>
    <t>A38-12-05</t>
  </si>
  <si>
    <t>A38-12-06</t>
  </si>
  <si>
    <t>A38-06-01</t>
  </si>
  <si>
    <t>A38-06-02</t>
  </si>
  <si>
    <t>A38-06-03</t>
  </si>
  <si>
    <t>A38-06-04</t>
  </si>
  <si>
    <t>A38-06-05</t>
  </si>
  <si>
    <t>A38-06-06</t>
  </si>
  <si>
    <t>A38-05-01</t>
  </si>
  <si>
    <t>A38-05-02</t>
  </si>
  <si>
    <t>A38-05-03</t>
  </si>
  <si>
    <t>A38-05-04</t>
  </si>
  <si>
    <t>A38-05-05</t>
  </si>
  <si>
    <t>A38-05-06</t>
  </si>
  <si>
    <t>A38-13-01</t>
  </si>
  <si>
    <t>A38-13-02</t>
  </si>
  <si>
    <t>A38-13-04</t>
  </si>
  <si>
    <t>A38-13-05</t>
  </si>
  <si>
    <t>A38-13-06</t>
  </si>
  <si>
    <t>旗山11</t>
  </si>
  <si>
    <t>旗山11-02</t>
  </si>
  <si>
    <t>旗山11-03</t>
  </si>
  <si>
    <t>旗山11-04</t>
  </si>
  <si>
    <t>旗山11-05</t>
  </si>
  <si>
    <t>旗山11-06</t>
  </si>
  <si>
    <t>恆春8</t>
  </si>
  <si>
    <t>恆春事業區第7林班</t>
  </si>
  <si>
    <t>恆春8-02</t>
  </si>
  <si>
    <t>恆春8-03</t>
  </si>
  <si>
    <t>恆春8-04</t>
  </si>
  <si>
    <t>恆春8-05</t>
  </si>
  <si>
    <t>恆春8-06</t>
  </si>
  <si>
    <t>恆春事業區第35林班</t>
  </si>
  <si>
    <t>恆春9-02</t>
  </si>
  <si>
    <t>恆春9-03</t>
  </si>
  <si>
    <t>恆春9-04</t>
  </si>
  <si>
    <t>恆春9-05</t>
  </si>
  <si>
    <t>恆春9-06</t>
  </si>
  <si>
    <t>宣化段、五里亭段</t>
  </si>
  <si>
    <t>恆春10-02</t>
  </si>
  <si>
    <t>恆春10-03</t>
  </si>
  <si>
    <t>恆春10-04</t>
  </si>
  <si>
    <t>恆春10-05</t>
  </si>
  <si>
    <t>恆春10-06</t>
  </si>
  <si>
    <t>恆春事業區第53、54林班</t>
  </si>
  <si>
    <t>恆春11-02</t>
  </si>
  <si>
    <t>恆春11-03</t>
  </si>
  <si>
    <t>恆春11-04</t>
  </si>
  <si>
    <t>恆春11-05</t>
  </si>
  <si>
    <t>恆春11-06</t>
  </si>
  <si>
    <t>檢核ok</t>
    <phoneticPr fontId="10" type="noConversion"/>
  </si>
  <si>
    <t>A17-06-01</t>
  </si>
  <si>
    <t>A17-06-02</t>
  </si>
  <si>
    <t>A17-06-03</t>
  </si>
  <si>
    <t>A17-06-04</t>
  </si>
  <si>
    <t>A17-06-05</t>
  </si>
  <si>
    <t>A17-06-06</t>
  </si>
  <si>
    <t>A17-07-01</t>
  </si>
  <si>
    <t>A17-07-02</t>
  </si>
  <si>
    <t>A17-07-03</t>
  </si>
  <si>
    <t>A17-07-04</t>
  </si>
  <si>
    <t>A17-07-05</t>
  </si>
  <si>
    <t>A17-07-07</t>
  </si>
  <si>
    <t>A17-08-01</t>
  </si>
  <si>
    <t>A17-08-03</t>
  </si>
  <si>
    <t>A17-08-04</t>
  </si>
  <si>
    <t>A17-08-05</t>
  </si>
  <si>
    <t>A17-08-06</t>
  </si>
  <si>
    <t>A17-08-07</t>
  </si>
  <si>
    <t>A17-13-01</t>
  </si>
  <si>
    <t>A17-13-02</t>
  </si>
  <si>
    <t>A17-13-03</t>
  </si>
  <si>
    <t>A17-13-04</t>
  </si>
  <si>
    <t>A17-13-05</t>
  </si>
  <si>
    <t>A17-13-06</t>
  </si>
  <si>
    <t>A17-17-01</t>
  </si>
  <si>
    <t>A17-17-02</t>
  </si>
  <si>
    <t>A17-17-03</t>
  </si>
  <si>
    <t>A17-17-04</t>
  </si>
  <si>
    <t>A17-17-05</t>
  </si>
  <si>
    <t>A17-17-06</t>
  </si>
  <si>
    <t>南華1-01</t>
  </si>
  <si>
    <t>南華1-02</t>
  </si>
  <si>
    <t>南華1-03</t>
  </si>
  <si>
    <t>南華1-04</t>
  </si>
  <si>
    <t>南華1-05</t>
  </si>
  <si>
    <t>南華1-06</t>
  </si>
  <si>
    <t>南華2-01</t>
  </si>
  <si>
    <t>南華2-02</t>
  </si>
  <si>
    <t>南華2-03</t>
  </si>
  <si>
    <t>南華2-04</t>
  </si>
  <si>
    <t>南華2-05</t>
  </si>
  <si>
    <t>南華2-06</t>
  </si>
  <si>
    <t>南華3-01</t>
  </si>
  <si>
    <t>南華3-02</t>
  </si>
  <si>
    <t>南華3-03</t>
  </si>
  <si>
    <t>南華3-04</t>
  </si>
  <si>
    <t>南華3-05</t>
  </si>
  <si>
    <t>南華3-06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</si>
  <si>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</si>
  <si>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</si>
  <si>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</si>
  <si>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</si>
  <si>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</si>
  <si>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</si>
  <si>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</si>
  <si>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</si>
  <si>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</si>
  <si>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</si>
  <si>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</si>
  <si>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</si>
  <si>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</si>
  <si>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</si>
  <si>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南華6-01</t>
  </si>
  <si>
    <t>南華6-02</t>
  </si>
  <si>
    <t>南華6-03</t>
  </si>
  <si>
    <t>南華6-04</t>
  </si>
  <si>
    <t>南華6-05</t>
  </si>
  <si>
    <t>南華6-06</t>
  </si>
  <si>
    <t>南華6-07</t>
  </si>
  <si>
    <t>南華7-01</t>
  </si>
  <si>
    <t>南華7-02</t>
  </si>
  <si>
    <t>南華7-03</t>
  </si>
  <si>
    <t>南華7-04</t>
  </si>
  <si>
    <t>南華7-05</t>
  </si>
  <si>
    <t>南華7-06</t>
  </si>
  <si>
    <t>磐石（瀧溪山）</t>
  </si>
  <si>
    <t>B17-01-01</t>
  </si>
  <si>
    <t>B17-01-02</t>
  </si>
  <si>
    <t>B17-01-03</t>
  </si>
  <si>
    <t>B17-01-04</t>
  </si>
  <si>
    <t>B17-01-05</t>
  </si>
  <si>
    <t>B17-01-06</t>
  </si>
  <si>
    <t>B17-01-07</t>
  </si>
  <si>
    <t>萬榮11-01</t>
  </si>
  <si>
    <t>萬榮11-03</t>
  </si>
  <si>
    <t>萬榮11-04</t>
  </si>
  <si>
    <t>萬榮11-05</t>
  </si>
  <si>
    <t>萬榮11-06</t>
  </si>
  <si>
    <t>萬榮2-01</t>
  </si>
  <si>
    <t>萬榮2-02</t>
  </si>
  <si>
    <t>萬榮2-03</t>
  </si>
  <si>
    <t>萬榮2-04</t>
  </si>
  <si>
    <t>萬榮2-05</t>
  </si>
  <si>
    <t>萬榮2-06</t>
  </si>
  <si>
    <t>萬榮13-01</t>
  </si>
  <si>
    <t>萬榮13-02</t>
  </si>
  <si>
    <t>萬榮13-03</t>
  </si>
  <si>
    <t>萬榮13-04</t>
  </si>
  <si>
    <t>萬榮13-05</t>
  </si>
  <si>
    <t>萬榮13-06</t>
  </si>
  <si>
    <t>萬榮9-01</t>
  </si>
  <si>
    <t>萬榮9-02</t>
  </si>
  <si>
    <t>萬榮9-03</t>
  </si>
  <si>
    <t>萬榮9-04</t>
  </si>
  <si>
    <t>萬榮9-05</t>
  </si>
  <si>
    <t>萬榮9-06</t>
  </si>
  <si>
    <t>萬榮10-01</t>
  </si>
  <si>
    <t>萬榮10-02</t>
  </si>
  <si>
    <t>萬榮10-03</t>
  </si>
  <si>
    <t>萬榮10-04</t>
  </si>
  <si>
    <t>萬榮10-05</t>
  </si>
  <si>
    <t>萬榮10-06</t>
  </si>
  <si>
    <t>萬榮7-01</t>
  </si>
  <si>
    <t>萬榮7-02</t>
  </si>
  <si>
    <t>萬榮7-03</t>
  </si>
  <si>
    <t>萬榮7-04</t>
  </si>
  <si>
    <t>萬榮7-05</t>
  </si>
  <si>
    <t>萬榮7-06</t>
  </si>
  <si>
    <t>萬榮8-01</t>
  </si>
  <si>
    <t>萬榮8-02</t>
  </si>
  <si>
    <t>萬榮8-03</t>
  </si>
  <si>
    <t>萬榮8-04</t>
  </si>
  <si>
    <t>萬榮8-05</t>
  </si>
  <si>
    <t>萬榮8-06</t>
  </si>
  <si>
    <t>萬榮12-01</t>
  </si>
  <si>
    <t>萬榮12-02</t>
  </si>
  <si>
    <t>萬榮12-03</t>
  </si>
  <si>
    <t>萬榮12-04</t>
  </si>
  <si>
    <t>萬榮12-05</t>
  </si>
  <si>
    <t>萬榮12-06</t>
  </si>
  <si>
    <t>萬榮6-02</t>
  </si>
  <si>
    <t>萬榮6-03</t>
  </si>
  <si>
    <t>萬榮6-04</t>
  </si>
  <si>
    <t>萬榮6-05</t>
  </si>
  <si>
    <t>萬榮6-06</t>
  </si>
  <si>
    <t>萬榮5-01</t>
  </si>
  <si>
    <t>萬榮5-02</t>
  </si>
  <si>
    <t>萬榮5-03</t>
  </si>
  <si>
    <t>萬榮5-04</t>
  </si>
  <si>
    <t>萬榮5-05</t>
  </si>
  <si>
    <t>萬榮5-06</t>
  </si>
  <si>
    <t>萬榮3-01</t>
  </si>
  <si>
    <t>萬榮3-02</t>
  </si>
  <si>
    <t>萬榮3-03</t>
  </si>
  <si>
    <t>萬榮3-04</t>
  </si>
  <si>
    <t>萬榮3-05</t>
  </si>
  <si>
    <t>萬榮3-06</t>
  </si>
  <si>
    <t>B17-02-01</t>
  </si>
  <si>
    <t>B17-02-02</t>
  </si>
  <si>
    <t>B17-02-03</t>
  </si>
  <si>
    <t>B17-02-04</t>
  </si>
  <si>
    <t>B17-02-05</t>
  </si>
  <si>
    <t>B17-02-06</t>
  </si>
  <si>
    <t>萬榮1-01</t>
  </si>
  <si>
    <t>萬榮1-02</t>
  </si>
  <si>
    <t>萬榮1-03</t>
  </si>
  <si>
    <t>萬榮1-04</t>
  </si>
  <si>
    <t>萬榮1-05</t>
  </si>
  <si>
    <t>萬榮1-06</t>
  </si>
  <si>
    <t>萬榮4-01</t>
  </si>
  <si>
    <t>萬榮4-02</t>
  </si>
  <si>
    <t>萬榮4-03</t>
  </si>
  <si>
    <t>萬榮4-04</t>
  </si>
  <si>
    <t>萬榮4-05</t>
  </si>
  <si>
    <t>萬榮4-06</t>
  </si>
  <si>
    <t>新城1-01</t>
  </si>
  <si>
    <t>新城1-02</t>
  </si>
  <si>
    <t>新城1-03</t>
  </si>
  <si>
    <t>新城1-04</t>
  </si>
  <si>
    <t>新城1-05</t>
  </si>
  <si>
    <t>新城1-06</t>
  </si>
  <si>
    <t>B16-02-01</t>
  </si>
  <si>
    <t>B16-02-02</t>
  </si>
  <si>
    <t>B16-02-03</t>
  </si>
  <si>
    <t>B16-02-04</t>
  </si>
  <si>
    <t>B16-02-07</t>
  </si>
  <si>
    <t>B16-02-08</t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</si>
  <si>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</si>
  <si>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</si>
  <si>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</si>
  <si>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</si>
  <si>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</si>
  <si>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</si>
  <si>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</si>
  <si>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</si>
  <si>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</si>
  <si>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</si>
  <si>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</si>
  <si>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</si>
  <si>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</si>
  <si>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</si>
  <si>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</si>
  <si>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</si>
  <si>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</si>
  <si>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A16-03-01</t>
  </si>
  <si>
    <t>A16-03-02</t>
  </si>
  <si>
    <t>A16-03-04</t>
  </si>
  <si>
    <t>A16-03-05</t>
  </si>
  <si>
    <t>A16-03-06</t>
  </si>
  <si>
    <t>A16-03-07</t>
  </si>
  <si>
    <t>佳民村</t>
  </si>
  <si>
    <t>新城3-01</t>
  </si>
  <si>
    <t>新城3-02</t>
  </si>
  <si>
    <t>新城3-03</t>
  </si>
  <si>
    <t>新城3-04</t>
  </si>
  <si>
    <t>新城3-05</t>
  </si>
  <si>
    <t>新城3-06</t>
  </si>
  <si>
    <t>新城2-02</t>
  </si>
  <si>
    <t>新城2-03</t>
  </si>
  <si>
    <t>新城2-04</t>
  </si>
  <si>
    <t>新城2-05</t>
  </si>
  <si>
    <t>新城2-06</t>
  </si>
  <si>
    <t>新城2-07</t>
  </si>
  <si>
    <t>新城5-02</t>
  </si>
  <si>
    <t>新城5-03</t>
  </si>
  <si>
    <t>新城5-04</t>
  </si>
  <si>
    <t>新城5-05</t>
  </si>
  <si>
    <t>新城5-06</t>
  </si>
  <si>
    <t>中平林道14K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</si>
  <si>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</si>
  <si>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</si>
  <si>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</si>
  <si>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</si>
  <si>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</si>
  <si>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</si>
  <si>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</si>
  <si>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</si>
  <si>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B20-02-01</t>
  </si>
  <si>
    <t>B20-02-02</t>
  </si>
  <si>
    <t>B20-02-03</t>
  </si>
  <si>
    <t>B20-02-04</t>
  </si>
  <si>
    <t>B20-02-05</t>
  </si>
  <si>
    <t>B20-02-06</t>
  </si>
  <si>
    <t>B20-02-07</t>
  </si>
  <si>
    <t>玉里1-01</t>
  </si>
  <si>
    <t>玉里1-02</t>
  </si>
  <si>
    <t>玉里1-03</t>
  </si>
  <si>
    <t>玉里1-04</t>
  </si>
  <si>
    <t>玉里1-05</t>
  </si>
  <si>
    <t>玉里1-06</t>
  </si>
  <si>
    <t>玉里1-07</t>
  </si>
  <si>
    <t>玉里2-03</t>
  </si>
  <si>
    <t>玉里2-04</t>
  </si>
  <si>
    <t>玉里2-05</t>
  </si>
  <si>
    <t>玉里2-06</t>
  </si>
  <si>
    <t>玉里3-01</t>
  </si>
  <si>
    <t>玉里3-02</t>
  </si>
  <si>
    <t>玉里3-03</t>
  </si>
  <si>
    <t>玉里3-04</t>
  </si>
  <si>
    <t>玉里3-05</t>
  </si>
  <si>
    <t>玉里3-06</t>
  </si>
  <si>
    <t>玉里3-07</t>
  </si>
  <si>
    <t>玉里3-08</t>
  </si>
  <si>
    <t>玉里4-01</t>
  </si>
  <si>
    <t>玉里4-02</t>
  </si>
  <si>
    <t>玉里4-03</t>
  </si>
  <si>
    <t>玉里4-04</t>
  </si>
  <si>
    <t>玉里4-05</t>
  </si>
  <si>
    <t>玉里4-06</t>
  </si>
  <si>
    <t>玉里4-07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</si>
  <si>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</si>
  <si>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</si>
  <si>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</si>
  <si>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</si>
  <si>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</si>
  <si>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</si>
  <si>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</si>
  <si>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</si>
  <si>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玉里6-01</t>
  </si>
  <si>
    <t>玉里6-02</t>
  </si>
  <si>
    <t>玉里6-03</t>
  </si>
  <si>
    <t>玉里6-04</t>
  </si>
  <si>
    <t>玉里6-05</t>
  </si>
  <si>
    <t>玉里6-06</t>
  </si>
  <si>
    <t>玉里6-07</t>
  </si>
  <si>
    <t>礁溪1-01</t>
  </si>
  <si>
    <t>礁溪1-02</t>
  </si>
  <si>
    <t>礁溪1-03</t>
  </si>
  <si>
    <t>礁溪1-04</t>
  </si>
  <si>
    <t>礁溪1-05</t>
  </si>
  <si>
    <t>礁溪1-06</t>
  </si>
  <si>
    <t>礁溪2-01</t>
  </si>
  <si>
    <t>礁溪2-02</t>
  </si>
  <si>
    <t>礁溪2-03</t>
  </si>
  <si>
    <t>礁溪2-04</t>
  </si>
  <si>
    <t>礁溪2-05</t>
  </si>
  <si>
    <t>礁溪2-06</t>
  </si>
  <si>
    <t>礁溪3-01</t>
  </si>
  <si>
    <t>礁溪3-02</t>
  </si>
  <si>
    <t>礁溪3-03</t>
  </si>
  <si>
    <t>礁溪3-04</t>
  </si>
  <si>
    <t>礁溪3-05</t>
  </si>
  <si>
    <t>礁溪3-06</t>
  </si>
  <si>
    <t>礁溪4-01</t>
  </si>
  <si>
    <t>礁溪4-02</t>
  </si>
  <si>
    <t>礁溪4-03</t>
  </si>
  <si>
    <t>礁溪4-04</t>
  </si>
  <si>
    <t>礁溪4-05</t>
  </si>
  <si>
    <t>礁溪4-06</t>
  </si>
  <si>
    <t>礁溪5-01</t>
  </si>
  <si>
    <t>礁溪5-02</t>
  </si>
  <si>
    <t>礁溪5-03</t>
  </si>
  <si>
    <t>礁溪5-04</t>
  </si>
  <si>
    <t>礁溪5-05</t>
  </si>
  <si>
    <t>礁溪5-06</t>
  </si>
  <si>
    <t>礁溪6-01</t>
  </si>
  <si>
    <t>礁溪6-02</t>
  </si>
  <si>
    <t>礁溪6-03</t>
  </si>
  <si>
    <t>礁溪6-04</t>
  </si>
  <si>
    <t>礁溪6-05</t>
  </si>
  <si>
    <t>礁溪6-06</t>
  </si>
  <si>
    <t>A03-17-01</t>
  </si>
  <si>
    <t>A03-17-02</t>
  </si>
  <si>
    <t>A03-17-03</t>
  </si>
  <si>
    <t>A03-17-04</t>
  </si>
  <si>
    <t>A03-17-05</t>
  </si>
  <si>
    <t>A03-17-06</t>
  </si>
  <si>
    <t>礁溪8-01</t>
  </si>
  <si>
    <t>礁溪8-02</t>
  </si>
  <si>
    <t>礁溪8-03</t>
  </si>
  <si>
    <t>礁溪8-04</t>
  </si>
  <si>
    <t>礁溪8-05</t>
  </si>
  <si>
    <t>礁溪8-06</t>
  </si>
  <si>
    <t>礁溪9-01</t>
  </si>
  <si>
    <t>礁溪9-02</t>
  </si>
  <si>
    <t>礁溪9-03</t>
  </si>
  <si>
    <t>礁溪9-04</t>
  </si>
  <si>
    <t>礁溪9-05</t>
  </si>
  <si>
    <t>礁溪9-06</t>
  </si>
  <si>
    <t>A06-03-01</t>
  </si>
  <si>
    <t>A06-03-02</t>
  </si>
  <si>
    <t>A06-03-03</t>
  </si>
  <si>
    <t>A06-03-04</t>
  </si>
  <si>
    <t>A06-03-05</t>
  </si>
  <si>
    <t>A06-03-06</t>
  </si>
  <si>
    <t>A06-04-01</t>
  </si>
  <si>
    <t>A06-04-02</t>
  </si>
  <si>
    <t>A06-04-03</t>
  </si>
  <si>
    <t>A06-04-04</t>
  </si>
  <si>
    <t>A06-04-05</t>
  </si>
  <si>
    <t>A06-04-06</t>
  </si>
  <si>
    <t>B06-02-01</t>
  </si>
  <si>
    <t>B06-02-02</t>
  </si>
  <si>
    <t>B06-02-03</t>
  </si>
  <si>
    <t>B06-02-04</t>
  </si>
  <si>
    <t>B06-02-05</t>
  </si>
  <si>
    <t>B06-02-06</t>
  </si>
  <si>
    <t>B06-04-01</t>
  </si>
  <si>
    <t>B06-04-02</t>
  </si>
  <si>
    <t>B06-04-03</t>
  </si>
  <si>
    <t>B06-04-04</t>
  </si>
  <si>
    <t>B06-04-05</t>
  </si>
  <si>
    <t>B06-04-06</t>
  </si>
  <si>
    <t>B06-05-01</t>
  </si>
  <si>
    <t>B06-05-02</t>
  </si>
  <si>
    <t>B06-05-03</t>
  </si>
  <si>
    <t>B06-05-04</t>
  </si>
  <si>
    <t>B06-05-05</t>
  </si>
  <si>
    <t>B06-05-06</t>
  </si>
  <si>
    <t>鴛鴦湖130號林道※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</si>
  <si>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</si>
  <si>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</si>
  <si>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</si>
  <si>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</si>
  <si>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</si>
  <si>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</si>
  <si>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</si>
  <si>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</si>
  <si>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B06-06-09</t>
  </si>
  <si>
    <t>B07-01-01</t>
  </si>
  <si>
    <t>B07-01-02</t>
  </si>
  <si>
    <t>B07-01-03</t>
  </si>
  <si>
    <t>B07-01-04</t>
  </si>
  <si>
    <t>B07-01-05</t>
  </si>
  <si>
    <t>B07-01-06</t>
  </si>
  <si>
    <t>B11-05-01</t>
  </si>
  <si>
    <t>B11-05-02</t>
  </si>
  <si>
    <t>B11-05-03</t>
  </si>
  <si>
    <t>B11-05-04</t>
  </si>
  <si>
    <t>B11-05-05</t>
  </si>
  <si>
    <t>B11-05-06</t>
  </si>
  <si>
    <t>望洋山 (翠峰山屋)</t>
  </si>
  <si>
    <t>B15-01-01</t>
  </si>
  <si>
    <t>B15-01-02</t>
  </si>
  <si>
    <t>B15-01-03</t>
  </si>
  <si>
    <t>B15-01-04</t>
  </si>
  <si>
    <t>B15-01-05</t>
  </si>
  <si>
    <t>B15-01-06</t>
  </si>
  <si>
    <t>A07-02-03</t>
  </si>
  <si>
    <t>A07-02-04</t>
  </si>
  <si>
    <t>A07-02-05</t>
  </si>
  <si>
    <t>A07-02-06</t>
  </si>
  <si>
    <t>A07-02-07</t>
  </si>
  <si>
    <t>A07-02-08</t>
  </si>
  <si>
    <t>A07-02-09</t>
  </si>
  <si>
    <t>A07-02-10</t>
  </si>
  <si>
    <t>A07-09-01</t>
  </si>
  <si>
    <t>A07-09-02</t>
  </si>
  <si>
    <t>A07-09-03</t>
  </si>
  <si>
    <t>A07-09-04</t>
  </si>
  <si>
    <t>A07-09-05</t>
  </si>
  <si>
    <t>A07-09-06</t>
  </si>
  <si>
    <t>A15-02-01</t>
  </si>
  <si>
    <t>A15-02-02</t>
  </si>
  <si>
    <t>A15-02-03</t>
  </si>
  <si>
    <t>A15-02-04</t>
  </si>
  <si>
    <t>A15-02-05</t>
  </si>
  <si>
    <t>A15-02-06</t>
  </si>
  <si>
    <t>南澳1-01</t>
  </si>
  <si>
    <t>南澳1-02</t>
  </si>
  <si>
    <t>南澳1-03</t>
  </si>
  <si>
    <t>南澳1-04</t>
  </si>
  <si>
    <t>南澳1-05</t>
  </si>
  <si>
    <t>南澳1-06</t>
  </si>
  <si>
    <t>南澳2-01</t>
  </si>
  <si>
    <t>南澳2-02</t>
  </si>
  <si>
    <t>南澳2-03</t>
  </si>
  <si>
    <t>南澳2-04</t>
  </si>
  <si>
    <t>南澳2-05</t>
  </si>
  <si>
    <t>南澳2-06</t>
  </si>
  <si>
    <t>南澳3-01</t>
  </si>
  <si>
    <t>南澳3-02</t>
  </si>
  <si>
    <t>南澳3-03</t>
  </si>
  <si>
    <t>南澳3-04</t>
  </si>
  <si>
    <t>南澳3-05</t>
  </si>
  <si>
    <t>南澳3-06</t>
  </si>
  <si>
    <t>南澳4-01</t>
  </si>
  <si>
    <t>南澳4-02</t>
  </si>
  <si>
    <t>南澳4-03</t>
  </si>
  <si>
    <t>南澳4-04</t>
  </si>
  <si>
    <t>南澳4-05</t>
  </si>
  <si>
    <t>南澳4-06</t>
  </si>
  <si>
    <t>南澳5-01</t>
  </si>
  <si>
    <t>南澳5-02</t>
  </si>
  <si>
    <t>南澳5-03</t>
  </si>
  <si>
    <t>南澳5-04</t>
  </si>
  <si>
    <t>南澳5-05</t>
  </si>
  <si>
    <t>南澳5-06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</si>
  <si>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</si>
  <si>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</si>
  <si>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</si>
  <si>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</si>
  <si>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</si>
  <si>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</si>
  <si>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</si>
  <si>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</si>
  <si>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</si>
  <si>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</si>
  <si>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A04-13-01</t>
  </si>
  <si>
    <t>A04-13-02</t>
  </si>
  <si>
    <t>A04-13-03</t>
  </si>
  <si>
    <t>A04-13-04</t>
  </si>
  <si>
    <t>A04-13-05</t>
  </si>
  <si>
    <t>A04-13-06</t>
  </si>
  <si>
    <t>A04-13-07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</si>
  <si>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</si>
  <si>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</si>
  <si>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</si>
  <si>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</si>
  <si>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</si>
  <si>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</si>
  <si>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</si>
  <si>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</si>
  <si>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</si>
  <si>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</si>
  <si>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</si>
  <si>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</si>
  <si>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</si>
  <si>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</si>
  <si>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</si>
  <si>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</si>
  <si>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</si>
  <si>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</si>
  <si>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</si>
  <si>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</si>
  <si>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</si>
  <si>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</si>
  <si>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</si>
  <si>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</si>
  <si>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</si>
  <si>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</si>
  <si>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</si>
  <si>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</si>
  <si>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</si>
  <si>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</si>
  <si>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</si>
  <si>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</si>
  <si>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</si>
  <si>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</si>
  <si>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</si>
  <si>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</si>
  <si>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</si>
  <si>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</si>
  <si>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</si>
  <si>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</si>
  <si>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</si>
  <si>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</si>
  <si>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</si>
  <si>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</si>
  <si>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</si>
  <si>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</si>
  <si>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</si>
  <si>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</si>
  <si>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</si>
  <si>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</si>
  <si>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</si>
  <si>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</si>
  <si>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</si>
  <si>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</si>
  <si>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A07-05-01</t>
  </si>
  <si>
    <t>A07-05-02</t>
  </si>
  <si>
    <t>A07-05-03</t>
  </si>
  <si>
    <t>A07-05-04</t>
  </si>
  <si>
    <t>A07-05-05</t>
  </si>
  <si>
    <t>A07-05-06</t>
  </si>
  <si>
    <t>冬山1-01</t>
  </si>
  <si>
    <t>冬山1-02</t>
  </si>
  <si>
    <t>冬山1-03</t>
  </si>
  <si>
    <t>冬山1-04</t>
  </si>
  <si>
    <t>冬山1-05</t>
  </si>
  <si>
    <t>冬山1-06</t>
  </si>
  <si>
    <t>冬山2-01</t>
  </si>
  <si>
    <t>冬山2-02</t>
  </si>
  <si>
    <t>冬山2-03</t>
  </si>
  <si>
    <t>冬山2-04</t>
  </si>
  <si>
    <t>冬山2-05</t>
  </si>
  <si>
    <t>冬山2-06</t>
  </si>
  <si>
    <t>冬山3-01</t>
  </si>
  <si>
    <t>冬山3-02</t>
  </si>
  <si>
    <t>冬山3-03</t>
  </si>
  <si>
    <t>冬山3-04</t>
  </si>
  <si>
    <t>冬山3-05</t>
  </si>
  <si>
    <t>冬山3-06</t>
  </si>
  <si>
    <t>冬山4-01</t>
  </si>
  <si>
    <t>冬山4-02</t>
  </si>
  <si>
    <t>冬山4-03</t>
  </si>
  <si>
    <t>冬山4-04</t>
  </si>
  <si>
    <t>冬山4-05</t>
  </si>
  <si>
    <t>冬山4-06</t>
  </si>
  <si>
    <t>冬山5-01</t>
  </si>
  <si>
    <t>冬山5-02</t>
  </si>
  <si>
    <t>冬山5-03</t>
  </si>
  <si>
    <t>冬山5-04</t>
  </si>
  <si>
    <t>冬山5-05</t>
  </si>
  <si>
    <t>冬山5-06</t>
  </si>
  <si>
    <t>冬山6-01</t>
  </si>
  <si>
    <t>(原)北支線叉路口</t>
  </si>
  <si>
    <t>冬山6-02</t>
  </si>
  <si>
    <t>冬山6-03</t>
  </si>
  <si>
    <t>冬山6-04</t>
  </si>
  <si>
    <t>冬山6-05</t>
  </si>
  <si>
    <t>冬山6-06</t>
  </si>
  <si>
    <t>巒大89林班</t>
  </si>
  <si>
    <t>B32-05-01</t>
  </si>
  <si>
    <t>B32-05-02</t>
  </si>
  <si>
    <t>B32-05-03</t>
  </si>
  <si>
    <t>B32-05-04</t>
  </si>
  <si>
    <t>B32-05-05</t>
  </si>
  <si>
    <t>B32-05-06</t>
  </si>
  <si>
    <t>B32-05-07</t>
  </si>
  <si>
    <t>B32-06-01</t>
  </si>
  <si>
    <t>(原)人倫林道（坍方）</t>
  </si>
  <si>
    <t>B32-06-02</t>
  </si>
  <si>
    <t>B32-06-03</t>
  </si>
  <si>
    <t>B32-06-04</t>
  </si>
  <si>
    <t>B32-06-05</t>
  </si>
  <si>
    <t>B32-06-06</t>
  </si>
  <si>
    <t>巒大74林班</t>
  </si>
  <si>
    <t>巒大88林班</t>
  </si>
  <si>
    <t>水里1-01</t>
  </si>
  <si>
    <t>水里1-02</t>
  </si>
  <si>
    <t>水里1-03</t>
  </si>
  <si>
    <t>水里1-04</t>
  </si>
  <si>
    <t>水里1-05</t>
  </si>
  <si>
    <t>水里1-06</t>
  </si>
  <si>
    <t>水里2-01</t>
  </si>
  <si>
    <t>水里2-02</t>
  </si>
  <si>
    <t>水里2-03</t>
  </si>
  <si>
    <t>水里2-04</t>
  </si>
  <si>
    <t>水里2-05</t>
  </si>
  <si>
    <t>水里2-06</t>
  </si>
  <si>
    <t>水里3-01</t>
  </si>
  <si>
    <t>水里3-02</t>
  </si>
  <si>
    <t>水里3-03</t>
  </si>
  <si>
    <t>水里3-04</t>
  </si>
  <si>
    <t>水里3-05</t>
  </si>
  <si>
    <t>水里3-06</t>
  </si>
  <si>
    <t>水里4-01</t>
  </si>
  <si>
    <t>水里4-02</t>
  </si>
  <si>
    <t>水里4-03</t>
  </si>
  <si>
    <t>水里4-04</t>
  </si>
  <si>
    <t>水里4-05</t>
  </si>
  <si>
    <t>水里4-06</t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</si>
  <si>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</si>
  <si>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</si>
  <si>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</si>
  <si>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</si>
  <si>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</si>
  <si>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</si>
  <si>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</si>
  <si>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</si>
  <si>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</si>
  <si>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</si>
  <si>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</si>
  <si>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</si>
  <si>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</si>
  <si>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</si>
  <si>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</si>
  <si>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</si>
  <si>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</si>
  <si>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</si>
  <si>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</si>
  <si>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</si>
  <si>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</si>
  <si>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</si>
  <si>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</si>
  <si>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</si>
  <si>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</si>
  <si>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</si>
  <si>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</si>
  <si>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</si>
  <si>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</si>
  <si>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</si>
  <si>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</si>
  <si>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</si>
  <si>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</si>
  <si>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</si>
  <si>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</si>
  <si>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</si>
  <si>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</si>
  <si>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</si>
  <si>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</si>
  <si>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</si>
  <si>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</si>
  <si>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</si>
  <si>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</si>
  <si>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</si>
  <si>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</si>
  <si>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</si>
  <si>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</si>
  <si>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</si>
  <si>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</si>
  <si>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</si>
  <si>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</si>
  <si>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</si>
  <si>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</si>
  <si>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</si>
  <si>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</si>
  <si>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</si>
  <si>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</si>
  <si>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</si>
  <si>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</si>
  <si>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</si>
  <si>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</si>
  <si>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</si>
  <si>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</si>
  <si>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</si>
  <si>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</si>
  <si>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</si>
  <si>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</si>
  <si>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</si>
  <si>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</si>
  <si>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</si>
  <si>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</si>
  <si>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</si>
  <si>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</si>
  <si>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</si>
  <si>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</si>
  <si>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</si>
  <si>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</si>
  <si>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丹大7-08</t>
  </si>
  <si>
    <t>丹大7-09</t>
  </si>
  <si>
    <t>丹大7-10</t>
  </si>
  <si>
    <t>丹大8-01</t>
  </si>
  <si>
    <t>丹大8-02</t>
  </si>
  <si>
    <t>丹大8-03</t>
  </si>
  <si>
    <t>丹大8-04</t>
  </si>
  <si>
    <t>丹大8-05</t>
  </si>
  <si>
    <t>丹大8-06</t>
  </si>
  <si>
    <t>丹大8-07</t>
  </si>
  <si>
    <t>丹大9-01</t>
  </si>
  <si>
    <t>丹大9-02</t>
  </si>
  <si>
    <t>丹大9-03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</si>
  <si>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</si>
  <si>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</si>
  <si>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</si>
  <si>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</si>
  <si>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</si>
  <si>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</si>
  <si>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</si>
  <si>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B29-03-03</t>
  </si>
  <si>
    <t>B29-03-04</t>
  </si>
  <si>
    <t>B29-03-05</t>
  </si>
  <si>
    <t>B29-03-06</t>
  </si>
  <si>
    <t>台中1-03</t>
  </si>
  <si>
    <t>台中1-04</t>
  </si>
  <si>
    <t>台中1-05</t>
  </si>
  <si>
    <t>台中1-06</t>
  </si>
  <si>
    <t>台中2-01</t>
  </si>
  <si>
    <t>台中2-02</t>
  </si>
  <si>
    <t>台中2-03</t>
  </si>
  <si>
    <t>台中2-04</t>
  </si>
  <si>
    <t>台中2-05</t>
  </si>
  <si>
    <t>台中2-06</t>
  </si>
  <si>
    <t>台中3-01</t>
  </si>
  <si>
    <t>台中3-02</t>
  </si>
  <si>
    <t>台中3-03</t>
  </si>
  <si>
    <t>台中3-04</t>
  </si>
  <si>
    <t>台中3-05</t>
  </si>
  <si>
    <t>台中3-06</t>
  </si>
  <si>
    <t>台中4-01</t>
  </si>
  <si>
    <t>台中4-02</t>
  </si>
  <si>
    <t>台中4-03</t>
  </si>
  <si>
    <t>台中4-04</t>
  </si>
  <si>
    <t>台中4-05</t>
  </si>
  <si>
    <t>台中4-06</t>
  </si>
  <si>
    <t>台中5-03</t>
  </si>
  <si>
    <t>台中5-04</t>
  </si>
  <si>
    <t>台中5-05</t>
  </si>
  <si>
    <t>台中5-06</t>
  </si>
  <si>
    <t>台中6-03</t>
  </si>
  <si>
    <t>台中6-04</t>
  </si>
  <si>
    <t>台中6-05</t>
  </si>
  <si>
    <t>台中6-06</t>
  </si>
  <si>
    <t>台中7-03</t>
  </si>
  <si>
    <t>台中7-04</t>
  </si>
  <si>
    <t>台中7-05</t>
  </si>
  <si>
    <t>台中7-06</t>
  </si>
  <si>
    <t>台中8-03</t>
  </si>
  <si>
    <t>勞水坑</t>
  </si>
  <si>
    <t>竹山4</t>
  </si>
  <si>
    <t>竹山4-02</t>
  </si>
  <si>
    <t>竹山4-03</t>
  </si>
  <si>
    <t>竹山4-04</t>
  </si>
  <si>
    <t>竹山4-05</t>
  </si>
  <si>
    <t>竹山4-06</t>
  </si>
  <si>
    <t>A30-01-01</t>
  </si>
  <si>
    <t>A30-01-02</t>
  </si>
  <si>
    <t>A30-01-03</t>
  </si>
  <si>
    <t>A30-01-04</t>
  </si>
  <si>
    <t>A30-01-05</t>
  </si>
  <si>
    <t>A30-01-06</t>
  </si>
  <si>
    <t>埔里1-01</t>
  </si>
  <si>
    <t>埔里1-02</t>
  </si>
  <si>
    <t>埔里1-03</t>
  </si>
  <si>
    <t>埔里1-05</t>
  </si>
  <si>
    <t>埔里1-06</t>
  </si>
  <si>
    <t>埔里2-02</t>
  </si>
  <si>
    <t>埔里2-03</t>
  </si>
  <si>
    <t>埔里2-04</t>
  </si>
  <si>
    <t>埔里2-05</t>
  </si>
  <si>
    <t>埔里2-06</t>
  </si>
  <si>
    <t>埔里3-01</t>
  </si>
  <si>
    <t>埔里3-02</t>
  </si>
  <si>
    <t>埔里3-03</t>
  </si>
  <si>
    <t>埔里3-04</t>
  </si>
  <si>
    <t>埔里3-05</t>
  </si>
  <si>
    <t>埔里4-02</t>
  </si>
  <si>
    <t>埔里4-03</t>
  </si>
  <si>
    <t>埔里4-04</t>
  </si>
  <si>
    <t>埔里4-05</t>
  </si>
  <si>
    <t>埔里4-06</t>
  </si>
  <si>
    <t>埔里5-02</t>
  </si>
  <si>
    <t>埔里5-03</t>
  </si>
  <si>
    <t>埔里5-04</t>
  </si>
  <si>
    <t>埔里5-05</t>
  </si>
  <si>
    <t>埔里5-06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</si>
  <si>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</si>
  <si>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</si>
  <si>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</si>
  <si>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</si>
  <si>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</si>
  <si>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</si>
  <si>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</si>
  <si>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</si>
  <si>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</si>
  <si>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</si>
  <si>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</si>
  <si>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</si>
  <si>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</si>
  <si>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</si>
  <si>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</si>
  <si>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</si>
  <si>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</si>
  <si>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</si>
  <si>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</si>
  <si>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</si>
  <si>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</si>
  <si>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</si>
  <si>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</si>
  <si>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</si>
  <si>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</si>
  <si>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</si>
  <si>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</si>
  <si>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</si>
  <si>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</si>
  <si>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</si>
  <si>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</si>
  <si>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</si>
  <si>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</si>
  <si>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</si>
  <si>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</si>
  <si>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</si>
  <si>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</si>
  <si>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</si>
  <si>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</si>
  <si>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</si>
  <si>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</si>
  <si>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</si>
  <si>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</si>
  <si>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</si>
  <si>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</si>
  <si>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</si>
  <si>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</si>
  <si>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</si>
  <si>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</si>
  <si>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</si>
  <si>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</si>
  <si>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</si>
  <si>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</si>
  <si>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</si>
  <si>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</si>
  <si>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</si>
  <si>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</si>
  <si>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</si>
  <si>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</si>
  <si>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</si>
  <si>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</si>
  <si>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</si>
  <si>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</si>
  <si>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</si>
  <si>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</si>
  <si>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</si>
  <si>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</si>
  <si>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</si>
  <si>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</si>
  <si>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</si>
  <si>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</si>
  <si>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</si>
  <si>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</si>
  <si>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</si>
  <si>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</si>
  <si>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</si>
  <si>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</si>
  <si>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</si>
  <si>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</si>
  <si>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</si>
  <si>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</si>
  <si>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</si>
  <si>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</si>
  <si>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</si>
  <si>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</si>
  <si>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</si>
  <si>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</si>
  <si>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</si>
  <si>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</si>
  <si>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</si>
  <si>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</si>
  <si>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</si>
  <si>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</si>
  <si>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</si>
  <si>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</si>
  <si>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</si>
  <si>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</si>
  <si>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</si>
  <si>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</si>
  <si>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</si>
  <si>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</si>
  <si>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</si>
  <si>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</si>
  <si>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</si>
  <si>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</si>
  <si>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</si>
  <si>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</si>
  <si>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</si>
  <si>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</si>
  <si>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</si>
  <si>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</si>
  <si>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</si>
  <si>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</si>
  <si>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</si>
  <si>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恆春1-01</t>
  </si>
  <si>
    <t>恆春1-02</t>
  </si>
  <si>
    <t>恆春1-03</t>
  </si>
  <si>
    <t>恆春1-04</t>
  </si>
  <si>
    <t>恆春1-05</t>
  </si>
  <si>
    <t>恆春1-06</t>
  </si>
  <si>
    <t>恆春2-01</t>
  </si>
  <si>
    <t>恆春2-02</t>
  </si>
  <si>
    <t>恆春2-03</t>
  </si>
  <si>
    <t>恆春2-04</t>
  </si>
  <si>
    <t>恆春2-05</t>
  </si>
  <si>
    <t>恆春2-06</t>
  </si>
  <si>
    <t>恆春3-01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</si>
  <si>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</si>
  <si>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</si>
  <si>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</si>
  <si>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</si>
  <si>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</si>
  <si>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</si>
  <si>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</si>
  <si>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</si>
  <si>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</si>
  <si>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</si>
  <si>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</si>
  <si>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</si>
  <si>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</si>
  <si>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</si>
  <si>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</si>
  <si>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</si>
  <si>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</si>
  <si>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</si>
  <si>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</si>
  <si>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</si>
  <si>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</si>
  <si>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</si>
  <si>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</si>
  <si>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</si>
  <si>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</si>
  <si>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</si>
  <si>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</si>
  <si>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</si>
  <si>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</si>
  <si>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A26-06-01</t>
  </si>
  <si>
    <t>A26-06-02</t>
  </si>
  <si>
    <t>A26-06-03</t>
  </si>
  <si>
    <t>A26-06-04</t>
  </si>
  <si>
    <t>A26-06-05</t>
  </si>
  <si>
    <t>A26-06-06</t>
  </si>
  <si>
    <t>A26-07-01</t>
  </si>
  <si>
    <t>A26-07-02</t>
  </si>
  <si>
    <t>A26-07-03</t>
  </si>
  <si>
    <t>A26-07-04</t>
  </si>
  <si>
    <t>A26-07-05</t>
  </si>
  <si>
    <t>A26-07-06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</si>
  <si>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</si>
  <si>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</si>
  <si>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</si>
  <si>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</si>
  <si>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</si>
  <si>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</si>
  <si>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</si>
  <si>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</si>
  <si>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</si>
  <si>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</si>
  <si>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</si>
  <si>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</si>
  <si>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</si>
  <si>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</si>
  <si>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</si>
  <si>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</si>
  <si>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</si>
  <si>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</si>
  <si>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竹山5-01</t>
  </si>
  <si>
    <t>竹山5-02</t>
  </si>
  <si>
    <t>竹山5-03</t>
  </si>
  <si>
    <t>竹山5-04</t>
  </si>
  <si>
    <t>竹山5-05</t>
  </si>
  <si>
    <t>竹山5-06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</si>
  <si>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</si>
  <si>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</si>
  <si>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</si>
  <si>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</si>
  <si>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</si>
  <si>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</si>
  <si>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</si>
  <si>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</si>
  <si>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</si>
  <si>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</si>
  <si>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</si>
  <si>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</si>
  <si>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</si>
  <si>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</si>
  <si>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</si>
  <si>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</si>
  <si>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</si>
  <si>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</si>
  <si>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</si>
  <si>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</si>
  <si>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</si>
  <si>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</si>
  <si>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</si>
  <si>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</si>
  <si>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竹山10-01</t>
  </si>
  <si>
    <t>竹山10-02</t>
  </si>
  <si>
    <t>竹山10-03</t>
  </si>
  <si>
    <t>竹山10-04</t>
  </si>
  <si>
    <t>竹山10-05</t>
  </si>
  <si>
    <t>竹山10-06</t>
  </si>
  <si>
    <t>可分析</t>
  </si>
  <si>
    <t>可分析</t>
    <phoneticPr fontId="5" type="noConversion"/>
  </si>
  <si>
    <t>大武1</t>
  </si>
  <si>
    <t>大武1林班麻林道</t>
  </si>
  <si>
    <t>金山段</t>
  </si>
  <si>
    <t>安朔段</t>
  </si>
  <si>
    <t>關山1</t>
  </si>
  <si>
    <t>龍泉</t>
  </si>
  <si>
    <t>錦屏林道</t>
  </si>
  <si>
    <t>關山4</t>
  </si>
  <si>
    <t>新武海棗保護區</t>
  </si>
  <si>
    <t>關山6</t>
  </si>
  <si>
    <t>紅石林道</t>
  </si>
  <si>
    <t>關山7</t>
  </si>
  <si>
    <t>武陵</t>
  </si>
  <si>
    <t>關山8</t>
  </si>
  <si>
    <t>永康廢棄林道</t>
  </si>
  <si>
    <t>A22-02</t>
  </si>
  <si>
    <t>鹿野高臺</t>
  </si>
  <si>
    <t>關山11</t>
  </si>
  <si>
    <t>鸞山松林</t>
  </si>
  <si>
    <t>電光日出</t>
  </si>
  <si>
    <t>富興山棕寮</t>
  </si>
  <si>
    <t>成功</t>
  </si>
  <si>
    <t>成功事業區13林班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</si>
  <si>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</si>
  <si>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</si>
  <si>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</si>
  <si>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</si>
  <si>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</si>
  <si>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</si>
  <si>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</si>
  <si>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</si>
  <si>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成功事業區52林班</t>
  </si>
  <si>
    <t>成功事業區54林班</t>
  </si>
  <si>
    <t>成功事業區61林班</t>
  </si>
  <si>
    <t>知本</t>
  </si>
  <si>
    <t>知本1</t>
  </si>
  <si>
    <t>知本2</t>
  </si>
  <si>
    <t>延平40林班斑鳩段</t>
  </si>
  <si>
    <t>台東1林班</t>
  </si>
  <si>
    <t>台東2林班</t>
  </si>
  <si>
    <t>延平36-40林班利家段</t>
  </si>
  <si>
    <t>比例良產業道路</t>
  </si>
  <si>
    <t>B22-01-02</t>
  </si>
  <si>
    <t>知本8</t>
  </si>
  <si>
    <t>台東24-39林班建和段</t>
  </si>
  <si>
    <t>知本林道</t>
  </si>
  <si>
    <t>台東31林班</t>
  </si>
  <si>
    <t>台東40-51林班北太麻里段</t>
  </si>
  <si>
    <t>B32-09-01</t>
  </si>
  <si>
    <t>阿里山1-01</t>
  </si>
  <si>
    <t>阿里山2-01</t>
  </si>
  <si>
    <t>阿里山3-01</t>
  </si>
  <si>
    <t>阿里山4-01</t>
  </si>
  <si>
    <t>阿里山5-01</t>
  </si>
  <si>
    <t>阿里山6-01</t>
  </si>
  <si>
    <t>阿里山7-01</t>
  </si>
  <si>
    <t>阿里山8-01</t>
  </si>
  <si>
    <t>阿里山9-01</t>
  </si>
  <si>
    <t>阿里山10-01</t>
  </si>
  <si>
    <t>阿里山11-01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</si>
  <si>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</si>
  <si>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</si>
  <si>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</si>
  <si>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</si>
  <si>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</si>
  <si>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</si>
  <si>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</si>
  <si>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B36-02-01</t>
  </si>
  <si>
    <t>奮起湖1-01</t>
  </si>
  <si>
    <t>奮起湖2-01</t>
  </si>
  <si>
    <t>奮起湖3-01</t>
  </si>
  <si>
    <t>奮起湖4-01</t>
  </si>
  <si>
    <t>奮起湖5-01</t>
  </si>
  <si>
    <t>奮起湖6-01</t>
  </si>
  <si>
    <t>奮起湖7-01</t>
  </si>
  <si>
    <t>奮起湖8-01</t>
  </si>
  <si>
    <t>奮起湖9-01</t>
  </si>
  <si>
    <t>奮起湖10-01</t>
  </si>
  <si>
    <t>奮起湖11-01</t>
  </si>
  <si>
    <t>A35-11-01</t>
  </si>
  <si>
    <t>A36-06-01</t>
  </si>
  <si>
    <t>A36-08-01</t>
  </si>
  <si>
    <t>觸口1-01</t>
  </si>
  <si>
    <t>觸口2-01</t>
  </si>
  <si>
    <t>觸口3-01</t>
  </si>
  <si>
    <t>觸口4-01</t>
  </si>
  <si>
    <t>觸口5-01</t>
  </si>
  <si>
    <t>觸口6-01</t>
  </si>
  <si>
    <t>觸口7-01</t>
  </si>
  <si>
    <t>觸口8-01</t>
  </si>
  <si>
    <t>觸口9-01</t>
  </si>
  <si>
    <t>觸口10-01</t>
  </si>
  <si>
    <t>觸口10-02</t>
  </si>
  <si>
    <t>觸口10-03</t>
  </si>
  <si>
    <t>觸口10-04</t>
  </si>
  <si>
    <t>觸口10-05</t>
  </si>
  <si>
    <t>觸口10-06</t>
  </si>
  <si>
    <t>高雄縣南橫，天池※</t>
  </si>
  <si>
    <t>B38-09-01</t>
  </si>
  <si>
    <t>B38-09-02</t>
  </si>
  <si>
    <t>B38-09-03</t>
  </si>
  <si>
    <t>B38-09-05</t>
  </si>
  <si>
    <t>B38-09-06</t>
  </si>
  <si>
    <t>B38-09-07</t>
  </si>
  <si>
    <t>高雄縣南橫，檜谷※</t>
  </si>
  <si>
    <t>B38-04-01</t>
  </si>
  <si>
    <t>B38-04-02</t>
  </si>
  <si>
    <t>B38-04-03</t>
  </si>
  <si>
    <t>B38-04-05</t>
  </si>
  <si>
    <t>B38-04-06</t>
  </si>
  <si>
    <t>B38-04-07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</si>
  <si>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</si>
  <si>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</si>
  <si>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</si>
  <si>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</si>
  <si>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</si>
  <si>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</si>
  <si>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</si>
  <si>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</si>
  <si>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</si>
  <si>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</si>
  <si>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</si>
  <si>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</si>
  <si>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</si>
  <si>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</si>
  <si>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</si>
  <si>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</si>
  <si>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</si>
  <si>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</si>
  <si>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</si>
  <si>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</si>
  <si>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</si>
  <si>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</si>
  <si>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</si>
  <si>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</si>
  <si>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</si>
  <si>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</si>
  <si>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</si>
  <si>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</si>
  <si>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</si>
  <si>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</si>
  <si>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</si>
  <si>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</si>
  <si>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</si>
  <si>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</si>
  <si>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</si>
  <si>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</si>
  <si>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</si>
  <si>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</si>
  <si>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</si>
  <si>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</si>
  <si>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</si>
  <si>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</si>
  <si>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</si>
  <si>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</si>
  <si>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</si>
  <si>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</si>
  <si>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</si>
  <si>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</si>
  <si>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</si>
  <si>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</si>
  <si>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</si>
  <si>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</si>
  <si>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</si>
  <si>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</si>
  <si>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</si>
  <si>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</si>
  <si>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</si>
  <si>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</si>
  <si>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</si>
  <si>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</si>
  <si>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玉井11-01</t>
  </si>
  <si>
    <t>玉井11-02</t>
  </si>
  <si>
    <t>玉井11-03</t>
  </si>
  <si>
    <t>玉井11-04</t>
  </si>
  <si>
    <t>玉井11-05</t>
  </si>
  <si>
    <t>玉井11-06</t>
  </si>
  <si>
    <t>義盛(復興分站)</t>
  </si>
  <si>
    <t>B11-06-01</t>
  </si>
  <si>
    <t>B13-08-04</t>
  </si>
  <si>
    <t>大安溪第4林班</t>
  </si>
  <si>
    <t>梅園</t>
  </si>
  <si>
    <t>大湖7-01</t>
  </si>
  <si>
    <t>大湖7-02</t>
  </si>
  <si>
    <t>大湖7-03</t>
  </si>
  <si>
    <t>大湖7-04</t>
  </si>
  <si>
    <t>大湖7-05</t>
  </si>
  <si>
    <t>大湖7-06</t>
  </si>
  <si>
    <t>A12-07-01</t>
  </si>
  <si>
    <t>鴛鴦谷瀑布※</t>
  </si>
  <si>
    <t>田埔※</t>
  </si>
  <si>
    <t>泰崗※</t>
  </si>
  <si>
    <t>鎮西堡B※</t>
  </si>
  <si>
    <t>羅山林道(下)</t>
  </si>
  <si>
    <t>竹東1-05</t>
  </si>
  <si>
    <t>羅山林道(上)</t>
  </si>
  <si>
    <t>俠客羅E</t>
  </si>
  <si>
    <t>竹東2-01</t>
  </si>
  <si>
    <t>竹東2-02</t>
  </si>
  <si>
    <t>竹東2-03</t>
  </si>
  <si>
    <t>竹東2-04</t>
  </si>
  <si>
    <t>竹東2-05</t>
  </si>
  <si>
    <t>竹東2-06</t>
  </si>
  <si>
    <t>梨山1</t>
  </si>
  <si>
    <t>梨山-1-01</t>
  </si>
  <si>
    <t>梨山-1-06</t>
  </si>
  <si>
    <t>梨山-1-05</t>
  </si>
  <si>
    <t>梨山2</t>
  </si>
  <si>
    <t>梨山-2-01</t>
  </si>
  <si>
    <t>B29-01</t>
  </si>
  <si>
    <t>梨山-3-01</t>
  </si>
  <si>
    <t>梨山4</t>
  </si>
  <si>
    <t>台8線92k</t>
  </si>
  <si>
    <t>梨山-4-01</t>
  </si>
  <si>
    <t>梨山5</t>
  </si>
  <si>
    <t>台8線100k</t>
  </si>
  <si>
    <t>梨山-5-01</t>
  </si>
  <si>
    <t>梨山6</t>
  </si>
  <si>
    <t>台8線107k</t>
  </si>
  <si>
    <t>梨山-6-01</t>
  </si>
  <si>
    <t>梨山7</t>
  </si>
  <si>
    <t>梨山-7-01</t>
  </si>
  <si>
    <t>梨山8</t>
  </si>
  <si>
    <t>梨山-8-01</t>
  </si>
  <si>
    <t>梨山9</t>
  </si>
  <si>
    <t>梨山-9-01</t>
  </si>
  <si>
    <t>梨山10</t>
  </si>
  <si>
    <t>梨山-10-01</t>
  </si>
  <si>
    <t>梨山11</t>
  </si>
  <si>
    <t>梨山-11-01</t>
  </si>
  <si>
    <t>梨山12</t>
  </si>
  <si>
    <t>梨山-12-01</t>
  </si>
  <si>
    <t>梨山13</t>
  </si>
  <si>
    <t>梨山-13-01</t>
  </si>
  <si>
    <t>梨山-13-04</t>
  </si>
  <si>
    <t>梨山-13-05</t>
  </si>
  <si>
    <t>梨山-13-06</t>
  </si>
  <si>
    <t>出雲山苗圃※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</si>
  <si>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</si>
  <si>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</si>
  <si>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</si>
  <si>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</si>
  <si>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</si>
  <si>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</si>
  <si>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</si>
  <si>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</si>
  <si>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大雪山210林道B※</t>
  </si>
  <si>
    <t>B28-06-10</t>
  </si>
  <si>
    <t>710登山口往多加屯山</t>
  </si>
  <si>
    <t>大雪山230林道B※</t>
  </si>
  <si>
    <t>C28-01-10</t>
  </si>
  <si>
    <t>@</t>
  </si>
  <si>
    <t>樣點與B39-01的樣點有些重疊，詳細說明請看&lt;檢核結果及回復綜合整理&gt;</t>
  </si>
  <si>
    <t>雖然距離皆符合200m之標準，但僅樣點2、6、8位在道路上，建議其餘樣點為移到道路上，希望是容易到達且安全的位置。(最好路邊停車後就可監測的那種地方，不用再向上向下爬坡)</t>
  </si>
  <si>
    <t>樣點座標不是落在道路上，可能有誤植的現象，導致所在的位置距離樣點4不足200m，建議座標再確認。樣點地圖請看&lt;檢核結果及回復綜合整理&gt;。</t>
  </si>
  <si>
    <t>檢核ok，原本畫的B38-06的位置與樣點設置的位置有落差，建議設樣點的位置行成新的樣區。</t>
  </si>
  <si>
    <t>六龜12</t>
  </si>
  <si>
    <t>(另命他名)</t>
  </si>
  <si>
    <t>六龜12-01</t>
  </si>
  <si>
    <t>檢核ok，原本畫的B38-06的範圍</t>
  </si>
  <si>
    <t>建議直接移到樣點1以南200m處，因髮夾彎的原因導致距離樣點5、樣點4不足200m。</t>
  </si>
  <si>
    <t>A38-04</t>
  </si>
  <si>
    <t>A38-04-01</t>
  </si>
  <si>
    <t>旗山1</t>
  </si>
  <si>
    <t>旗山3</t>
  </si>
  <si>
    <t>旗山4</t>
  </si>
  <si>
    <t>旗山5</t>
  </si>
  <si>
    <t>旗山6</t>
  </si>
  <si>
    <t>旗山7</t>
  </si>
  <si>
    <t>旗山8</t>
  </si>
  <si>
    <t>旗山9</t>
  </si>
  <si>
    <t>旗山10</t>
  </si>
  <si>
    <t>紅花子農路</t>
  </si>
  <si>
    <t>旗山11-01</t>
  </si>
  <si>
    <t>恆春事業區第9林班</t>
  </si>
  <si>
    <t>樣點兩兩距離不足200m，建議移到樣點6所在的大馬路上。詳細說明請見&lt;檢核結果及回復綜合整理&gt;。</t>
  </si>
  <si>
    <t>恆春9</t>
  </si>
  <si>
    <t>恆春9-01</t>
  </si>
  <si>
    <t>恆春10</t>
  </si>
  <si>
    <t>恆春10-01</t>
  </si>
  <si>
    <t>恆春11</t>
  </si>
  <si>
    <t>恆春11-01</t>
  </si>
  <si>
    <t>建議移到與樣點1~3同樣的道路上，目前距離是ok的。</t>
  </si>
  <si>
    <t>樣點1、3、5與其他樣點距離不足200m，建議重新設置樣點。詳細說明請見&lt;檢核結果及回復綜合整理&gt;。</t>
  </si>
  <si>
    <t>萬榮11-02</t>
  </si>
  <si>
    <t>萬榮6-01</t>
  </si>
  <si>
    <t>B16-02</t>
  </si>
  <si>
    <t>花蓮縣關原※</t>
  </si>
  <si>
    <t>B16-01</t>
  </si>
  <si>
    <t>卡拉寶山※</t>
  </si>
  <si>
    <t>B16-01-01</t>
  </si>
  <si>
    <t>A16-05</t>
  </si>
  <si>
    <t>洛韶※</t>
  </si>
  <si>
    <t>A16-05-01</t>
  </si>
  <si>
    <t>A16-03</t>
  </si>
  <si>
    <t>花蓮縣合流※</t>
  </si>
  <si>
    <t>新城2-01</t>
  </si>
  <si>
    <t>新城5-01</t>
  </si>
  <si>
    <t>苳苳園西山</t>
  </si>
  <si>
    <t>玉里2-01</t>
  </si>
  <si>
    <t>玉里2-02</t>
  </si>
  <si>
    <t>宜蘭縣猴猴坑※</t>
  </si>
  <si>
    <t>建議往南移動50m，因為與水里8的樣點6距離不足200m</t>
  </si>
  <si>
    <t>水里6-01</t>
  </si>
  <si>
    <t>水里6-02</t>
  </si>
  <si>
    <t>水里6-03</t>
  </si>
  <si>
    <t>水里6-04</t>
  </si>
  <si>
    <t>建議往南移動80m，因為與樣點4距離不足200m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</si>
  <si>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</si>
  <si>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</si>
  <si>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</si>
  <si>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</si>
  <si>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</si>
  <si>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</si>
  <si>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</si>
  <si>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</si>
  <si>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</si>
  <si>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</si>
  <si>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</si>
  <si>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</si>
  <si>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</si>
  <si>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</si>
  <si>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建議往南移動50m，因為與樣點3距離不足200m</t>
  </si>
  <si>
    <t>建議移到樣點1與樣點2之間，因為與水里8的樣點5距離不足200m</t>
  </si>
  <si>
    <t>B29-03-01</t>
  </si>
  <si>
    <t>B29-03-02</t>
  </si>
  <si>
    <t>台中9</t>
  </si>
  <si>
    <t>中興大學實驗林林道</t>
  </si>
  <si>
    <t>台中9-01</t>
  </si>
  <si>
    <t>台中9-02</t>
  </si>
  <si>
    <t>台中9-03</t>
  </si>
  <si>
    <t>台中9-04</t>
  </si>
  <si>
    <t>台中9-05</t>
  </si>
  <si>
    <t>台中9-06</t>
  </si>
  <si>
    <t>台中1-01</t>
  </si>
  <si>
    <t>台中1-02</t>
  </si>
  <si>
    <t>台中5-01</t>
  </si>
  <si>
    <t>台中5-02</t>
  </si>
  <si>
    <t>台中6-01</t>
  </si>
  <si>
    <t>台中6-02</t>
  </si>
  <si>
    <t>台中7-01</t>
  </si>
  <si>
    <t>台中7-02</t>
  </si>
  <si>
    <t>台中8-01</t>
  </si>
  <si>
    <t>台中8-02</t>
  </si>
  <si>
    <t>台中8-05</t>
  </si>
  <si>
    <t>台中8-06</t>
  </si>
  <si>
    <t>竹山4-01</t>
  </si>
  <si>
    <t>埔里1-04</t>
  </si>
  <si>
    <t>埔里2-01</t>
  </si>
  <si>
    <t>埔里3-06</t>
  </si>
  <si>
    <t>埔里4-01</t>
  </si>
  <si>
    <t>埔里5-01</t>
  </si>
  <si>
    <t>檢核</t>
    <phoneticPr fontId="10" type="noConversion"/>
  </si>
  <si>
    <t>說明</t>
    <phoneticPr fontId="8" type="noConversion"/>
  </si>
  <si>
    <t>林管處</t>
    <phoneticPr fontId="10" type="noConversion"/>
  </si>
  <si>
    <t>工作站</t>
    <phoneticPr fontId="10" type="noConversion"/>
  </si>
  <si>
    <t>樣區編號</t>
    <phoneticPr fontId="10" type="noConversion"/>
  </si>
  <si>
    <t>地點 (樣區名稱)</t>
    <phoneticPr fontId="10" type="noConversion"/>
  </si>
  <si>
    <t>樣區所屬
海拔段</t>
    <phoneticPr fontId="10" type="noConversion"/>
  </si>
  <si>
    <t>調查月份</t>
    <phoneticPr fontId="10" type="noConversion"/>
  </si>
  <si>
    <t>TWD97_X</t>
    <phoneticPr fontId="10" type="noConversion"/>
  </si>
  <si>
    <t>TWD97_Y</t>
    <phoneticPr fontId="10" type="noConversion"/>
  </si>
  <si>
    <t>經度</t>
    <phoneticPr fontId="10" type="noConversion"/>
  </si>
  <si>
    <t>緯度</t>
    <phoneticPr fontId="10" type="noConversion"/>
  </si>
  <si>
    <t>林管處說明</t>
    <phoneticPr fontId="10" type="noConversion"/>
  </si>
  <si>
    <t>X</t>
    <phoneticPr fontId="10" type="noConversion"/>
  </si>
  <si>
    <t>刪除</t>
    <phoneticPr fontId="10" type="noConversion"/>
  </si>
  <si>
    <t>A25-03</t>
    <phoneticPr fontId="10" type="noConversion"/>
  </si>
  <si>
    <t>助矢山</t>
  </si>
  <si>
    <t>&lt;1000m</t>
  </si>
  <si>
    <t>樣區中心難以到達</t>
    <phoneticPr fontId="10" type="noConversion"/>
  </si>
  <si>
    <t>大武1</t>
    <phoneticPr fontId="10" type="noConversion"/>
  </si>
  <si>
    <t>大武1林班麻林道</t>
    <phoneticPr fontId="10" type="noConversion"/>
  </si>
  <si>
    <t>金山段</t>
    <phoneticPr fontId="10" type="noConversion"/>
  </si>
  <si>
    <t>1000~2500m</t>
    <phoneticPr fontId="10" type="noConversion"/>
  </si>
  <si>
    <t>大武13</t>
    <phoneticPr fontId="10" type="noConversion"/>
  </si>
  <si>
    <t>安朔段</t>
    <phoneticPr fontId="10" type="noConversion"/>
  </si>
  <si>
    <t>成功</t>
    <phoneticPr fontId="10" type="noConversion"/>
  </si>
  <si>
    <t>成功</t>
    <phoneticPr fontId="10" type="noConversion"/>
  </si>
  <si>
    <t>1000~2500m</t>
  </si>
  <si>
    <t>知本</t>
    <phoneticPr fontId="10" type="noConversion"/>
  </si>
  <si>
    <t>台東40-51林班北太麻里段</t>
    <phoneticPr fontId="10" type="noConversion"/>
  </si>
  <si>
    <t>延平40林班斑鳩段</t>
    <phoneticPr fontId="10" type="noConversion"/>
  </si>
  <si>
    <t>知本</t>
    <phoneticPr fontId="10" type="noConversion"/>
  </si>
  <si>
    <t>台東1林班</t>
    <phoneticPr fontId="10" type="noConversion"/>
  </si>
  <si>
    <t>延平36-40林班利家段</t>
    <phoneticPr fontId="10" type="noConversion"/>
  </si>
  <si>
    <t>比例良產業道路</t>
    <phoneticPr fontId="10" type="noConversion"/>
  </si>
  <si>
    <t>&lt;1000m</t>
    <phoneticPr fontId="10" type="noConversion"/>
  </si>
  <si>
    <t>台東24-39林班建和段</t>
    <phoneticPr fontId="10" type="noConversion"/>
  </si>
  <si>
    <t>知本林道</t>
    <phoneticPr fontId="10" type="noConversion"/>
  </si>
  <si>
    <t>A22-01</t>
  </si>
  <si>
    <r>
      <t>台東都蘭山</t>
    </r>
    <r>
      <rPr>
        <sz val="12"/>
        <color rgb="FFFF0000"/>
        <rFont val="新細明體"/>
        <family val="1"/>
        <charset val="136"/>
        <scheme val="minor"/>
      </rPr>
      <t>※</t>
    </r>
  </si>
  <si>
    <t>&lt;1000m</t>
    <phoneticPr fontId="10" type="noConversion"/>
  </si>
  <si>
    <t>已有志工認養，不進行調查</t>
  </si>
  <si>
    <t>B22-02</t>
  </si>
  <si>
    <t>紅葉山</t>
    <phoneticPr fontId="10" type="noConversion"/>
  </si>
  <si>
    <t>因延平林道受損嚴重，路程遙遠，不進行調查</t>
  </si>
  <si>
    <t>台東縣內本鹿古道※</t>
    <phoneticPr fontId="10" type="noConversion"/>
  </si>
  <si>
    <t>南部橫貫公路 1687</t>
    <phoneticPr fontId="10" type="noConversion"/>
  </si>
  <si>
    <t>關山1</t>
    <phoneticPr fontId="10" type="noConversion"/>
  </si>
  <si>
    <t>關山2</t>
    <phoneticPr fontId="10" type="noConversion"/>
  </si>
  <si>
    <t>1000~2500m</t>
    <phoneticPr fontId="10" type="noConversion"/>
  </si>
  <si>
    <t>關山4</t>
    <phoneticPr fontId="10" type="noConversion"/>
  </si>
  <si>
    <t>關山5</t>
    <phoneticPr fontId="10" type="noConversion"/>
  </si>
  <si>
    <r>
      <t>關山6</t>
    </r>
    <r>
      <rPr>
        <sz val="11"/>
        <color theme="1"/>
        <rFont val="新細明體"/>
        <family val="2"/>
        <scheme val="minor"/>
      </rPr>
      <t/>
    </r>
  </si>
  <si>
    <r>
      <t>關山7</t>
    </r>
    <r>
      <rPr>
        <sz val="11"/>
        <color theme="1"/>
        <rFont val="新細明體"/>
        <family val="2"/>
        <scheme val="minor"/>
      </rPr>
      <t/>
    </r>
  </si>
  <si>
    <r>
      <t>關山8</t>
    </r>
    <r>
      <rPr>
        <sz val="11"/>
        <color theme="1"/>
        <rFont val="新細明體"/>
        <family val="2"/>
        <scheme val="minor"/>
      </rPr>
      <t/>
    </r>
  </si>
  <si>
    <t>X</t>
    <phoneticPr fontId="10" type="noConversion"/>
  </si>
  <si>
    <t>梨山</t>
    <phoneticPr fontId="10" type="noConversion"/>
  </si>
  <si>
    <t>B14-08</t>
  </si>
  <si>
    <t>林道中斷</t>
    <phoneticPr fontId="10" type="noConversion"/>
  </si>
  <si>
    <t>B14-09</t>
  </si>
  <si>
    <r>
      <t>思源啞口</t>
    </r>
    <r>
      <rPr>
        <sz val="12"/>
        <color rgb="FFFF0000"/>
        <rFont val="新細明體"/>
        <family val="1"/>
        <charset val="136"/>
        <scheme val="minor"/>
      </rPr>
      <t>※</t>
    </r>
    <phoneticPr fontId="10" type="noConversion"/>
  </si>
  <si>
    <t>林道中斷</t>
    <phoneticPr fontId="10" type="noConversion"/>
  </si>
  <si>
    <t>B14-10</t>
  </si>
  <si>
    <t>南湖登山口</t>
  </si>
  <si>
    <t>C14-06</t>
  </si>
  <si>
    <t>四秀-桃山線</t>
  </si>
  <si>
    <t>&gt;2500m</t>
  </si>
  <si>
    <t>路程超過一日</t>
    <phoneticPr fontId="10" type="noConversion"/>
  </si>
  <si>
    <t>C14-07</t>
  </si>
  <si>
    <t>四秀-品田線</t>
  </si>
  <si>
    <t>路程超過一日</t>
    <phoneticPr fontId="10" type="noConversion"/>
  </si>
  <si>
    <t>C14-09</t>
  </si>
  <si>
    <t>審馬陣草坡-五岩峰</t>
  </si>
  <si>
    <t>梨山</t>
    <phoneticPr fontId="10" type="noConversion"/>
  </si>
  <si>
    <t>檢核ok</t>
    <phoneticPr fontId="8" type="noConversion"/>
  </si>
  <si>
    <t>東勢</t>
    <phoneticPr fontId="10" type="noConversion"/>
  </si>
  <si>
    <t>梨山</t>
    <phoneticPr fontId="10" type="noConversion"/>
  </si>
  <si>
    <t>梨山1</t>
    <phoneticPr fontId="10" type="noConversion"/>
  </si>
  <si>
    <t>台8線72k</t>
    <phoneticPr fontId="10" type="noConversion"/>
  </si>
  <si>
    <r>
      <t>梨山10</t>
    </r>
    <r>
      <rPr>
        <sz val="11"/>
        <color theme="1"/>
        <rFont val="新細明體"/>
        <family val="2"/>
        <scheme val="minor"/>
      </rPr>
      <t/>
    </r>
    <phoneticPr fontId="10" type="noConversion"/>
  </si>
  <si>
    <t>甲區41林班</t>
    <phoneticPr fontId="10" type="noConversion"/>
  </si>
  <si>
    <r>
      <t>梨山11</t>
    </r>
    <r>
      <rPr>
        <sz val="11"/>
        <color theme="1"/>
        <rFont val="新細明體"/>
        <family val="2"/>
        <scheme val="minor"/>
      </rPr>
      <t/>
    </r>
  </si>
  <si>
    <t>甲區43林班</t>
    <phoneticPr fontId="10" type="noConversion"/>
  </si>
  <si>
    <r>
      <t>梨山12</t>
    </r>
    <r>
      <rPr>
        <sz val="11"/>
        <color theme="1"/>
        <rFont val="新細明體"/>
        <family val="2"/>
        <scheme val="minor"/>
      </rPr>
      <t/>
    </r>
  </si>
  <si>
    <t>甲區64林班</t>
    <phoneticPr fontId="10" type="noConversion"/>
  </si>
  <si>
    <r>
      <t>梨山13</t>
    </r>
    <r>
      <rPr>
        <sz val="11"/>
        <color theme="1"/>
        <rFont val="新細明體"/>
        <family val="2"/>
        <scheme val="minor"/>
      </rPr>
      <t/>
    </r>
  </si>
  <si>
    <r>
      <t>梨山2</t>
    </r>
    <r>
      <rPr>
        <sz val="11"/>
        <color theme="1"/>
        <rFont val="新細明體"/>
        <family val="2"/>
        <scheme val="minor"/>
      </rPr>
      <t/>
    </r>
  </si>
  <si>
    <r>
      <t>梨山4</t>
    </r>
    <r>
      <rPr>
        <sz val="11"/>
        <color theme="1"/>
        <rFont val="新細明體"/>
        <family val="2"/>
        <scheme val="minor"/>
      </rPr>
      <t/>
    </r>
  </si>
  <si>
    <r>
      <t>梨山5</t>
    </r>
    <r>
      <rPr>
        <sz val="11"/>
        <color theme="1"/>
        <rFont val="新細明體"/>
        <family val="2"/>
        <scheme val="minor"/>
      </rPr>
      <t/>
    </r>
  </si>
  <si>
    <t>台8線100k</t>
    <phoneticPr fontId="10" type="noConversion"/>
  </si>
  <si>
    <r>
      <t>梨山6</t>
    </r>
    <r>
      <rPr>
        <sz val="11"/>
        <color theme="1"/>
        <rFont val="新細明體"/>
        <family val="2"/>
        <scheme val="minor"/>
      </rPr>
      <t/>
    </r>
  </si>
  <si>
    <r>
      <t>梨山7</t>
    </r>
    <r>
      <rPr>
        <sz val="11"/>
        <color theme="1"/>
        <rFont val="新細明體"/>
        <family val="2"/>
        <scheme val="minor"/>
      </rPr>
      <t/>
    </r>
  </si>
  <si>
    <t>86k</t>
    <phoneticPr fontId="10" type="noConversion"/>
  </si>
  <si>
    <r>
      <t>梨山8</t>
    </r>
    <r>
      <rPr>
        <sz val="11"/>
        <color theme="1"/>
        <rFont val="新細明體"/>
        <family val="2"/>
        <scheme val="minor"/>
      </rPr>
      <t/>
    </r>
  </si>
  <si>
    <t>華崗</t>
    <phoneticPr fontId="10" type="noConversion"/>
  </si>
  <si>
    <r>
      <t>梨山9</t>
    </r>
    <r>
      <rPr>
        <sz val="11"/>
        <color theme="1"/>
        <rFont val="新細明體"/>
        <family val="2"/>
        <scheme val="minor"/>
      </rPr>
      <t/>
    </r>
  </si>
  <si>
    <t>甲區38林班</t>
    <phoneticPr fontId="10" type="noConversion"/>
  </si>
  <si>
    <t>X</t>
    <phoneticPr fontId="10" type="noConversion"/>
  </si>
  <si>
    <t>刪除</t>
    <phoneticPr fontId="10" type="noConversion"/>
  </si>
  <si>
    <t>鞍馬山</t>
    <phoneticPr fontId="8" type="noConversion"/>
  </si>
  <si>
    <t>B13-05</t>
  </si>
  <si>
    <t>大雪山210林道A</t>
  </si>
  <si>
    <t>林道崩塌，無法一天往返</t>
  </si>
  <si>
    <t>B14-11</t>
  </si>
  <si>
    <t>雪山西稜28.5K(230)</t>
  </si>
  <si>
    <t>林道9k崩壁，遙遠且危險</t>
  </si>
  <si>
    <t>C13-02</t>
  </si>
  <si>
    <t>大霸B</t>
  </si>
  <si>
    <t>&gt;2500m</t>
    <phoneticPr fontId="10" type="noConversion"/>
  </si>
  <si>
    <t>須從苗栗過去，專程前往且非一天能到達</t>
  </si>
  <si>
    <t>鞍馬山</t>
    <phoneticPr fontId="10" type="noConversion"/>
  </si>
  <si>
    <t>雪山西稜17K(230)</t>
    <phoneticPr fontId="10" type="noConversion"/>
  </si>
  <si>
    <t>B28-04</t>
    <phoneticPr fontId="10" type="noConversion"/>
  </si>
  <si>
    <t>鞍馬山1</t>
    <phoneticPr fontId="10" type="noConversion"/>
  </si>
  <si>
    <t>220林道</t>
    <phoneticPr fontId="10" type="noConversion"/>
  </si>
  <si>
    <t>&lt;1000m</t>
    <phoneticPr fontId="8" type="noConversion"/>
  </si>
  <si>
    <t>鳶嘴山</t>
    <phoneticPr fontId="10" type="noConversion"/>
  </si>
  <si>
    <t>雙崎</t>
    <phoneticPr fontId="10" type="noConversion"/>
  </si>
  <si>
    <t>B28-03</t>
  </si>
  <si>
    <t>烏石坑山</t>
  </si>
  <si>
    <t>林道中斷，無法單日來回</t>
    <phoneticPr fontId="10" type="noConversion"/>
  </si>
  <si>
    <t>雙崎1</t>
    <phoneticPr fontId="10" type="noConversion"/>
  </si>
  <si>
    <t>麗陽</t>
    <phoneticPr fontId="10" type="noConversion"/>
  </si>
  <si>
    <t>麗陽1</t>
    <phoneticPr fontId="10" type="noConversion"/>
  </si>
  <si>
    <t>勢麗仙區116</t>
    <phoneticPr fontId="10" type="noConversion"/>
  </si>
  <si>
    <t>B20-01</t>
  </si>
  <si>
    <t>阿桑來戛山</t>
    <phoneticPr fontId="10" type="noConversion"/>
  </si>
  <si>
    <t>交通不便，需步行2天才可抵達</t>
    <phoneticPr fontId="10" type="noConversion"/>
  </si>
  <si>
    <t>苳苳園西山</t>
    <phoneticPr fontId="10" type="noConversion"/>
  </si>
  <si>
    <t>鹿鳴</t>
    <phoneticPr fontId="10" type="noConversion"/>
  </si>
  <si>
    <t>玉里2</t>
    <phoneticPr fontId="10" type="noConversion"/>
  </si>
  <si>
    <t>酸柑</t>
    <phoneticPr fontId="10" type="noConversion"/>
  </si>
  <si>
    <t>玉里3</t>
    <phoneticPr fontId="10" type="noConversion"/>
  </si>
  <si>
    <t>三民</t>
    <phoneticPr fontId="10" type="noConversion"/>
  </si>
  <si>
    <t>樂合</t>
    <phoneticPr fontId="10" type="noConversion"/>
  </si>
  <si>
    <t>阿眉溪</t>
    <phoneticPr fontId="10" type="noConversion"/>
  </si>
  <si>
    <t>台23線</t>
    <phoneticPr fontId="10" type="noConversion"/>
  </si>
  <si>
    <t>A17-02</t>
  </si>
  <si>
    <t>花蓮縣龍澗※</t>
  </si>
  <si>
    <t>道路損壞</t>
  </si>
  <si>
    <t>南華1</t>
    <phoneticPr fontId="10" type="noConversion"/>
  </si>
  <si>
    <t>南華2</t>
    <phoneticPr fontId="10" type="noConversion"/>
  </si>
  <si>
    <t>米亞丸</t>
    <phoneticPr fontId="10" type="noConversion"/>
  </si>
  <si>
    <t>A16-04</t>
  </si>
  <si>
    <t>迴頭灣※</t>
  </si>
  <si>
    <t>路斷，難以到達</t>
    <phoneticPr fontId="10" type="noConversion"/>
  </si>
  <si>
    <t>A16-07</t>
    <phoneticPr fontId="10" type="noConversion"/>
  </si>
  <si>
    <t>下清水橋（清水斷崖）</t>
    <phoneticPr fontId="10" type="noConversion"/>
  </si>
  <si>
    <t>道路可及處幾乎都是隧道，隧道外的空間不足以設置樣區</t>
    <phoneticPr fontId="10" type="noConversion"/>
  </si>
  <si>
    <t>B16-03</t>
  </si>
  <si>
    <t>加羅禮山</t>
  </si>
  <si>
    <t>B16-04</t>
  </si>
  <si>
    <t>杵望山</t>
  </si>
  <si>
    <t>B16-05</t>
  </si>
  <si>
    <t>朝暾山</t>
  </si>
  <si>
    <t>花蓮縣合流※</t>
    <phoneticPr fontId="10" type="noConversion"/>
  </si>
  <si>
    <t>洛韶※</t>
    <phoneticPr fontId="10" type="noConversion"/>
  </si>
  <si>
    <t>卡拉寶山※</t>
    <phoneticPr fontId="10" type="noConversion"/>
  </si>
  <si>
    <t>花蓮縣關原※</t>
    <phoneticPr fontId="10" type="noConversion"/>
  </si>
  <si>
    <t>新城1</t>
    <phoneticPr fontId="10" type="noConversion"/>
  </si>
  <si>
    <t>大禹嶺</t>
    <phoneticPr fontId="19" type="noConversion"/>
  </si>
  <si>
    <t>佳民村</t>
    <phoneticPr fontId="10" type="noConversion"/>
  </si>
  <si>
    <t>克寶山</t>
    <phoneticPr fontId="10" type="noConversion"/>
  </si>
  <si>
    <t>B18-01</t>
  </si>
  <si>
    <t>象山村</t>
  </si>
  <si>
    <t>到路中斷</t>
    <phoneticPr fontId="10" type="noConversion"/>
  </si>
  <si>
    <t>B18-02</t>
  </si>
  <si>
    <t>林田山</t>
  </si>
  <si>
    <t>B19-01</t>
  </si>
  <si>
    <t>馬猴宛山</t>
  </si>
  <si>
    <t>萬榮1</t>
    <phoneticPr fontId="10" type="noConversion"/>
  </si>
  <si>
    <t>萬榮2</t>
    <phoneticPr fontId="10" type="noConversion"/>
  </si>
  <si>
    <t>丹大1</t>
    <phoneticPr fontId="10" type="noConversion"/>
  </si>
  <si>
    <r>
      <t>丹大2</t>
    </r>
    <r>
      <rPr>
        <sz val="11"/>
        <color theme="1"/>
        <rFont val="新細明體"/>
        <family val="2"/>
        <scheme val="minor"/>
      </rPr>
      <t/>
    </r>
  </si>
  <si>
    <r>
      <t>丹大3</t>
    </r>
    <r>
      <rPr>
        <sz val="11"/>
        <color theme="1"/>
        <rFont val="新細明體"/>
        <family val="2"/>
        <scheme val="minor"/>
      </rPr>
      <t/>
    </r>
  </si>
  <si>
    <r>
      <t>丹大4</t>
    </r>
    <r>
      <rPr>
        <sz val="11"/>
        <color theme="1"/>
        <rFont val="新細明體"/>
        <family val="2"/>
        <scheme val="minor"/>
      </rPr>
      <t/>
    </r>
  </si>
  <si>
    <r>
      <t>丹大5</t>
    </r>
    <r>
      <rPr>
        <sz val="11"/>
        <color theme="1"/>
        <rFont val="新細明體"/>
        <family val="2"/>
        <scheme val="minor"/>
      </rPr>
      <t/>
    </r>
  </si>
  <si>
    <t>巒大59林班</t>
    <phoneticPr fontId="10" type="noConversion"/>
  </si>
  <si>
    <r>
      <t>丹大6</t>
    </r>
    <r>
      <rPr>
        <sz val="11"/>
        <color theme="1"/>
        <rFont val="新細明體"/>
        <family val="2"/>
        <scheme val="minor"/>
      </rPr>
      <t/>
    </r>
  </si>
  <si>
    <t>檢核ok</t>
    <phoneticPr fontId="10" type="noConversion"/>
  </si>
  <si>
    <r>
      <t>丹大7</t>
    </r>
    <r>
      <rPr>
        <sz val="11"/>
        <color theme="1"/>
        <rFont val="新細明體"/>
        <family val="2"/>
        <scheme val="minor"/>
      </rPr>
      <t/>
    </r>
  </si>
  <si>
    <t>檢核ok</t>
    <phoneticPr fontId="10" type="noConversion"/>
  </si>
  <si>
    <r>
      <t>丹大8</t>
    </r>
    <r>
      <rPr>
        <sz val="11"/>
        <color theme="1"/>
        <rFont val="新細明體"/>
        <family val="2"/>
        <scheme val="minor"/>
      </rPr>
      <t/>
    </r>
  </si>
  <si>
    <r>
      <t>丹大9</t>
    </r>
    <r>
      <rPr>
        <sz val="11"/>
        <color theme="1"/>
        <rFont val="新細明體"/>
        <family val="2"/>
        <scheme val="minor"/>
      </rPr>
      <t/>
    </r>
  </si>
  <si>
    <t>B31-02</t>
    <phoneticPr fontId="19" type="noConversion"/>
  </si>
  <si>
    <t>北支線林道又路口</t>
    <phoneticPr fontId="10" type="noConversion"/>
  </si>
  <si>
    <t>路途遙遠，前去樣區需要兩三天</t>
    <phoneticPr fontId="10" type="noConversion"/>
  </si>
  <si>
    <t>B32-07</t>
    <phoneticPr fontId="19" type="noConversion"/>
  </si>
  <si>
    <t>人倫林道（坍方）段過</t>
    <phoneticPr fontId="10" type="noConversion"/>
  </si>
  <si>
    <t>C31-01</t>
    <phoneticPr fontId="19" type="noConversion"/>
  </si>
  <si>
    <t>人倫工作站</t>
    <phoneticPr fontId="10" type="noConversion"/>
  </si>
  <si>
    <t>B32-06</t>
    <phoneticPr fontId="19" type="noConversion"/>
  </si>
  <si>
    <t>水里1</t>
    <phoneticPr fontId="10" type="noConversion"/>
  </si>
  <si>
    <t>巒大77林班</t>
    <phoneticPr fontId="19" type="noConversion"/>
  </si>
  <si>
    <t>台大實驗林內，近123、 124林班</t>
    <phoneticPr fontId="10" type="noConversion"/>
  </si>
  <si>
    <t>信義鄉彩虹段</t>
    <phoneticPr fontId="10" type="noConversion"/>
  </si>
  <si>
    <r>
      <t>水里6</t>
    </r>
    <r>
      <rPr>
        <sz val="11"/>
        <color theme="1"/>
        <rFont val="新細明體"/>
        <family val="2"/>
        <scheme val="minor"/>
      </rPr>
      <t/>
    </r>
  </si>
  <si>
    <r>
      <t>水里7</t>
    </r>
    <r>
      <rPr>
        <sz val="11"/>
        <color theme="1"/>
        <rFont val="新細明體"/>
        <family val="2"/>
        <scheme val="minor"/>
      </rPr>
      <t/>
    </r>
  </si>
  <si>
    <r>
      <t>水里8</t>
    </r>
    <r>
      <rPr>
        <sz val="11"/>
        <color theme="1"/>
        <rFont val="新細明體"/>
        <family val="2"/>
        <scheme val="minor"/>
      </rPr>
      <t/>
    </r>
  </si>
  <si>
    <t>惠蓀林場（萱野山）</t>
  </si>
  <si>
    <t>台中1</t>
    <phoneticPr fontId="10" type="noConversion"/>
  </si>
  <si>
    <t>菩提寺</t>
    <phoneticPr fontId="19" type="noConversion"/>
  </si>
  <si>
    <r>
      <t>台中2</t>
    </r>
    <r>
      <rPr>
        <sz val="11"/>
        <color theme="1"/>
        <rFont val="新細明體"/>
        <family val="2"/>
        <scheme val="minor"/>
      </rPr>
      <t/>
    </r>
  </si>
  <si>
    <t>台中</t>
    <phoneticPr fontId="10" type="noConversion"/>
  </si>
  <si>
    <r>
      <t>台中3</t>
    </r>
    <r>
      <rPr>
        <sz val="11"/>
        <color theme="1"/>
        <rFont val="新細明體"/>
        <family val="2"/>
        <scheme val="minor"/>
      </rPr>
      <t/>
    </r>
  </si>
  <si>
    <t>牽牛坑</t>
    <phoneticPr fontId="19" type="noConversion"/>
  </si>
  <si>
    <r>
      <t>台中4</t>
    </r>
    <r>
      <rPr>
        <sz val="11"/>
        <color theme="1"/>
        <rFont val="新細明體"/>
        <family val="2"/>
        <scheme val="minor"/>
      </rPr>
      <t/>
    </r>
  </si>
  <si>
    <t>埔里13、14林班</t>
    <phoneticPr fontId="19" type="noConversion"/>
  </si>
  <si>
    <r>
      <t>台中5</t>
    </r>
    <r>
      <rPr>
        <sz val="11"/>
        <color theme="1"/>
        <rFont val="新細明體"/>
        <family val="2"/>
        <scheme val="minor"/>
      </rPr>
      <t/>
    </r>
  </si>
  <si>
    <r>
      <t>台中6</t>
    </r>
    <r>
      <rPr>
        <sz val="11"/>
        <color theme="1"/>
        <rFont val="新細明體"/>
        <family val="2"/>
        <scheme val="minor"/>
      </rPr>
      <t/>
    </r>
  </si>
  <si>
    <t>國姓埔源</t>
    <phoneticPr fontId="10" type="noConversion"/>
  </si>
  <si>
    <r>
      <t>台中7</t>
    </r>
    <r>
      <rPr>
        <sz val="11"/>
        <color theme="1"/>
        <rFont val="新細明體"/>
        <family val="2"/>
        <scheme val="minor"/>
      </rPr>
      <t/>
    </r>
  </si>
  <si>
    <r>
      <t>台中8</t>
    </r>
    <r>
      <rPr>
        <sz val="11"/>
        <color theme="1"/>
        <rFont val="新細明體"/>
        <family val="2"/>
        <scheme val="minor"/>
      </rPr>
      <t/>
    </r>
  </si>
  <si>
    <t>竹山1</t>
    <phoneticPr fontId="10" type="noConversion"/>
  </si>
  <si>
    <r>
      <t>竹山10</t>
    </r>
    <r>
      <rPr>
        <sz val="11"/>
        <color theme="1"/>
        <rFont val="新細明體"/>
        <family val="2"/>
        <scheme val="minor"/>
      </rPr>
      <t/>
    </r>
  </si>
  <si>
    <t>草嶺</t>
    <phoneticPr fontId="10" type="noConversion"/>
  </si>
  <si>
    <r>
      <t>竹山2</t>
    </r>
    <r>
      <rPr>
        <sz val="11"/>
        <color theme="1"/>
        <rFont val="新細明體"/>
        <family val="2"/>
        <scheme val="minor"/>
      </rPr>
      <t/>
    </r>
  </si>
  <si>
    <r>
      <t>竹山3</t>
    </r>
    <r>
      <rPr>
        <sz val="11"/>
        <color theme="1"/>
        <rFont val="新細明體"/>
        <family val="2"/>
        <scheme val="minor"/>
      </rPr>
      <t/>
    </r>
  </si>
  <si>
    <t>湖山水庫</t>
    <phoneticPr fontId="10" type="noConversion"/>
  </si>
  <si>
    <r>
      <t>竹山4</t>
    </r>
    <r>
      <rPr>
        <sz val="11"/>
        <color theme="1"/>
        <rFont val="新細明體"/>
        <family val="2"/>
        <scheme val="minor"/>
      </rPr>
      <t/>
    </r>
  </si>
  <si>
    <t>勞水坑</t>
    <phoneticPr fontId="10" type="noConversion"/>
  </si>
  <si>
    <r>
      <t>竹山5</t>
    </r>
    <r>
      <rPr>
        <sz val="11"/>
        <color theme="1"/>
        <rFont val="新細明體"/>
        <family val="2"/>
        <scheme val="minor"/>
      </rPr>
      <t/>
    </r>
  </si>
  <si>
    <t>鹿谷(石馬公園)</t>
    <phoneticPr fontId="10" type="noConversion"/>
  </si>
  <si>
    <r>
      <t>竹山6</t>
    </r>
    <r>
      <rPr>
        <sz val="11"/>
        <color theme="1"/>
        <rFont val="新細明體"/>
        <family val="2"/>
        <scheme val="minor"/>
      </rPr>
      <t/>
    </r>
  </si>
  <si>
    <t>杉林溪(分站)</t>
    <phoneticPr fontId="10" type="noConversion"/>
  </si>
  <si>
    <r>
      <t>竹山7</t>
    </r>
    <r>
      <rPr>
        <sz val="11"/>
        <color theme="1"/>
        <rFont val="新細明體"/>
        <family val="2"/>
        <scheme val="minor"/>
      </rPr>
      <t/>
    </r>
  </si>
  <si>
    <t>豐柏步道</t>
    <phoneticPr fontId="10" type="noConversion"/>
  </si>
  <si>
    <r>
      <t>竹山8</t>
    </r>
    <r>
      <rPr>
        <sz val="11"/>
        <color theme="1"/>
        <rFont val="新細明體"/>
        <family val="2"/>
        <scheme val="minor"/>
      </rPr>
      <t/>
    </r>
  </si>
  <si>
    <t>田中森林公園</t>
    <phoneticPr fontId="10" type="noConversion"/>
  </si>
  <si>
    <r>
      <t>竹山9</t>
    </r>
    <r>
      <rPr>
        <sz val="11"/>
        <color theme="1"/>
        <rFont val="新細明體"/>
        <family val="2"/>
        <scheme val="minor"/>
      </rPr>
      <t/>
    </r>
  </si>
  <si>
    <t>清水岩</t>
    <phoneticPr fontId="10" type="noConversion"/>
  </si>
  <si>
    <t>B30-05</t>
  </si>
  <si>
    <t>萬大林道登山口（三來稜山）</t>
  </si>
  <si>
    <t>路途遙遠</t>
    <phoneticPr fontId="10" type="noConversion"/>
  </si>
  <si>
    <t>武界林道（久久巢山）</t>
    <phoneticPr fontId="10" type="noConversion"/>
  </si>
  <si>
    <t>埔里1</t>
    <phoneticPr fontId="10" type="noConversion"/>
  </si>
  <si>
    <t>瑞岩溪水管路</t>
    <phoneticPr fontId="10" type="noConversion"/>
  </si>
  <si>
    <t>埔里2</t>
    <phoneticPr fontId="10" type="noConversion"/>
  </si>
  <si>
    <t>埔里3</t>
    <phoneticPr fontId="10" type="noConversion"/>
  </si>
  <si>
    <t>濁水溪區28林班</t>
    <phoneticPr fontId="10" type="noConversion"/>
  </si>
  <si>
    <r>
      <t>埔里4</t>
    </r>
    <r>
      <rPr>
        <sz val="11"/>
        <color theme="1"/>
        <rFont val="新細明體"/>
        <family val="2"/>
        <scheme val="minor"/>
      </rPr>
      <t/>
    </r>
  </si>
  <si>
    <t>卓社林道2</t>
    <phoneticPr fontId="10" type="noConversion"/>
  </si>
  <si>
    <r>
      <t>埔里5</t>
    </r>
    <r>
      <rPr>
        <sz val="11"/>
        <color theme="1"/>
        <rFont val="新細明體"/>
        <family val="2"/>
        <scheme val="minor"/>
      </rPr>
      <t/>
    </r>
  </si>
  <si>
    <t>武界水庫</t>
    <phoneticPr fontId="10" type="noConversion"/>
  </si>
  <si>
    <t>@</t>
    <phoneticPr fontId="10" type="noConversion"/>
  </si>
  <si>
    <t>屏東</t>
    <phoneticPr fontId="10" type="noConversion"/>
  </si>
  <si>
    <t>六龜12</t>
    <phoneticPr fontId="10" type="noConversion"/>
  </si>
  <si>
    <t>A38-01</t>
  </si>
  <si>
    <t>高雄縣石洞溫泉※</t>
  </si>
  <si>
    <t>道路中斷</t>
    <phoneticPr fontId="10" type="noConversion"/>
  </si>
  <si>
    <t>B38-05</t>
  </si>
  <si>
    <t>寶來溪</t>
  </si>
  <si>
    <t>B38-06</t>
  </si>
  <si>
    <t>小關山林道</t>
    <phoneticPr fontId="10" type="noConversion"/>
  </si>
  <si>
    <t>雲山瀑布</t>
  </si>
  <si>
    <t>六龜1</t>
    <phoneticPr fontId="10" type="noConversion"/>
  </si>
  <si>
    <t>小關山管制站</t>
    <phoneticPr fontId="10" type="noConversion"/>
  </si>
  <si>
    <t>藤枝遊樂區</t>
    <phoneticPr fontId="10" type="noConversion"/>
  </si>
  <si>
    <t>A26-06</t>
    <phoneticPr fontId="10" type="noConversion"/>
  </si>
  <si>
    <t>A26-07</t>
    <phoneticPr fontId="10" type="noConversion"/>
  </si>
  <si>
    <t>福興大橋（萬里得山）</t>
    <phoneticPr fontId="10" type="noConversion"/>
  </si>
  <si>
    <r>
      <rPr>
        <sz val="12"/>
        <rFont val="新細明體"/>
        <family val="1"/>
        <charset val="136"/>
        <scheme val="minor"/>
      </rPr>
      <t>恆春1</t>
    </r>
    <phoneticPr fontId="10" type="noConversion"/>
  </si>
  <si>
    <r>
      <rPr>
        <sz val="11"/>
        <rFont val="新細明體"/>
        <family val="1"/>
        <charset val="136"/>
        <scheme val="minor"/>
      </rPr>
      <t>墾丁苗圃</t>
    </r>
  </si>
  <si>
    <t>宣化段、五里亭段</t>
    <phoneticPr fontId="10" type="noConversion"/>
  </si>
  <si>
    <t>恆春事業區第53、54林班</t>
    <phoneticPr fontId="10" type="noConversion"/>
  </si>
  <si>
    <r>
      <rPr>
        <sz val="12"/>
        <rFont val="新細明體"/>
        <family val="1"/>
        <charset val="136"/>
        <scheme val="minor"/>
      </rPr>
      <t>恆春2</t>
    </r>
    <r>
      <rPr>
        <sz val="11"/>
        <color theme="1"/>
        <rFont val="新細明體"/>
        <family val="2"/>
        <scheme val="minor"/>
      </rPr>
      <t/>
    </r>
  </si>
  <si>
    <t>恆春事業區第9林班</t>
    <phoneticPr fontId="10" type="noConversion"/>
  </si>
  <si>
    <r>
      <rPr>
        <sz val="12"/>
        <rFont val="新細明體"/>
        <family val="1"/>
        <charset val="136"/>
        <scheme val="minor"/>
      </rPr>
      <t>恆春3</t>
    </r>
    <r>
      <rPr>
        <sz val="11"/>
        <color theme="1"/>
        <rFont val="新細明體"/>
        <family val="2"/>
        <scheme val="minor"/>
      </rPr>
      <t/>
    </r>
  </si>
  <si>
    <r>
      <rPr>
        <sz val="12"/>
        <rFont val="新細明體"/>
        <family val="1"/>
        <charset val="136"/>
        <scheme val="minor"/>
      </rPr>
      <t>恆春4</t>
    </r>
    <r>
      <rPr>
        <sz val="11"/>
        <color theme="1"/>
        <rFont val="新細明體"/>
        <family val="2"/>
        <scheme val="minor"/>
      </rPr>
      <t/>
    </r>
  </si>
  <si>
    <r>
      <rPr>
        <sz val="12"/>
        <rFont val="新細明體"/>
        <family val="1"/>
        <charset val="136"/>
        <scheme val="minor"/>
      </rPr>
      <t>恆春5</t>
    </r>
    <r>
      <rPr>
        <sz val="11"/>
        <color theme="1"/>
        <rFont val="新細明體"/>
        <family val="2"/>
        <scheme val="minor"/>
      </rPr>
      <t/>
    </r>
  </si>
  <si>
    <r>
      <rPr>
        <sz val="10"/>
        <rFont val="新細明體"/>
        <family val="1"/>
        <charset val="136"/>
        <scheme val="minor"/>
      </rPr>
      <t>恆春事業區第13林班</t>
    </r>
    <phoneticPr fontId="10" type="noConversion"/>
  </si>
  <si>
    <r>
      <rPr>
        <sz val="12"/>
        <rFont val="新細明體"/>
        <family val="1"/>
        <charset val="136"/>
        <scheme val="minor"/>
      </rPr>
      <t>恆春6</t>
    </r>
    <r>
      <rPr>
        <sz val="11"/>
        <color theme="1"/>
        <rFont val="新細明體"/>
        <family val="2"/>
        <scheme val="minor"/>
      </rPr>
      <t/>
    </r>
  </si>
  <si>
    <t>恆春7</t>
    <phoneticPr fontId="10" type="noConversion"/>
  </si>
  <si>
    <t>恆春8</t>
    <phoneticPr fontId="10" type="noConversion"/>
  </si>
  <si>
    <t>恆春9</t>
    <phoneticPr fontId="10" type="noConversion"/>
  </si>
  <si>
    <t>A38-04</t>
    <phoneticPr fontId="10" type="noConversion"/>
  </si>
  <si>
    <t>朱厝</t>
    <phoneticPr fontId="10" type="noConversion"/>
  </si>
  <si>
    <t>瑪雅</t>
    <phoneticPr fontId="10" type="noConversion"/>
  </si>
  <si>
    <t>月光山</t>
    <phoneticPr fontId="10" type="noConversion"/>
  </si>
  <si>
    <t>&lt;1000m</t>
    <phoneticPr fontId="10" type="noConversion"/>
  </si>
  <si>
    <t>31林班</t>
    <phoneticPr fontId="10" type="noConversion"/>
  </si>
  <si>
    <t>34林班</t>
    <phoneticPr fontId="10" type="noConversion"/>
  </si>
  <si>
    <t>47,49林班</t>
    <phoneticPr fontId="10" type="noConversion"/>
  </si>
  <si>
    <t>鹿埔北</t>
    <phoneticPr fontId="10" type="noConversion"/>
  </si>
  <si>
    <t>旗尾</t>
    <phoneticPr fontId="10" type="noConversion"/>
  </si>
  <si>
    <t>3,4林班</t>
    <phoneticPr fontId="10" type="noConversion"/>
  </si>
  <si>
    <t>46林班</t>
    <phoneticPr fontId="10" type="noConversion"/>
  </si>
  <si>
    <t>113林班</t>
    <phoneticPr fontId="10" type="noConversion"/>
  </si>
  <si>
    <t>潮州1</t>
    <phoneticPr fontId="10" type="noConversion"/>
  </si>
  <si>
    <t>潮州13</t>
    <phoneticPr fontId="10" type="noConversion"/>
  </si>
  <si>
    <t>往日真湯山</t>
    <phoneticPr fontId="10" type="noConversion"/>
  </si>
  <si>
    <t>因道路不可及與悖離日常巡視路線甚遠，無法作為監測樣區</t>
  </si>
  <si>
    <t>大湖1</t>
    <phoneticPr fontId="19" type="noConversion"/>
  </si>
  <si>
    <t>1329區外保安林</t>
    <phoneticPr fontId="19" type="noConversion"/>
  </si>
  <si>
    <t>B10-04</t>
  </si>
  <si>
    <t>番社跡山</t>
  </si>
  <si>
    <t>無法到達</t>
    <phoneticPr fontId="10" type="noConversion"/>
  </si>
  <si>
    <t>B10-05</t>
  </si>
  <si>
    <t>南插天山</t>
  </si>
  <si>
    <t>本樣區路途遙遠，單點路程即需3天2夜方可到達，悖離日常巡視路線，已重新調整至「義盛」樣區。</t>
    <phoneticPr fontId="10" type="noConversion"/>
  </si>
  <si>
    <t>B10-11</t>
  </si>
  <si>
    <t>斯馬庫斯B</t>
  </si>
  <si>
    <t>B10-12</t>
  </si>
  <si>
    <t>斯馬庫斯C</t>
  </si>
  <si>
    <t>檢核ok</t>
    <phoneticPr fontId="5" type="noConversion"/>
  </si>
  <si>
    <t>棲蘭C</t>
    <phoneticPr fontId="10" type="noConversion"/>
  </si>
  <si>
    <t>大溪1</t>
    <phoneticPr fontId="19" type="noConversion"/>
  </si>
  <si>
    <r>
      <t>大溪11</t>
    </r>
    <r>
      <rPr>
        <sz val="11"/>
        <color theme="1"/>
        <rFont val="新細明體"/>
        <family val="2"/>
        <scheme val="minor"/>
      </rPr>
      <t/>
    </r>
  </si>
  <si>
    <t>義盛(復興分站)</t>
    <phoneticPr fontId="10" type="noConversion"/>
  </si>
  <si>
    <r>
      <t>大溪6</t>
    </r>
    <r>
      <rPr>
        <sz val="11"/>
        <color theme="1"/>
        <rFont val="新細明體"/>
        <family val="2"/>
        <scheme val="minor"/>
      </rPr>
      <t/>
    </r>
  </si>
  <si>
    <r>
      <t>大溪7</t>
    </r>
    <r>
      <rPr>
        <sz val="11"/>
        <color theme="1"/>
        <rFont val="新細明體"/>
        <family val="2"/>
        <scheme val="minor"/>
      </rPr>
      <t/>
    </r>
  </si>
  <si>
    <r>
      <t>大溪8</t>
    </r>
    <r>
      <rPr>
        <sz val="11"/>
        <color theme="1"/>
        <rFont val="新細明體"/>
        <family val="2"/>
        <scheme val="minor"/>
      </rPr>
      <t/>
    </r>
  </si>
  <si>
    <r>
      <t>大溪9</t>
    </r>
    <r>
      <rPr>
        <sz val="11"/>
        <color theme="1"/>
        <rFont val="新細明體"/>
        <family val="2"/>
        <scheme val="minor"/>
      </rPr>
      <t/>
    </r>
  </si>
  <si>
    <t>B10-16</t>
    <phoneticPr fontId="10" type="noConversion"/>
  </si>
  <si>
    <t>俠客羅D</t>
    <phoneticPr fontId="10" type="noConversion"/>
  </si>
  <si>
    <t>因樣區相鄰導致樣點設置困難，故BBS團隊封閉此樣區</t>
    <phoneticPr fontId="10" type="noConversion"/>
  </si>
  <si>
    <t>油羅山</t>
  </si>
  <si>
    <t>因原預設樣區到達困難地形陡峭</t>
  </si>
  <si>
    <t>A12-07</t>
    <phoneticPr fontId="19" type="noConversion"/>
  </si>
  <si>
    <t>A12-08</t>
    <phoneticPr fontId="19" type="noConversion"/>
  </si>
  <si>
    <t>羅山林道(上)</t>
    <phoneticPr fontId="19" type="noConversion"/>
  </si>
  <si>
    <t>竹東1</t>
    <phoneticPr fontId="10" type="noConversion"/>
  </si>
  <si>
    <t>羅山林道(下)</t>
    <phoneticPr fontId="19" type="noConversion"/>
  </si>
  <si>
    <t>竹東2</t>
    <phoneticPr fontId="10" type="noConversion"/>
  </si>
  <si>
    <t>俠客羅E</t>
    <phoneticPr fontId="10" type="noConversion"/>
  </si>
  <si>
    <t>A05-13</t>
  </si>
  <si>
    <t>大保克山</t>
  </si>
  <si>
    <t>因內洞林道6.8公里處路基流失，樣區無法到達，已重新調整至「信賢」樣區。</t>
  </si>
  <si>
    <t>福巴越嶺古道(檜山)※</t>
    <phoneticPr fontId="10" type="noConversion"/>
  </si>
  <si>
    <t>桶后造林中心（桶后吊橋）※</t>
    <phoneticPr fontId="10" type="noConversion"/>
  </si>
  <si>
    <t>A05-10</t>
    <phoneticPr fontId="19" type="noConversion"/>
  </si>
  <si>
    <t>西坑※</t>
    <phoneticPr fontId="10" type="noConversion"/>
  </si>
  <si>
    <t>有木（32林班）</t>
    <phoneticPr fontId="19" type="noConversion"/>
  </si>
  <si>
    <t>信賢</t>
    <phoneticPr fontId="10" type="noConversion"/>
  </si>
  <si>
    <t>哈盆越嶺古道</t>
    <phoneticPr fontId="10" type="noConversion"/>
  </si>
  <si>
    <t>嘉義</t>
    <phoneticPr fontId="10" type="noConversion"/>
  </si>
  <si>
    <t>玉井</t>
    <phoneticPr fontId="10" type="noConversion"/>
  </si>
  <si>
    <t>A36-13</t>
  </si>
  <si>
    <t>扛破罐仔頂</t>
  </si>
  <si>
    <t>因道路崩塌刪除</t>
  </si>
  <si>
    <t>B38-03</t>
    <phoneticPr fontId="10" type="noConversion"/>
  </si>
  <si>
    <t>高雄縣南橫，天池※</t>
    <phoneticPr fontId="10" type="noConversion"/>
  </si>
  <si>
    <t>高雄縣南橫，檜谷※</t>
    <phoneticPr fontId="10" type="noConversion"/>
  </si>
  <si>
    <t>玉井1</t>
    <phoneticPr fontId="10" type="noConversion"/>
  </si>
  <si>
    <t>玉山里</t>
    <phoneticPr fontId="8" type="noConversion"/>
  </si>
  <si>
    <t>阿里山</t>
    <phoneticPr fontId="10" type="noConversion"/>
  </si>
  <si>
    <t>C38-01</t>
    <phoneticPr fontId="8" type="noConversion"/>
  </si>
  <si>
    <t>楠溪林道，梅蘭鞍部停機坪</t>
    <phoneticPr fontId="10" type="noConversion"/>
  </si>
  <si>
    <t>B32-09</t>
    <phoneticPr fontId="8" type="noConversion"/>
  </si>
  <si>
    <t>小笠原山(下方平台旁)</t>
    <phoneticPr fontId="10" type="noConversion"/>
  </si>
  <si>
    <t>阿里山1</t>
    <phoneticPr fontId="10" type="noConversion"/>
  </si>
  <si>
    <t>台18-1(82.5K)</t>
    <phoneticPr fontId="10" type="noConversion"/>
  </si>
  <si>
    <t>1000~2500m</t>
    <phoneticPr fontId="10" type="noConversion"/>
  </si>
  <si>
    <t>一葉蘭自然保留區</t>
    <phoneticPr fontId="10" type="noConversion"/>
  </si>
  <si>
    <t>阿里山事業區54林班</t>
    <phoneticPr fontId="10" type="noConversion"/>
  </si>
  <si>
    <t>二萬坪步道</t>
    <phoneticPr fontId="10" type="noConversion"/>
  </si>
  <si>
    <t>台18-2(大埔220林班)</t>
    <phoneticPr fontId="10" type="noConversion"/>
  </si>
  <si>
    <t>台18-3(88K以後)</t>
    <phoneticPr fontId="10" type="noConversion"/>
  </si>
  <si>
    <t>台18-4(98K)</t>
    <phoneticPr fontId="10" type="noConversion"/>
  </si>
  <si>
    <t>鹿林前山</t>
    <phoneticPr fontId="10" type="noConversion"/>
  </si>
  <si>
    <t>特富野步道</t>
    <phoneticPr fontId="10" type="noConversion"/>
  </si>
  <si>
    <t>祝山林道</t>
    <phoneticPr fontId="10" type="noConversion"/>
  </si>
  <si>
    <t>水漾步道</t>
    <phoneticPr fontId="10" type="noConversion"/>
  </si>
  <si>
    <t>塔山步道</t>
    <phoneticPr fontId="10" type="noConversion"/>
  </si>
  <si>
    <t>奮起湖</t>
    <phoneticPr fontId="10" type="noConversion"/>
  </si>
  <si>
    <t>奮起湖1</t>
    <phoneticPr fontId="10" type="noConversion"/>
  </si>
  <si>
    <t>觸口</t>
    <phoneticPr fontId="10" type="noConversion"/>
  </si>
  <si>
    <t>觸口1</t>
    <phoneticPr fontId="10" type="noConversion"/>
  </si>
  <si>
    <t>太平山</t>
    <phoneticPr fontId="10" type="noConversion"/>
  </si>
  <si>
    <t>A06-05</t>
  </si>
  <si>
    <t>嘉平林道A</t>
  </si>
  <si>
    <t>因道路不可及與悖離日常巡視路線甚遠，無法作為監測樣區</t>
    <phoneticPr fontId="10" type="noConversion"/>
  </si>
  <si>
    <t>B06-03</t>
  </si>
  <si>
    <t>嘉平林道B</t>
  </si>
  <si>
    <t>B06-08</t>
  </si>
  <si>
    <t>棲蘭B</t>
  </si>
  <si>
    <t>因B06-06的樣點落在本樣區內，所以被BBS團隊關閉此樣區</t>
    <phoneticPr fontId="10" type="noConversion"/>
  </si>
  <si>
    <t>B11-02</t>
  </si>
  <si>
    <t>南保津寒山</t>
  </si>
  <si>
    <t>B11-03</t>
  </si>
  <si>
    <t>100林道 (輔導會森林開發處工作站)</t>
  </si>
  <si>
    <t>B15-02</t>
  </si>
  <si>
    <t>平元林道 (三星山)</t>
  </si>
  <si>
    <t>B15-04</t>
  </si>
  <si>
    <t>C14-08</t>
  </si>
  <si>
    <t>雲稜山莊-審馬陣山</t>
  </si>
  <si>
    <t>鴛鴦湖130號林道※</t>
    <phoneticPr fontId="10" type="noConversion"/>
  </si>
  <si>
    <t>冬山</t>
    <phoneticPr fontId="10" type="noConversion"/>
  </si>
  <si>
    <t>A07-01</t>
    <phoneticPr fontId="10" type="noConversion"/>
  </si>
  <si>
    <t>宜蘭縣猴猴坑※</t>
    <phoneticPr fontId="10" type="noConversion"/>
  </si>
  <si>
    <t>A07-05</t>
    <phoneticPr fontId="10" type="noConversion"/>
  </si>
  <si>
    <t>寒溪</t>
    <phoneticPr fontId="10" type="noConversion"/>
  </si>
  <si>
    <t>冬山1</t>
    <phoneticPr fontId="10" type="noConversion"/>
  </si>
  <si>
    <t>羅區47林班(拳頭姆步道)</t>
    <phoneticPr fontId="8" type="noConversion"/>
  </si>
  <si>
    <t>羅區26林班(清水地熱區域)</t>
    <phoneticPr fontId="8" type="noConversion"/>
  </si>
  <si>
    <t>羅區66林班</t>
    <phoneticPr fontId="8" type="noConversion"/>
  </si>
  <si>
    <t>羅區71-72林班</t>
    <phoneticPr fontId="8" type="noConversion"/>
  </si>
  <si>
    <t>羅區73-75，79-80林班</t>
    <phoneticPr fontId="8" type="noConversion"/>
  </si>
  <si>
    <t>羅區101林班</t>
    <phoneticPr fontId="10" type="noConversion"/>
  </si>
  <si>
    <t>台北</t>
    <phoneticPr fontId="10" type="noConversion"/>
  </si>
  <si>
    <t>A04-15</t>
    <phoneticPr fontId="8" type="noConversion"/>
  </si>
  <si>
    <t>籐寮坑山</t>
    <phoneticPr fontId="10" type="noConversion"/>
  </si>
  <si>
    <t>羅東</t>
    <phoneticPr fontId="8" type="noConversion"/>
  </si>
  <si>
    <t>台北</t>
    <phoneticPr fontId="8" type="noConversion"/>
  </si>
  <si>
    <t>A04-02</t>
    <phoneticPr fontId="8" type="noConversion"/>
  </si>
  <si>
    <t>台北縣坪林台灣油杉自然保留區※</t>
    <phoneticPr fontId="10" type="noConversion"/>
  </si>
  <si>
    <t>A04-13</t>
    <phoneticPr fontId="8" type="noConversion"/>
  </si>
  <si>
    <t>雙溪泰平</t>
    <phoneticPr fontId="8" type="noConversion"/>
  </si>
  <si>
    <t>台北1</t>
    <phoneticPr fontId="10" type="noConversion"/>
  </si>
  <si>
    <t>金山磺溪頭</t>
    <phoneticPr fontId="10" type="noConversion"/>
  </si>
  <si>
    <t>台北2</t>
    <phoneticPr fontId="10" type="noConversion"/>
  </si>
  <si>
    <t>北投沙帽山</t>
    <phoneticPr fontId="10" type="noConversion"/>
  </si>
  <si>
    <t>台北3</t>
    <phoneticPr fontId="10" type="noConversion"/>
  </si>
  <si>
    <t>汐止四分尾山</t>
    <phoneticPr fontId="10" type="noConversion"/>
  </si>
  <si>
    <t>台北4</t>
    <phoneticPr fontId="10" type="noConversion"/>
  </si>
  <si>
    <t>石碇小格頭</t>
    <phoneticPr fontId="10" type="noConversion"/>
  </si>
  <si>
    <t>台北5</t>
    <phoneticPr fontId="10" type="noConversion"/>
  </si>
  <si>
    <t>新店十六分</t>
    <phoneticPr fontId="10" type="noConversion"/>
  </si>
  <si>
    <t>台北6</t>
    <phoneticPr fontId="10" type="noConversion"/>
  </si>
  <si>
    <t>坪林厚德崗坑</t>
    <phoneticPr fontId="10" type="noConversion"/>
  </si>
  <si>
    <t>A16-06</t>
  </si>
  <si>
    <t>和平林道(榮民礦家)</t>
  </si>
  <si>
    <t>B15-03</t>
  </si>
  <si>
    <t>神祕湖A</t>
  </si>
  <si>
    <t>南澳1</t>
    <phoneticPr fontId="10" type="noConversion"/>
  </si>
  <si>
    <t>和平林道(原A16-06建議改點)</t>
  </si>
  <si>
    <t>神祕湖A(原B15-03建議改點)</t>
  </si>
  <si>
    <t>A03-17</t>
    <phoneticPr fontId="10" type="noConversion"/>
  </si>
  <si>
    <t>礁溪</t>
    <phoneticPr fontId="10" type="noConversion"/>
  </si>
  <si>
    <t>礁溪1</t>
    <phoneticPr fontId="10" type="noConversion"/>
  </si>
  <si>
    <t>調查月份</t>
  </si>
  <si>
    <t>調查月份</t>
    <phoneticPr fontId="5" type="noConversion"/>
  </si>
  <si>
    <t>中橫114.5K</t>
  </si>
  <si>
    <t>中橫114.2K</t>
  </si>
  <si>
    <t>中橫113.6K</t>
  </si>
  <si>
    <t>中橫113K</t>
  </si>
  <si>
    <t>中橫112.5K</t>
  </si>
  <si>
    <t>中橫1120K</t>
  </si>
  <si>
    <t>中橫120.8K</t>
  </si>
  <si>
    <t>中橫118.1K</t>
  </si>
  <si>
    <t>中橫116.8K</t>
  </si>
  <si>
    <t>觀雲山莊半路</t>
  </si>
  <si>
    <t>中橫116K</t>
  </si>
  <si>
    <t>中橫118.5K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</si>
  <si>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</si>
  <si>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</si>
  <si>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</si>
  <si>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</si>
  <si>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</si>
  <si>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</si>
  <si>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</si>
  <si>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</si>
  <si>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</si>
  <si>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</si>
  <si>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</si>
  <si>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</si>
  <si>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</si>
  <si>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</si>
  <si>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</si>
  <si>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</si>
  <si>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</si>
  <si>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</si>
  <si>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慈母橋頭</t>
  </si>
  <si>
    <t>合流露營區</t>
  </si>
  <si>
    <t>合流綠水步道</t>
  </si>
  <si>
    <t>綠水</t>
  </si>
  <si>
    <t>岳王亭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</si>
  <si>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</si>
  <si>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</si>
  <si>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</si>
  <si>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</si>
  <si>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</si>
  <si>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</si>
  <si>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</si>
  <si>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</si>
  <si>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</si>
  <si>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</si>
  <si>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清水斷崖</t>
  </si>
  <si>
    <t>小清水</t>
  </si>
  <si>
    <t>匯德</t>
  </si>
  <si>
    <t>步道250M</t>
  </si>
  <si>
    <t>卡那剛橋</t>
  </si>
  <si>
    <t>蘇花改仁水隧道</t>
  </si>
  <si>
    <t>仁清隧道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</si>
  <si>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</si>
  <si>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</si>
  <si>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</si>
  <si>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</si>
  <si>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</si>
  <si>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</si>
  <si>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B16-02</t>
    <phoneticPr fontId="10" type="noConversion"/>
  </si>
  <si>
    <t>B16-02</t>
    <phoneticPr fontId="5" type="noConversion"/>
  </si>
  <si>
    <t>B16-01</t>
    <phoneticPr fontId="10" type="noConversion"/>
  </si>
  <si>
    <t>B16-01</t>
    <phoneticPr fontId="5" type="noConversion"/>
  </si>
  <si>
    <t>A16-05</t>
    <phoneticPr fontId="10" type="noConversion"/>
  </si>
  <si>
    <t>A16-05</t>
    <phoneticPr fontId="5" type="noConversion"/>
  </si>
  <si>
    <t>A16-03</t>
    <phoneticPr fontId="10" type="noConversion"/>
  </si>
  <si>
    <t>新城3</t>
    <phoneticPr fontId="5" type="noConversion"/>
  </si>
  <si>
    <t>新城2</t>
    <phoneticPr fontId="10" type="noConversion"/>
  </si>
  <si>
    <t>新城5</t>
    <phoneticPr fontId="10" type="noConversion"/>
  </si>
  <si>
    <t>輔助欄-6分鐘</t>
    <phoneticPr fontId="5" type="noConversion"/>
  </si>
  <si>
    <t>輔助欄-座標確認</t>
    <phoneticPr fontId="5" type="noConversion"/>
  </si>
  <si>
    <t>4月,6月</t>
  </si>
  <si>
    <t>3月,5月</t>
  </si>
  <si>
    <t>5月,6月</t>
  </si>
  <si>
    <t>台8線72k</t>
    <phoneticPr fontId="5" type="noConversion"/>
  </si>
  <si>
    <t>113林班</t>
    <phoneticPr fontId="5" type="noConversion"/>
  </si>
  <si>
    <t>旗山9</t>
    <phoneticPr fontId="10" type="noConversion"/>
  </si>
  <si>
    <t>46林班</t>
    <phoneticPr fontId="5" type="noConversion"/>
  </si>
  <si>
    <t>旗山8</t>
    <phoneticPr fontId="10" type="noConversion"/>
  </si>
  <si>
    <t>鹿埔北</t>
    <phoneticPr fontId="5" type="noConversion"/>
  </si>
  <si>
    <t>旗山5</t>
    <phoneticPr fontId="10" type="noConversion"/>
  </si>
  <si>
    <t>47,49林班</t>
    <phoneticPr fontId="5" type="noConversion"/>
  </si>
  <si>
    <t>旗山4</t>
    <phoneticPr fontId="10" type="noConversion"/>
  </si>
  <si>
    <t>旗尾</t>
    <phoneticPr fontId="5" type="noConversion"/>
  </si>
  <si>
    <t>旗山6</t>
    <phoneticPr fontId="5" type="noConversion"/>
  </si>
  <si>
    <t>旗山3</t>
    <phoneticPr fontId="5" type="noConversion"/>
  </si>
  <si>
    <t>瑪雅</t>
    <phoneticPr fontId="5" type="noConversion"/>
  </si>
  <si>
    <t>旗山1</t>
    <phoneticPr fontId="10" type="noConversion"/>
  </si>
  <si>
    <t>31林班</t>
    <phoneticPr fontId="5" type="noConversion"/>
  </si>
  <si>
    <t>旗山2</t>
    <phoneticPr fontId="5" type="noConversion"/>
  </si>
  <si>
    <t>3,4林班</t>
    <phoneticPr fontId="5" type="noConversion"/>
  </si>
  <si>
    <t>旗山7</t>
    <phoneticPr fontId="5" type="noConversion"/>
  </si>
  <si>
    <t>月光山</t>
    <phoneticPr fontId="5" type="noConversion"/>
  </si>
  <si>
    <t>旗山10</t>
    <phoneticPr fontId="5" type="noConversion"/>
  </si>
  <si>
    <t>吹上山</t>
    <phoneticPr fontId="5" type="noConversion"/>
  </si>
  <si>
    <t>B29-01</t>
    <phoneticPr fontId="5" type="noConversion"/>
  </si>
  <si>
    <t>洛韶</t>
    <phoneticPr fontId="5" type="noConversion"/>
  </si>
  <si>
    <t>三棧溪</t>
    <phoneticPr fontId="5" type="noConversion"/>
  </si>
  <si>
    <t>克寶山</t>
    <phoneticPr fontId="5" type="noConversion"/>
  </si>
  <si>
    <r>
      <t>台中9</t>
    </r>
    <r>
      <rPr>
        <sz val="11"/>
        <color theme="1"/>
        <rFont val="新細明體"/>
        <family val="2"/>
        <scheme val="minor"/>
      </rPr>
      <t/>
    </r>
    <phoneticPr fontId="5" type="noConversion"/>
  </si>
  <si>
    <t>台中9</t>
    <phoneticPr fontId="5" type="noConversion"/>
  </si>
  <si>
    <t>中興大學實驗林林道</t>
    <phoneticPr fontId="10" type="noConversion"/>
  </si>
  <si>
    <t>中興大學實驗林林道</t>
    <phoneticPr fontId="5" type="noConversion"/>
  </si>
  <si>
    <t>A16-03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</si>
</sst>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h:mm;@"/>
    <numFmt numFmtId="177" formatCode="0.00000"/>
    <numFmt numFmtId="178" formatCode="0.000000"/>
    <numFmt numFmtId="179" formatCode="0.0000"/>
    <numFmt numFmtId="180" formatCode="0.00000_);[Red]\(0.00000\)"/>
    <numFmt numFmtId="181" formatCode="0_);[Red]\(0\)"/>
    <numFmt numFmtId="182" formatCode="0&quot; &quot;;&quot;(&quot;0&quot;)&quot;"/>
    <numFmt numFmtId="183" formatCode="0.0000_);[Red]\(0.0000\)"/>
    <numFmt numFmtId="184" formatCode="0.000000_);[Red]\(0.000000\)"/>
    <numFmt numFmtId="185" formatCode="0_ "/>
  </numFmts>
  <fonts count="36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theme="1" tint="4.9989318521683403E-2"/>
      <name val="新細明體"/>
      <family val="1"/>
      <charset val="136"/>
      <scheme val="minor"/>
    </font>
    <font>
      <sz val="12"/>
      <color rgb="FF000000"/>
      <name val="PMingLiu"/>
      <family val="1"/>
      <charset val="136"/>
    </font>
    <font>
      <sz val="1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70C0"/>
      <name val="細明體"/>
      <family val="3"/>
      <charset val="136"/>
    </font>
    <font>
      <b/>
      <sz val="12"/>
      <color rgb="FF0070C0"/>
      <name val="Times New Roman"/>
      <family val="1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theme="4" tint="-0.249977111117893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21" fillId="0" borderId="0"/>
  </cellStyleXfs>
  <cellXfs count="25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176" fontId="0" fillId="0" borderId="1" xfId="0" applyNumberFormat="1" applyBorder="1"/>
    <xf numFmtId="0" fontId="0" fillId="0" borderId="0" xfId="0" pivotButton="1"/>
    <xf numFmtId="0" fontId="7" fillId="0" borderId="0" xfId="2" applyFont="1" applyBorder="1" applyAlignment="1">
      <alignment vertical="center"/>
    </xf>
    <xf numFmtId="0" fontId="9" fillId="2" borderId="0" xfId="2" applyFont="1" applyFill="1" applyBorder="1" applyAlignment="1">
      <alignment vertical="center"/>
    </xf>
    <xf numFmtId="0" fontId="12" fillId="3" borderId="0" xfId="3" applyFont="1" applyFill="1" applyBorder="1" applyAlignment="1" applyProtection="1">
      <alignment vertical="center" wrapText="1"/>
    </xf>
    <xf numFmtId="1" fontId="12" fillId="3" borderId="0" xfId="4" applyNumberFormat="1" applyFont="1" applyFill="1" applyBorder="1" applyAlignment="1" applyProtection="1">
      <alignment vertical="center" wrapText="1"/>
    </xf>
    <xf numFmtId="0" fontId="12" fillId="3" borderId="0" xfId="4" applyFont="1" applyFill="1" applyBorder="1" applyAlignment="1" applyProtection="1">
      <alignment vertical="center" wrapText="1"/>
    </xf>
    <xf numFmtId="1" fontId="12" fillId="3" borderId="1" xfId="4" applyNumberFormat="1" applyFont="1" applyFill="1" applyBorder="1" applyAlignment="1" applyProtection="1">
      <alignment vertical="center" wrapText="1"/>
    </xf>
    <xf numFmtId="1" fontId="9" fillId="2" borderId="1" xfId="2" applyNumberFormat="1" applyFont="1" applyFill="1" applyBorder="1" applyAlignment="1">
      <alignment horizontal="center" vertical="top" wrapText="1"/>
    </xf>
    <xf numFmtId="0" fontId="9" fillId="0" borderId="1" xfId="2" applyFont="1" applyFill="1" applyBorder="1" applyAlignment="1">
      <alignment horizontal="center" vertical="center"/>
    </xf>
    <xf numFmtId="177" fontId="9" fillId="0" borderId="1" xfId="2" applyNumberFormat="1" applyFont="1" applyFill="1" applyBorder="1" applyAlignment="1">
      <alignment horizontal="center" vertical="center"/>
    </xf>
    <xf numFmtId="0" fontId="1" fillId="0" borderId="0" xfId="2" applyBorder="1">
      <alignment vertical="center"/>
    </xf>
    <xf numFmtId="0" fontId="7" fillId="0" borderId="1" xfId="2" applyFont="1" applyBorder="1">
      <alignment vertical="center"/>
    </xf>
    <xf numFmtId="0" fontId="7" fillId="0" borderId="1" xfId="2" applyFont="1" applyBorder="1" applyAlignment="1">
      <alignment vertical="center"/>
    </xf>
    <xf numFmtId="0" fontId="14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2" xfId="2" applyFont="1" applyBorder="1" applyAlignment="1">
      <alignment horizontal="center" vertical="center"/>
    </xf>
    <xf numFmtId="1" fontId="1" fillId="0" borderId="1" xfId="2" applyNumberFormat="1" applyBorder="1">
      <alignment vertical="center"/>
    </xf>
    <xf numFmtId="0" fontId="7" fillId="0" borderId="2" xfId="2" applyFont="1" applyBorder="1">
      <alignment vertical="center"/>
    </xf>
    <xf numFmtId="177" fontId="7" fillId="0" borderId="2" xfId="2" applyNumberFormat="1" applyFont="1" applyBorder="1">
      <alignment vertical="center"/>
    </xf>
    <xf numFmtId="0" fontId="7" fillId="0" borderId="1" xfId="2" applyFont="1" applyBorder="1" applyAlignment="1">
      <alignment horizontal="center" vertical="center"/>
    </xf>
    <xf numFmtId="177" fontId="7" fillId="0" borderId="1" xfId="2" applyNumberFormat="1" applyFont="1" applyBorder="1">
      <alignment vertical="center"/>
    </xf>
    <xf numFmtId="178" fontId="7" fillId="0" borderId="1" xfId="2" applyNumberFormat="1" applyFont="1" applyBorder="1">
      <alignment vertical="center"/>
    </xf>
    <xf numFmtId="0" fontId="16" fillId="0" borderId="1" xfId="2" applyFont="1" applyBorder="1">
      <alignment vertical="center"/>
    </xf>
    <xf numFmtId="0" fontId="16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horizontal="left" vertical="center" wrapText="1"/>
    </xf>
    <xf numFmtId="0" fontId="7" fillId="0" borderId="1" xfId="2" applyFont="1" applyFill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left" vertical="center"/>
    </xf>
    <xf numFmtId="0" fontId="14" fillId="0" borderId="1" xfId="3" applyFont="1" applyFill="1" applyBorder="1" applyAlignment="1" applyProtection="1">
      <alignment horizontal="left" vertical="center"/>
    </xf>
    <xf numFmtId="0" fontId="14" fillId="0" borderId="1" xfId="2" applyFont="1" applyBorder="1" applyAlignment="1">
      <alignment horizontal="left" vertical="center"/>
    </xf>
    <xf numFmtId="179" fontId="7" fillId="0" borderId="1" xfId="2" applyNumberFormat="1" applyFont="1" applyBorder="1">
      <alignment vertical="center"/>
    </xf>
    <xf numFmtId="0" fontId="1" fillId="0" borderId="1" xfId="2" applyBorder="1">
      <alignment vertical="center"/>
    </xf>
    <xf numFmtId="0" fontId="17" fillId="0" borderId="1" xfId="2" applyFont="1" applyBorder="1" applyAlignment="1">
      <alignment horizontal="left" vertical="center"/>
    </xf>
    <xf numFmtId="0" fontId="17" fillId="0" borderId="1" xfId="2" applyFont="1" applyFill="1" applyBorder="1">
      <alignment vertical="center"/>
    </xf>
    <xf numFmtId="0" fontId="18" fillId="0" borderId="1" xfId="2" applyFont="1" applyBorder="1" applyAlignment="1">
      <alignment vertical="center"/>
    </xf>
    <xf numFmtId="0" fontId="14" fillId="0" borderId="1" xfId="1" applyFont="1" applyBorder="1" applyAlignment="1" applyProtection="1">
      <alignment horizontal="left" vertical="center"/>
    </xf>
    <xf numFmtId="0" fontId="6" fillId="0" borderId="1" xfId="2" applyFont="1" applyBorder="1" applyAlignment="1">
      <alignment horizontal="left" vertical="center"/>
    </xf>
    <xf numFmtId="179" fontId="7" fillId="0" borderId="3" xfId="2" applyNumberFormat="1" applyFont="1" applyBorder="1">
      <alignment vertical="center"/>
    </xf>
    <xf numFmtId="1" fontId="7" fillId="0" borderId="1" xfId="2" applyNumberFormat="1" applyFont="1" applyBorder="1">
      <alignment vertical="center"/>
    </xf>
    <xf numFmtId="0" fontId="7" fillId="0" borderId="3" xfId="2" applyFont="1" applyBorder="1">
      <alignment vertical="center"/>
    </xf>
    <xf numFmtId="0" fontId="14" fillId="0" borderId="1" xfId="2" applyFont="1" applyFill="1" applyBorder="1" applyAlignment="1">
      <alignment horizontal="left" vertical="center"/>
    </xf>
    <xf numFmtId="0" fontId="16" fillId="0" borderId="1" xfId="2" applyFont="1" applyBorder="1" applyAlignment="1">
      <alignment vertical="center"/>
    </xf>
    <xf numFmtId="0" fontId="16" fillId="0" borderId="1" xfId="2" applyFont="1" applyBorder="1" applyAlignment="1">
      <alignment horizontal="center" vertical="center"/>
    </xf>
    <xf numFmtId="0" fontId="20" fillId="0" borderId="1" xfId="2" applyFont="1" applyBorder="1">
      <alignment vertical="center"/>
    </xf>
    <xf numFmtId="0" fontId="20" fillId="0" borderId="1" xfId="2" applyFont="1" applyBorder="1" applyAlignment="1">
      <alignment horizontal="center" vertical="center"/>
    </xf>
    <xf numFmtId="0" fontId="16" fillId="0" borderId="1" xfId="2" applyFont="1" applyBorder="1" applyAlignment="1"/>
    <xf numFmtId="0" fontId="7" fillId="0" borderId="1" xfId="2" applyFont="1" applyBorder="1" applyAlignment="1"/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Border="1" applyAlignment="1">
      <alignment vertical="center"/>
    </xf>
    <xf numFmtId="0" fontId="15" fillId="0" borderId="1" xfId="2" applyFont="1" applyBorder="1">
      <alignment vertical="center"/>
    </xf>
    <xf numFmtId="0" fontId="14" fillId="4" borderId="1" xfId="2" applyFont="1" applyFill="1" applyBorder="1" applyAlignment="1">
      <alignment vertical="center"/>
    </xf>
    <xf numFmtId="0" fontId="7" fillId="4" borderId="1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vertical="center"/>
    </xf>
    <xf numFmtId="0" fontId="16" fillId="0" borderId="1" xfId="2" applyFont="1" applyFill="1" applyBorder="1">
      <alignment vertical="center"/>
    </xf>
    <xf numFmtId="0" fontId="16" fillId="0" borderId="1" xfId="5" applyFont="1" applyBorder="1" applyAlignment="1">
      <alignment horizontal="center" vertical="center"/>
    </xf>
    <xf numFmtId="0" fontId="7" fillId="0" borderId="1" xfId="2" applyFont="1" applyBorder="1" applyAlignment="1" applyProtection="1">
      <alignment horizontal="center" vertical="center"/>
    </xf>
    <xf numFmtId="0" fontId="7" fillId="0" borderId="1" xfId="2" applyFont="1" applyBorder="1" applyAlignment="1" applyProtection="1">
      <alignment horizontal="left" vertical="center"/>
    </xf>
    <xf numFmtId="0" fontId="22" fillId="0" borderId="1" xfId="2" applyFont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14" fillId="0" borderId="1" xfId="3" applyFont="1" applyFill="1" applyBorder="1" applyAlignment="1" applyProtection="1">
      <alignment horizontal="center" vertical="center"/>
    </xf>
    <xf numFmtId="0" fontId="16" fillId="0" borderId="1" xfId="2" applyFont="1" applyFill="1" applyBorder="1" applyAlignment="1">
      <alignment horizontal="left" vertical="center"/>
    </xf>
    <xf numFmtId="0" fontId="16" fillId="0" borderId="1" xfId="3" applyFont="1" applyFill="1" applyBorder="1" applyAlignment="1" applyProtection="1">
      <alignment horizontal="left" vertical="center"/>
    </xf>
    <xf numFmtId="0" fontId="16" fillId="0" borderId="1" xfId="3" applyFont="1" applyFill="1" applyBorder="1" applyAlignment="1" applyProtection="1">
      <alignment horizontal="center" vertical="center"/>
    </xf>
    <xf numFmtId="0" fontId="23" fillId="0" borderId="1" xfId="3" applyFont="1" applyFill="1" applyBorder="1" applyAlignment="1" applyProtection="1">
      <alignment horizontal="left" vertical="center"/>
    </xf>
    <xf numFmtId="0" fontId="18" fillId="0" borderId="1" xfId="2" applyFont="1" applyFill="1" applyBorder="1" applyAlignment="1">
      <alignment vertical="center"/>
    </xf>
    <xf numFmtId="0" fontId="7" fillId="0" borderId="1" xfId="3" applyFont="1" applyFill="1" applyBorder="1" applyAlignment="1" applyProtection="1">
      <alignment horizontal="left" vertical="center"/>
    </xf>
    <xf numFmtId="0" fontId="7" fillId="0" borderId="1" xfId="2" applyFont="1" applyBorder="1" applyAlignment="1" applyProtection="1">
      <alignment horizontal="left" vertical="center" wrapText="1"/>
    </xf>
    <xf numFmtId="0" fontId="7" fillId="0" borderId="1" xfId="2" applyFont="1" applyBorder="1" applyAlignment="1" applyProtection="1">
      <alignment horizontal="left" vertical="center" wrapText="1"/>
      <protection locked="0"/>
    </xf>
    <xf numFmtId="0" fontId="1" fillId="0" borderId="1" xfId="2" applyFont="1" applyBorder="1">
      <alignment vertical="center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 applyProtection="1">
      <alignment horizontal="center" vertical="center"/>
    </xf>
    <xf numFmtId="0" fontId="1" fillId="0" borderId="1" xfId="2" applyFont="1" applyBorder="1" applyAlignment="1" applyProtection="1">
      <alignment horizontal="left" vertical="center"/>
    </xf>
    <xf numFmtId="0" fontId="16" fillId="0" borderId="1" xfId="2" applyFont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6" fillId="0" borderId="1" xfId="4" applyFont="1" applyBorder="1">
      <alignment vertical="center"/>
    </xf>
    <xf numFmtId="0" fontId="7" fillId="0" borderId="1" xfId="4" applyFont="1" applyBorder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1" xfId="4" applyFont="1" applyBorder="1" applyAlignment="1">
      <alignment horizontal="left" vertical="center"/>
    </xf>
    <xf numFmtId="0" fontId="7" fillId="0" borderId="4" xfId="4" applyFont="1" applyBorder="1">
      <alignment vertical="center"/>
    </xf>
    <xf numFmtId="0" fontId="7" fillId="0" borderId="3" xfId="4" applyFont="1" applyBorder="1">
      <alignment vertical="center"/>
    </xf>
    <xf numFmtId="177" fontId="7" fillId="0" borderId="1" xfId="4" applyNumberFormat="1" applyFont="1" applyBorder="1">
      <alignment vertical="center"/>
    </xf>
    <xf numFmtId="0" fontId="17" fillId="0" borderId="1" xfId="4" applyFont="1" applyBorder="1" applyAlignment="1">
      <alignment horizontal="left" vertical="center"/>
    </xf>
    <xf numFmtId="1" fontId="3" fillId="0" borderId="1" xfId="2" applyNumberFormat="1" applyFont="1" applyBorder="1">
      <alignment vertical="center"/>
    </xf>
    <xf numFmtId="0" fontId="7" fillId="0" borderId="4" xfId="2" applyFont="1" applyBorder="1">
      <alignment vertical="center"/>
    </xf>
    <xf numFmtId="0" fontId="16" fillId="0" borderId="5" xfId="2" applyFont="1" applyBorder="1">
      <alignment vertical="center"/>
    </xf>
    <xf numFmtId="0" fontId="7" fillId="0" borderId="4" xfId="2" applyFont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18" fillId="0" borderId="1" xfId="2" applyFont="1" applyBorder="1" applyAlignment="1">
      <alignment horizontal="left" vertical="center"/>
    </xf>
    <xf numFmtId="0" fontId="14" fillId="0" borderId="1" xfId="2" applyFont="1" applyBorder="1" applyAlignment="1" applyProtection="1">
      <alignment horizontal="center" vertical="center"/>
    </xf>
    <xf numFmtId="0" fontId="14" fillId="0" borderId="1" xfId="2" applyFont="1" applyBorder="1" applyAlignment="1" applyProtection="1">
      <alignment horizontal="left" vertical="center"/>
    </xf>
    <xf numFmtId="0" fontId="15" fillId="0" borderId="1" xfId="2" applyFont="1" applyBorder="1" applyAlignment="1" applyProtection="1">
      <alignment horizontal="center" vertical="center"/>
    </xf>
    <xf numFmtId="0" fontId="16" fillId="0" borderId="1" xfId="2" applyFont="1" applyBorder="1" applyAlignment="1" applyProtection="1">
      <alignment horizontal="left" vertical="center"/>
    </xf>
    <xf numFmtId="180" fontId="16" fillId="0" borderId="1" xfId="2" applyNumberFormat="1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177" fontId="16" fillId="0" borderId="1" xfId="2" applyNumberFormat="1" applyFont="1" applyBorder="1">
      <alignment vertical="center"/>
    </xf>
    <xf numFmtId="0" fontId="3" fillId="0" borderId="1" xfId="2" applyFont="1" applyBorder="1" applyAlignment="1">
      <alignment vertical="center"/>
    </xf>
    <xf numFmtId="0" fontId="1" fillId="0" borderId="1" xfId="2" applyBorder="1" applyAlignment="1">
      <alignment horizontal="center" vertical="center"/>
    </xf>
    <xf numFmtId="0" fontId="25" fillId="0" borderId="1" xfId="2" applyFont="1" applyBorder="1" applyAlignment="1">
      <alignment horizontal="left" vertical="center"/>
    </xf>
    <xf numFmtId="0" fontId="25" fillId="0" borderId="1" xfId="2" applyFont="1" applyBorder="1">
      <alignment vertical="center"/>
    </xf>
    <xf numFmtId="0" fontId="1" fillId="0" borderId="1" xfId="2" applyBorder="1" applyAlignment="1">
      <alignment horizontal="left" vertical="center"/>
    </xf>
    <xf numFmtId="177" fontId="16" fillId="0" borderId="1" xfId="2" applyNumberFormat="1" applyFont="1" applyBorder="1" applyAlignment="1">
      <alignment horizontal="center" vertical="center"/>
    </xf>
    <xf numFmtId="0" fontId="16" fillId="0" borderId="1" xfId="3" applyFont="1" applyFill="1" applyBorder="1" applyAlignment="1" applyProtection="1">
      <alignment vertical="center"/>
    </xf>
    <xf numFmtId="0" fontId="26" fillId="0" borderId="1" xfId="2" applyFont="1" applyBorder="1">
      <alignment vertical="center"/>
    </xf>
    <xf numFmtId="0" fontId="23" fillId="0" borderId="1" xfId="2" applyFont="1" applyBorder="1">
      <alignment vertical="center"/>
    </xf>
    <xf numFmtId="177" fontId="23" fillId="0" borderId="1" xfId="2" applyNumberFormat="1" applyFont="1" applyBorder="1">
      <alignment vertical="center"/>
    </xf>
    <xf numFmtId="0" fontId="27" fillId="0" borderId="1" xfId="2" applyFont="1" applyBorder="1" applyAlignment="1">
      <alignment horizontal="center" vertical="center"/>
    </xf>
    <xf numFmtId="0" fontId="28" fillId="0" borderId="1" xfId="3" applyFont="1" applyFill="1" applyBorder="1" applyAlignment="1" applyProtection="1">
      <alignment vertical="center"/>
    </xf>
    <xf numFmtId="0" fontId="28" fillId="0" borderId="1" xfId="3" applyFont="1" applyFill="1" applyBorder="1" applyAlignment="1" applyProtection="1">
      <alignment horizontal="center" vertical="center"/>
    </xf>
    <xf numFmtId="0" fontId="27" fillId="0" borderId="1" xfId="3" applyFont="1" applyFill="1" applyBorder="1" applyAlignment="1" applyProtection="1">
      <alignment horizontal="left" vertical="center"/>
    </xf>
    <xf numFmtId="0" fontId="29" fillId="0" borderId="1" xfId="2" applyFont="1" applyBorder="1">
      <alignment vertical="center"/>
    </xf>
    <xf numFmtId="0" fontId="30" fillId="0" borderId="1" xfId="3" applyFont="1" applyFill="1" applyBorder="1" applyAlignment="1" applyProtection="1">
      <alignment horizontal="left" vertical="center"/>
    </xf>
    <xf numFmtId="0" fontId="27" fillId="0" borderId="1" xfId="3" applyFont="1" applyFill="1" applyBorder="1" applyAlignment="1" applyProtection="1">
      <alignment vertical="center"/>
    </xf>
    <xf numFmtId="0" fontId="27" fillId="0" borderId="1" xfId="3" applyFont="1" applyFill="1" applyBorder="1" applyAlignment="1" applyProtection="1">
      <alignment horizontal="center" vertical="center"/>
    </xf>
    <xf numFmtId="0" fontId="27" fillId="0" borderId="1" xfId="2" applyFont="1" applyFill="1" applyBorder="1" applyAlignment="1">
      <alignment vertical="center"/>
    </xf>
    <xf numFmtId="0" fontId="31" fillId="0" borderId="1" xfId="3" applyFont="1" applyFill="1" applyBorder="1" applyAlignment="1" applyProtection="1">
      <alignment horizontal="center" vertical="center"/>
    </xf>
    <xf numFmtId="0" fontId="7" fillId="0" borderId="1" xfId="3" applyFont="1" applyFill="1" applyBorder="1" applyAlignment="1" applyProtection="1">
      <alignment vertical="center"/>
    </xf>
    <xf numFmtId="0" fontId="7" fillId="0" borderId="4" xfId="3" applyFont="1" applyFill="1" applyBorder="1" applyAlignment="1" applyProtection="1">
      <alignment horizontal="center" vertical="center"/>
    </xf>
    <xf numFmtId="177" fontId="7" fillId="0" borderId="3" xfId="2" applyNumberFormat="1" applyFont="1" applyBorder="1" applyAlignment="1">
      <alignment horizontal="center" vertical="center"/>
    </xf>
    <xf numFmtId="177" fontId="7" fillId="0" borderId="1" xfId="2" applyNumberFormat="1" applyFont="1" applyBorder="1" applyAlignment="1">
      <alignment horizontal="center"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1" fontId="7" fillId="0" borderId="0" xfId="2" applyNumberFormat="1" applyFont="1" applyBorder="1">
      <alignment vertical="center"/>
    </xf>
    <xf numFmtId="177" fontId="7" fillId="0" borderId="0" xfId="2" applyNumberFormat="1" applyFont="1" applyBorder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0" fontId="12" fillId="2" borderId="0" xfId="3" applyFont="1" applyFill="1" applyBorder="1" applyAlignment="1" applyProtection="1">
      <alignment vertical="center" wrapText="1"/>
    </xf>
    <xf numFmtId="1" fontId="12" fillId="2" borderId="0" xfId="3" applyNumberFormat="1" applyFont="1" applyFill="1" applyBorder="1" applyAlignment="1" applyProtection="1">
      <alignment vertical="center"/>
    </xf>
    <xf numFmtId="1" fontId="12" fillId="2" borderId="0" xfId="3" applyNumberFormat="1" applyFont="1" applyFill="1" applyBorder="1" applyAlignment="1" applyProtection="1">
      <alignment horizontal="right" vertical="center" wrapText="1"/>
    </xf>
    <xf numFmtId="1" fontId="32" fillId="2" borderId="0" xfId="3" applyNumberFormat="1" applyFont="1" applyFill="1" applyBorder="1" applyAlignment="1" applyProtection="1">
      <alignment horizontal="right" vertical="center" wrapText="1"/>
    </xf>
    <xf numFmtId="181" fontId="12" fillId="2" borderId="0" xfId="3" applyNumberFormat="1" applyFont="1" applyFill="1" applyBorder="1" applyAlignment="1" applyProtection="1">
      <alignment horizontal="right" vertical="center" wrapText="1"/>
    </xf>
    <xf numFmtId="182" fontId="12" fillId="0" borderId="0" xfId="3" applyNumberFormat="1" applyFont="1" applyFill="1" applyBorder="1" applyAlignment="1" applyProtection="1">
      <alignment horizontal="right" vertical="center" wrapText="1"/>
    </xf>
    <xf numFmtId="0" fontId="9" fillId="2" borderId="0" xfId="2" applyFont="1" applyFill="1" applyBorder="1" applyAlignment="1">
      <alignment vertical="center" wrapText="1"/>
    </xf>
    <xf numFmtId="0" fontId="7" fillId="0" borderId="0" xfId="2" applyFont="1">
      <alignment vertical="center"/>
    </xf>
    <xf numFmtId="0" fontId="7" fillId="6" borderId="0" xfId="2" applyFont="1" applyFill="1" applyBorder="1">
      <alignment vertical="center"/>
    </xf>
    <xf numFmtId="0" fontId="14" fillId="7" borderId="0" xfId="2" applyFont="1" applyFill="1" applyBorder="1" applyAlignment="1">
      <alignment horizontal="left" vertical="center"/>
    </xf>
    <xf numFmtId="0" fontId="14" fillId="6" borderId="0" xfId="2" applyFont="1" applyFill="1" applyBorder="1">
      <alignment vertical="center"/>
    </xf>
    <xf numFmtId="0" fontId="7" fillId="6" borderId="0" xfId="2" applyFont="1" applyFill="1" applyBorder="1" applyAlignment="1">
      <alignment horizontal="left" vertical="center"/>
    </xf>
    <xf numFmtId="0" fontId="7" fillId="6" borderId="0" xfId="2" applyFont="1" applyFill="1" applyBorder="1" applyAlignment="1">
      <alignment horizontal="right" vertical="center"/>
    </xf>
    <xf numFmtId="181" fontId="7" fillId="6" borderId="0" xfId="2" applyNumberFormat="1" applyFont="1" applyFill="1" applyBorder="1" applyAlignment="1">
      <alignment horizontal="right" vertical="center"/>
    </xf>
    <xf numFmtId="183" fontId="7" fillId="6" borderId="0" xfId="2" applyNumberFormat="1" applyFont="1" applyFill="1" applyBorder="1" applyAlignment="1">
      <alignment horizontal="right" vertical="center"/>
    </xf>
    <xf numFmtId="0" fontId="16" fillId="0" borderId="0" xfId="2" applyFont="1" applyBorder="1" applyAlignment="1">
      <alignment horizontal="left" vertical="center"/>
    </xf>
    <xf numFmtId="0" fontId="16" fillId="0" borderId="0" xfId="2" applyFont="1" applyBorder="1">
      <alignment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right" vertical="center"/>
    </xf>
    <xf numFmtId="0" fontId="16" fillId="0" borderId="0" xfId="2" applyFont="1" applyFill="1" applyBorder="1">
      <alignment vertical="center"/>
    </xf>
    <xf numFmtId="181" fontId="16" fillId="0" borderId="0" xfId="2" applyNumberFormat="1" applyFont="1" applyBorder="1" applyAlignment="1">
      <alignment horizontal="right" vertical="center"/>
    </xf>
    <xf numFmtId="183" fontId="16" fillId="0" borderId="0" xfId="2" applyNumberFormat="1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22" fillId="0" borderId="0" xfId="2" applyFont="1" applyBorder="1" applyAlignment="1">
      <alignment horizontal="left" vertical="center"/>
    </xf>
    <xf numFmtId="0" fontId="16" fillId="0" borderId="0" xfId="2" applyFont="1">
      <alignment vertical="center"/>
    </xf>
    <xf numFmtId="0" fontId="16" fillId="0" borderId="0" xfId="2" applyFont="1" applyFill="1" applyBorder="1" applyAlignment="1">
      <alignment horizontal="right" vertical="center" wrapText="1"/>
    </xf>
    <xf numFmtId="0" fontId="7" fillId="6" borderId="0" xfId="2" applyFont="1" applyFill="1" applyBorder="1" applyAlignment="1">
      <alignment vertical="center"/>
    </xf>
    <xf numFmtId="0" fontId="14" fillId="6" borderId="0" xfId="2" applyFont="1" applyFill="1" applyBorder="1" applyAlignment="1">
      <alignment horizontal="right" vertical="center" wrapText="1"/>
    </xf>
    <xf numFmtId="0" fontId="14" fillId="6" borderId="0" xfId="2" applyFont="1" applyFill="1" applyBorder="1" applyAlignment="1">
      <alignment horizontal="left" vertical="center"/>
    </xf>
    <xf numFmtId="0" fontId="14" fillId="6" borderId="0" xfId="2" applyFont="1" applyFill="1" applyBorder="1" applyAlignment="1">
      <alignment vertical="center"/>
    </xf>
    <xf numFmtId="181" fontId="14" fillId="6" borderId="0" xfId="2" applyNumberFormat="1" applyFont="1" applyFill="1" applyBorder="1" applyAlignment="1">
      <alignment horizontal="right" vertical="center"/>
    </xf>
    <xf numFmtId="183" fontId="14" fillId="6" borderId="0" xfId="2" applyNumberFormat="1" applyFont="1" applyFill="1" applyBorder="1" applyAlignment="1">
      <alignment horizontal="right" vertical="center"/>
    </xf>
    <xf numFmtId="184" fontId="14" fillId="6" borderId="0" xfId="2" applyNumberFormat="1" applyFont="1" applyFill="1" applyBorder="1" applyAlignment="1">
      <alignment horizontal="right" vertical="center"/>
    </xf>
    <xf numFmtId="0" fontId="14" fillId="6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vertical="center"/>
    </xf>
    <xf numFmtId="181" fontId="16" fillId="0" borderId="0" xfId="2" applyNumberFormat="1" applyFont="1" applyFill="1" applyBorder="1" applyAlignment="1">
      <alignment horizontal="right" vertical="center"/>
    </xf>
    <xf numFmtId="184" fontId="16" fillId="0" borderId="0" xfId="2" applyNumberFormat="1" applyFont="1" applyFill="1" applyBorder="1" applyAlignment="1">
      <alignment horizontal="right" vertical="center"/>
    </xf>
    <xf numFmtId="0" fontId="16" fillId="0" borderId="0" xfId="2" applyFont="1" applyFill="1" applyBorder="1" applyAlignment="1">
      <alignment vertical="center" wrapText="1"/>
    </xf>
    <xf numFmtId="0" fontId="16" fillId="0" borderId="0" xfId="3" applyFont="1" applyFill="1" applyBorder="1" applyAlignment="1" applyProtection="1">
      <alignment horizontal="left" vertical="center"/>
    </xf>
    <xf numFmtId="0" fontId="16" fillId="0" borderId="0" xfId="3" applyFont="1" applyFill="1" applyBorder="1" applyAlignment="1" applyProtection="1">
      <alignment horizontal="right" vertical="center"/>
    </xf>
    <xf numFmtId="1" fontId="16" fillId="0" borderId="0" xfId="2" applyNumberFormat="1" applyFont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14" fillId="6" borderId="0" xfId="2" applyFont="1" applyFill="1" applyBorder="1" applyAlignment="1">
      <alignment horizontal="center" vertical="center"/>
    </xf>
    <xf numFmtId="0" fontId="14" fillId="6" borderId="0" xfId="3" applyFont="1" applyFill="1" applyBorder="1" applyAlignment="1" applyProtection="1">
      <alignment horizontal="right" vertical="center"/>
    </xf>
    <xf numFmtId="0" fontId="22" fillId="6" borderId="0" xfId="2" applyFont="1" applyFill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0" xfId="2" applyFont="1" applyBorder="1" applyAlignment="1">
      <alignment horizontal="right" vertical="center"/>
    </xf>
    <xf numFmtId="183" fontId="16" fillId="0" borderId="0" xfId="3" applyNumberFormat="1" applyFont="1" applyFill="1" applyBorder="1" applyAlignment="1" applyProtection="1">
      <alignment horizontal="right" vertical="center"/>
    </xf>
    <xf numFmtId="179" fontId="16" fillId="0" borderId="0" xfId="3" applyNumberFormat="1" applyFont="1" applyFill="1" applyBorder="1" applyAlignment="1" applyProtection="1">
      <alignment horizontal="right" vertical="center"/>
    </xf>
    <xf numFmtId="0" fontId="22" fillId="0" borderId="0" xfId="2" applyFont="1" applyBorder="1" applyAlignment="1">
      <alignment horizontal="right"/>
    </xf>
    <xf numFmtId="0" fontId="33" fillId="6" borderId="0" xfId="2" applyFont="1" applyFill="1" applyBorder="1" applyAlignment="1">
      <alignment vertical="center"/>
    </xf>
    <xf numFmtId="0" fontId="33" fillId="6" borderId="0" xfId="2" applyFont="1" applyFill="1" applyBorder="1" applyAlignment="1">
      <alignment horizontal="right" vertical="center"/>
    </xf>
    <xf numFmtId="179" fontId="14" fillId="6" borderId="0" xfId="2" applyNumberFormat="1" applyFont="1" applyFill="1" applyBorder="1" applyAlignment="1">
      <alignment horizontal="right" vertical="center"/>
    </xf>
    <xf numFmtId="0" fontId="16" fillId="6" borderId="0" xfId="3" applyFont="1" applyFill="1" applyBorder="1" applyAlignment="1" applyProtection="1">
      <alignment horizontal="right" vertical="center"/>
    </xf>
    <xf numFmtId="179" fontId="16" fillId="0" borderId="0" xfId="2" applyNumberFormat="1" applyFont="1" applyFill="1" applyBorder="1" applyAlignment="1">
      <alignment horizontal="right" vertical="center"/>
    </xf>
    <xf numFmtId="1" fontId="16" fillId="0" borderId="0" xfId="3" applyNumberFormat="1" applyFont="1" applyFill="1" applyBorder="1" applyAlignment="1" applyProtection="1">
      <alignment horizontal="right" vertical="center"/>
    </xf>
    <xf numFmtId="183" fontId="14" fillId="6" borderId="0" xfId="3" applyNumberFormat="1" applyFont="1" applyFill="1" applyBorder="1" applyAlignment="1" applyProtection="1">
      <alignment horizontal="right" vertical="center"/>
    </xf>
    <xf numFmtId="179" fontId="14" fillId="6" borderId="0" xfId="3" applyNumberFormat="1" applyFont="1" applyFill="1" applyBorder="1" applyAlignment="1" applyProtection="1">
      <alignment horizontal="right" vertical="center"/>
    </xf>
    <xf numFmtId="1" fontId="22" fillId="0" borderId="0" xfId="2" applyNumberFormat="1" applyFont="1" applyBorder="1" applyAlignment="1">
      <alignment horizontal="right" vertical="center"/>
    </xf>
    <xf numFmtId="0" fontId="22" fillId="4" borderId="0" xfId="2" applyFont="1" applyFill="1" applyBorder="1" applyAlignment="1">
      <alignment horizontal="right" vertical="center"/>
    </xf>
    <xf numFmtId="0" fontId="22" fillId="6" borderId="0" xfId="2" applyFont="1" applyFill="1" applyBorder="1" applyAlignment="1">
      <alignment horizontal="right" vertical="center"/>
    </xf>
    <xf numFmtId="0" fontId="22" fillId="0" borderId="0" xfId="2" applyFont="1" applyBorder="1">
      <alignment vertical="center"/>
    </xf>
    <xf numFmtId="0" fontId="6" fillId="0" borderId="0" xfId="2" applyFont="1" applyBorder="1">
      <alignment vertical="center"/>
    </xf>
    <xf numFmtId="0" fontId="34" fillId="0" borderId="0" xfId="2" applyFont="1" applyBorder="1">
      <alignment vertical="center"/>
    </xf>
    <xf numFmtId="181" fontId="7" fillId="0" borderId="0" xfId="2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horizontal="right" vertical="center"/>
    </xf>
    <xf numFmtId="0" fontId="7" fillId="0" borderId="0" xfId="2" applyFont="1" applyFill="1" applyBorder="1">
      <alignment vertical="center"/>
    </xf>
    <xf numFmtId="0" fontId="14" fillId="7" borderId="0" xfId="2" applyFont="1" applyFill="1" applyBorder="1">
      <alignment vertical="center"/>
    </xf>
    <xf numFmtId="0" fontId="16" fillId="0" borderId="0" xfId="2" applyNumberFormat="1" applyFont="1" applyFill="1" applyBorder="1" applyAlignment="1">
      <alignment horizontal="right" vertical="center"/>
    </xf>
    <xf numFmtId="0" fontId="33" fillId="0" borderId="0" xfId="2" applyFont="1" applyBorder="1">
      <alignment vertical="center"/>
    </xf>
    <xf numFmtId="0" fontId="22" fillId="0" borderId="0" xfId="2" applyFont="1" applyFill="1" applyBorder="1">
      <alignment vertical="center"/>
    </xf>
    <xf numFmtId="0" fontId="16" fillId="0" borderId="0" xfId="2" applyFont="1" applyBorder="1" applyAlignment="1"/>
    <xf numFmtId="0" fontId="16" fillId="0" borderId="0" xfId="2" applyFont="1" applyFill="1" applyBorder="1" applyAlignment="1"/>
    <xf numFmtId="0" fontId="16" fillId="6" borderId="0" xfId="2" applyFont="1" applyFill="1" applyBorder="1" applyAlignment="1">
      <alignment vertical="center"/>
    </xf>
    <xf numFmtId="0" fontId="16" fillId="6" borderId="0" xfId="2" applyFont="1" applyFill="1" applyBorder="1" applyAlignment="1">
      <alignment horizontal="right" vertical="center"/>
    </xf>
    <xf numFmtId="1" fontId="16" fillId="0" borderId="0" xfId="5" applyNumberFormat="1" applyFont="1" applyBorder="1" applyAlignment="1">
      <alignment horizontal="right" vertical="center"/>
    </xf>
    <xf numFmtId="178" fontId="16" fillId="0" borderId="0" xfId="2" applyNumberFormat="1" applyFont="1" applyBorder="1" applyAlignment="1">
      <alignment horizontal="right" vertical="center"/>
    </xf>
    <xf numFmtId="0" fontId="35" fillId="6" borderId="0" xfId="3" applyFont="1" applyFill="1" applyBorder="1" applyAlignment="1" applyProtection="1">
      <alignment horizontal="right" vertical="center"/>
    </xf>
    <xf numFmtId="0" fontId="14" fillId="6" borderId="0" xfId="3" applyFont="1" applyFill="1" applyBorder="1" applyAlignment="1" applyProtection="1">
      <alignment horizontal="left" vertical="center"/>
    </xf>
    <xf numFmtId="0" fontId="14" fillId="6" borderId="0" xfId="3" applyFont="1" applyFill="1" applyBorder="1" applyAlignment="1" applyProtection="1">
      <alignment vertical="center"/>
    </xf>
    <xf numFmtId="181" fontId="14" fillId="6" borderId="0" xfId="3" applyNumberFormat="1" applyFont="1" applyFill="1" applyBorder="1" applyAlignment="1" applyProtection="1">
      <alignment horizontal="right" vertical="center"/>
    </xf>
    <xf numFmtId="184" fontId="14" fillId="6" borderId="0" xfId="3" applyNumberFormat="1" applyFont="1" applyFill="1" applyBorder="1" applyAlignment="1" applyProtection="1">
      <alignment horizontal="right" vertical="center"/>
    </xf>
    <xf numFmtId="0" fontId="16" fillId="0" borderId="0" xfId="1" applyFont="1" applyBorder="1" applyAlignment="1" applyProtection="1">
      <alignment horizontal="left" vertical="center"/>
    </xf>
    <xf numFmtId="0" fontId="16" fillId="0" borderId="0" xfId="1" applyFont="1" applyBorder="1" applyAlignment="1" applyProtection="1">
      <alignment horizontal="right" vertical="center"/>
    </xf>
    <xf numFmtId="0" fontId="16" fillId="0" borderId="0" xfId="3" applyFont="1" applyBorder="1" applyAlignment="1">
      <alignment horizontal="right" vertical="center"/>
    </xf>
    <xf numFmtId="0" fontId="18" fillId="0" borderId="0" xfId="2" applyFont="1" applyFill="1" applyBorder="1">
      <alignment vertical="center"/>
    </xf>
    <xf numFmtId="1" fontId="1" fillId="0" borderId="0" xfId="2" applyNumberFormat="1">
      <alignment vertical="center"/>
    </xf>
    <xf numFmtId="179" fontId="1" fillId="0" borderId="0" xfId="2" applyNumberFormat="1">
      <alignment vertical="center"/>
    </xf>
    <xf numFmtId="0" fontId="16" fillId="0" borderId="0" xfId="2" applyFont="1" applyAlignment="1">
      <alignment horizontal="right" vertical="center"/>
    </xf>
    <xf numFmtId="0" fontId="16" fillId="6" borderId="0" xfId="2" applyFont="1" applyFill="1" applyBorder="1" applyAlignment="1">
      <alignment horizontal="center" vertical="center"/>
    </xf>
    <xf numFmtId="183" fontId="16" fillId="6" borderId="0" xfId="3" applyNumberFormat="1" applyFont="1" applyFill="1" applyBorder="1" applyAlignment="1" applyProtection="1">
      <alignment horizontal="right" vertical="center"/>
    </xf>
    <xf numFmtId="179" fontId="16" fillId="6" borderId="0" xfId="3" applyNumberFormat="1" applyFont="1" applyFill="1" applyBorder="1" applyAlignment="1" applyProtection="1">
      <alignment horizontal="right" vertical="center"/>
    </xf>
    <xf numFmtId="0" fontId="16" fillId="0" borderId="0" xfId="2" applyFont="1" applyAlignment="1">
      <alignment horizontal="left" vertical="center"/>
    </xf>
    <xf numFmtId="0" fontId="7" fillId="6" borderId="0" xfId="2" applyFont="1" applyFill="1" applyBorder="1" applyAlignment="1">
      <alignment horizontal="center" vertical="center"/>
    </xf>
    <xf numFmtId="0" fontId="16" fillId="6" borderId="0" xfId="2" applyFont="1" applyFill="1" applyBorder="1">
      <alignment vertical="center"/>
    </xf>
    <xf numFmtId="0" fontId="16" fillId="0" borderId="0" xfId="4" applyFont="1" applyBorder="1" applyAlignment="1">
      <alignment horizontal="right" vertical="center"/>
    </xf>
    <xf numFmtId="183" fontId="16" fillId="6" borderId="0" xfId="2" applyNumberFormat="1" applyFont="1" applyFill="1" applyBorder="1" applyAlignment="1">
      <alignment horizontal="right" vertical="center"/>
    </xf>
    <xf numFmtId="179" fontId="16" fillId="6" borderId="0" xfId="2" applyNumberFormat="1" applyFont="1" applyFill="1" applyBorder="1" applyAlignment="1">
      <alignment horizontal="right" vertical="center"/>
    </xf>
    <xf numFmtId="185" fontId="16" fillId="0" borderId="0" xfId="2" applyNumberFormat="1" applyFont="1" applyFill="1" applyBorder="1" applyAlignment="1">
      <alignment horizontal="right" vertical="center"/>
    </xf>
    <xf numFmtId="0" fontId="7" fillId="0" borderId="2" xfId="2" applyFont="1" applyFill="1" applyBorder="1">
      <alignment vertical="center"/>
    </xf>
    <xf numFmtId="0" fontId="7" fillId="0" borderId="2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right" vertical="center"/>
    </xf>
    <xf numFmtId="0" fontId="6" fillId="0" borderId="2" xfId="2" applyFont="1" applyFill="1" applyBorder="1" applyAlignment="1">
      <alignment horizontal="right" vertical="center"/>
    </xf>
    <xf numFmtId="181" fontId="7" fillId="0" borderId="2" xfId="2" applyNumberFormat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horizontal="right" vertical="center"/>
    </xf>
    <xf numFmtId="0" fontId="6" fillId="0" borderId="1" xfId="2" applyFont="1" applyFill="1" applyBorder="1" applyAlignment="1">
      <alignment horizontal="right" vertical="center"/>
    </xf>
    <xf numFmtId="181" fontId="7" fillId="0" borderId="1" xfId="2" applyNumberFormat="1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0" fillId="9" borderId="0" xfId="0" applyNumberFormat="1" applyFill="1"/>
    <xf numFmtId="49" fontId="0" fillId="9" borderId="0" xfId="0" applyNumberFormat="1" applyFill="1"/>
    <xf numFmtId="0" fontId="6" fillId="0" borderId="1" xfId="0" applyFont="1" applyBorder="1" applyAlignment="1">
      <alignment horizontal="center"/>
    </xf>
    <xf numFmtId="1" fontId="1" fillId="10" borderId="1" xfId="2" applyNumberFormat="1" applyFill="1" applyBorder="1">
      <alignment vertical="center"/>
    </xf>
  </cellXfs>
  <cellStyles count="6">
    <cellStyle name="一般" xfId="0" builtinId="0"/>
    <cellStyle name="一般 2" xfId="2" xr:uid="{00000000-0005-0000-0000-000001000000}"/>
    <cellStyle name="一般 2 2" xfId="4" xr:uid="{00000000-0005-0000-0000-000002000000}"/>
    <cellStyle name="一般 3" xfId="3" xr:uid="{00000000-0005-0000-0000-000003000000}"/>
    <cellStyle name="一般 3 2" xfId="5" xr:uid="{00000000-0005-0000-0000-000004000000}"/>
    <cellStyle name="說明文字" xfId="1" builtinId="5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7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81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81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新細明體"/>
        <scheme val="minor"/>
      </font>
    </dxf>
    <dxf>
      <font>
        <strike val="0"/>
        <outline val="0"/>
        <shadow val="0"/>
        <u val="none"/>
        <vertAlign val="baseline"/>
        <name val="新細明體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768.728772569448" backgroundQuery="1" createdVersion="6" refreshedVersion="6" minRefreshableVersion="3" recordCount="0" supportSubquery="1" supportAdvancedDrill="1" xr:uid="{00000000-000A-0000-FFFF-FFFF8A020000}">
  <cacheSource type="external" connectionId="1"/>
  <cacheFields count="9">
    <cacheField name="[範圍].[林管處].[林管處]" caption="林管處" numFmtId="0" level="1">
      <sharedItems count="7">
        <s v="東勢"/>
        <s v="花蓮"/>
        <s v="南投"/>
        <s v="屏東"/>
        <s v="新竹"/>
        <s v="嘉義"/>
        <s v="羅東"/>
      </sharedItems>
    </cacheField>
    <cacheField name="[範圍].[可分析].[可分析]" caption="可分析" numFmtId="0" hierarchy="20" level="1">
      <sharedItems containsSemiMixedTypes="0" containsNonDate="0" containsString="0"/>
    </cacheField>
    <cacheField name="[範圍].[樣點編號].[樣點編號]" caption="樣點編號" numFmtId="0" hierarchy="9" level="1">
      <sharedItems containsSemiMixedTypes="0" containsNonDate="0" containsString="0"/>
    </cacheField>
    <cacheField name="[範圍].[調查月份].[調查月份]" caption="調查月份" numFmtId="0" hierarchy="19" level="1">
      <sharedItems count="3">
        <s v="4月,6月"/>
        <s v="3月,5月"/>
        <s v="5月,6月"/>
      </sharedItems>
    </cacheField>
    <cacheField name="[範圍].[工作站].[工作站]" caption="工作站" numFmtId="0" hierarchy="1" level="1">
      <sharedItems count="30">
        <s v="梨山"/>
        <s v="鞍馬山"/>
        <s v="雙崎"/>
        <s v="麗陽"/>
        <s v="玉里"/>
        <s v="南華"/>
        <s v="新城"/>
        <s v="萬榮"/>
        <s v="丹大"/>
        <s v="水里"/>
        <s v="台中"/>
        <s v="竹山"/>
        <s v="埔里"/>
        <s v="六龜"/>
        <s v="恆春"/>
        <s v="旗山"/>
        <s v="潮州"/>
        <s v="大湖"/>
        <s v="大溪"/>
        <s v="竹東"/>
        <s v="烏來"/>
        <s v="玉井"/>
        <s v="阿里山"/>
        <s v="奮起湖"/>
        <s v="觸口"/>
        <s v="太平山"/>
        <s v="冬山"/>
        <s v="台北"/>
        <s v="南澳"/>
        <s v="礁溪"/>
      </sharedItems>
    </cacheField>
    <cacheField name="[範圍].[旅次].[旅次]" caption="旅次" numFmtId="0" hierarchy="7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範圍].[旅次].&amp;[1]"/>
            <x15:cachedUniqueName index="1" name="[範圍].[旅次].&amp;[2]"/>
          </x15:cachedUniqueNames>
        </ext>
      </extLst>
    </cacheField>
    <cacheField name="[範圍].[樣區編號].[樣區編號]" caption="樣區編號" numFmtId="0" hierarchy="3" level="1">
      <sharedItems count="296">
        <s v="B29-01"/>
        <s v="梨山1"/>
        <s v="梨山10"/>
        <s v="梨山11"/>
        <s v="梨山12"/>
        <s v="梨山13"/>
        <s v="梨山2"/>
        <s v="梨山7"/>
        <s v="梨山8"/>
        <s v="梨山9"/>
        <s v="鞍馬山3"/>
        <s v="鞍馬山6"/>
        <s v="B14-05"/>
        <s v="B14-12"/>
        <s v="B28-04"/>
        <s v="B28-06"/>
        <s v="鞍馬山1"/>
        <s v="鞍馬山2"/>
        <s v="鞍馬山4"/>
        <s v="鞍馬山5"/>
        <s v="鞍馬山7"/>
        <s v="C14-05"/>
        <s v="C28-01"/>
        <s v="雙崎1"/>
        <s v="雙崎12"/>
        <s v="雙崎4"/>
        <s v="雙崎5"/>
        <s v="雙崎6"/>
        <s v="雙崎7"/>
        <s v="雙崎9"/>
        <s v="雙崎10"/>
        <s v="雙崎11"/>
        <s v="雙崎2"/>
        <s v="雙崎3"/>
        <s v="雙崎8"/>
        <s v="麗陽12"/>
        <s v="麗陽4"/>
        <s v="麗陽5"/>
        <s v="麗陽6"/>
        <s v="麗陽7"/>
        <s v="麗陽8"/>
        <s v="麗陽9"/>
        <s v="麗陽1"/>
        <s v="麗陽10"/>
        <s v="麗陽11"/>
        <s v="麗陽2"/>
        <s v="麗陽3"/>
        <s v="玉里1"/>
        <s v="玉里2"/>
        <s v="玉里3"/>
        <s v="玉里4"/>
        <s v="玉里5"/>
        <s v="玉里6"/>
        <s v="B19-02"/>
        <s v="B20-02"/>
        <s v="A17-06"/>
        <s v="A17-07"/>
        <s v="南華1"/>
        <s v="南華2"/>
        <s v="南華3"/>
        <s v="南華4"/>
        <s v="南華5"/>
        <s v="南華6"/>
        <s v="南華7"/>
        <s v="B17-01"/>
        <s v="A16-03"/>
        <s v="A16-05"/>
        <s v="新城2"/>
        <s v="新城3"/>
        <s v="新城5"/>
        <s v="B16-01"/>
        <s v="B16-02"/>
        <s v="新城1"/>
        <s v="萬榮10"/>
        <s v="萬榮11"/>
        <s v="萬榮12"/>
        <s v="萬榮13"/>
        <s v="萬榮2"/>
        <s v="萬榮3"/>
        <s v="萬榮4"/>
        <s v="萬榮6"/>
        <s v="萬榮7"/>
        <s v="萬榮8"/>
        <s v="萬榮9"/>
        <s v="B17-02"/>
        <s v="萬榮1"/>
        <s v="萬榮5"/>
        <s v="丹大1"/>
        <s v="丹大7"/>
        <s v="丹大9"/>
        <s v="B31-01"/>
        <s v="丹大2"/>
        <s v="丹大3"/>
        <s v="丹大4"/>
        <s v="丹大5"/>
        <s v="丹大6"/>
        <s v="丹大8"/>
        <s v="水里1"/>
        <s v="水里2"/>
        <s v="B32-05"/>
        <s v="B32-06"/>
        <s v="水里3"/>
        <s v="水里4"/>
        <s v="水里6"/>
        <s v="水里7"/>
        <s v="水里8"/>
        <s v="台中1"/>
        <s v="台中2"/>
        <s v="台中3"/>
        <s v="台中4"/>
        <s v="台中5"/>
        <s v="台中6"/>
        <s v="台中7"/>
        <s v="B29-03"/>
        <s v="台中8"/>
        <s v="台中9"/>
        <s v="竹山1"/>
        <s v="竹山10"/>
        <s v="竹山2"/>
        <s v="竹山3"/>
        <s v="竹山5"/>
        <s v="竹山7"/>
        <s v="竹山8"/>
        <s v="竹山9"/>
        <s v="竹山6"/>
        <s v="A30-01"/>
        <s v="埔里5"/>
        <s v="埔里1"/>
        <s v="埔里2"/>
        <s v="埔里3"/>
        <s v="埔里4"/>
        <s v="六龜1"/>
        <s v="六龜10"/>
        <s v="六龜11"/>
        <s v="六龜2"/>
        <s v="六龜4"/>
        <s v="六龜5"/>
        <s v="六龜7"/>
        <s v="六龜9"/>
        <s v="六龜8"/>
        <s v="A26-07"/>
        <s v="恆春3"/>
        <s v="恆春4"/>
        <s v="恆春6"/>
        <s v="恆春7"/>
        <s v="A38-02"/>
        <s v="旗山10"/>
        <s v="旗山2"/>
        <s v="旗山3"/>
        <s v="旗山4"/>
        <s v="旗山5"/>
        <s v="旗山6"/>
        <s v="旗山7"/>
        <s v="旗山8"/>
        <s v="旗山9"/>
        <s v="旗山1"/>
        <s v="潮州1"/>
        <s v="潮州10"/>
        <s v="潮州11"/>
        <s v="潮州12"/>
        <s v="潮州2"/>
        <s v="潮州3"/>
        <s v="潮州4"/>
        <s v="潮州6"/>
        <s v="潮州7"/>
        <s v="潮州8"/>
        <s v="潮州9"/>
        <s v="潮州13"/>
        <s v="潮州5"/>
        <s v="大湖1"/>
        <s v="大湖2"/>
        <s v="大湖3"/>
        <s v="大湖4"/>
        <s v="大湖5"/>
        <s v="大湖6"/>
        <s v="B13-06"/>
        <s v="B28-02"/>
        <s v="A10-09"/>
        <s v="大溪1"/>
        <s v="大溪2"/>
        <s v="大溪3"/>
        <s v="大溪4"/>
        <s v="大溪5"/>
        <s v="B11-06"/>
        <s v="大溪11"/>
        <s v="大溪9"/>
        <s v="A12-07"/>
        <s v="A12-08"/>
        <s v="B10-06"/>
        <s v="B10-08"/>
        <s v="B10-14"/>
        <s v="B10-15"/>
        <s v="B10-16"/>
        <s v="B12-01"/>
        <s v="B12-04"/>
        <s v="B12-05"/>
        <s v="B12-06"/>
        <s v="B12-07"/>
        <s v="B12-08"/>
        <s v="B13-09"/>
        <s v="B13-10"/>
        <s v="竹東1"/>
        <s v="竹東2"/>
        <s v="C13-01"/>
        <s v="A05-05"/>
        <s v="A05-10"/>
        <s v="烏來10"/>
        <s v="烏來11"/>
        <s v="烏來12"/>
        <s v="烏來13"/>
        <s v="烏來14"/>
        <s v="烏來2"/>
        <s v="烏來3"/>
        <s v="烏來4"/>
        <s v="烏來6"/>
        <s v="烏來8"/>
        <s v="烏來9"/>
        <s v="玉井1"/>
        <s v="玉井10"/>
        <s v="玉井11"/>
        <s v="玉井2"/>
        <s v="玉井3"/>
        <s v="玉井4"/>
        <s v="玉井5"/>
        <s v="玉井6"/>
        <s v="玉井7"/>
        <s v="玉井8"/>
        <s v="玉井9"/>
        <s v="B38-04"/>
        <s v="B38-09"/>
        <s v="B32-09"/>
        <s v="阿里山1"/>
        <s v="阿里山10"/>
        <s v="阿里山11"/>
        <s v="阿里山2"/>
        <s v="阿里山3"/>
        <s v="阿里山4"/>
        <s v="阿里山6"/>
        <s v="阿里山7"/>
        <s v="阿里山9"/>
        <s v="阿里山5"/>
        <s v="奮起湖10"/>
        <s v="奮起湖11"/>
        <s v="奮起湖2"/>
        <s v="奮起湖4"/>
        <s v="奮起湖9"/>
        <s v="B36-01"/>
        <s v="B36-02"/>
        <s v="奮起湖1"/>
        <s v="奮起湖3"/>
        <s v="奮起湖5"/>
        <s v="奮起湖6"/>
        <s v="奮起湖7"/>
        <s v="奮起湖8"/>
        <s v="A35-11"/>
        <s v="A36-08"/>
        <s v="觸口2"/>
        <s v="觸口3"/>
        <s v="觸口4"/>
        <s v="觸口5"/>
        <s v="觸口6"/>
        <s v="觸口7"/>
        <s v="觸口8"/>
        <s v="觸口9"/>
        <s v="觸口1"/>
        <s v="A06-03"/>
        <s v="A06-04"/>
        <s v="B06-02"/>
        <s v="B06-04"/>
        <s v="B06-05"/>
        <s v="B06-06"/>
        <s v="B07-01"/>
        <s v="B11-05"/>
        <s v="B15-01"/>
        <s v="A07-01"/>
        <s v="A07-05"/>
        <s v="冬山1"/>
        <s v="冬山2"/>
        <s v="冬山3"/>
        <s v="冬山4"/>
        <s v="冬山5"/>
        <s v="冬山6"/>
        <s v="台北2"/>
        <s v="台北3"/>
        <s v="台北5"/>
        <s v="A07-02"/>
        <s v="A07-09"/>
        <s v="A15-02"/>
        <s v="南澳1"/>
        <s v="南澳2"/>
        <s v="南澳3"/>
        <s v="南澳4"/>
        <s v="南澳5"/>
        <s v="A03-17"/>
        <s v="礁溪5"/>
        <s v="礁溪6"/>
      </sharedItems>
    </cacheField>
    <cacheField name="[範圍].[數量].[數量]" caption="數量" numFmtId="0" hierarchy="14" level="1">
      <sharedItems containsSemiMixedTypes="0" containsString="0" containsNumber="1" containsInteger="1" minValue="0" maxValue="8" count="6">
        <n v="0"/>
        <n v="1"/>
        <n v="2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範圍].[數量].&amp;[0]"/>
            <x15:cachedUniqueName index="1" name="[範圍].[數量].&amp;[1]"/>
            <x15:cachedUniqueName index="2" name="[範圍].[數量].&amp;[2]"/>
            <x15:cachedUniqueName index="3" name="[範圍].[數量].&amp;[6]"/>
            <x15:cachedUniqueName index="4" name="[範圍].[數量].&amp;[7]"/>
            <x15:cachedUniqueName index="5" name="[範圍].[數量].&amp;[8]"/>
          </x15:cachedUniqueNames>
        </ext>
      </extLst>
    </cacheField>
    <cacheField name="[Measures].[以下資料的項目個數: 樣點編號]" caption="以下資料的項目個數: 樣點編號" numFmtId="0" hierarchy="32" level="32767"/>
  </cacheFields>
  <cacheHierarchies count="38">
    <cacheHierarchy uniqueName="[範圍].[林管處]" caption="林管處" attribute="1" defaultMemberUniqueName="[範圍].[林管處].[All]" allUniqueName="[範圍].[林管處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工作站]" caption="工作站" attribute="1" defaultMemberUniqueName="[範圍].[工作站].[All]" allUniqueName="[範圍].[工作站].[All]" dimensionUniqueName="[範圍]" displayFolder="" count="2" memberValueDatatype="130" unbalanced="0">
      <fieldsUsage count="2">
        <fieldUsage x="-1"/>
        <fieldUsage x="4"/>
      </fieldsUsage>
    </cacheHierarchy>
    <cacheHierarchy uniqueName="[範圍].[樣區名稱]" caption="樣區名稱" attribute="1" defaultMemberUniqueName="[範圍].[樣區名稱].[All]" allUniqueName="[範圍].[樣區名稱].[All]" dimensionUniqueName="[範圍]" displayFolder="" count="0" memberValueDatatype="130" unbalanced="0"/>
    <cacheHierarchy uniqueName="[範圍].[樣區編號]" caption="樣區編號" attribute="1" defaultMemberUniqueName="[範圍].[樣區編號].[All]" allUniqueName="[範圍].[樣區編號].[All]" dimensionUniqueName="[範圍]" displayFolder="" count="2" memberValueDatatype="130" unbalanced="0">
      <fieldsUsage count="2">
        <fieldUsage x="-1"/>
        <fieldUsage x="6"/>
      </fieldsUsage>
    </cacheHierarchy>
    <cacheHierarchy uniqueName="[範圍].[年]" caption="年" attribute="1" defaultMemberUniqueName="[範圍].[年].[All]" allUniqueName="[範圍].[年].[All]" dimensionUniqueName="[範圍]" displayFolder="" count="0" memberValueDatatype="20" unbalanced="0"/>
    <cacheHierarchy uniqueName="[範圍].[月]" caption="月" attribute="1" defaultMemberUniqueName="[範圍].[月].[All]" allUniqueName="[範圍].[月].[All]" dimensionUniqueName="[範圍]" displayFolder="" count="0" memberValueDatatype="20" unbalanced="0"/>
    <cacheHierarchy uniqueName="[範圍].[日]" caption="日" attribute="1" defaultMemberUniqueName="[範圍].[日].[All]" allUniqueName="[範圍].[日].[All]" dimensionUniqueName="[範圍]" displayFolder="" count="0" memberValueDatatype="20" unbalanced="0"/>
    <cacheHierarchy uniqueName="[範圍].[旅次]" caption="旅次" attribute="1" defaultMemberUniqueName="[範圍].[旅次].[All]" allUniqueName="[範圍].[旅次].[All]" dimensionUniqueName="[範圍]" displayFolder="" count="2" memberValueDatatype="20" unbalanced="0">
      <fieldsUsage count="2">
        <fieldUsage x="-1"/>
        <fieldUsage x="5"/>
      </fieldsUsage>
    </cacheHierarchy>
    <cacheHierarchy uniqueName="[範圍].[調查者]" caption="調查者" attribute="1" defaultMemberUniqueName="[範圍].[調查者].[All]" allUniqueName="[範圍].[調查者].[All]" dimensionUniqueName="[範圍]" displayFolder="" count="2" memberValueDatatype="130" unbalanced="0"/>
    <cacheHierarchy uniqueName="[範圍].[樣點編號]" caption="樣點編號" attribute="1" defaultMemberUniqueName="[範圍].[樣點編號].[All]" allUniqueName="[範圍].[樣點編號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X座標(TWD97)]" caption="X座標(TWD97)" attribute="1" defaultMemberUniqueName="[範圍].[X座標(TWD97)].[All]" allUniqueName="[範圍].[X座標(TWD97)].[All]" dimensionUniqueName="[範圍]" displayFolder="" count="0" memberValueDatatype="5" unbalanced="0"/>
    <cacheHierarchy uniqueName="[範圍].[Y座標(TWD97)]" caption="Y座標(TWD97)" attribute="1" defaultMemberUniqueName="[範圍].[Y座標(TWD97)].[All]" allUniqueName="[範圍].[Y座標(TWD97)].[All]" dimensionUniqueName="[範圍]" displayFolder="" count="0" memberValueDatatype="5" unbalanced="0"/>
    <cacheHierarchy uniqueName="[範圍].[時]" caption="時" attribute="1" defaultMemberUniqueName="[範圍].[時].[All]" allUniqueName="[範圍].[時].[All]" dimensionUniqueName="[範圍]" displayFolder="" count="0" memberValueDatatype="20" unbalanced="0"/>
    <cacheHierarchy uniqueName="[範圍].[分]" caption="分" attribute="1" defaultMemberUniqueName="[範圍].[分].[All]" allUniqueName="[範圍].[分].[All]" dimensionUniqueName="[範圍]" displayFolder="" count="0" memberValueDatatype="20" unbalanced="0"/>
    <cacheHierarchy uniqueName="[範圍].[數量]" caption="數量" attribute="1" defaultMemberUniqueName="[範圍].[數量].[All]" allUniqueName="[範圍].[數量].[All]" dimensionUniqueName="[範圍]" displayFolder="" count="2" memberValueDatatype="20" unbalanced="0">
      <fieldsUsage count="2">
        <fieldUsage x="-1"/>
        <fieldUsage x="7"/>
      </fieldsUsage>
    </cacheHierarchy>
    <cacheHierarchy uniqueName="[範圍].[距離]" caption="距離" attribute="1" defaultMemberUniqueName="[範圍].[距離].[All]" allUniqueName="[範圍].[距離].[All]" dimensionUniqueName="[範圍]" displayFolder="" count="0" memberValueDatatype="130" unbalanced="0"/>
    <cacheHierarchy uniqueName="[範圍].[叫聲]" caption="叫聲" attribute="1" defaultMemberUniqueName="[範圍].[叫聲].[All]" allUniqueName="[範圍].[叫聲].[All]" dimensionUniqueName="[範圍]" displayFolder="" count="0" memberValueDatatype="130" unbalanced="0"/>
    <cacheHierarchy uniqueName="[範圍].[棲地類型(主要)]" caption="棲地類型(主要)" attribute="1" defaultMemberUniqueName="[範圍].[棲地類型(主要)].[All]" allUniqueName="[範圍].[棲地類型(主要)].[All]" dimensionUniqueName="[範圍]" displayFolder="" count="0" memberValueDatatype="130" unbalanced="0"/>
    <cacheHierarchy uniqueName="[範圍].[備註]" caption="備註" attribute="1" defaultMemberUniqueName="[範圍].[備註].[All]" allUniqueName="[範圍].[備註].[All]" dimensionUniqueName="[範圍]" displayFolder="" count="0" memberValueDatatype="130" unbalanced="0"/>
    <cacheHierarchy uniqueName="[範圍].[調查月份]" caption="調查月份" attribute="1" defaultMemberUniqueName="[範圍].[調查月份].[All]" allUniqueName="[範圍].[調查月份].[All]" dimensionUniqueName="[範圍]" displayFolder="" count="2" memberValueDatatype="130" unbalanced="0">
      <fieldsUsage count="2">
        <fieldUsage x="-1"/>
        <fieldUsage x="3"/>
      </fieldsUsage>
    </cacheHierarchy>
    <cacheHierarchy uniqueName="[範圍].[可分析]" caption="可分析" attribute="1" defaultMemberUniqueName="[範圍].[可分析].[All]" allUniqueName="[範圍].[可分析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日旗檢核]" caption="日旗檢核" attribute="1" defaultMemberUniqueName="[範圍].[日旗檢核].[All]" allUniqueName="[範圍].[日旗檢核].[All]" dimensionUniqueName="[範圍]" displayFolder="" count="0" memberValueDatatype="130" unbalanced="0"/>
    <cacheHierarchy uniqueName="[範圍].[時間檢核]" caption="時間檢核" attribute="1" defaultMemberUniqueName="[範圍].[時間檢核].[All]" allUniqueName="[範圍].[時間檢核].[All]" dimensionUniqueName="[範圍]" displayFolder="" count="0" memberValueDatatype="130" unbalanced="0"/>
    <cacheHierarchy uniqueName="[範圍].[數量檢核]" caption="數量檢核" attribute="1" defaultMemberUniqueName="[範圍].[數量檢核].[All]" allUniqueName="[範圍].[數量檢核].[All]" dimensionUniqueName="[範圍]" displayFolder="" count="0" memberValueDatatype="130" unbalanced="0"/>
    <cacheHierarchy uniqueName="[範圍].[距離檢核]" caption="距離檢核" attribute="1" defaultMemberUniqueName="[範圍].[距離檢核].[All]" allUniqueName="[範圍].[距離檢核].[All]" dimensionUniqueName="[範圍]" displayFolder="" count="0" memberValueDatatype="130" unbalanced="0"/>
    <cacheHierarchy uniqueName="[範圍].[叫聲檢核]" caption="叫聲檢核" attribute="1" defaultMemberUniqueName="[範圍].[叫聲檢核].[All]" allUniqueName="[範圍].[叫聲檢核].[All]" dimensionUniqueName="[範圍]" displayFolder="" count="0" memberValueDatatype="130" unbalanced="0"/>
    <cacheHierarchy uniqueName="[範圍].[棲地檢核]" caption="棲地檢核" attribute="1" defaultMemberUniqueName="[範圍].[棲地檢核].[All]" allUniqueName="[範圍].[棲地檢核].[All]" dimensionUniqueName="[範圍]" displayFolder="" count="0" memberValueDatatype="130" unbalanced="0"/>
    <cacheHierarchy uniqueName="[範圍].[6分鐘檢核]" caption="6分鐘檢核" attribute="1" defaultMemberUniqueName="[範圍].[6分鐘檢核].[All]" allUniqueName="[範圍].[6分鐘檢核].[All]" dimensionUniqueName="[範圍]" displayFolder="" count="0" memberValueDatatype="130" unbalanced="0"/>
    <cacheHierarchy uniqueName="[範圍].[搖樹]" caption="搖樹" attribute="1" defaultMemberUniqueName="[範圍].[搖樹].[All]" allUniqueName="[範圍].[搖樹].[All]" dimensionUniqueName="[範圍]" displayFolder="" count="0" memberValueDatatype="130" unbalanced="0"/>
    <cacheHierarchy uniqueName="[範圍].[其它]" caption="其它" attribute="1" defaultMemberUniqueName="[範圍].[其它].[All]" allUniqueName="[範圍].[其它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項目個數: 樣點編號]" caption="以下資料的項目個數: 樣點編號" measure="1" displayFolder="" measureGroup="範圍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項目個數: 樣區編號]" caption="以下資料的項目個數: 樣區編號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相異計數: 樣點編號]" caption="以下資料的相異計數: 樣點編號" measure="1" displayFolder="" measureGroup="範圍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相異計數: 樣區編號]" caption="以下資料的相異計數: 樣區編號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項目個數: 調查者]" caption="以下資料的項目個數: 調查者" measure="1" displayFolder="" measureGroup="範圍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資料的相異計數: 調查者]" caption="以下資料的相異計數: 調查者" measure="1" displayFolder="" measureGroup="範圍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3" cacheId="0" applyNumberFormats="0" applyBorderFormats="0" applyFontFormats="0" applyPatternFormats="0" applyAlignmentFormats="0" applyWidthHeightFormats="1" dataCaption="數值" tag="dd67684d-8592-4f34-890c-c0b936682e09" updatedVersion="6" minRefreshableVersion="3" useAutoFormatting="1" rowGrandTotals="0" colGrandTotals="0" itemPrintTitles="1" createdVersion="6" indent="0" compact="0" compactData="0" gridDropZones="1" multipleFieldFilters="0" chartFormat="5">
  <location ref="A4:K418" firstHeaderRow="1" firstDataRow="2" firstDataCol="5" rowPageCount="1" colPageCount="1"/>
  <pivotFields count="9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howAll="0" dataSourceSort="1" defaultSubtotal="0" defaultAttributeDrillState="1">
      <items count="2">
        <item x="0"/>
        <item x="1"/>
      </items>
    </pivotField>
    <pivotField axis="axisRow" compact="0" allDrilled="1" outline="0" showAll="0" dataSourceSort="1" defaultSubtotal="0" defaultAttributeDrillState="1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axis="axisCol" compact="0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howAll="0"/>
  </pivotFields>
  <rowFields count="5">
    <field x="0"/>
    <field x="4"/>
    <field x="3"/>
    <field x="6"/>
    <field x="5"/>
  </rowFields>
  <rowItems count="413">
    <i>
      <x/>
      <x/>
      <x/>
      <x/>
      <x/>
    </i>
    <i r="3"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1">
      <x v="1"/>
      <x v="1"/>
      <x v="10"/>
      <x/>
    </i>
    <i r="4">
      <x v="1"/>
    </i>
    <i r="3">
      <x v="11"/>
      <x/>
    </i>
    <i r="4">
      <x v="1"/>
    </i>
    <i r="2">
      <x/>
      <x v="12"/>
      <x/>
    </i>
    <i r="4">
      <x v="1"/>
    </i>
    <i r="3">
      <x v="13"/>
      <x/>
    </i>
    <i r="4">
      <x v="1"/>
    </i>
    <i r="3">
      <x v="14"/>
      <x/>
    </i>
    <i r="4">
      <x v="1"/>
    </i>
    <i r="3">
      <x v="15"/>
      <x/>
    </i>
    <i r="4">
      <x v="1"/>
    </i>
    <i r="3">
      <x v="16"/>
      <x/>
    </i>
    <i r="4">
      <x v="1"/>
    </i>
    <i r="3">
      <x v="17"/>
      <x/>
    </i>
    <i r="4">
      <x v="1"/>
    </i>
    <i r="3">
      <x v="18"/>
      <x v="1"/>
    </i>
    <i r="3">
      <x v="19"/>
      <x v="1"/>
    </i>
    <i r="3">
      <x v="20"/>
      <x/>
    </i>
    <i r="4">
      <x v="1"/>
    </i>
    <i r="2">
      <x v="2"/>
      <x v="21"/>
      <x/>
    </i>
    <i r="4">
      <x v="1"/>
    </i>
    <i r="3">
      <x v="22"/>
      <x/>
    </i>
    <i r="4">
      <x v="1"/>
    </i>
    <i r="1">
      <x v="2"/>
      <x v="1"/>
      <x v="23"/>
      <x/>
    </i>
    <i r="4">
      <x v="1"/>
    </i>
    <i r="3">
      <x v="24"/>
      <x/>
    </i>
    <i r="4">
      <x v="1"/>
    </i>
    <i r="3">
      <x v="25"/>
      <x/>
    </i>
    <i r="4">
      <x v="1"/>
    </i>
    <i r="3">
      <x v="26"/>
      <x/>
    </i>
    <i r="4">
      <x v="1"/>
    </i>
    <i r="3">
      <x v="27"/>
      <x/>
    </i>
    <i r="4">
      <x v="1"/>
    </i>
    <i r="3">
      <x v="28"/>
      <x/>
    </i>
    <i r="4">
      <x v="1"/>
    </i>
    <i r="3">
      <x v="29"/>
      <x/>
    </i>
    <i r="4">
      <x v="1"/>
    </i>
    <i r="2">
      <x/>
      <x v="30"/>
      <x/>
    </i>
    <i r="4">
      <x v="1"/>
    </i>
    <i r="3">
      <x v="31"/>
      <x/>
    </i>
    <i r="4">
      <x v="1"/>
    </i>
    <i r="3">
      <x v="32"/>
      <x/>
    </i>
    <i r="4">
      <x v="1"/>
    </i>
    <i r="3">
      <x v="33"/>
      <x/>
    </i>
    <i r="4">
      <x v="1"/>
    </i>
    <i r="3">
      <x v="34"/>
      <x/>
    </i>
    <i r="4">
      <x v="1"/>
    </i>
    <i r="1">
      <x v="3"/>
      <x v="1"/>
      <x v="35"/>
      <x/>
    </i>
    <i r="3">
      <x v="36"/>
      <x/>
    </i>
    <i r="3">
      <x v="37"/>
      <x/>
    </i>
    <i r="3">
      <x v="38"/>
      <x/>
    </i>
    <i r="3">
      <x v="39"/>
      <x/>
    </i>
    <i r="3">
      <x v="40"/>
      <x/>
    </i>
    <i r="3">
      <x v="41"/>
      <x/>
    </i>
    <i r="2">
      <x/>
      <x v="42"/>
      <x/>
    </i>
    <i r="3">
      <x v="43"/>
      <x/>
    </i>
    <i r="3">
      <x v="44"/>
      <x/>
    </i>
    <i r="3">
      <x v="45"/>
      <x/>
    </i>
    <i r="3">
      <x v="46"/>
      <x/>
    </i>
    <i>
      <x v="1"/>
      <x v="4"/>
      <x v="1"/>
      <x v="47"/>
      <x/>
    </i>
    <i r="3">
      <x v="48"/>
      <x/>
    </i>
    <i r="3">
      <x v="49"/>
      <x/>
    </i>
    <i r="3">
      <x v="50"/>
      <x/>
    </i>
    <i r="3">
      <x v="51"/>
      <x/>
    </i>
    <i r="3">
      <x v="52"/>
      <x/>
    </i>
    <i r="2">
      <x/>
      <x v="53"/>
      <x/>
    </i>
    <i r="3">
      <x v="54"/>
      <x/>
    </i>
    <i r="1">
      <x v="5"/>
      <x v="1"/>
      <x v="55"/>
      <x/>
    </i>
    <i r="3">
      <x v="56"/>
      <x/>
    </i>
    <i r="3">
      <x v="57"/>
      <x/>
    </i>
    <i r="3">
      <x v="58"/>
      <x/>
    </i>
    <i r="3">
      <x v="59"/>
      <x/>
    </i>
    <i r="3">
      <x v="60"/>
      <x/>
    </i>
    <i r="3">
      <x v="61"/>
      <x/>
    </i>
    <i r="3">
      <x v="62"/>
      <x/>
    </i>
    <i r="3">
      <x v="63"/>
      <x/>
    </i>
    <i r="2">
      <x/>
      <x v="64"/>
      <x/>
    </i>
    <i r="1">
      <x v="6"/>
      <x v="1"/>
      <x v="65"/>
      <x/>
    </i>
    <i r="4">
      <x v="1"/>
    </i>
    <i r="3">
      <x v="66"/>
      <x v="1"/>
    </i>
    <i r="3">
      <x v="67"/>
      <x/>
    </i>
    <i r="4">
      <x v="1"/>
    </i>
    <i r="3">
      <x v="68"/>
      <x v="1"/>
    </i>
    <i r="3">
      <x v="69"/>
      <x/>
    </i>
    <i r="4">
      <x v="1"/>
    </i>
    <i r="2">
      <x/>
      <x v="70"/>
      <x v="1"/>
    </i>
    <i r="3">
      <x v="71"/>
      <x/>
    </i>
    <i r="4">
      <x v="1"/>
    </i>
    <i r="3">
      <x v="72"/>
      <x/>
    </i>
    <i r="4">
      <x v="1"/>
    </i>
    <i r="1">
      <x v="7"/>
      <x v="1"/>
      <x v="73"/>
      <x/>
    </i>
    <i r="3">
      <x v="74"/>
      <x/>
    </i>
    <i r="3">
      <x v="75"/>
      <x/>
    </i>
    <i r="3">
      <x v="76"/>
      <x/>
    </i>
    <i r="3">
      <x v="77"/>
      <x/>
    </i>
    <i r="3">
      <x v="78"/>
      <x/>
    </i>
    <i r="3">
      <x v="79"/>
      <x/>
    </i>
    <i r="3">
      <x v="80"/>
      <x/>
    </i>
    <i r="3">
      <x v="81"/>
      <x/>
    </i>
    <i r="3">
      <x v="82"/>
      <x/>
    </i>
    <i r="3">
      <x v="83"/>
      <x/>
    </i>
    <i r="2">
      <x/>
      <x v="84"/>
      <x/>
    </i>
    <i r="3">
      <x v="85"/>
      <x/>
    </i>
    <i r="3">
      <x v="86"/>
      <x/>
    </i>
    <i>
      <x v="2"/>
      <x v="8"/>
      <x v="1"/>
      <x v="87"/>
      <x/>
    </i>
    <i r="4">
      <x v="1"/>
    </i>
    <i r="3">
      <x v="88"/>
      <x/>
    </i>
    <i r="4">
      <x v="1"/>
    </i>
    <i r="3">
      <x v="89"/>
      <x/>
    </i>
    <i r="4">
      <x v="1"/>
    </i>
    <i r="2">
      <x/>
      <x v="90"/>
      <x/>
    </i>
    <i r="4">
      <x v="1"/>
    </i>
    <i r="3">
      <x v="91"/>
      <x/>
    </i>
    <i r="4">
      <x v="1"/>
    </i>
    <i r="3">
      <x v="92"/>
      <x/>
    </i>
    <i r="4">
      <x v="1"/>
    </i>
    <i r="3">
      <x v="93"/>
      <x/>
    </i>
    <i r="3">
      <x v="94"/>
      <x/>
    </i>
    <i r="4">
      <x v="1"/>
    </i>
    <i r="3">
      <x v="95"/>
      <x/>
    </i>
    <i r="4">
      <x v="1"/>
    </i>
    <i r="3">
      <x v="96"/>
      <x/>
    </i>
    <i r="4">
      <x v="1"/>
    </i>
    <i r="1">
      <x v="9"/>
      <x v="1"/>
      <x v="97"/>
      <x/>
    </i>
    <i r="3">
      <x v="98"/>
      <x/>
    </i>
    <i r="2">
      <x/>
      <x v="99"/>
      <x/>
    </i>
    <i r="3">
      <x v="100"/>
      <x/>
    </i>
    <i r="3">
      <x v="101"/>
      <x/>
    </i>
    <i r="3">
      <x v="102"/>
      <x/>
    </i>
    <i r="3">
      <x v="103"/>
      <x/>
    </i>
    <i r="3">
      <x v="104"/>
      <x/>
    </i>
    <i r="3">
      <x v="105"/>
      <x/>
    </i>
    <i r="1">
      <x v="10"/>
      <x v="1"/>
      <x v="106"/>
      <x/>
    </i>
    <i r="3">
      <x v="107"/>
      <x/>
    </i>
    <i r="3">
      <x v="108"/>
      <x/>
    </i>
    <i r="3">
      <x v="109"/>
      <x/>
    </i>
    <i r="3">
      <x v="110"/>
      <x/>
    </i>
    <i r="3">
      <x v="111"/>
      <x/>
    </i>
    <i r="3">
      <x v="112"/>
      <x/>
    </i>
    <i r="2">
      <x/>
      <x v="113"/>
      <x/>
    </i>
    <i r="3">
      <x v="114"/>
      <x/>
    </i>
    <i r="3">
      <x v="115"/>
      <x/>
    </i>
    <i r="1">
      <x v="11"/>
      <x v="1"/>
      <x v="116"/>
      <x/>
    </i>
    <i r="3">
      <x v="117"/>
      <x/>
    </i>
    <i r="3">
      <x v="118"/>
      <x/>
    </i>
    <i r="3">
      <x v="119"/>
      <x/>
    </i>
    <i r="3">
      <x v="120"/>
      <x/>
    </i>
    <i r="3">
      <x v="121"/>
      <x/>
    </i>
    <i r="3">
      <x v="122"/>
      <x/>
    </i>
    <i r="3">
      <x v="123"/>
      <x/>
    </i>
    <i r="2">
      <x/>
      <x v="124"/>
      <x/>
    </i>
    <i r="1">
      <x v="12"/>
      <x v="1"/>
      <x v="125"/>
      <x/>
    </i>
    <i r="3">
      <x v="126"/>
      <x/>
    </i>
    <i r="2">
      <x/>
      <x v="127"/>
      <x/>
    </i>
    <i r="3">
      <x v="128"/>
      <x/>
    </i>
    <i r="3">
      <x v="129"/>
      <x/>
    </i>
    <i r="3">
      <x v="130"/>
      <x/>
    </i>
    <i>
      <x v="3"/>
      <x v="13"/>
      <x v="1"/>
      <x v="131"/>
      <x/>
    </i>
    <i r="3">
      <x v="132"/>
      <x/>
    </i>
    <i r="3">
      <x v="133"/>
      <x/>
    </i>
    <i r="3">
      <x v="134"/>
      <x/>
    </i>
    <i r="3">
      <x v="135"/>
      <x/>
    </i>
    <i r="3">
      <x v="136"/>
      <x/>
    </i>
    <i r="3">
      <x v="137"/>
      <x/>
    </i>
    <i r="3">
      <x v="138"/>
      <x/>
    </i>
    <i r="2">
      <x/>
      <x v="139"/>
      <x/>
    </i>
    <i r="1">
      <x v="14"/>
      <x v="1"/>
      <x v="140"/>
      <x/>
    </i>
    <i r="3">
      <x v="141"/>
      <x/>
    </i>
    <i r="3">
      <x v="142"/>
      <x/>
    </i>
    <i r="3">
      <x v="143"/>
      <x/>
    </i>
    <i r="3">
      <x v="144"/>
      <x/>
    </i>
    <i r="1">
      <x v="15"/>
      <x v="1"/>
      <x v="145"/>
      <x/>
    </i>
    <i r="3">
      <x v="146"/>
      <x/>
    </i>
    <i r="3">
      <x v="147"/>
      <x/>
    </i>
    <i r="3">
      <x v="148"/>
      <x/>
    </i>
    <i r="3">
      <x v="149"/>
      <x/>
    </i>
    <i r="3">
      <x v="150"/>
      <x/>
    </i>
    <i r="3">
      <x v="151"/>
      <x/>
    </i>
    <i r="3">
      <x v="152"/>
      <x/>
    </i>
    <i r="3">
      <x v="153"/>
      <x/>
    </i>
    <i r="3">
      <x v="154"/>
      <x/>
    </i>
    <i r="2">
      <x/>
      <x v="155"/>
      <x/>
    </i>
    <i r="1">
      <x v="16"/>
      <x v="1"/>
      <x v="156"/>
      <x/>
    </i>
    <i r="4">
      <x v="1"/>
    </i>
    <i r="3">
      <x v="157"/>
      <x/>
    </i>
    <i r="4">
      <x v="1"/>
    </i>
    <i r="3">
      <x v="158"/>
      <x/>
    </i>
    <i r="4">
      <x v="1"/>
    </i>
    <i r="3">
      <x v="159"/>
      <x/>
    </i>
    <i r="4">
      <x v="1"/>
    </i>
    <i r="3">
      <x v="160"/>
      <x/>
    </i>
    <i r="4">
      <x v="1"/>
    </i>
    <i r="3">
      <x v="161"/>
      <x/>
    </i>
    <i r="4">
      <x v="1"/>
    </i>
    <i r="3">
      <x v="162"/>
      <x/>
    </i>
    <i r="4">
      <x v="1"/>
    </i>
    <i r="3">
      <x v="163"/>
      <x/>
    </i>
    <i r="4">
      <x v="1"/>
    </i>
    <i r="3">
      <x v="164"/>
      <x/>
    </i>
    <i r="4">
      <x v="1"/>
    </i>
    <i r="3">
      <x v="165"/>
      <x/>
    </i>
    <i r="4">
      <x v="1"/>
    </i>
    <i r="3">
      <x v="166"/>
      <x/>
    </i>
    <i r="4">
      <x v="1"/>
    </i>
    <i r="2">
      <x/>
      <x v="167"/>
      <x/>
    </i>
    <i r="4">
      <x v="1"/>
    </i>
    <i r="3">
      <x v="168"/>
      <x/>
    </i>
    <i r="4">
      <x v="1"/>
    </i>
    <i>
      <x v="4"/>
      <x v="17"/>
      <x v="1"/>
      <x v="169"/>
      <x/>
    </i>
    <i r="3">
      <x v="170"/>
      <x/>
    </i>
    <i r="3">
      <x v="171"/>
      <x/>
    </i>
    <i r="3">
      <x v="172"/>
      <x/>
    </i>
    <i r="3">
      <x v="173"/>
      <x/>
    </i>
    <i r="3">
      <x v="174"/>
      <x/>
    </i>
    <i r="2">
      <x/>
      <x v="175"/>
      <x/>
    </i>
    <i r="3">
      <x v="176"/>
      <x/>
    </i>
    <i r="1">
      <x v="18"/>
      <x v="1"/>
      <x v="177"/>
      <x/>
    </i>
    <i r="3">
      <x v="178"/>
      <x/>
    </i>
    <i r="3">
      <x v="179"/>
      <x/>
    </i>
    <i r="3">
      <x v="180"/>
      <x/>
    </i>
    <i r="3">
      <x v="181"/>
      <x/>
    </i>
    <i r="3">
      <x v="182"/>
      <x/>
    </i>
    <i r="2">
      <x/>
      <x v="183"/>
      <x/>
    </i>
    <i r="3">
      <x v="184"/>
      <x/>
    </i>
    <i r="3">
      <x v="185"/>
      <x/>
    </i>
    <i r="1">
      <x v="19"/>
      <x v="1"/>
      <x v="186"/>
      <x/>
    </i>
    <i r="3">
      <x v="187"/>
      <x v="1"/>
    </i>
    <i r="2">
      <x/>
      <x v="188"/>
      <x v="1"/>
    </i>
    <i r="3">
      <x v="189"/>
      <x/>
    </i>
    <i r="4">
      <x v="1"/>
    </i>
    <i r="3">
      <x v="190"/>
      <x/>
    </i>
    <i r="4">
      <x v="1"/>
    </i>
    <i r="3">
      <x v="191"/>
      <x/>
    </i>
    <i r="4">
      <x v="1"/>
    </i>
    <i r="3">
      <x v="192"/>
      <x/>
    </i>
    <i r="3">
      <x v="193"/>
      <x/>
    </i>
    <i r="3">
      <x v="194"/>
      <x v="1"/>
    </i>
    <i r="3">
      <x v="195"/>
      <x/>
    </i>
    <i r="4">
      <x v="1"/>
    </i>
    <i r="3">
      <x v="196"/>
      <x/>
    </i>
    <i r="4">
      <x v="1"/>
    </i>
    <i r="3">
      <x v="197"/>
      <x/>
    </i>
    <i r="4">
      <x v="1"/>
    </i>
    <i r="3">
      <x v="198"/>
      <x/>
    </i>
    <i r="4">
      <x v="1"/>
    </i>
    <i r="3">
      <x v="199"/>
      <x/>
    </i>
    <i r="4">
      <x v="1"/>
    </i>
    <i r="3">
      <x v="200"/>
      <x/>
    </i>
    <i r="4">
      <x v="1"/>
    </i>
    <i r="3">
      <x v="201"/>
      <x/>
    </i>
    <i r="4">
      <x v="1"/>
    </i>
    <i r="3">
      <x v="202"/>
      <x v="1"/>
    </i>
    <i r="2">
      <x v="2"/>
      <x v="203"/>
      <x/>
    </i>
    <i r="4">
      <x v="1"/>
    </i>
    <i r="1">
      <x v="20"/>
      <x v="1"/>
      <x v="204"/>
      <x v="1"/>
    </i>
    <i r="3">
      <x v="205"/>
      <x v="1"/>
    </i>
    <i r="3">
      <x v="206"/>
      <x/>
    </i>
    <i r="3">
      <x v="207"/>
      <x/>
    </i>
    <i r="3">
      <x v="208"/>
      <x v="1"/>
    </i>
    <i r="3">
      <x v="209"/>
      <x v="1"/>
    </i>
    <i r="3">
      <x v="210"/>
      <x/>
    </i>
    <i r="3">
      <x v="211"/>
      <x/>
    </i>
    <i r="3">
      <x v="212"/>
      <x/>
    </i>
    <i r="3">
      <x v="213"/>
      <x/>
    </i>
    <i r="3">
      <x v="214"/>
      <x/>
    </i>
    <i r="3">
      <x v="215"/>
      <x v="1"/>
    </i>
    <i r="3">
      <x v="216"/>
      <x/>
    </i>
    <i>
      <x v="5"/>
      <x v="21"/>
      <x v="1"/>
      <x v="217"/>
      <x/>
    </i>
    <i r="4">
      <x v="1"/>
    </i>
    <i r="3">
      <x v="218"/>
      <x/>
    </i>
    <i r="4">
      <x v="1"/>
    </i>
    <i r="3">
      <x v="219"/>
      <x/>
    </i>
    <i r="4">
      <x v="1"/>
    </i>
    <i r="3">
      <x v="220"/>
      <x/>
    </i>
    <i r="4">
      <x v="1"/>
    </i>
    <i r="3">
      <x v="221"/>
      <x/>
    </i>
    <i r="4">
      <x v="1"/>
    </i>
    <i r="3">
      <x v="222"/>
      <x/>
    </i>
    <i r="4">
      <x v="1"/>
    </i>
    <i r="3">
      <x v="223"/>
      <x/>
    </i>
    <i r="4">
      <x v="1"/>
    </i>
    <i r="3">
      <x v="224"/>
      <x/>
    </i>
    <i r="4">
      <x v="1"/>
    </i>
    <i r="3">
      <x v="225"/>
      <x/>
    </i>
    <i r="4">
      <x v="1"/>
    </i>
    <i r="3">
      <x v="226"/>
      <x/>
    </i>
    <i r="4">
      <x v="1"/>
    </i>
    <i r="3">
      <x v="227"/>
      <x/>
    </i>
    <i r="4">
      <x v="1"/>
    </i>
    <i r="2">
      <x/>
      <x v="228"/>
      <x/>
    </i>
    <i r="4">
      <x v="1"/>
    </i>
    <i r="3">
      <x v="229"/>
      <x v="1"/>
    </i>
    <i r="1">
      <x v="22"/>
      <x/>
      <x v="230"/>
      <x/>
    </i>
    <i r="4">
      <x v="1"/>
    </i>
    <i r="3">
      <x v="231"/>
      <x/>
    </i>
    <i r="4">
      <x v="1"/>
    </i>
    <i r="3">
      <x v="232"/>
      <x/>
    </i>
    <i r="4">
      <x v="1"/>
    </i>
    <i r="3">
      <x v="233"/>
      <x/>
    </i>
    <i r="4">
      <x v="1"/>
    </i>
    <i r="3">
      <x v="234"/>
      <x/>
    </i>
    <i r="4">
      <x v="1"/>
    </i>
    <i r="3">
      <x v="235"/>
      <x/>
    </i>
    <i r="4">
      <x v="1"/>
    </i>
    <i r="3">
      <x v="236"/>
      <x/>
    </i>
    <i r="4">
      <x v="1"/>
    </i>
    <i r="3">
      <x v="237"/>
      <x/>
    </i>
    <i r="4">
      <x v="1"/>
    </i>
    <i r="3">
      <x v="238"/>
      <x/>
    </i>
    <i r="4">
      <x v="1"/>
    </i>
    <i r="3">
      <x v="239"/>
      <x/>
    </i>
    <i r="4">
      <x v="1"/>
    </i>
    <i r="2">
      <x v="2"/>
      <x v="240"/>
      <x/>
    </i>
    <i r="4">
      <x v="1"/>
    </i>
    <i r="1">
      <x v="23"/>
      <x v="1"/>
      <x v="241"/>
      <x/>
    </i>
    <i r="4">
      <x v="1"/>
    </i>
    <i r="3">
      <x v="242"/>
      <x/>
    </i>
    <i r="4">
      <x v="1"/>
    </i>
    <i r="3">
      <x v="243"/>
      <x/>
    </i>
    <i r="4">
      <x v="1"/>
    </i>
    <i r="3">
      <x v="244"/>
      <x/>
    </i>
    <i r="4">
      <x v="1"/>
    </i>
    <i r="3">
      <x v="245"/>
      <x/>
    </i>
    <i r="4">
      <x v="1"/>
    </i>
    <i r="2">
      <x/>
      <x v="246"/>
      <x/>
    </i>
    <i r="4">
      <x v="1"/>
    </i>
    <i r="3">
      <x v="247"/>
      <x/>
    </i>
    <i r="4">
      <x v="1"/>
    </i>
    <i r="3">
      <x v="248"/>
      <x/>
    </i>
    <i r="4">
      <x v="1"/>
    </i>
    <i r="3">
      <x v="249"/>
      <x/>
    </i>
    <i r="4">
      <x v="1"/>
    </i>
    <i r="3">
      <x v="250"/>
      <x/>
    </i>
    <i r="4">
      <x v="1"/>
    </i>
    <i r="3">
      <x v="251"/>
      <x/>
    </i>
    <i r="4">
      <x v="1"/>
    </i>
    <i r="3">
      <x v="252"/>
      <x/>
    </i>
    <i r="4">
      <x v="1"/>
    </i>
    <i r="3">
      <x v="253"/>
      <x/>
    </i>
    <i r="4">
      <x v="1"/>
    </i>
    <i r="1">
      <x v="24"/>
      <x v="1"/>
      <x v="254"/>
      <x/>
    </i>
    <i r="4">
      <x v="1"/>
    </i>
    <i r="3">
      <x v="255"/>
      <x/>
    </i>
    <i r="4">
      <x v="1"/>
    </i>
    <i r="3">
      <x v="256"/>
      <x/>
    </i>
    <i r="4">
      <x v="1"/>
    </i>
    <i r="3">
      <x v="257"/>
      <x/>
    </i>
    <i r="4">
      <x v="1"/>
    </i>
    <i r="3">
      <x v="258"/>
      <x/>
    </i>
    <i r="4">
      <x v="1"/>
    </i>
    <i r="3">
      <x v="259"/>
      <x/>
    </i>
    <i r="4">
      <x v="1"/>
    </i>
    <i r="3">
      <x v="260"/>
      <x/>
    </i>
    <i r="4">
      <x v="1"/>
    </i>
    <i r="3">
      <x v="261"/>
      <x/>
    </i>
    <i r="4">
      <x v="1"/>
    </i>
    <i r="3">
      <x v="262"/>
      <x/>
    </i>
    <i r="4">
      <x v="1"/>
    </i>
    <i r="3">
      <x v="263"/>
      <x/>
    </i>
    <i r="4">
      <x v="1"/>
    </i>
    <i r="2">
      <x/>
      <x v="264"/>
      <x/>
    </i>
    <i r="4">
      <x v="1"/>
    </i>
    <i>
      <x v="6"/>
      <x v="25"/>
      <x v="1"/>
      <x v="265"/>
      <x/>
    </i>
    <i r="4">
      <x v="1"/>
    </i>
    <i r="3">
      <x v="266"/>
      <x/>
    </i>
    <i r="4">
      <x v="1"/>
    </i>
    <i r="2">
      <x/>
      <x v="267"/>
      <x/>
    </i>
    <i r="4">
      <x v="1"/>
    </i>
    <i r="3">
      <x v="268"/>
      <x/>
    </i>
    <i r="4">
      <x v="1"/>
    </i>
    <i r="3">
      <x v="269"/>
      <x/>
    </i>
    <i r="4">
      <x v="1"/>
    </i>
    <i r="3">
      <x v="270"/>
      <x/>
    </i>
    <i r="4">
      <x v="1"/>
    </i>
    <i r="3">
      <x v="271"/>
      <x/>
    </i>
    <i r="4">
      <x v="1"/>
    </i>
    <i r="3">
      <x v="272"/>
      <x/>
    </i>
    <i r="4">
      <x v="1"/>
    </i>
    <i r="3">
      <x v="273"/>
      <x/>
    </i>
    <i r="4">
      <x v="1"/>
    </i>
    <i r="1">
      <x v="26"/>
      <x v="1"/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79"/>
      <x/>
    </i>
    <i r="3">
      <x v="280"/>
      <x/>
    </i>
    <i r="3">
      <x v="281"/>
      <x/>
    </i>
    <i r="1">
      <x v="27"/>
      <x v="1"/>
      <x v="282"/>
      <x/>
    </i>
    <i r="3">
      <x v="283"/>
      <x/>
    </i>
    <i r="3">
      <x v="284"/>
      <x/>
    </i>
    <i r="1">
      <x v="28"/>
      <x v="1"/>
      <x v="285"/>
      <x/>
    </i>
    <i r="3">
      <x v="286"/>
      <x/>
    </i>
    <i r="3">
      <x v="287"/>
      <x/>
    </i>
    <i r="3">
      <x v="288"/>
      <x/>
    </i>
    <i r="3">
      <x v="289"/>
      <x/>
    </i>
    <i r="3">
      <x v="290"/>
      <x/>
    </i>
    <i r="3">
      <x v="291"/>
      <x/>
    </i>
    <i r="3">
      <x v="292"/>
      <x/>
    </i>
    <i r="1">
      <x v="29"/>
      <x v="1"/>
      <x v="293"/>
      <x/>
    </i>
    <i r="3">
      <x v="294"/>
      <x/>
    </i>
    <i r="3">
      <x v="295"/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" hier="20" name="[範圍].[可分析].&amp;[Y]" cap="Y"/>
  </pageFields>
  <dataFields count="1">
    <dataField name="以下資料的項目個數: 樣點編號" fld="8" subtotal="count" baseField="5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7" level="1">
        <member name="[範圍].[樣點編號].&amp;[1]"/>
        <member name="[範圍].[樣點編號].&amp;[2]"/>
        <member name="[範圍].[樣點編號].&amp;[3]"/>
        <member name="[範圍].[樣點編號].&amp;[4]"/>
        <member name="[範圍].[樣點編號].&amp;[5]"/>
        <member name="[範圍].[樣點編號].&amp;[6]"/>
        <member name="[範圍].[樣點編號].&amp;[7]"/>
        <member name="[範圍].[樣點編號].&amp;[8]"/>
        <member name="[範圍].[樣點編號].&amp;[9]"/>
        <member name="[範圍].[樣點編號].&amp;[10]"/>
        <member name="[範圍].[樣點編號].&amp;[12]"/>
        <member name="[範圍].[樣點編號].&amp;[13]"/>
        <member name="[範圍].[樣點編號].&amp;[14]"/>
        <member name="[範圍].[樣點編號].&amp;[15]"/>
        <member name="[範圍].[樣點編號].&amp;[16]"/>
        <member name="[範圍].[樣點編號].&amp;[17]"/>
        <member name="[範圍].[樣點編號].&amp;[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0"/>
    <rowHierarchyUsage hierarchyUsage="1"/>
    <rowHierarchyUsage hierarchyUsage="19"/>
    <rowHierarchyUsage hierarchyUsage="3"/>
    <rowHierarchyUsage hierarchyUsage="7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AF$3004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表格2" displayName="表格2" ref="A1:M443" totalsRowShown="0" headerRowDxfId="30" dataDxfId="29">
  <autoFilter ref="A1:M443" xr:uid="{00000000-0009-0000-0100-000006000000}"/>
  <tableColumns count="13">
    <tableColumn id="1" xr3:uid="{00000000-0010-0000-0000-000001000000}" name="檢核" dataDxfId="28"/>
    <tableColumn id="2" xr3:uid="{00000000-0010-0000-0000-000002000000}" name="說明" dataDxfId="27"/>
    <tableColumn id="3" xr3:uid="{00000000-0010-0000-0000-000003000000}" name="林管處" dataDxfId="26"/>
    <tableColumn id="4" xr3:uid="{00000000-0010-0000-0000-000004000000}" name="工作站" dataDxfId="25"/>
    <tableColumn id="5" xr3:uid="{00000000-0010-0000-0000-000005000000}" name="樣區編號" dataDxfId="24"/>
    <tableColumn id="6" xr3:uid="{00000000-0010-0000-0000-000006000000}" name="地點 (樣區名稱)" dataDxfId="23"/>
    <tableColumn id="7" xr3:uid="{00000000-0010-0000-0000-000007000000}" name="樣區所屬_x000a_海拔段" dataDxfId="22"/>
    <tableColumn id="8" xr3:uid="{00000000-0010-0000-0000-000008000000}" name="調查月份" dataDxfId="21">
      <calculatedColumnFormula>IF(表格2[[#This Row],[樣區所屬
海拔段]]="&lt;1000m","3月,5月", IF(表格2[[#This Row],[樣區所屬
海拔段]]="&gt;2500m","5月,6月","4月,6月"))</calculatedColumnFormula>
    </tableColumn>
    <tableColumn id="9" xr3:uid="{00000000-0010-0000-0000-000009000000}" name="TWD97_X" dataDxfId="20"/>
    <tableColumn id="10" xr3:uid="{00000000-0010-0000-0000-00000A000000}" name="TWD97_Y" dataDxfId="19"/>
    <tableColumn id="11" xr3:uid="{00000000-0010-0000-0000-00000B000000}" name="經度" dataDxfId="18"/>
    <tableColumn id="12" xr3:uid="{00000000-0010-0000-0000-00000C000000}" name="緯度" dataDxfId="17"/>
    <tableColumn id="13" xr3:uid="{00000000-0010-0000-0000-00000D000000}" name="林管處說明" dataDxfId="1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表格3" displayName="表格3" ref="A1:L2472" totalsRowShown="0" dataDxfId="14" headerRowBorderDxfId="15" tableBorderDxfId="13" totalsRowBorderDxfId="12">
  <autoFilter ref="A1:L2472" xr:uid="{00000000-0009-0000-0100-000005000000}"/>
  <tableColumns count="12">
    <tableColumn id="1" xr3:uid="{00000000-0010-0000-0100-000001000000}" name="檢核" dataDxfId="11"/>
    <tableColumn id="2" xr3:uid="{00000000-0010-0000-0100-000002000000}" name="說明" dataDxfId="10"/>
    <tableColumn id="3" xr3:uid="{00000000-0010-0000-0100-000003000000}" name="林管處" dataDxfId="9"/>
    <tableColumn id="4" xr3:uid="{00000000-0010-0000-0100-000004000000}" name="工作站" dataDxfId="8"/>
    <tableColumn id="5" xr3:uid="{00000000-0010-0000-0100-000005000000}" name="樣區_x000a_編號" dataDxfId="7"/>
    <tableColumn id="6" xr3:uid="{00000000-0010-0000-0100-000006000000}" name="樣點_x000a_代號" dataDxfId="6"/>
    <tableColumn id="7" xr3:uid="{00000000-0010-0000-0100-000007000000}" name="樣區_x000a_名稱" dataDxfId="5"/>
    <tableColumn id="8" xr3:uid="{00000000-0010-0000-0100-000008000000}" name="樣區樣點_x000a_編號" dataDxfId="4"/>
    <tableColumn id="9" xr3:uid="{00000000-0010-0000-0100-000009000000}" name="TWD97_X_x000a_" dataDxfId="3"/>
    <tableColumn id="10" xr3:uid="{00000000-0010-0000-0100-00000A000000}" name="TWD97_Y_x000a_" dataDxfId="2"/>
    <tableColumn id="11" xr3:uid="{00000000-0010-0000-0100-00000B000000}" name="經度" dataDxfId="1"/>
    <tableColumn id="12" xr3:uid="{00000000-0010-0000-0100-00000C000000}" name="緯度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8"/>
  <sheetViews>
    <sheetView topLeftCell="A274" workbookViewId="0">
      <selection activeCell="D5" sqref="D5"/>
    </sheetView>
  </sheetViews>
  <sheetFormatPr defaultRowHeight="15"/>
  <cols>
    <col min="1" max="2" width="11.375" bestFit="1" customWidth="1"/>
    <col min="3" max="4" width="13.875" customWidth="1"/>
    <col min="5" max="6" width="9" customWidth="1"/>
    <col min="7" max="11" width="2.875" customWidth="1"/>
    <col min="12" max="15" width="9" customWidth="1"/>
    <col min="16" max="16" width="5.125" customWidth="1"/>
    <col min="17" max="17" width="8.375" customWidth="1"/>
    <col min="18" max="18" width="5.125" customWidth="1"/>
    <col min="19" max="19" width="8.375" customWidth="1"/>
    <col min="20" max="20" width="5.125" customWidth="1"/>
    <col min="21" max="21" width="8.375" customWidth="1"/>
    <col min="22" max="22" width="5.125" customWidth="1"/>
    <col min="23" max="23" width="8.375" customWidth="1"/>
  </cols>
  <sheetData>
    <row r="2" spans="1:11">
      <c r="A2" s="6" t="s">
        <v>3692</v>
      </c>
      <c r="B2" t="s" vm="1">
        <v>44</v>
      </c>
    </row>
    <row r="4" spans="1:11">
      <c r="A4" s="6" t="s">
        <v>1326</v>
      </c>
      <c r="F4" s="6" t="s">
        <v>16</v>
      </c>
    </row>
    <row r="5" spans="1:11">
      <c r="A5" s="6" t="s">
        <v>2</v>
      </c>
      <c r="B5" s="6" t="s">
        <v>3</v>
      </c>
      <c r="C5" s="6" t="s">
        <v>4476</v>
      </c>
      <c r="D5" s="6" t="s">
        <v>5</v>
      </c>
      <c r="E5" s="6" t="s">
        <v>9</v>
      </c>
      <c r="F5">
        <v>0</v>
      </c>
      <c r="G5">
        <v>1</v>
      </c>
      <c r="H5">
        <v>2</v>
      </c>
      <c r="I5">
        <v>6</v>
      </c>
      <c r="J5">
        <v>7</v>
      </c>
      <c r="K5">
        <v>8</v>
      </c>
    </row>
    <row r="6" spans="1:11">
      <c r="A6" t="s">
        <v>21</v>
      </c>
      <c r="B6" t="s">
        <v>68</v>
      </c>
      <c r="C6" t="s">
        <v>4548</v>
      </c>
      <c r="D6" t="s">
        <v>3903</v>
      </c>
      <c r="E6">
        <v>1</v>
      </c>
      <c r="F6" s="4">
        <v>6</v>
      </c>
      <c r="G6" s="4">
        <v>1</v>
      </c>
      <c r="H6" s="4"/>
      <c r="I6" s="4"/>
      <c r="J6" s="4"/>
      <c r="K6" s="4"/>
    </row>
    <row r="7" spans="1:11">
      <c r="D7" t="s">
        <v>3897</v>
      </c>
      <c r="E7">
        <v>1</v>
      </c>
      <c r="F7" s="4">
        <v>5</v>
      </c>
      <c r="G7" s="4"/>
      <c r="H7" s="4"/>
      <c r="I7" s="4"/>
      <c r="J7" s="4"/>
      <c r="K7" s="4"/>
    </row>
    <row r="8" spans="1:11">
      <c r="D8" t="s">
        <v>3920</v>
      </c>
      <c r="E8">
        <v>1</v>
      </c>
      <c r="F8" s="4">
        <v>4</v>
      </c>
      <c r="G8" s="4"/>
      <c r="H8" s="4"/>
      <c r="I8" s="4"/>
      <c r="J8" s="4"/>
      <c r="K8" s="4"/>
    </row>
    <row r="9" spans="1:11">
      <c r="D9" t="s">
        <v>3922</v>
      </c>
      <c r="E9">
        <v>1</v>
      </c>
      <c r="F9" s="4">
        <v>2</v>
      </c>
      <c r="G9" s="4"/>
      <c r="H9" s="4"/>
      <c r="I9" s="4"/>
      <c r="J9" s="4"/>
      <c r="K9" s="4"/>
    </row>
    <row r="10" spans="1:11">
      <c r="D10" t="s">
        <v>3924</v>
      </c>
      <c r="E10">
        <v>1</v>
      </c>
      <c r="F10" s="4">
        <v>5</v>
      </c>
      <c r="G10" s="4"/>
      <c r="H10" s="4"/>
      <c r="I10" s="4"/>
      <c r="J10" s="4"/>
      <c r="K10" s="4"/>
    </row>
    <row r="11" spans="1:11">
      <c r="D11" t="s">
        <v>3926</v>
      </c>
      <c r="E11">
        <v>1</v>
      </c>
      <c r="F11" s="4">
        <v>5</v>
      </c>
      <c r="G11" s="4"/>
      <c r="H11" s="4"/>
      <c r="I11" s="4"/>
      <c r="J11" s="4"/>
      <c r="K11" s="4"/>
    </row>
    <row r="12" spans="1:11">
      <c r="D12" t="s">
        <v>3901</v>
      </c>
      <c r="E12">
        <v>1</v>
      </c>
      <c r="F12" s="4">
        <v>5</v>
      </c>
      <c r="G12" s="4"/>
      <c r="H12" s="4">
        <v>1</v>
      </c>
      <c r="I12" s="4"/>
      <c r="J12" s="4"/>
      <c r="K12" s="4"/>
    </row>
    <row r="13" spans="1:11">
      <c r="D13" t="s">
        <v>3914</v>
      </c>
      <c r="E13">
        <v>1</v>
      </c>
      <c r="F13" s="4">
        <v>6</v>
      </c>
      <c r="G13" s="4"/>
      <c r="H13" s="4"/>
      <c r="I13" s="4"/>
      <c r="J13" s="4"/>
      <c r="K13" s="4"/>
    </row>
    <row r="14" spans="1:11">
      <c r="D14" t="s">
        <v>3916</v>
      </c>
      <c r="E14">
        <v>1</v>
      </c>
      <c r="F14" s="4">
        <v>6</v>
      </c>
      <c r="G14" s="4"/>
      <c r="H14" s="4"/>
      <c r="I14" s="4"/>
      <c r="J14" s="4"/>
      <c r="K14" s="4"/>
    </row>
    <row r="15" spans="1:11">
      <c r="D15" t="s">
        <v>3918</v>
      </c>
      <c r="E15">
        <v>1</v>
      </c>
      <c r="F15" s="4">
        <v>6</v>
      </c>
      <c r="G15" s="4">
        <v>1</v>
      </c>
      <c r="H15" s="4"/>
      <c r="I15" s="4"/>
      <c r="J15" s="4"/>
      <c r="K15" s="4"/>
    </row>
    <row r="16" spans="1:11">
      <c r="B16" t="s">
        <v>97</v>
      </c>
      <c r="C16" t="s">
        <v>4549</v>
      </c>
      <c r="D16" t="s">
        <v>139</v>
      </c>
      <c r="E16">
        <v>1</v>
      </c>
      <c r="F16" s="4">
        <v>6</v>
      </c>
      <c r="G16" s="4"/>
      <c r="H16" s="4"/>
      <c r="I16" s="4"/>
      <c r="J16" s="4"/>
      <c r="K16" s="4"/>
    </row>
    <row r="17" spans="3:11">
      <c r="E17">
        <v>2</v>
      </c>
      <c r="F17" s="4">
        <v>6</v>
      </c>
      <c r="G17" s="4"/>
      <c r="H17" s="4"/>
      <c r="I17" s="4"/>
      <c r="J17" s="4"/>
      <c r="K17" s="4"/>
    </row>
    <row r="18" spans="3:11">
      <c r="D18" t="s">
        <v>142</v>
      </c>
      <c r="E18">
        <v>1</v>
      </c>
      <c r="F18" s="4">
        <v>6</v>
      </c>
      <c r="G18" s="4"/>
      <c r="H18" s="4"/>
      <c r="I18" s="4"/>
      <c r="J18" s="4"/>
      <c r="K18" s="4"/>
    </row>
    <row r="19" spans="3:11">
      <c r="E19">
        <v>2</v>
      </c>
      <c r="F19" s="4">
        <v>6</v>
      </c>
      <c r="G19" s="4"/>
      <c r="H19" s="4"/>
      <c r="I19" s="4"/>
      <c r="J19" s="4"/>
      <c r="K19" s="4"/>
    </row>
    <row r="20" spans="3:11">
      <c r="C20" t="s">
        <v>4548</v>
      </c>
      <c r="D20" t="s">
        <v>99</v>
      </c>
      <c r="E20">
        <v>1</v>
      </c>
      <c r="F20" s="4">
        <v>6</v>
      </c>
      <c r="G20" s="4"/>
      <c r="H20" s="4"/>
      <c r="I20" s="4"/>
      <c r="J20" s="4"/>
      <c r="K20" s="4"/>
    </row>
    <row r="21" spans="3:11">
      <c r="E21">
        <v>2</v>
      </c>
      <c r="F21" s="4">
        <v>6</v>
      </c>
      <c r="G21" s="4"/>
      <c r="H21" s="4"/>
      <c r="I21" s="4"/>
      <c r="J21" s="4"/>
      <c r="K21" s="4"/>
    </row>
    <row r="22" spans="3:11">
      <c r="D22" t="s">
        <v>104</v>
      </c>
      <c r="E22">
        <v>1</v>
      </c>
      <c r="F22" s="4">
        <v>6</v>
      </c>
      <c r="G22" s="4"/>
      <c r="H22" s="4"/>
      <c r="I22" s="4"/>
      <c r="J22" s="4"/>
      <c r="K22" s="4"/>
    </row>
    <row r="23" spans="3:11">
      <c r="E23">
        <v>2</v>
      </c>
      <c r="F23" s="4">
        <v>6</v>
      </c>
      <c r="G23" s="4"/>
      <c r="H23" s="4"/>
      <c r="I23" s="4"/>
      <c r="J23" s="4"/>
      <c r="K23" s="4"/>
    </row>
    <row r="24" spans="3:11">
      <c r="D24" t="s">
        <v>111</v>
      </c>
      <c r="E24">
        <v>1</v>
      </c>
      <c r="F24" s="4">
        <v>9</v>
      </c>
      <c r="G24" s="4"/>
      <c r="H24" s="4"/>
      <c r="I24" s="4"/>
      <c r="J24" s="4"/>
      <c r="K24" s="4"/>
    </row>
    <row r="25" spans="3:11">
      <c r="E25">
        <v>2</v>
      </c>
      <c r="F25" s="4">
        <v>9</v>
      </c>
      <c r="G25" s="4"/>
      <c r="H25" s="4"/>
      <c r="I25" s="4"/>
      <c r="J25" s="4"/>
      <c r="K25" s="4"/>
    </row>
    <row r="26" spans="3:11">
      <c r="D26" t="s">
        <v>116</v>
      </c>
      <c r="E26">
        <v>1</v>
      </c>
      <c r="F26" s="4">
        <v>7</v>
      </c>
      <c r="G26" s="4"/>
      <c r="H26" s="4">
        <v>3</v>
      </c>
      <c r="I26" s="4"/>
      <c r="J26" s="4"/>
      <c r="K26" s="4"/>
    </row>
    <row r="27" spans="3:11">
      <c r="E27">
        <v>2</v>
      </c>
      <c r="F27" s="4">
        <v>10</v>
      </c>
      <c r="G27" s="4"/>
      <c r="H27" s="4"/>
      <c r="I27" s="4"/>
      <c r="J27" s="4"/>
      <c r="K27" s="4"/>
    </row>
    <row r="28" spans="3:11">
      <c r="D28" t="s">
        <v>129</v>
      </c>
      <c r="E28">
        <v>1</v>
      </c>
      <c r="F28" s="4">
        <v>6</v>
      </c>
      <c r="G28" s="4"/>
      <c r="H28" s="4"/>
      <c r="I28" s="4"/>
      <c r="J28" s="4"/>
      <c r="K28" s="4"/>
    </row>
    <row r="29" spans="3:11">
      <c r="E29">
        <v>2</v>
      </c>
      <c r="F29" s="4">
        <v>5</v>
      </c>
      <c r="G29" s="4"/>
      <c r="H29" s="4">
        <v>1</v>
      </c>
      <c r="I29" s="4"/>
      <c r="J29" s="4"/>
      <c r="K29" s="4"/>
    </row>
    <row r="30" spans="3:11">
      <c r="D30" t="s">
        <v>136</v>
      </c>
      <c r="E30">
        <v>1</v>
      </c>
      <c r="F30" s="4">
        <v>6</v>
      </c>
      <c r="G30" s="4"/>
      <c r="H30" s="4"/>
      <c r="I30" s="4"/>
      <c r="J30" s="4"/>
      <c r="K30" s="4"/>
    </row>
    <row r="31" spans="3:11">
      <c r="E31">
        <v>2</v>
      </c>
      <c r="F31" s="4">
        <v>6</v>
      </c>
      <c r="G31" s="4"/>
      <c r="H31" s="4"/>
      <c r="I31" s="4"/>
      <c r="J31" s="4"/>
      <c r="K31" s="4"/>
    </row>
    <row r="32" spans="3:11">
      <c r="D32" t="s">
        <v>161</v>
      </c>
      <c r="E32">
        <v>2</v>
      </c>
      <c r="F32" s="4">
        <v>7</v>
      </c>
      <c r="G32" s="4"/>
      <c r="H32" s="4"/>
      <c r="I32" s="4"/>
      <c r="J32" s="4"/>
      <c r="K32" s="4"/>
    </row>
    <row r="33" spans="2:11">
      <c r="D33" t="s">
        <v>165</v>
      </c>
      <c r="E33">
        <v>2</v>
      </c>
      <c r="F33" s="4">
        <v>7</v>
      </c>
      <c r="G33" s="4"/>
      <c r="H33" s="4"/>
      <c r="I33" s="4"/>
      <c r="J33" s="4"/>
      <c r="K33" s="4"/>
    </row>
    <row r="34" spans="2:11">
      <c r="D34" t="s">
        <v>144</v>
      </c>
      <c r="E34">
        <v>1</v>
      </c>
      <c r="F34" s="4">
        <v>6</v>
      </c>
      <c r="G34" s="4"/>
      <c r="H34" s="4"/>
      <c r="I34" s="4"/>
      <c r="J34" s="4"/>
      <c r="K34" s="4"/>
    </row>
    <row r="35" spans="2:11">
      <c r="E35">
        <v>2</v>
      </c>
      <c r="F35" s="4">
        <v>6</v>
      </c>
      <c r="G35" s="4"/>
      <c r="H35" s="4"/>
      <c r="I35" s="4"/>
      <c r="J35" s="4"/>
      <c r="K35" s="4"/>
    </row>
    <row r="36" spans="2:11">
      <c r="C36" t="s">
        <v>4550</v>
      </c>
      <c r="D36" t="s">
        <v>121</v>
      </c>
      <c r="E36">
        <v>1</v>
      </c>
      <c r="F36" s="4">
        <v>6</v>
      </c>
      <c r="G36" s="4"/>
      <c r="H36" s="4"/>
      <c r="I36" s="4"/>
      <c r="J36" s="4"/>
      <c r="K36" s="4"/>
    </row>
    <row r="37" spans="2:11">
      <c r="E37">
        <v>2</v>
      </c>
      <c r="F37" s="4">
        <v>6</v>
      </c>
      <c r="G37" s="4"/>
      <c r="H37" s="4"/>
      <c r="I37" s="4"/>
      <c r="J37" s="4"/>
      <c r="K37" s="4"/>
    </row>
    <row r="38" spans="2:11">
      <c r="D38" t="s">
        <v>123</v>
      </c>
      <c r="E38">
        <v>1</v>
      </c>
      <c r="F38" s="4">
        <v>9</v>
      </c>
      <c r="G38" s="4"/>
      <c r="H38" s="4"/>
      <c r="I38" s="4"/>
      <c r="J38" s="4"/>
      <c r="K38" s="4"/>
    </row>
    <row r="39" spans="2:11">
      <c r="E39">
        <v>2</v>
      </c>
      <c r="F39" s="4">
        <v>9</v>
      </c>
      <c r="G39" s="4"/>
      <c r="H39" s="4"/>
      <c r="I39" s="4"/>
      <c r="J39" s="4"/>
      <c r="K39" s="4"/>
    </row>
    <row r="40" spans="2:11">
      <c r="B40" t="s">
        <v>172</v>
      </c>
      <c r="C40" t="s">
        <v>4549</v>
      </c>
      <c r="D40" t="s">
        <v>174</v>
      </c>
      <c r="E40">
        <v>1</v>
      </c>
      <c r="F40" s="4">
        <v>5</v>
      </c>
      <c r="G40" s="4"/>
      <c r="H40" s="4"/>
      <c r="I40" s="4"/>
      <c r="J40" s="4"/>
      <c r="K40" s="4"/>
    </row>
    <row r="41" spans="2:11">
      <c r="E41">
        <v>2</v>
      </c>
      <c r="F41" s="4">
        <v>4</v>
      </c>
      <c r="G41" s="4"/>
      <c r="H41" s="4">
        <v>1</v>
      </c>
      <c r="I41" s="4"/>
      <c r="J41" s="4"/>
      <c r="K41" s="4"/>
    </row>
    <row r="42" spans="2:11">
      <c r="D42" t="s">
        <v>205</v>
      </c>
      <c r="E42">
        <v>1</v>
      </c>
      <c r="F42" s="4">
        <v>6</v>
      </c>
      <c r="G42" s="4"/>
      <c r="H42" s="4"/>
      <c r="I42" s="4"/>
      <c r="J42" s="4"/>
      <c r="K42" s="4"/>
    </row>
    <row r="43" spans="2:11">
      <c r="E43">
        <v>2</v>
      </c>
      <c r="F43" s="4">
        <v>6</v>
      </c>
      <c r="G43" s="4"/>
      <c r="H43" s="4"/>
      <c r="I43" s="4"/>
      <c r="J43" s="4"/>
      <c r="K43" s="4"/>
    </row>
    <row r="44" spans="2:11">
      <c r="D44" t="s">
        <v>182</v>
      </c>
      <c r="E44">
        <v>1</v>
      </c>
      <c r="F44" s="4">
        <v>6</v>
      </c>
      <c r="G44" s="4"/>
      <c r="H44" s="4"/>
      <c r="I44" s="4"/>
      <c r="J44" s="4"/>
      <c r="K44" s="4"/>
    </row>
    <row r="45" spans="2:11">
      <c r="E45">
        <v>2</v>
      </c>
      <c r="F45" s="4">
        <v>6</v>
      </c>
      <c r="G45" s="4"/>
      <c r="H45" s="4"/>
      <c r="I45" s="4"/>
      <c r="J45" s="4"/>
      <c r="K45" s="4"/>
    </row>
    <row r="46" spans="2:11">
      <c r="D46" t="s">
        <v>185</v>
      </c>
      <c r="E46">
        <v>1</v>
      </c>
      <c r="F46" s="4">
        <v>6</v>
      </c>
      <c r="G46" s="4"/>
      <c r="H46" s="4"/>
      <c r="I46" s="4"/>
      <c r="J46" s="4"/>
      <c r="K46" s="4"/>
    </row>
    <row r="47" spans="2:11">
      <c r="E47">
        <v>2</v>
      </c>
      <c r="F47" s="4">
        <v>5</v>
      </c>
      <c r="G47" s="4"/>
      <c r="H47" s="4">
        <v>1</v>
      </c>
      <c r="I47" s="4"/>
      <c r="J47" s="4"/>
      <c r="K47" s="4"/>
    </row>
    <row r="48" spans="2:11">
      <c r="D48" t="s">
        <v>187</v>
      </c>
      <c r="E48">
        <v>1</v>
      </c>
      <c r="F48" s="4">
        <v>5</v>
      </c>
      <c r="G48" s="4">
        <v>1</v>
      </c>
      <c r="H48" s="4"/>
      <c r="I48" s="4"/>
      <c r="J48" s="4"/>
      <c r="K48" s="4"/>
    </row>
    <row r="49" spans="2:11">
      <c r="E49">
        <v>2</v>
      </c>
      <c r="F49" s="4">
        <v>6</v>
      </c>
      <c r="G49" s="4"/>
      <c r="H49" s="4"/>
      <c r="I49" s="4"/>
      <c r="J49" s="4"/>
      <c r="K49" s="4"/>
    </row>
    <row r="50" spans="2:11">
      <c r="D50" t="s">
        <v>190</v>
      </c>
      <c r="E50">
        <v>1</v>
      </c>
      <c r="F50" s="4">
        <v>5</v>
      </c>
      <c r="G50" s="4"/>
      <c r="H50" s="4"/>
      <c r="I50" s="4"/>
      <c r="J50" s="4"/>
      <c r="K50" s="4"/>
    </row>
    <row r="51" spans="2:11">
      <c r="E51">
        <v>2</v>
      </c>
      <c r="F51" s="4">
        <v>5</v>
      </c>
      <c r="G51" s="4"/>
      <c r="H51" s="4"/>
      <c r="I51" s="4"/>
      <c r="J51" s="4"/>
      <c r="K51" s="4"/>
    </row>
    <row r="52" spans="2:11">
      <c r="D52" t="s">
        <v>196</v>
      </c>
      <c r="E52">
        <v>1</v>
      </c>
      <c r="F52" s="4">
        <v>6</v>
      </c>
      <c r="G52" s="4"/>
      <c r="H52" s="4"/>
      <c r="I52" s="4"/>
      <c r="J52" s="4"/>
      <c r="K52" s="4"/>
    </row>
    <row r="53" spans="2:11">
      <c r="E53">
        <v>2</v>
      </c>
      <c r="F53" s="4">
        <v>6</v>
      </c>
      <c r="G53" s="4"/>
      <c r="H53" s="4"/>
      <c r="I53" s="4"/>
      <c r="J53" s="4"/>
      <c r="K53" s="4"/>
    </row>
    <row r="54" spans="2:11">
      <c r="C54" t="s">
        <v>4548</v>
      </c>
      <c r="D54" t="s">
        <v>199</v>
      </c>
      <c r="E54">
        <v>1</v>
      </c>
      <c r="F54" s="4">
        <v>6</v>
      </c>
      <c r="G54" s="4"/>
      <c r="H54" s="4"/>
      <c r="I54" s="4"/>
      <c r="J54" s="4"/>
      <c r="K54" s="4"/>
    </row>
    <row r="55" spans="2:11">
      <c r="E55">
        <v>2</v>
      </c>
      <c r="F55" s="4">
        <v>6</v>
      </c>
      <c r="G55" s="4"/>
      <c r="H55" s="4"/>
      <c r="I55" s="4"/>
      <c r="J55" s="4"/>
      <c r="K55" s="4"/>
    </row>
    <row r="56" spans="2:11">
      <c r="D56" t="s">
        <v>203</v>
      </c>
      <c r="E56">
        <v>1</v>
      </c>
      <c r="F56" s="4">
        <v>5</v>
      </c>
      <c r="G56" s="4">
        <v>1</v>
      </c>
      <c r="H56" s="4"/>
      <c r="I56" s="4"/>
      <c r="J56" s="4"/>
      <c r="K56" s="4"/>
    </row>
    <row r="57" spans="2:11">
      <c r="E57">
        <v>2</v>
      </c>
      <c r="F57" s="4">
        <v>6</v>
      </c>
      <c r="G57" s="4"/>
      <c r="H57" s="4"/>
      <c r="I57" s="4"/>
      <c r="J57" s="4"/>
      <c r="K57" s="4"/>
    </row>
    <row r="58" spans="2:11">
      <c r="D58" t="s">
        <v>177</v>
      </c>
      <c r="E58">
        <v>1</v>
      </c>
      <c r="F58" s="4">
        <v>6</v>
      </c>
      <c r="G58" s="4"/>
      <c r="H58" s="4"/>
      <c r="I58" s="4"/>
      <c r="J58" s="4"/>
      <c r="K58" s="4"/>
    </row>
    <row r="59" spans="2:11">
      <c r="E59">
        <v>2</v>
      </c>
      <c r="F59" s="4">
        <v>6</v>
      </c>
      <c r="G59" s="4"/>
      <c r="H59" s="4"/>
      <c r="I59" s="4"/>
      <c r="J59" s="4"/>
      <c r="K59" s="4"/>
    </row>
    <row r="60" spans="2:11">
      <c r="D60" t="s">
        <v>180</v>
      </c>
      <c r="E60">
        <v>1</v>
      </c>
      <c r="F60" s="4">
        <v>6</v>
      </c>
      <c r="G60" s="4"/>
      <c r="H60" s="4"/>
      <c r="I60" s="4"/>
      <c r="J60" s="4"/>
      <c r="K60" s="4"/>
    </row>
    <row r="61" spans="2:11">
      <c r="E61">
        <v>2</v>
      </c>
      <c r="F61" s="4">
        <v>6</v>
      </c>
      <c r="G61" s="4"/>
      <c r="H61" s="4"/>
      <c r="I61" s="4"/>
      <c r="J61" s="4"/>
      <c r="K61" s="4"/>
    </row>
    <row r="62" spans="2:11">
      <c r="D62" t="s">
        <v>193</v>
      </c>
      <c r="E62">
        <v>1</v>
      </c>
      <c r="F62" s="4">
        <v>6</v>
      </c>
      <c r="G62" s="4"/>
      <c r="H62" s="4"/>
      <c r="I62" s="4"/>
      <c r="J62" s="4"/>
      <c r="K62" s="4"/>
    </row>
    <row r="63" spans="2:11">
      <c r="E63">
        <v>2</v>
      </c>
      <c r="F63" s="4">
        <v>6</v>
      </c>
      <c r="G63" s="4"/>
      <c r="H63" s="4"/>
      <c r="I63" s="4"/>
      <c r="J63" s="4"/>
      <c r="K63" s="4"/>
    </row>
    <row r="64" spans="2:11">
      <c r="B64" t="s">
        <v>22</v>
      </c>
      <c r="C64" t="s">
        <v>4549</v>
      </c>
      <c r="D64" t="s">
        <v>28</v>
      </c>
      <c r="E64">
        <v>1</v>
      </c>
      <c r="F64" s="4">
        <v>5</v>
      </c>
      <c r="G64" s="4"/>
      <c r="H64" s="4"/>
      <c r="I64" s="4"/>
      <c r="J64" s="4"/>
      <c r="K64" s="4"/>
    </row>
    <row r="65" spans="1:11">
      <c r="D65" t="s">
        <v>41</v>
      </c>
      <c r="E65">
        <v>1</v>
      </c>
      <c r="F65" s="4">
        <v>5</v>
      </c>
      <c r="G65" s="4"/>
      <c r="H65" s="4">
        <v>1</v>
      </c>
      <c r="I65" s="4"/>
      <c r="J65" s="4"/>
      <c r="K65" s="4"/>
    </row>
    <row r="66" spans="1:11">
      <c r="D66" t="s">
        <v>37</v>
      </c>
      <c r="E66">
        <v>1</v>
      </c>
      <c r="F66" s="4">
        <v>6</v>
      </c>
      <c r="G66" s="4"/>
      <c r="H66" s="4"/>
      <c r="I66" s="4"/>
      <c r="J66" s="4"/>
      <c r="K66" s="4"/>
    </row>
    <row r="67" spans="1:11">
      <c r="D67" t="s">
        <v>46</v>
      </c>
      <c r="E67">
        <v>1</v>
      </c>
      <c r="F67" s="4">
        <v>6</v>
      </c>
      <c r="G67" s="4"/>
      <c r="H67" s="4"/>
      <c r="I67" s="4"/>
      <c r="J67" s="4"/>
      <c r="K67" s="4"/>
    </row>
    <row r="68" spans="1:11">
      <c r="D68" t="s">
        <v>24</v>
      </c>
      <c r="E68">
        <v>1</v>
      </c>
      <c r="F68" s="4">
        <v>6</v>
      </c>
      <c r="G68" s="4"/>
      <c r="H68" s="4"/>
      <c r="I68" s="4"/>
      <c r="J68" s="4"/>
      <c r="K68" s="4"/>
    </row>
    <row r="69" spans="1:11">
      <c r="D69" t="s">
        <v>34</v>
      </c>
      <c r="E69">
        <v>1</v>
      </c>
      <c r="F69" s="4">
        <v>6</v>
      </c>
      <c r="G69" s="4"/>
      <c r="H69" s="4"/>
      <c r="I69" s="4"/>
      <c r="J69" s="4"/>
      <c r="K69" s="4"/>
    </row>
    <row r="70" spans="1:11">
      <c r="D70" t="s">
        <v>48</v>
      </c>
      <c r="E70">
        <v>1</v>
      </c>
      <c r="F70" s="4">
        <v>6</v>
      </c>
      <c r="G70" s="4"/>
      <c r="H70" s="4"/>
      <c r="I70" s="4"/>
      <c r="J70" s="4"/>
      <c r="K70" s="4"/>
    </row>
    <row r="71" spans="1:11">
      <c r="C71" t="s">
        <v>4548</v>
      </c>
      <c r="D71" t="s">
        <v>66</v>
      </c>
      <c r="E71">
        <v>1</v>
      </c>
      <c r="F71" s="4">
        <v>6</v>
      </c>
      <c r="G71" s="4"/>
      <c r="H71" s="4"/>
      <c r="I71" s="4"/>
      <c r="J71" s="4"/>
      <c r="K71" s="4"/>
    </row>
    <row r="72" spans="1:11">
      <c r="D72" t="s">
        <v>52</v>
      </c>
      <c r="E72">
        <v>1</v>
      </c>
      <c r="F72" s="4">
        <v>5</v>
      </c>
      <c r="G72" s="4"/>
      <c r="H72" s="4">
        <v>1</v>
      </c>
      <c r="I72" s="4"/>
      <c r="J72" s="4"/>
      <c r="K72" s="4"/>
    </row>
    <row r="73" spans="1:11">
      <c r="D73" t="s">
        <v>56</v>
      </c>
      <c r="E73">
        <v>1</v>
      </c>
      <c r="F73" s="4">
        <v>6</v>
      </c>
      <c r="G73" s="4"/>
      <c r="H73" s="4"/>
      <c r="I73" s="4"/>
      <c r="J73" s="4"/>
      <c r="K73" s="4"/>
    </row>
    <row r="74" spans="1:11">
      <c r="D74" t="s">
        <v>59</v>
      </c>
      <c r="E74">
        <v>1</v>
      </c>
      <c r="F74" s="4">
        <v>6</v>
      </c>
      <c r="G74" s="4"/>
      <c r="H74" s="4"/>
      <c r="I74" s="4"/>
      <c r="J74" s="4"/>
      <c r="K74" s="4"/>
    </row>
    <row r="75" spans="1:11">
      <c r="D75" t="s">
        <v>63</v>
      </c>
      <c r="E75">
        <v>1</v>
      </c>
      <c r="F75" s="4">
        <v>5</v>
      </c>
      <c r="G75" s="4"/>
      <c r="H75" s="4">
        <v>1</v>
      </c>
      <c r="I75" s="4"/>
      <c r="J75" s="4"/>
      <c r="K75" s="4"/>
    </row>
    <row r="76" spans="1:11">
      <c r="A76" t="s">
        <v>209</v>
      </c>
      <c r="B76" t="s">
        <v>210</v>
      </c>
      <c r="C76" t="s">
        <v>4549</v>
      </c>
      <c r="D76" t="s">
        <v>219</v>
      </c>
      <c r="E76">
        <v>1</v>
      </c>
      <c r="F76" s="4">
        <v>6</v>
      </c>
      <c r="G76" s="4"/>
      <c r="H76" s="4">
        <v>1</v>
      </c>
      <c r="I76" s="4"/>
      <c r="J76" s="4"/>
      <c r="K76" s="4"/>
    </row>
    <row r="77" spans="1:11">
      <c r="D77" t="s">
        <v>222</v>
      </c>
      <c r="E77">
        <v>1</v>
      </c>
      <c r="F77" s="4">
        <v>6</v>
      </c>
      <c r="G77" s="4"/>
      <c r="H77" s="4"/>
      <c r="I77" s="4"/>
      <c r="J77" s="4"/>
      <c r="K77" s="4"/>
    </row>
    <row r="78" spans="1:11">
      <c r="D78" t="s">
        <v>226</v>
      </c>
      <c r="E78">
        <v>1</v>
      </c>
      <c r="F78" s="4">
        <v>8</v>
      </c>
      <c r="G78" s="4"/>
      <c r="H78" s="4"/>
      <c r="I78" s="4"/>
      <c r="J78" s="4"/>
      <c r="K78" s="4"/>
    </row>
    <row r="79" spans="1:11">
      <c r="D79" t="s">
        <v>229</v>
      </c>
      <c r="E79">
        <v>1</v>
      </c>
      <c r="F79" s="4">
        <v>5</v>
      </c>
      <c r="G79" s="4"/>
      <c r="H79" s="4">
        <v>1</v>
      </c>
      <c r="I79" s="4"/>
      <c r="J79" s="4"/>
      <c r="K79" s="4"/>
    </row>
    <row r="80" spans="1:11">
      <c r="D80" t="s">
        <v>232</v>
      </c>
      <c r="E80">
        <v>1</v>
      </c>
      <c r="F80" s="4">
        <v>8</v>
      </c>
      <c r="G80" s="4"/>
      <c r="H80" s="4"/>
      <c r="I80" s="4"/>
      <c r="J80" s="4"/>
      <c r="K80" s="4"/>
    </row>
    <row r="81" spans="2:11">
      <c r="D81" t="s">
        <v>236</v>
      </c>
      <c r="E81">
        <v>1</v>
      </c>
      <c r="F81" s="4">
        <v>7</v>
      </c>
      <c r="G81" s="4"/>
      <c r="H81" s="4"/>
      <c r="I81" s="4"/>
      <c r="J81" s="4"/>
      <c r="K81" s="4"/>
    </row>
    <row r="82" spans="2:11">
      <c r="C82" t="s">
        <v>4548</v>
      </c>
      <c r="D82" t="s">
        <v>212</v>
      </c>
      <c r="E82">
        <v>1</v>
      </c>
      <c r="F82" s="4">
        <v>8</v>
      </c>
      <c r="G82" s="4"/>
      <c r="H82" s="4"/>
      <c r="I82" s="4"/>
      <c r="J82" s="4"/>
      <c r="K82" s="4"/>
    </row>
    <row r="83" spans="2:11">
      <c r="D83" t="s">
        <v>215</v>
      </c>
      <c r="E83">
        <v>1</v>
      </c>
      <c r="F83" s="4">
        <v>7</v>
      </c>
      <c r="G83" s="4"/>
      <c r="H83" s="4"/>
      <c r="I83" s="4"/>
      <c r="J83" s="4"/>
      <c r="K83" s="4"/>
    </row>
    <row r="84" spans="2:11">
      <c r="B84" t="s">
        <v>376</v>
      </c>
      <c r="C84" t="s">
        <v>4549</v>
      </c>
      <c r="D84" t="s">
        <v>404</v>
      </c>
      <c r="E84">
        <v>1</v>
      </c>
      <c r="F84" s="4">
        <v>6</v>
      </c>
      <c r="G84" s="4"/>
      <c r="H84" s="4"/>
      <c r="I84" s="4"/>
      <c r="J84" s="4"/>
      <c r="K84" s="4"/>
    </row>
    <row r="85" spans="2:11">
      <c r="D85" t="s">
        <v>407</v>
      </c>
      <c r="E85">
        <v>1</v>
      </c>
      <c r="F85" s="4">
        <v>5</v>
      </c>
      <c r="G85" s="4"/>
      <c r="H85" s="4"/>
      <c r="I85" s="4"/>
      <c r="J85" s="4"/>
      <c r="K85" s="4"/>
    </row>
    <row r="86" spans="2:11">
      <c r="D86" t="s">
        <v>421</v>
      </c>
      <c r="E86">
        <v>1</v>
      </c>
      <c r="F86" s="4">
        <v>4</v>
      </c>
      <c r="G86" s="4"/>
      <c r="H86" s="4">
        <v>2</v>
      </c>
      <c r="I86" s="4"/>
      <c r="J86" s="4"/>
      <c r="K86" s="4"/>
    </row>
    <row r="87" spans="2:11">
      <c r="D87" t="s">
        <v>378</v>
      </c>
      <c r="E87">
        <v>1</v>
      </c>
      <c r="F87" s="4">
        <v>2</v>
      </c>
      <c r="G87" s="4">
        <v>3</v>
      </c>
      <c r="H87" s="4"/>
      <c r="I87" s="4"/>
      <c r="J87" s="4"/>
      <c r="K87" s="4"/>
    </row>
    <row r="88" spans="2:11">
      <c r="D88" t="s">
        <v>383</v>
      </c>
      <c r="E88">
        <v>1</v>
      </c>
      <c r="F88" s="4">
        <v>4</v>
      </c>
      <c r="G88" s="4">
        <v>1</v>
      </c>
      <c r="H88" s="4"/>
      <c r="I88" s="4"/>
      <c r="J88" s="4"/>
      <c r="K88" s="4"/>
    </row>
    <row r="89" spans="2:11">
      <c r="D89" t="s">
        <v>385</v>
      </c>
      <c r="E89">
        <v>1</v>
      </c>
      <c r="F89" s="4">
        <v>6</v>
      </c>
      <c r="G89" s="4"/>
      <c r="H89" s="4">
        <v>1</v>
      </c>
      <c r="I89" s="4"/>
      <c r="J89" s="4"/>
      <c r="K89" s="4"/>
    </row>
    <row r="90" spans="2:11">
      <c r="D90" t="s">
        <v>393</v>
      </c>
      <c r="E90">
        <v>1</v>
      </c>
      <c r="F90" s="4">
        <v>4</v>
      </c>
      <c r="G90" s="4"/>
      <c r="H90" s="4">
        <v>3</v>
      </c>
      <c r="I90" s="4"/>
      <c r="J90" s="4"/>
      <c r="K90" s="4"/>
    </row>
    <row r="91" spans="2:11">
      <c r="D91" t="s">
        <v>395</v>
      </c>
      <c r="E91">
        <v>1</v>
      </c>
      <c r="F91" s="4">
        <v>5</v>
      </c>
      <c r="G91" s="4"/>
      <c r="H91" s="4">
        <v>2</v>
      </c>
      <c r="I91" s="4"/>
      <c r="J91" s="4"/>
      <c r="K91" s="4"/>
    </row>
    <row r="92" spans="2:11">
      <c r="D92" t="s">
        <v>400</v>
      </c>
      <c r="E92">
        <v>1</v>
      </c>
      <c r="F92" s="4">
        <v>5</v>
      </c>
      <c r="G92" s="4"/>
      <c r="H92" s="4"/>
      <c r="I92" s="4"/>
      <c r="J92" s="4"/>
      <c r="K92" s="4"/>
    </row>
    <row r="93" spans="2:11">
      <c r="C93" t="s">
        <v>4548</v>
      </c>
      <c r="D93" t="s">
        <v>412</v>
      </c>
      <c r="E93">
        <v>1</v>
      </c>
      <c r="F93" s="4">
        <v>6</v>
      </c>
      <c r="G93" s="4"/>
      <c r="H93" s="4">
        <v>1</v>
      </c>
      <c r="I93" s="4"/>
      <c r="J93" s="4"/>
      <c r="K93" s="4"/>
    </row>
    <row r="94" spans="2:11">
      <c r="B94" t="s">
        <v>343</v>
      </c>
      <c r="C94" t="s">
        <v>4549</v>
      </c>
      <c r="D94" t="s">
        <v>3988</v>
      </c>
      <c r="E94">
        <v>1</v>
      </c>
      <c r="F94" s="4">
        <v>1</v>
      </c>
      <c r="G94" s="4"/>
      <c r="H94" s="4"/>
      <c r="I94" s="4"/>
      <c r="J94" s="4"/>
      <c r="K94" s="4"/>
    </row>
    <row r="95" spans="2:11">
      <c r="E95">
        <v>2</v>
      </c>
      <c r="F95" s="4">
        <v>6</v>
      </c>
      <c r="G95" s="4"/>
      <c r="H95" s="4"/>
      <c r="I95" s="4"/>
      <c r="J95" s="4"/>
      <c r="K95" s="4"/>
    </row>
    <row r="96" spans="2:11">
      <c r="D96" t="s">
        <v>3985</v>
      </c>
      <c r="E96">
        <v>2</v>
      </c>
      <c r="F96" s="4">
        <v>6</v>
      </c>
      <c r="G96" s="4">
        <v>1</v>
      </c>
      <c r="H96" s="4">
        <v>2</v>
      </c>
      <c r="I96" s="4"/>
      <c r="J96" s="4"/>
      <c r="K96" s="4"/>
    </row>
    <row r="97" spans="2:11">
      <c r="D97" t="s">
        <v>348</v>
      </c>
      <c r="E97">
        <v>1</v>
      </c>
      <c r="F97" s="4">
        <v>6</v>
      </c>
      <c r="G97" s="4">
        <v>1</v>
      </c>
      <c r="H97" s="4"/>
      <c r="I97" s="4"/>
      <c r="J97" s="4"/>
      <c r="K97" s="4"/>
    </row>
    <row r="98" spans="2:11">
      <c r="E98">
        <v>2</v>
      </c>
      <c r="F98" s="4">
        <v>6</v>
      </c>
      <c r="G98" s="4">
        <v>1</v>
      </c>
      <c r="H98" s="4"/>
      <c r="I98" s="4"/>
      <c r="J98" s="4"/>
      <c r="K98" s="4"/>
    </row>
    <row r="99" spans="2:11">
      <c r="D99" t="s">
        <v>350</v>
      </c>
      <c r="E99">
        <v>2</v>
      </c>
      <c r="F99" s="4">
        <v>6</v>
      </c>
      <c r="G99" s="4"/>
      <c r="H99" s="4"/>
      <c r="I99" s="4"/>
      <c r="J99" s="4"/>
      <c r="K99" s="4"/>
    </row>
    <row r="100" spans="2:11">
      <c r="D100" t="s">
        <v>354</v>
      </c>
      <c r="E100">
        <v>1</v>
      </c>
      <c r="F100" s="4">
        <v>4</v>
      </c>
      <c r="G100" s="4">
        <v>2</v>
      </c>
      <c r="H100" s="4"/>
      <c r="I100" s="4"/>
      <c r="J100" s="4"/>
      <c r="K100" s="4"/>
    </row>
    <row r="101" spans="2:11">
      <c r="E101">
        <v>2</v>
      </c>
      <c r="F101" s="4">
        <v>4</v>
      </c>
      <c r="G101" s="4"/>
      <c r="H101" s="4">
        <v>2</v>
      </c>
      <c r="I101" s="4"/>
      <c r="J101" s="4"/>
      <c r="K101" s="4"/>
    </row>
    <row r="102" spans="2:11">
      <c r="C102" t="s">
        <v>4548</v>
      </c>
      <c r="D102" t="s">
        <v>3982</v>
      </c>
      <c r="E102">
        <v>2</v>
      </c>
      <c r="F102" s="4">
        <v>7</v>
      </c>
      <c r="G102" s="4"/>
      <c r="H102" s="4">
        <v>3</v>
      </c>
      <c r="I102" s="4"/>
      <c r="J102" s="4"/>
      <c r="K102" s="4"/>
    </row>
    <row r="103" spans="2:11">
      <c r="D103" t="s">
        <v>3980</v>
      </c>
      <c r="E103">
        <v>1</v>
      </c>
      <c r="F103" s="4"/>
      <c r="G103" s="4"/>
      <c r="H103" s="4">
        <v>2</v>
      </c>
      <c r="I103" s="4"/>
      <c r="J103" s="4"/>
      <c r="K103" s="4"/>
    </row>
    <row r="104" spans="2:11">
      <c r="E104">
        <v>2</v>
      </c>
      <c r="F104" s="4">
        <v>2</v>
      </c>
      <c r="G104" s="4">
        <v>2</v>
      </c>
      <c r="H104" s="4">
        <v>2</v>
      </c>
      <c r="I104" s="4"/>
      <c r="J104" s="4"/>
      <c r="K104" s="4"/>
    </row>
    <row r="105" spans="2:11">
      <c r="D105" t="s">
        <v>345</v>
      </c>
      <c r="E105">
        <v>1</v>
      </c>
      <c r="F105" s="4">
        <v>3</v>
      </c>
      <c r="G105" s="4"/>
      <c r="H105" s="4">
        <v>3</v>
      </c>
      <c r="I105" s="4"/>
      <c r="J105" s="4"/>
      <c r="K105" s="4"/>
    </row>
    <row r="106" spans="2:11">
      <c r="E106">
        <v>2</v>
      </c>
      <c r="F106" s="4">
        <v>2</v>
      </c>
      <c r="G106" s="4">
        <v>1</v>
      </c>
      <c r="H106" s="4">
        <v>3</v>
      </c>
      <c r="I106" s="4"/>
      <c r="J106" s="4"/>
      <c r="K106" s="4"/>
    </row>
    <row r="107" spans="2:11">
      <c r="B107" t="s">
        <v>240</v>
      </c>
      <c r="C107" t="s">
        <v>4549</v>
      </c>
      <c r="D107" t="s">
        <v>270</v>
      </c>
      <c r="E107">
        <v>1</v>
      </c>
      <c r="F107" s="4">
        <v>6</v>
      </c>
      <c r="G107" s="4"/>
      <c r="H107" s="4"/>
      <c r="I107" s="4"/>
      <c r="J107" s="4"/>
      <c r="K107" s="4"/>
    </row>
    <row r="108" spans="2:11">
      <c r="D108" t="s">
        <v>242</v>
      </c>
      <c r="E108">
        <v>1</v>
      </c>
      <c r="F108" s="4">
        <v>5</v>
      </c>
      <c r="G108" s="4"/>
      <c r="H108" s="4"/>
      <c r="I108" s="4"/>
      <c r="J108" s="4"/>
      <c r="K108" s="4"/>
    </row>
    <row r="109" spans="2:11">
      <c r="D109" t="s">
        <v>294</v>
      </c>
      <c r="E109">
        <v>1</v>
      </c>
      <c r="F109" s="4">
        <v>6</v>
      </c>
      <c r="G109" s="4"/>
      <c r="H109" s="4"/>
      <c r="I109" s="4"/>
      <c r="J109" s="4"/>
      <c r="K109" s="4"/>
    </row>
    <row r="110" spans="2:11">
      <c r="D110" t="s">
        <v>254</v>
      </c>
      <c r="E110">
        <v>1</v>
      </c>
      <c r="F110" s="4">
        <v>6</v>
      </c>
      <c r="G110" s="4"/>
      <c r="H110" s="4"/>
      <c r="I110" s="4"/>
      <c r="J110" s="4"/>
      <c r="K110" s="4"/>
    </row>
    <row r="111" spans="2:11">
      <c r="D111" t="s">
        <v>245</v>
      </c>
      <c r="E111">
        <v>1</v>
      </c>
      <c r="F111" s="4">
        <v>3</v>
      </c>
      <c r="G111" s="4"/>
      <c r="H111" s="4"/>
      <c r="I111" s="4"/>
      <c r="J111" s="4"/>
      <c r="K111" s="4"/>
    </row>
    <row r="112" spans="2:11">
      <c r="D112" t="s">
        <v>315</v>
      </c>
      <c r="E112">
        <v>1</v>
      </c>
      <c r="F112" s="4">
        <v>5</v>
      </c>
      <c r="G112" s="4"/>
      <c r="H112" s="4"/>
      <c r="I112" s="4"/>
      <c r="J112" s="4"/>
      <c r="K112" s="4"/>
    </row>
    <row r="113" spans="1:11">
      <c r="D113" t="s">
        <v>339</v>
      </c>
      <c r="E113">
        <v>1</v>
      </c>
      <c r="F113" s="4">
        <v>5</v>
      </c>
      <c r="G113" s="4">
        <v>1</v>
      </c>
      <c r="H113" s="4"/>
      <c r="I113" s="4"/>
      <c r="J113" s="4"/>
      <c r="K113" s="4"/>
    </row>
    <row r="114" spans="1:11">
      <c r="D114" t="s">
        <v>302</v>
      </c>
      <c r="E114">
        <v>1</v>
      </c>
      <c r="F114" s="4">
        <v>6</v>
      </c>
      <c r="G114" s="4"/>
      <c r="H114" s="4"/>
      <c r="I114" s="4"/>
      <c r="J114" s="4"/>
      <c r="K114" s="4"/>
    </row>
    <row r="115" spans="1:11">
      <c r="D115" t="s">
        <v>278</v>
      </c>
      <c r="E115">
        <v>1</v>
      </c>
      <c r="F115" s="4">
        <v>5</v>
      </c>
      <c r="G115" s="4"/>
      <c r="H115" s="4">
        <v>1</v>
      </c>
      <c r="I115" s="4"/>
      <c r="J115" s="4"/>
      <c r="K115" s="4"/>
    </row>
    <row r="116" spans="1:11">
      <c r="D116" t="s">
        <v>286</v>
      </c>
      <c r="E116">
        <v>1</v>
      </c>
      <c r="F116" s="4">
        <v>6</v>
      </c>
      <c r="G116" s="4"/>
      <c r="H116" s="4"/>
      <c r="I116" s="4"/>
      <c r="J116" s="4"/>
      <c r="K116" s="4"/>
    </row>
    <row r="117" spans="1:11">
      <c r="D117" t="s">
        <v>262</v>
      </c>
      <c r="E117">
        <v>1</v>
      </c>
      <c r="F117" s="4">
        <v>5</v>
      </c>
      <c r="G117" s="4"/>
      <c r="H117" s="4">
        <v>1</v>
      </c>
      <c r="I117" s="4"/>
      <c r="J117" s="4"/>
      <c r="K117" s="4"/>
    </row>
    <row r="118" spans="1:11">
      <c r="C118" t="s">
        <v>4548</v>
      </c>
      <c r="D118" t="s">
        <v>323</v>
      </c>
      <c r="E118">
        <v>1</v>
      </c>
      <c r="F118" s="4">
        <v>6</v>
      </c>
      <c r="G118" s="4"/>
      <c r="H118" s="4"/>
      <c r="I118" s="4"/>
      <c r="J118" s="4"/>
      <c r="K118" s="4"/>
    </row>
    <row r="119" spans="1:11">
      <c r="D119" t="s">
        <v>332</v>
      </c>
      <c r="E119">
        <v>1</v>
      </c>
      <c r="F119" s="4">
        <v>6</v>
      </c>
      <c r="G119" s="4"/>
      <c r="H119" s="4"/>
      <c r="I119" s="4"/>
      <c r="J119" s="4"/>
      <c r="K119" s="4"/>
    </row>
    <row r="120" spans="1:11">
      <c r="D120" t="s">
        <v>309</v>
      </c>
      <c r="E120">
        <v>1</v>
      </c>
      <c r="F120" s="4">
        <v>6</v>
      </c>
      <c r="G120" s="4"/>
      <c r="H120" s="4"/>
      <c r="I120" s="4"/>
      <c r="J120" s="4"/>
      <c r="K120" s="4"/>
    </row>
    <row r="121" spans="1:11">
      <c r="A121" t="s">
        <v>423</v>
      </c>
      <c r="B121" t="s">
        <v>461</v>
      </c>
      <c r="C121" t="s">
        <v>4549</v>
      </c>
      <c r="D121" t="s">
        <v>466</v>
      </c>
      <c r="E121">
        <v>1</v>
      </c>
      <c r="F121" s="4">
        <v>9</v>
      </c>
      <c r="G121" s="4"/>
      <c r="H121" s="4">
        <v>1</v>
      </c>
      <c r="I121" s="4"/>
      <c r="J121" s="4"/>
      <c r="K121" s="4"/>
    </row>
    <row r="122" spans="1:11">
      <c r="E122">
        <v>2</v>
      </c>
      <c r="F122" s="4">
        <v>10</v>
      </c>
      <c r="G122" s="4"/>
      <c r="H122" s="4"/>
      <c r="I122" s="4"/>
      <c r="J122" s="4"/>
      <c r="K122" s="4"/>
    </row>
    <row r="123" spans="1:11">
      <c r="D123" t="s">
        <v>490</v>
      </c>
      <c r="E123">
        <v>1</v>
      </c>
      <c r="F123" s="4">
        <v>8</v>
      </c>
      <c r="G123" s="4"/>
      <c r="H123" s="4">
        <v>2</v>
      </c>
      <c r="I123" s="4"/>
      <c r="J123" s="4"/>
      <c r="K123" s="4"/>
    </row>
    <row r="124" spans="1:11">
      <c r="E124">
        <v>2</v>
      </c>
      <c r="F124" s="4">
        <v>9</v>
      </c>
      <c r="G124" s="4"/>
      <c r="H124" s="4">
        <v>1</v>
      </c>
      <c r="I124" s="4"/>
      <c r="J124" s="4"/>
      <c r="K124" s="4"/>
    </row>
    <row r="125" spans="1:11">
      <c r="D125" t="s">
        <v>496</v>
      </c>
      <c r="E125">
        <v>1</v>
      </c>
      <c r="F125" s="4">
        <v>8</v>
      </c>
      <c r="G125" s="4"/>
      <c r="H125" s="4"/>
      <c r="I125" s="4"/>
      <c r="J125" s="4"/>
      <c r="K125" s="4"/>
    </row>
    <row r="126" spans="1:11">
      <c r="E126">
        <v>2</v>
      </c>
      <c r="F126" s="4">
        <v>8</v>
      </c>
      <c r="G126" s="4"/>
      <c r="H126" s="4"/>
      <c r="I126" s="4"/>
      <c r="J126" s="4"/>
      <c r="K126" s="4"/>
    </row>
    <row r="127" spans="1:11">
      <c r="C127" t="s">
        <v>4548</v>
      </c>
      <c r="D127" t="s">
        <v>463</v>
      </c>
      <c r="E127">
        <v>1</v>
      </c>
      <c r="F127" s="4">
        <v>10</v>
      </c>
      <c r="G127" s="4"/>
      <c r="H127" s="4"/>
      <c r="I127" s="4"/>
      <c r="J127" s="4"/>
      <c r="K127" s="4"/>
    </row>
    <row r="128" spans="1:11">
      <c r="E128">
        <v>2</v>
      </c>
      <c r="F128" s="4">
        <v>8</v>
      </c>
      <c r="G128" s="4"/>
      <c r="H128" s="4">
        <v>1</v>
      </c>
      <c r="I128" s="4"/>
      <c r="J128" s="4"/>
      <c r="K128" s="4"/>
    </row>
    <row r="129" spans="2:11">
      <c r="D129" t="s">
        <v>469</v>
      </c>
      <c r="E129">
        <v>1</v>
      </c>
      <c r="F129" s="4">
        <v>7</v>
      </c>
      <c r="G129" s="4">
        <v>1</v>
      </c>
      <c r="H129" s="4">
        <v>2</v>
      </c>
      <c r="I129" s="4"/>
      <c r="J129" s="4"/>
      <c r="K129" s="4"/>
    </row>
    <row r="130" spans="2:11">
      <c r="E130">
        <v>2</v>
      </c>
      <c r="F130" s="4">
        <v>8</v>
      </c>
      <c r="G130" s="4"/>
      <c r="H130" s="4">
        <v>2</v>
      </c>
      <c r="I130" s="4"/>
      <c r="J130" s="4"/>
      <c r="K130" s="4"/>
    </row>
    <row r="131" spans="2:11">
      <c r="D131" t="s">
        <v>474</v>
      </c>
      <c r="E131">
        <v>1</v>
      </c>
      <c r="F131" s="4">
        <v>10</v>
      </c>
      <c r="G131" s="4"/>
      <c r="H131" s="4"/>
      <c r="I131" s="4"/>
      <c r="J131" s="4"/>
      <c r="K131" s="4"/>
    </row>
    <row r="132" spans="2:11">
      <c r="E132">
        <v>2</v>
      </c>
      <c r="F132" s="4">
        <v>10</v>
      </c>
      <c r="G132" s="4"/>
      <c r="H132" s="4"/>
      <c r="I132" s="4"/>
      <c r="J132" s="4"/>
      <c r="K132" s="4"/>
    </row>
    <row r="133" spans="2:11">
      <c r="D133" t="s">
        <v>477</v>
      </c>
      <c r="E133">
        <v>1</v>
      </c>
      <c r="F133" s="4">
        <v>9</v>
      </c>
      <c r="G133" s="4"/>
      <c r="H133" s="4">
        <v>1</v>
      </c>
      <c r="I133" s="4"/>
      <c r="J133" s="4"/>
      <c r="K133" s="4"/>
    </row>
    <row r="134" spans="2:11">
      <c r="D134" t="s">
        <v>481</v>
      </c>
      <c r="E134">
        <v>1</v>
      </c>
      <c r="F134" s="4">
        <v>10</v>
      </c>
      <c r="G134" s="4"/>
      <c r="H134" s="4"/>
      <c r="I134" s="4"/>
      <c r="J134" s="4"/>
      <c r="K134" s="4"/>
    </row>
    <row r="135" spans="2:11">
      <c r="E135">
        <v>2</v>
      </c>
      <c r="F135" s="4">
        <v>9</v>
      </c>
      <c r="G135" s="4"/>
      <c r="H135" s="4"/>
      <c r="I135" s="4"/>
      <c r="J135" s="4"/>
      <c r="K135" s="4"/>
    </row>
    <row r="136" spans="2:11">
      <c r="D136" t="s">
        <v>487</v>
      </c>
      <c r="E136">
        <v>1</v>
      </c>
      <c r="F136" s="4">
        <v>9</v>
      </c>
      <c r="G136" s="4"/>
      <c r="H136" s="4">
        <v>1</v>
      </c>
      <c r="I136" s="4"/>
      <c r="J136" s="4"/>
      <c r="K136" s="4"/>
    </row>
    <row r="137" spans="2:11">
      <c r="E137">
        <v>2</v>
      </c>
      <c r="F137" s="4">
        <v>10</v>
      </c>
      <c r="G137" s="4"/>
      <c r="H137" s="4"/>
      <c r="I137" s="4"/>
      <c r="J137" s="4"/>
      <c r="K137" s="4"/>
    </row>
    <row r="138" spans="2:11">
      <c r="D138" t="s">
        <v>493</v>
      </c>
      <c r="E138">
        <v>1</v>
      </c>
      <c r="F138" s="4">
        <v>7</v>
      </c>
      <c r="G138" s="4"/>
      <c r="H138" s="4"/>
      <c r="I138" s="4"/>
      <c r="J138" s="4"/>
      <c r="K138" s="4"/>
    </row>
    <row r="139" spans="2:11">
      <c r="E139">
        <v>2</v>
      </c>
      <c r="F139" s="4">
        <v>7</v>
      </c>
      <c r="G139" s="4"/>
      <c r="H139" s="4"/>
      <c r="I139" s="4"/>
      <c r="J139" s="4"/>
      <c r="K139" s="4"/>
    </row>
    <row r="140" spans="2:11">
      <c r="B140" t="s">
        <v>557</v>
      </c>
      <c r="C140" t="s">
        <v>4549</v>
      </c>
      <c r="D140" t="s">
        <v>580</v>
      </c>
      <c r="E140">
        <v>1</v>
      </c>
      <c r="F140" s="4">
        <v>6</v>
      </c>
      <c r="G140" s="4"/>
      <c r="H140" s="4"/>
      <c r="I140" s="4"/>
      <c r="J140" s="4"/>
      <c r="K140" s="4"/>
    </row>
    <row r="141" spans="2:11">
      <c r="D141" t="s">
        <v>583</v>
      </c>
      <c r="E141">
        <v>1</v>
      </c>
      <c r="F141" s="4">
        <v>6</v>
      </c>
      <c r="G141" s="4"/>
      <c r="H141" s="4"/>
      <c r="I141" s="4"/>
      <c r="J141" s="4"/>
      <c r="K141" s="4"/>
    </row>
    <row r="142" spans="2:11">
      <c r="C142" t="s">
        <v>4548</v>
      </c>
      <c r="D142" t="s">
        <v>562</v>
      </c>
      <c r="E142">
        <v>1</v>
      </c>
      <c r="F142" s="4">
        <v>7</v>
      </c>
      <c r="G142" s="4"/>
      <c r="H142" s="4"/>
      <c r="I142" s="4"/>
      <c r="J142" s="4"/>
      <c r="K142" s="4"/>
    </row>
    <row r="143" spans="2:11">
      <c r="D143" t="s">
        <v>571</v>
      </c>
      <c r="E143">
        <v>1</v>
      </c>
      <c r="F143" s="4">
        <v>6</v>
      </c>
      <c r="G143" s="4"/>
      <c r="H143" s="4"/>
      <c r="I143" s="4"/>
      <c r="J143" s="4"/>
      <c r="K143" s="4"/>
    </row>
    <row r="144" spans="2:11">
      <c r="D144" t="s">
        <v>585</v>
      </c>
      <c r="E144">
        <v>1</v>
      </c>
      <c r="F144" s="4">
        <v>6</v>
      </c>
      <c r="G144" s="4"/>
      <c r="H144" s="4"/>
      <c r="I144" s="4"/>
      <c r="J144" s="4"/>
      <c r="K144" s="4"/>
    </row>
    <row r="145" spans="2:11">
      <c r="D145" t="s">
        <v>587</v>
      </c>
      <c r="E145">
        <v>1</v>
      </c>
      <c r="F145" s="4">
        <v>6</v>
      </c>
      <c r="G145" s="4"/>
      <c r="H145" s="4"/>
      <c r="I145" s="4"/>
      <c r="J145" s="4"/>
      <c r="K145" s="4"/>
    </row>
    <row r="146" spans="2:11">
      <c r="D146" t="s">
        <v>559</v>
      </c>
      <c r="E146">
        <v>1</v>
      </c>
      <c r="F146" s="4">
        <v>6</v>
      </c>
      <c r="G146" s="4"/>
      <c r="H146" s="4"/>
      <c r="I146" s="4"/>
      <c r="J146" s="4"/>
      <c r="K146" s="4"/>
    </row>
    <row r="147" spans="2:11">
      <c r="D147" t="s">
        <v>574</v>
      </c>
      <c r="E147">
        <v>1</v>
      </c>
      <c r="F147" s="4">
        <v>6</v>
      </c>
      <c r="G147" s="4"/>
      <c r="H147" s="4"/>
      <c r="I147" s="4"/>
      <c r="J147" s="4"/>
      <c r="K147" s="4"/>
    </row>
    <row r="148" spans="2:11">
      <c r="D148" t="s">
        <v>577</v>
      </c>
      <c r="E148">
        <v>1</v>
      </c>
      <c r="F148" s="4">
        <v>6</v>
      </c>
      <c r="G148" s="4"/>
      <c r="H148" s="4"/>
      <c r="I148" s="4"/>
      <c r="J148" s="4"/>
      <c r="K148" s="4"/>
    </row>
    <row r="149" spans="2:11">
      <c r="B149" t="s">
        <v>424</v>
      </c>
      <c r="C149" t="s">
        <v>4549</v>
      </c>
      <c r="D149" t="s">
        <v>432</v>
      </c>
      <c r="E149">
        <v>1</v>
      </c>
      <c r="F149" s="4">
        <v>6</v>
      </c>
      <c r="G149" s="4"/>
      <c r="H149" s="4"/>
      <c r="I149" s="4"/>
      <c r="J149" s="4"/>
      <c r="K149" s="4"/>
    </row>
    <row r="150" spans="2:11">
      <c r="D150" t="s">
        <v>435</v>
      </c>
      <c r="E150">
        <v>1</v>
      </c>
      <c r="F150" s="4">
        <v>5</v>
      </c>
      <c r="G150" s="4"/>
      <c r="H150" s="4">
        <v>1</v>
      </c>
      <c r="I150" s="4"/>
      <c r="J150" s="4"/>
      <c r="K150" s="4"/>
    </row>
    <row r="151" spans="2:11">
      <c r="D151" t="s">
        <v>439</v>
      </c>
      <c r="E151">
        <v>1</v>
      </c>
      <c r="F151" s="4">
        <v>5</v>
      </c>
      <c r="G151" s="4"/>
      <c r="H151" s="4"/>
      <c r="I151" s="4"/>
      <c r="J151" s="4"/>
      <c r="K151" s="4"/>
    </row>
    <row r="152" spans="2:11">
      <c r="D152" t="s">
        <v>442</v>
      </c>
      <c r="E152">
        <v>1</v>
      </c>
      <c r="F152" s="4">
        <v>6</v>
      </c>
      <c r="G152" s="4"/>
      <c r="H152" s="4"/>
      <c r="I152" s="4"/>
      <c r="J152" s="4"/>
      <c r="K152" s="4"/>
    </row>
    <row r="153" spans="2:11">
      <c r="D153" t="s">
        <v>445</v>
      </c>
      <c r="E153">
        <v>1</v>
      </c>
      <c r="F153" s="4">
        <v>2</v>
      </c>
      <c r="G153" s="4"/>
      <c r="H153" s="4"/>
      <c r="I153" s="4"/>
      <c r="J153" s="4"/>
      <c r="K153" s="4"/>
    </row>
    <row r="154" spans="2:11">
      <c r="D154" t="s">
        <v>447</v>
      </c>
      <c r="E154">
        <v>1</v>
      </c>
      <c r="F154" s="4">
        <v>1</v>
      </c>
      <c r="G154" s="4">
        <v>1</v>
      </c>
      <c r="H154" s="4"/>
      <c r="I154" s="4"/>
      <c r="J154" s="4"/>
      <c r="K154" s="4"/>
    </row>
    <row r="155" spans="2:11">
      <c r="D155" t="s">
        <v>450</v>
      </c>
      <c r="E155">
        <v>1</v>
      </c>
      <c r="F155" s="4">
        <v>5</v>
      </c>
      <c r="G155" s="4"/>
      <c r="H155" s="4">
        <v>1</v>
      </c>
      <c r="I155" s="4"/>
      <c r="J155" s="4"/>
      <c r="K155" s="4"/>
    </row>
    <row r="156" spans="2:11">
      <c r="C156" t="s">
        <v>4548</v>
      </c>
      <c r="D156" t="s">
        <v>426</v>
      </c>
      <c r="E156">
        <v>1</v>
      </c>
      <c r="F156" s="4">
        <v>5</v>
      </c>
      <c r="G156" s="4">
        <v>1</v>
      </c>
      <c r="H156" s="4"/>
      <c r="I156" s="4"/>
      <c r="J156" s="4"/>
      <c r="K156" s="4"/>
    </row>
    <row r="157" spans="2:11">
      <c r="D157" t="s">
        <v>458</v>
      </c>
      <c r="E157">
        <v>1</v>
      </c>
      <c r="F157" s="4">
        <v>5</v>
      </c>
      <c r="G157" s="4"/>
      <c r="H157" s="4">
        <v>1</v>
      </c>
      <c r="I157" s="4"/>
      <c r="J157" s="4"/>
      <c r="K157" s="4"/>
    </row>
    <row r="158" spans="2:11">
      <c r="D158" t="s">
        <v>4020</v>
      </c>
      <c r="E158">
        <v>1</v>
      </c>
      <c r="F158" s="4">
        <v>6</v>
      </c>
      <c r="G158" s="4"/>
      <c r="H158" s="4"/>
      <c r="I158" s="4"/>
      <c r="J158" s="4"/>
      <c r="K158" s="4"/>
    </row>
    <row r="159" spans="2:11">
      <c r="B159" t="s">
        <v>499</v>
      </c>
      <c r="C159" t="s">
        <v>4549</v>
      </c>
      <c r="D159" t="s">
        <v>501</v>
      </c>
      <c r="E159">
        <v>1</v>
      </c>
      <c r="F159" s="4">
        <v>6</v>
      </c>
      <c r="G159" s="4"/>
      <c r="H159" s="4"/>
      <c r="I159" s="4"/>
      <c r="J159" s="4"/>
      <c r="K159" s="4"/>
    </row>
    <row r="160" spans="2:11">
      <c r="D160" t="s">
        <v>549</v>
      </c>
      <c r="E160">
        <v>1</v>
      </c>
      <c r="F160" s="4">
        <v>2</v>
      </c>
      <c r="G160" s="4"/>
      <c r="H160" s="4"/>
      <c r="I160" s="4"/>
      <c r="J160" s="4"/>
      <c r="K160" s="4"/>
    </row>
    <row r="161" spans="1:11">
      <c r="D161" t="s">
        <v>510</v>
      </c>
      <c r="E161">
        <v>1</v>
      </c>
      <c r="F161" s="4">
        <v>5</v>
      </c>
      <c r="G161" s="4">
        <v>1</v>
      </c>
      <c r="H161" s="4"/>
      <c r="I161" s="4"/>
      <c r="J161" s="4"/>
      <c r="K161" s="4"/>
    </row>
    <row r="162" spans="1:11">
      <c r="D162" t="s">
        <v>519</v>
      </c>
      <c r="E162">
        <v>1</v>
      </c>
      <c r="F162" s="4">
        <v>6</v>
      </c>
      <c r="G162" s="4"/>
      <c r="H162" s="4"/>
      <c r="I162" s="4"/>
      <c r="J162" s="4"/>
      <c r="K162" s="4"/>
    </row>
    <row r="163" spans="1:11">
      <c r="D163" t="s">
        <v>526</v>
      </c>
      <c r="E163">
        <v>1</v>
      </c>
      <c r="F163" s="4">
        <v>5</v>
      </c>
      <c r="G163" s="4">
        <v>1</v>
      </c>
      <c r="H163" s="4"/>
      <c r="I163" s="4"/>
      <c r="J163" s="4"/>
      <c r="K163" s="4"/>
    </row>
    <row r="164" spans="1:11">
      <c r="D164" t="s">
        <v>532</v>
      </c>
      <c r="E164">
        <v>1</v>
      </c>
      <c r="F164" s="4">
        <v>5</v>
      </c>
      <c r="G164" s="4"/>
      <c r="H164" s="4">
        <v>1</v>
      </c>
      <c r="I164" s="4"/>
      <c r="J164" s="4"/>
      <c r="K164" s="4"/>
    </row>
    <row r="165" spans="1:11">
      <c r="D165" t="s">
        <v>538</v>
      </c>
      <c r="E165">
        <v>1</v>
      </c>
      <c r="F165" s="4">
        <v>4</v>
      </c>
      <c r="G165" s="4"/>
      <c r="H165" s="4"/>
      <c r="I165" s="4"/>
      <c r="J165" s="4"/>
      <c r="K165" s="4"/>
    </row>
    <row r="166" spans="1:11">
      <c r="D166" t="s">
        <v>541</v>
      </c>
      <c r="E166">
        <v>1</v>
      </c>
      <c r="F166" s="4">
        <v>6</v>
      </c>
      <c r="G166" s="4"/>
      <c r="H166" s="4"/>
      <c r="I166" s="4"/>
      <c r="J166" s="4"/>
      <c r="K166" s="4"/>
    </row>
    <row r="167" spans="1:11">
      <c r="C167" t="s">
        <v>4548</v>
      </c>
      <c r="D167" t="s">
        <v>529</v>
      </c>
      <c r="E167">
        <v>1</v>
      </c>
      <c r="F167" s="4">
        <v>6</v>
      </c>
      <c r="G167" s="4"/>
      <c r="H167" s="4"/>
      <c r="I167" s="4"/>
      <c r="J167" s="4"/>
      <c r="K167" s="4"/>
    </row>
    <row r="168" spans="1:11">
      <c r="B168" t="s">
        <v>592</v>
      </c>
      <c r="C168" t="s">
        <v>4549</v>
      </c>
      <c r="D168" t="s">
        <v>594</v>
      </c>
      <c r="E168">
        <v>1</v>
      </c>
      <c r="F168" s="4">
        <v>6</v>
      </c>
      <c r="G168" s="4"/>
      <c r="H168" s="4"/>
      <c r="I168" s="4"/>
      <c r="J168" s="4"/>
      <c r="K168" s="4"/>
    </row>
    <row r="169" spans="1:11">
      <c r="D169" t="s">
        <v>597</v>
      </c>
      <c r="E169">
        <v>1</v>
      </c>
      <c r="F169" s="4">
        <v>6</v>
      </c>
      <c r="G169" s="4"/>
      <c r="H169" s="4"/>
      <c r="I169" s="4"/>
      <c r="J169" s="4"/>
      <c r="K169" s="4"/>
    </row>
    <row r="170" spans="1:11">
      <c r="C170" t="s">
        <v>4548</v>
      </c>
      <c r="D170" t="s">
        <v>599</v>
      </c>
      <c r="E170">
        <v>1</v>
      </c>
      <c r="F170" s="4">
        <v>3</v>
      </c>
      <c r="G170" s="4"/>
      <c r="H170" s="4"/>
      <c r="I170" s="4"/>
      <c r="J170" s="4"/>
      <c r="K170" s="4"/>
    </row>
    <row r="171" spans="1:11">
      <c r="D171" t="s">
        <v>602</v>
      </c>
      <c r="E171">
        <v>1</v>
      </c>
      <c r="F171" s="4">
        <v>6</v>
      </c>
      <c r="G171" s="4"/>
      <c r="H171" s="4"/>
      <c r="I171" s="4"/>
      <c r="J171" s="4"/>
      <c r="K171" s="4"/>
    </row>
    <row r="172" spans="1:11">
      <c r="D172" t="s">
        <v>608</v>
      </c>
      <c r="E172">
        <v>1</v>
      </c>
      <c r="F172" s="4">
        <v>5</v>
      </c>
      <c r="G172" s="4"/>
      <c r="H172" s="4"/>
      <c r="I172" s="4"/>
      <c r="J172" s="4"/>
      <c r="K172" s="4"/>
    </row>
    <row r="173" spans="1:11">
      <c r="D173" t="s">
        <v>605</v>
      </c>
      <c r="E173">
        <v>1</v>
      </c>
      <c r="F173" s="4">
        <v>6</v>
      </c>
      <c r="G173" s="4"/>
      <c r="H173" s="4"/>
      <c r="I173" s="4"/>
      <c r="J173" s="4"/>
      <c r="K173" s="4"/>
    </row>
    <row r="174" spans="1:11">
      <c r="A174" t="s">
        <v>610</v>
      </c>
      <c r="B174" t="s">
        <v>611</v>
      </c>
      <c r="C174" t="s">
        <v>4549</v>
      </c>
      <c r="D174" t="s">
        <v>620</v>
      </c>
      <c r="E174">
        <v>1</v>
      </c>
      <c r="F174" s="4">
        <v>5</v>
      </c>
      <c r="G174" s="4"/>
      <c r="H174" s="4"/>
      <c r="I174" s="4"/>
      <c r="J174" s="4"/>
      <c r="K174" s="4"/>
    </row>
    <row r="175" spans="1:11" ht="14.4" customHeight="1">
      <c r="D175" t="s">
        <v>636</v>
      </c>
      <c r="E175">
        <v>1</v>
      </c>
      <c r="F175" s="4">
        <v>4</v>
      </c>
      <c r="G175" s="4"/>
      <c r="H175" s="4">
        <v>1</v>
      </c>
      <c r="I175" s="4"/>
      <c r="J175" s="4"/>
      <c r="K175" s="4"/>
    </row>
    <row r="176" spans="1:11">
      <c r="D176" t="s">
        <v>626</v>
      </c>
      <c r="E176">
        <v>1</v>
      </c>
      <c r="F176" s="4">
        <v>3</v>
      </c>
      <c r="G176" s="4"/>
      <c r="H176" s="4"/>
      <c r="I176" s="4"/>
      <c r="J176" s="4"/>
      <c r="K176" s="4"/>
    </row>
    <row r="177" spans="2:11">
      <c r="D177" t="s">
        <v>629</v>
      </c>
      <c r="E177">
        <v>1</v>
      </c>
      <c r="F177" s="4">
        <v>6</v>
      </c>
      <c r="G177" s="4"/>
      <c r="H177" s="4"/>
      <c r="I177" s="4"/>
      <c r="J177" s="4"/>
      <c r="K177" s="4"/>
    </row>
    <row r="178" spans="2:11">
      <c r="D178" t="s">
        <v>623</v>
      </c>
      <c r="E178">
        <v>1</v>
      </c>
      <c r="F178" s="4">
        <v>6</v>
      </c>
      <c r="G178" s="4"/>
      <c r="H178" s="4"/>
      <c r="I178" s="4"/>
      <c r="J178" s="4"/>
      <c r="K178" s="4"/>
    </row>
    <row r="179" spans="2:11">
      <c r="D179" t="s">
        <v>633</v>
      </c>
      <c r="E179">
        <v>1</v>
      </c>
      <c r="F179" s="4">
        <v>4</v>
      </c>
      <c r="G179" s="4"/>
      <c r="H179" s="4"/>
      <c r="I179" s="4"/>
      <c r="J179" s="4"/>
      <c r="K179" s="4"/>
    </row>
    <row r="180" spans="2:11">
      <c r="D180" t="s">
        <v>617</v>
      </c>
      <c r="E180">
        <v>1</v>
      </c>
      <c r="F180" s="4">
        <v>6</v>
      </c>
      <c r="G180" s="4"/>
      <c r="H180" s="4"/>
      <c r="I180" s="4"/>
      <c r="J180" s="4"/>
      <c r="K180" s="4"/>
    </row>
    <row r="181" spans="2:11">
      <c r="D181" t="s">
        <v>613</v>
      </c>
      <c r="E181">
        <v>1</v>
      </c>
      <c r="F181" s="4">
        <v>5</v>
      </c>
      <c r="G181" s="4">
        <v>1</v>
      </c>
      <c r="H181" s="4"/>
      <c r="I181" s="4"/>
      <c r="J181" s="4"/>
      <c r="K181" s="4"/>
    </row>
    <row r="182" spans="2:11">
      <c r="C182" t="s">
        <v>4548</v>
      </c>
      <c r="D182" t="s">
        <v>641</v>
      </c>
      <c r="E182">
        <v>1</v>
      </c>
      <c r="F182" s="4">
        <v>3</v>
      </c>
      <c r="G182" s="4"/>
      <c r="H182" s="4"/>
      <c r="I182" s="4"/>
      <c r="J182" s="4"/>
      <c r="K182" s="4"/>
    </row>
    <row r="183" spans="2:11">
      <c r="B183" t="s">
        <v>691</v>
      </c>
      <c r="C183" t="s">
        <v>4549</v>
      </c>
      <c r="D183" t="s">
        <v>720</v>
      </c>
      <c r="E183">
        <v>1</v>
      </c>
      <c r="F183" s="4">
        <v>6</v>
      </c>
      <c r="G183" s="4"/>
      <c r="H183" s="4"/>
      <c r="I183" s="4"/>
      <c r="J183" s="4"/>
      <c r="K183" s="4"/>
    </row>
    <row r="184" spans="2:11">
      <c r="D184" t="s">
        <v>699</v>
      </c>
      <c r="E184">
        <v>1</v>
      </c>
      <c r="F184" s="4">
        <v>1</v>
      </c>
      <c r="G184" s="4"/>
      <c r="H184" s="4"/>
      <c r="I184" s="4">
        <v>2</v>
      </c>
      <c r="J184" s="4">
        <v>1</v>
      </c>
      <c r="K184" s="4">
        <v>2</v>
      </c>
    </row>
    <row r="185" spans="2:11">
      <c r="D185" t="s">
        <v>702</v>
      </c>
      <c r="E185">
        <v>1</v>
      </c>
      <c r="F185" s="4">
        <v>6</v>
      </c>
      <c r="G185" s="4"/>
      <c r="H185" s="4"/>
      <c r="I185" s="4"/>
      <c r="J185" s="4"/>
      <c r="K185" s="4"/>
    </row>
    <row r="186" spans="2:11">
      <c r="D186" t="s">
        <v>707</v>
      </c>
      <c r="E186">
        <v>1</v>
      </c>
      <c r="F186" s="4">
        <v>5</v>
      </c>
      <c r="G186" s="4"/>
      <c r="H186" s="4"/>
      <c r="I186" s="4"/>
      <c r="J186" s="4"/>
      <c r="K186" s="4"/>
    </row>
    <row r="187" spans="2:11">
      <c r="D187" t="s">
        <v>710</v>
      </c>
      <c r="E187">
        <v>1</v>
      </c>
      <c r="F187" s="4">
        <v>4</v>
      </c>
      <c r="G187" s="4"/>
      <c r="H187" s="4">
        <v>2</v>
      </c>
      <c r="I187" s="4"/>
      <c r="J187" s="4"/>
      <c r="K187" s="4"/>
    </row>
    <row r="188" spans="2:11">
      <c r="B188" t="s">
        <v>643</v>
      </c>
      <c r="C188" t="s">
        <v>4549</v>
      </c>
      <c r="D188" t="s">
        <v>645</v>
      </c>
      <c r="E188">
        <v>1</v>
      </c>
      <c r="F188" s="4">
        <v>6</v>
      </c>
      <c r="G188" s="4"/>
      <c r="H188" s="4"/>
      <c r="I188" s="4"/>
      <c r="J188" s="4"/>
      <c r="K188" s="4"/>
    </row>
    <row r="189" spans="2:11">
      <c r="D189" t="s">
        <v>3965</v>
      </c>
      <c r="E189">
        <v>1</v>
      </c>
      <c r="F189" s="4">
        <v>5</v>
      </c>
      <c r="G189" s="4">
        <v>1</v>
      </c>
      <c r="H189" s="4"/>
      <c r="I189" s="4"/>
      <c r="J189" s="4"/>
      <c r="K189" s="4"/>
    </row>
    <row r="190" spans="2:11">
      <c r="D190" t="s">
        <v>2619</v>
      </c>
      <c r="E190">
        <v>1</v>
      </c>
      <c r="F190" s="4">
        <v>5</v>
      </c>
      <c r="G190" s="4"/>
      <c r="H190" s="4">
        <v>1</v>
      </c>
      <c r="I190" s="4"/>
      <c r="J190" s="4"/>
      <c r="K190" s="4"/>
    </row>
    <row r="191" spans="2:11">
      <c r="D191" t="s">
        <v>3958</v>
      </c>
      <c r="E191">
        <v>1</v>
      </c>
      <c r="F191" s="4"/>
      <c r="G191" s="4"/>
      <c r="H191" s="4">
        <v>1</v>
      </c>
      <c r="I191" s="4"/>
      <c r="J191" s="4"/>
      <c r="K191" s="4"/>
    </row>
    <row r="192" spans="2:11">
      <c r="D192" t="s">
        <v>3959</v>
      </c>
      <c r="E192">
        <v>1</v>
      </c>
      <c r="F192" s="4">
        <v>2</v>
      </c>
      <c r="G192" s="4"/>
      <c r="H192" s="4">
        <v>2</v>
      </c>
      <c r="I192" s="4"/>
      <c r="J192" s="4"/>
      <c r="K192" s="4"/>
    </row>
    <row r="193" spans="2:11">
      <c r="D193" t="s">
        <v>3960</v>
      </c>
      <c r="E193">
        <v>1</v>
      </c>
      <c r="F193" s="4">
        <v>5</v>
      </c>
      <c r="G193" s="4"/>
      <c r="H193" s="4"/>
      <c r="I193" s="4"/>
      <c r="J193" s="4"/>
      <c r="K193" s="4"/>
    </row>
    <row r="194" spans="2:11">
      <c r="D194" t="s">
        <v>3961</v>
      </c>
      <c r="E194">
        <v>1</v>
      </c>
      <c r="F194" s="4">
        <v>5</v>
      </c>
      <c r="G194" s="4"/>
      <c r="H194" s="4">
        <v>1</v>
      </c>
      <c r="I194" s="4"/>
      <c r="J194" s="4"/>
      <c r="K194" s="4"/>
    </row>
    <row r="195" spans="2:11">
      <c r="D195" t="s">
        <v>3962</v>
      </c>
      <c r="E195">
        <v>1</v>
      </c>
      <c r="F195" s="4">
        <v>5</v>
      </c>
      <c r="G195" s="4"/>
      <c r="H195" s="4">
        <v>1</v>
      </c>
      <c r="I195" s="4"/>
      <c r="J195" s="4"/>
      <c r="K195" s="4"/>
    </row>
    <row r="196" spans="2:11">
      <c r="D196" t="s">
        <v>3963</v>
      </c>
      <c r="E196">
        <v>1</v>
      </c>
      <c r="F196" s="4">
        <v>5</v>
      </c>
      <c r="G196" s="4">
        <v>1</v>
      </c>
      <c r="H196" s="4"/>
      <c r="I196" s="4"/>
      <c r="J196" s="4"/>
      <c r="K196" s="4"/>
    </row>
    <row r="197" spans="2:11">
      <c r="D197" t="s">
        <v>3964</v>
      </c>
      <c r="E197">
        <v>1</v>
      </c>
      <c r="F197" s="4">
        <v>5</v>
      </c>
      <c r="G197" s="4"/>
      <c r="H197" s="4"/>
      <c r="I197" s="4"/>
      <c r="J197" s="4"/>
      <c r="K197" s="4"/>
    </row>
    <row r="198" spans="2:11">
      <c r="C198" t="s">
        <v>4548</v>
      </c>
      <c r="D198" t="s">
        <v>3957</v>
      </c>
      <c r="E198">
        <v>1</v>
      </c>
      <c r="F198" s="4">
        <v>5</v>
      </c>
      <c r="G198" s="4"/>
      <c r="H198" s="4"/>
      <c r="I198" s="4"/>
      <c r="J198" s="4"/>
      <c r="K198" s="4"/>
    </row>
    <row r="199" spans="2:11">
      <c r="B199" t="s">
        <v>722</v>
      </c>
      <c r="C199" t="s">
        <v>4549</v>
      </c>
      <c r="D199" t="s">
        <v>724</v>
      </c>
      <c r="E199">
        <v>1</v>
      </c>
      <c r="F199" s="4">
        <v>2</v>
      </c>
      <c r="G199" s="4"/>
      <c r="H199" s="4">
        <v>4</v>
      </c>
      <c r="I199" s="4"/>
      <c r="J199" s="4"/>
      <c r="K199" s="4"/>
    </row>
    <row r="200" spans="2:11">
      <c r="E200">
        <v>2</v>
      </c>
      <c r="F200" s="4">
        <v>3</v>
      </c>
      <c r="G200" s="4"/>
      <c r="H200" s="4">
        <v>3</v>
      </c>
      <c r="I200" s="4"/>
      <c r="J200" s="4"/>
      <c r="K200" s="4"/>
    </row>
    <row r="201" spans="2:11">
      <c r="D201" t="s">
        <v>770</v>
      </c>
      <c r="E201">
        <v>1</v>
      </c>
      <c r="F201" s="4">
        <v>6</v>
      </c>
      <c r="G201" s="4"/>
      <c r="H201" s="4">
        <v>1</v>
      </c>
      <c r="I201" s="4"/>
      <c r="J201" s="4"/>
      <c r="K201" s="4"/>
    </row>
    <row r="202" spans="2:11">
      <c r="E202">
        <v>2</v>
      </c>
      <c r="F202" s="4">
        <v>4</v>
      </c>
      <c r="G202" s="4"/>
      <c r="H202" s="4">
        <v>3</v>
      </c>
      <c r="I202" s="4"/>
      <c r="J202" s="4"/>
      <c r="K202" s="4"/>
    </row>
    <row r="203" spans="2:11">
      <c r="D203" t="s">
        <v>774</v>
      </c>
      <c r="E203">
        <v>1</v>
      </c>
      <c r="F203" s="4">
        <v>5</v>
      </c>
      <c r="G203" s="4"/>
      <c r="H203" s="4">
        <v>1</v>
      </c>
      <c r="I203" s="4"/>
      <c r="J203" s="4"/>
      <c r="K203" s="4"/>
    </row>
    <row r="204" spans="2:11">
      <c r="E204">
        <v>2</v>
      </c>
      <c r="F204" s="4">
        <v>4</v>
      </c>
      <c r="G204" s="4"/>
      <c r="H204" s="4">
        <v>2</v>
      </c>
      <c r="I204" s="4"/>
      <c r="J204" s="4"/>
      <c r="K204" s="4"/>
    </row>
    <row r="205" spans="2:11">
      <c r="D205" t="s">
        <v>777</v>
      </c>
      <c r="E205">
        <v>1</v>
      </c>
      <c r="F205" s="4">
        <v>6</v>
      </c>
      <c r="G205" s="4"/>
      <c r="H205" s="4"/>
      <c r="I205" s="4"/>
      <c r="J205" s="4"/>
      <c r="K205" s="4"/>
    </row>
    <row r="206" spans="2:11">
      <c r="E206">
        <v>2</v>
      </c>
      <c r="F206" s="4">
        <v>6</v>
      </c>
      <c r="G206" s="4"/>
      <c r="H206" s="4"/>
      <c r="I206" s="4"/>
      <c r="J206" s="4"/>
      <c r="K206" s="4"/>
    </row>
    <row r="207" spans="2:11">
      <c r="D207" t="s">
        <v>729</v>
      </c>
      <c r="E207">
        <v>1</v>
      </c>
      <c r="F207" s="4">
        <v>6</v>
      </c>
      <c r="G207" s="4"/>
      <c r="H207" s="4"/>
      <c r="I207" s="4"/>
      <c r="J207" s="4"/>
      <c r="K207" s="4"/>
    </row>
    <row r="208" spans="2:11">
      <c r="E208">
        <v>2</v>
      </c>
      <c r="F208" s="4">
        <v>5</v>
      </c>
      <c r="G208" s="4">
        <v>1</v>
      </c>
      <c r="H208" s="4"/>
      <c r="I208" s="4"/>
      <c r="J208" s="4"/>
      <c r="K208" s="4"/>
    </row>
    <row r="209" spans="3:11">
      <c r="D209" t="s">
        <v>732</v>
      </c>
      <c r="E209">
        <v>1</v>
      </c>
      <c r="F209" s="4">
        <v>6</v>
      </c>
      <c r="G209" s="4">
        <v>1</v>
      </c>
      <c r="H209" s="4"/>
      <c r="I209" s="4"/>
      <c r="J209" s="4"/>
      <c r="K209" s="4"/>
    </row>
    <row r="210" spans="3:11">
      <c r="E210">
        <v>2</v>
      </c>
      <c r="F210" s="4">
        <v>6</v>
      </c>
      <c r="G210" s="4"/>
      <c r="H210" s="4">
        <v>1</v>
      </c>
      <c r="I210" s="4"/>
      <c r="J210" s="4"/>
      <c r="K210" s="4"/>
    </row>
    <row r="211" spans="3:11">
      <c r="D211" t="s">
        <v>735</v>
      </c>
      <c r="E211">
        <v>1</v>
      </c>
      <c r="F211" s="4">
        <v>6</v>
      </c>
      <c r="G211" s="4"/>
      <c r="H211" s="4"/>
      <c r="I211" s="4"/>
      <c r="J211" s="4"/>
      <c r="K211" s="4"/>
    </row>
    <row r="212" spans="3:11">
      <c r="E212">
        <v>2</v>
      </c>
      <c r="F212" s="4">
        <v>5</v>
      </c>
      <c r="G212" s="4"/>
      <c r="H212" s="4">
        <v>1</v>
      </c>
      <c r="I212" s="4"/>
      <c r="J212" s="4"/>
      <c r="K212" s="4"/>
    </row>
    <row r="213" spans="3:11">
      <c r="D213" t="s">
        <v>756</v>
      </c>
      <c r="E213">
        <v>1</v>
      </c>
      <c r="F213" s="4">
        <v>6</v>
      </c>
      <c r="G213" s="4">
        <v>3</v>
      </c>
      <c r="H213" s="4"/>
      <c r="I213" s="4"/>
      <c r="J213" s="4"/>
      <c r="K213" s="4"/>
    </row>
    <row r="214" spans="3:11">
      <c r="E214">
        <v>2</v>
      </c>
      <c r="F214" s="4">
        <v>9</v>
      </c>
      <c r="G214" s="4"/>
      <c r="H214" s="4"/>
      <c r="I214" s="4"/>
      <c r="J214" s="4"/>
      <c r="K214" s="4"/>
    </row>
    <row r="215" spans="3:11">
      <c r="D215" t="s">
        <v>759</v>
      </c>
      <c r="E215">
        <v>1</v>
      </c>
      <c r="F215" s="4">
        <v>8</v>
      </c>
      <c r="G215" s="4"/>
      <c r="H215" s="4"/>
      <c r="I215" s="4"/>
      <c r="J215" s="4"/>
      <c r="K215" s="4"/>
    </row>
    <row r="216" spans="3:11">
      <c r="E216">
        <v>2</v>
      </c>
      <c r="F216" s="4">
        <v>8</v>
      </c>
      <c r="G216" s="4"/>
      <c r="H216" s="4"/>
      <c r="I216" s="4"/>
      <c r="J216" s="4"/>
      <c r="K216" s="4"/>
    </row>
    <row r="217" spans="3:11">
      <c r="D217" t="s">
        <v>762</v>
      </c>
      <c r="E217">
        <v>1</v>
      </c>
      <c r="F217" s="4">
        <v>6</v>
      </c>
      <c r="G217" s="4"/>
      <c r="H217" s="4">
        <v>1</v>
      </c>
      <c r="I217" s="4"/>
      <c r="J217" s="4"/>
      <c r="K217" s="4"/>
    </row>
    <row r="218" spans="3:11">
      <c r="E218">
        <v>2</v>
      </c>
      <c r="F218" s="4">
        <v>5</v>
      </c>
      <c r="G218" s="4"/>
      <c r="H218" s="4">
        <v>2</v>
      </c>
      <c r="I218" s="4"/>
      <c r="J218" s="4"/>
      <c r="K218" s="4"/>
    </row>
    <row r="219" spans="3:11">
      <c r="D219" t="s">
        <v>765</v>
      </c>
      <c r="E219">
        <v>1</v>
      </c>
      <c r="F219" s="4">
        <v>6</v>
      </c>
      <c r="G219" s="4"/>
      <c r="H219" s="4"/>
      <c r="I219" s="4"/>
      <c r="J219" s="4"/>
      <c r="K219" s="4"/>
    </row>
    <row r="220" spans="3:11">
      <c r="E220">
        <v>2</v>
      </c>
      <c r="F220" s="4">
        <v>4</v>
      </c>
      <c r="G220" s="4">
        <v>1</v>
      </c>
      <c r="H220" s="4">
        <v>1</v>
      </c>
      <c r="I220" s="4"/>
      <c r="J220" s="4"/>
      <c r="K220" s="4"/>
    </row>
    <row r="221" spans="3:11">
      <c r="C221" t="s">
        <v>4548</v>
      </c>
      <c r="D221" t="s">
        <v>780</v>
      </c>
      <c r="E221">
        <v>1</v>
      </c>
      <c r="F221" s="4">
        <v>7</v>
      </c>
      <c r="G221" s="4"/>
      <c r="H221" s="4"/>
      <c r="I221" s="4"/>
      <c r="J221" s="4"/>
      <c r="K221" s="4"/>
    </row>
    <row r="222" spans="3:11">
      <c r="E222">
        <v>2</v>
      </c>
      <c r="F222" s="4">
        <v>4</v>
      </c>
      <c r="G222" s="4">
        <v>2</v>
      </c>
      <c r="H222" s="4"/>
      <c r="I222" s="4"/>
      <c r="J222" s="4"/>
      <c r="K222" s="4"/>
    </row>
    <row r="223" spans="3:11">
      <c r="D223" t="s">
        <v>747</v>
      </c>
      <c r="E223">
        <v>1</v>
      </c>
      <c r="F223" s="4">
        <v>5</v>
      </c>
      <c r="G223" s="4">
        <v>1</v>
      </c>
      <c r="H223" s="4"/>
      <c r="I223" s="4"/>
      <c r="J223" s="4"/>
      <c r="K223" s="4"/>
    </row>
    <row r="224" spans="3:11">
      <c r="E224">
        <v>2</v>
      </c>
      <c r="F224" s="4">
        <v>3</v>
      </c>
      <c r="G224" s="4">
        <v>3</v>
      </c>
      <c r="H224" s="4"/>
      <c r="I224" s="4"/>
      <c r="J224" s="4"/>
      <c r="K224" s="4"/>
    </row>
    <row r="225" spans="1:11">
      <c r="A225" t="s">
        <v>824</v>
      </c>
      <c r="B225" t="s">
        <v>784</v>
      </c>
      <c r="C225" t="s">
        <v>4549</v>
      </c>
      <c r="D225" t="s">
        <v>805</v>
      </c>
      <c r="E225">
        <v>1</v>
      </c>
      <c r="F225" s="4">
        <v>5</v>
      </c>
      <c r="G225" s="4"/>
      <c r="H225" s="4">
        <v>1</v>
      </c>
      <c r="I225" s="4"/>
      <c r="J225" s="4"/>
      <c r="K225" s="4"/>
    </row>
    <row r="226" spans="1:11">
      <c r="D226" t="s">
        <v>809</v>
      </c>
      <c r="E226">
        <v>1</v>
      </c>
      <c r="F226" s="4">
        <v>6</v>
      </c>
      <c r="G226" s="4"/>
      <c r="H226" s="4"/>
      <c r="I226" s="4"/>
      <c r="J226" s="4"/>
      <c r="K226" s="4"/>
    </row>
    <row r="227" spans="1:11">
      <c r="D227" t="s">
        <v>826</v>
      </c>
      <c r="E227">
        <v>1</v>
      </c>
      <c r="F227" s="4">
        <v>6</v>
      </c>
      <c r="G227" s="4"/>
      <c r="H227" s="4"/>
      <c r="I227" s="4"/>
      <c r="J227" s="4"/>
      <c r="K227" s="4"/>
    </row>
    <row r="228" spans="1:11">
      <c r="D228" t="s">
        <v>812</v>
      </c>
      <c r="E228">
        <v>1</v>
      </c>
      <c r="F228" s="4">
        <v>6</v>
      </c>
      <c r="G228" s="4"/>
      <c r="H228" s="4"/>
      <c r="I228" s="4"/>
      <c r="J228" s="4"/>
      <c r="K228" s="4"/>
    </row>
    <row r="229" spans="1:11">
      <c r="D229" t="s">
        <v>817</v>
      </c>
      <c r="E229">
        <v>1</v>
      </c>
      <c r="F229" s="4">
        <v>6</v>
      </c>
      <c r="G229" s="4"/>
      <c r="H229" s="4"/>
      <c r="I229" s="4"/>
      <c r="J229" s="4"/>
      <c r="K229" s="4"/>
    </row>
    <row r="230" spans="1:11">
      <c r="D230" t="s">
        <v>822</v>
      </c>
      <c r="E230">
        <v>1</v>
      </c>
      <c r="F230" s="4">
        <v>5</v>
      </c>
      <c r="G230" s="4"/>
      <c r="H230" s="4"/>
      <c r="I230" s="4"/>
      <c r="J230" s="4"/>
      <c r="K230" s="4"/>
    </row>
    <row r="231" spans="1:11">
      <c r="C231" t="s">
        <v>4548</v>
      </c>
      <c r="D231" t="s">
        <v>789</v>
      </c>
      <c r="E231">
        <v>1</v>
      </c>
      <c r="F231" s="4">
        <v>5</v>
      </c>
      <c r="G231" s="4"/>
      <c r="H231" s="4"/>
      <c r="I231" s="4"/>
      <c r="J231" s="4"/>
      <c r="K231" s="4"/>
    </row>
    <row r="232" spans="1:11">
      <c r="D232" t="s">
        <v>797</v>
      </c>
      <c r="E232">
        <v>1</v>
      </c>
      <c r="F232" s="4">
        <v>6</v>
      </c>
      <c r="G232" s="4"/>
      <c r="H232" s="4"/>
      <c r="I232" s="4"/>
      <c r="J232" s="4"/>
      <c r="K232" s="4"/>
    </row>
    <row r="233" spans="1:11">
      <c r="B233" t="s">
        <v>828</v>
      </c>
      <c r="C233" t="s">
        <v>4549</v>
      </c>
      <c r="D233" t="s">
        <v>830</v>
      </c>
      <c r="E233">
        <v>1</v>
      </c>
      <c r="F233" s="4">
        <v>8</v>
      </c>
      <c r="G233" s="4"/>
      <c r="H233" s="4"/>
      <c r="I233" s="4"/>
      <c r="J233" s="4"/>
      <c r="K233" s="4"/>
    </row>
    <row r="234" spans="1:11">
      <c r="D234" t="s">
        <v>833</v>
      </c>
      <c r="E234">
        <v>1</v>
      </c>
      <c r="F234" s="4">
        <v>6</v>
      </c>
      <c r="G234" s="4"/>
      <c r="H234" s="4"/>
      <c r="I234" s="4"/>
      <c r="J234" s="4"/>
      <c r="K234" s="4"/>
    </row>
    <row r="235" spans="1:11">
      <c r="D235" t="s">
        <v>835</v>
      </c>
      <c r="E235">
        <v>1</v>
      </c>
      <c r="F235" s="4">
        <v>6</v>
      </c>
      <c r="G235" s="4"/>
      <c r="H235" s="4"/>
      <c r="I235" s="4"/>
      <c r="J235" s="4"/>
      <c r="K235" s="4"/>
    </row>
    <row r="236" spans="1:11">
      <c r="D236" t="s">
        <v>837</v>
      </c>
      <c r="E236">
        <v>1</v>
      </c>
      <c r="F236" s="4">
        <v>6</v>
      </c>
      <c r="G236" s="4"/>
      <c r="H236" s="4"/>
      <c r="I236" s="4"/>
      <c r="J236" s="4"/>
      <c r="K236" s="4"/>
    </row>
    <row r="237" spans="1:11">
      <c r="D237" t="s">
        <v>839</v>
      </c>
      <c r="E237">
        <v>1</v>
      </c>
      <c r="F237" s="4">
        <v>6</v>
      </c>
      <c r="G237" s="4"/>
      <c r="H237" s="4"/>
      <c r="I237" s="4"/>
      <c r="J237" s="4"/>
      <c r="K237" s="4"/>
    </row>
    <row r="238" spans="1:11">
      <c r="D238" t="s">
        <v>841</v>
      </c>
      <c r="E238">
        <v>1</v>
      </c>
      <c r="F238" s="4">
        <v>6</v>
      </c>
      <c r="G238" s="4"/>
      <c r="H238" s="4"/>
      <c r="I238" s="4"/>
      <c r="J238" s="4"/>
      <c r="K238" s="4"/>
    </row>
    <row r="239" spans="1:11">
      <c r="C239" t="s">
        <v>4548</v>
      </c>
      <c r="D239" t="s">
        <v>959</v>
      </c>
      <c r="E239">
        <v>1</v>
      </c>
      <c r="F239" s="4">
        <v>4</v>
      </c>
      <c r="G239" s="4"/>
      <c r="H239" s="4"/>
      <c r="I239" s="4"/>
      <c r="J239" s="4"/>
      <c r="K239" s="4"/>
    </row>
    <row r="240" spans="1:11">
      <c r="D240" t="s">
        <v>957</v>
      </c>
      <c r="E240">
        <v>1</v>
      </c>
      <c r="F240" s="4">
        <v>5</v>
      </c>
      <c r="G240" s="4"/>
      <c r="H240" s="4"/>
      <c r="I240" s="4"/>
      <c r="J240" s="4"/>
      <c r="K240" s="4"/>
    </row>
    <row r="241" spans="2:11">
      <c r="D241" t="s">
        <v>955</v>
      </c>
      <c r="E241">
        <v>1</v>
      </c>
      <c r="F241" s="4">
        <v>4</v>
      </c>
      <c r="G241" s="4"/>
      <c r="H241" s="4"/>
      <c r="I241" s="4"/>
      <c r="J241" s="4"/>
      <c r="K241" s="4"/>
    </row>
    <row r="242" spans="2:11">
      <c r="B242" t="s">
        <v>849</v>
      </c>
      <c r="C242" t="s">
        <v>4549</v>
      </c>
      <c r="D242" t="s">
        <v>851</v>
      </c>
      <c r="E242">
        <v>1</v>
      </c>
      <c r="F242" s="4">
        <v>3</v>
      </c>
      <c r="G242" s="4"/>
      <c r="H242" s="4">
        <v>2</v>
      </c>
      <c r="I242" s="4"/>
      <c r="J242" s="4"/>
      <c r="K242" s="4"/>
    </row>
    <row r="243" spans="2:11">
      <c r="D243" t="s">
        <v>855</v>
      </c>
      <c r="E243">
        <v>2</v>
      </c>
      <c r="F243" s="4">
        <v>9</v>
      </c>
      <c r="G243" s="4"/>
      <c r="H243" s="4"/>
      <c r="I243" s="4"/>
      <c r="J243" s="4"/>
      <c r="K243" s="4"/>
    </row>
    <row r="244" spans="2:11">
      <c r="C244" t="s">
        <v>4548</v>
      </c>
      <c r="D244" t="s">
        <v>858</v>
      </c>
      <c r="E244">
        <v>2</v>
      </c>
      <c r="F244" s="4">
        <v>8</v>
      </c>
      <c r="G244" s="4"/>
      <c r="H244" s="4"/>
      <c r="I244" s="4"/>
      <c r="J244" s="4"/>
      <c r="K244" s="4"/>
    </row>
    <row r="245" spans="2:11">
      <c r="D245" t="s">
        <v>861</v>
      </c>
      <c r="E245">
        <v>1</v>
      </c>
      <c r="F245" s="4">
        <v>6</v>
      </c>
      <c r="G245" s="4"/>
      <c r="H245" s="4"/>
      <c r="I245" s="4"/>
      <c r="J245" s="4"/>
      <c r="K245" s="4"/>
    </row>
    <row r="246" spans="2:11">
      <c r="E246">
        <v>2</v>
      </c>
      <c r="F246" s="4">
        <v>9</v>
      </c>
      <c r="G246" s="4"/>
      <c r="H246" s="4"/>
      <c r="I246" s="4"/>
      <c r="J246" s="4"/>
      <c r="K246" s="4"/>
    </row>
    <row r="247" spans="2:11">
      <c r="D247" t="s">
        <v>866</v>
      </c>
      <c r="E247">
        <v>1</v>
      </c>
      <c r="F247" s="4">
        <v>6</v>
      </c>
      <c r="G247" s="4"/>
      <c r="H247" s="4"/>
      <c r="I247" s="4"/>
      <c r="J247" s="4"/>
      <c r="K247" s="4"/>
    </row>
    <row r="248" spans="2:11">
      <c r="E248">
        <v>2</v>
      </c>
      <c r="F248" s="4">
        <v>9</v>
      </c>
      <c r="G248" s="4"/>
      <c r="H248" s="4"/>
      <c r="I248" s="4"/>
      <c r="J248" s="4"/>
      <c r="K248" s="4"/>
    </row>
    <row r="249" spans="2:11">
      <c r="D249" t="s">
        <v>869</v>
      </c>
      <c r="E249">
        <v>1</v>
      </c>
      <c r="F249" s="4">
        <v>6</v>
      </c>
      <c r="G249" s="4"/>
      <c r="H249" s="4"/>
      <c r="I249" s="4"/>
      <c r="J249" s="4"/>
      <c r="K249" s="4"/>
    </row>
    <row r="250" spans="2:11">
      <c r="E250">
        <v>2</v>
      </c>
      <c r="F250" s="4">
        <v>6</v>
      </c>
      <c r="G250" s="4"/>
      <c r="H250" s="4"/>
      <c r="I250" s="4"/>
      <c r="J250" s="4"/>
      <c r="K250" s="4"/>
    </row>
    <row r="251" spans="2:11">
      <c r="D251" t="s">
        <v>873</v>
      </c>
      <c r="E251">
        <v>1</v>
      </c>
      <c r="F251" s="4">
        <v>6</v>
      </c>
      <c r="G251" s="4"/>
      <c r="H251" s="4"/>
      <c r="I251" s="4"/>
      <c r="J251" s="4"/>
      <c r="K251" s="4"/>
    </row>
    <row r="252" spans="2:11">
      <c r="D252" t="s">
        <v>878</v>
      </c>
      <c r="E252">
        <v>1</v>
      </c>
      <c r="F252" s="4">
        <v>6</v>
      </c>
      <c r="G252" s="4"/>
      <c r="H252" s="4"/>
      <c r="I252" s="4"/>
      <c r="J252" s="4"/>
      <c r="K252" s="4"/>
    </row>
    <row r="253" spans="2:11">
      <c r="D253" t="s">
        <v>880</v>
      </c>
      <c r="E253">
        <v>2</v>
      </c>
      <c r="F253" s="4">
        <v>6</v>
      </c>
      <c r="G253" s="4"/>
      <c r="H253" s="4"/>
      <c r="I253" s="4"/>
      <c r="J253" s="4"/>
      <c r="K253" s="4"/>
    </row>
    <row r="254" spans="2:11">
      <c r="D254" t="s">
        <v>883</v>
      </c>
      <c r="E254">
        <v>1</v>
      </c>
      <c r="F254" s="4">
        <v>4</v>
      </c>
      <c r="G254" s="4"/>
      <c r="H254" s="4"/>
      <c r="I254" s="4"/>
      <c r="J254" s="4"/>
      <c r="K254" s="4"/>
    </row>
    <row r="255" spans="2:11">
      <c r="E255">
        <v>2</v>
      </c>
      <c r="F255" s="4">
        <v>6</v>
      </c>
      <c r="G255" s="4"/>
      <c r="H255" s="4"/>
      <c r="I255" s="4"/>
      <c r="J255" s="4"/>
      <c r="K255" s="4"/>
    </row>
    <row r="256" spans="2:11">
      <c r="D256" t="s">
        <v>887</v>
      </c>
      <c r="E256">
        <v>1</v>
      </c>
      <c r="F256" s="4">
        <v>6</v>
      </c>
      <c r="G256" s="4"/>
      <c r="H256" s="4"/>
      <c r="I256" s="4"/>
      <c r="J256" s="4"/>
      <c r="K256" s="4"/>
    </row>
    <row r="257" spans="2:11">
      <c r="E257">
        <v>2</v>
      </c>
      <c r="F257" s="4">
        <v>6</v>
      </c>
      <c r="G257" s="4"/>
      <c r="H257" s="4"/>
      <c r="I257" s="4"/>
      <c r="J257" s="4"/>
      <c r="K257" s="4"/>
    </row>
    <row r="258" spans="2:11">
      <c r="D258" t="s">
        <v>890</v>
      </c>
      <c r="E258">
        <v>1</v>
      </c>
      <c r="F258" s="4">
        <v>3</v>
      </c>
      <c r="G258" s="4"/>
      <c r="H258" s="4"/>
      <c r="I258" s="4"/>
      <c r="J258" s="4"/>
      <c r="K258" s="4"/>
    </row>
    <row r="259" spans="2:11">
      <c r="E259">
        <v>2</v>
      </c>
      <c r="F259" s="4">
        <v>6</v>
      </c>
      <c r="G259" s="4"/>
      <c r="H259" s="4"/>
      <c r="I259" s="4"/>
      <c r="J259" s="4"/>
      <c r="K259" s="4"/>
    </row>
    <row r="260" spans="2:11">
      <c r="D260" t="s">
        <v>892</v>
      </c>
      <c r="E260">
        <v>1</v>
      </c>
      <c r="F260" s="4">
        <v>5</v>
      </c>
      <c r="G260" s="4"/>
      <c r="H260" s="4"/>
      <c r="I260" s="4"/>
      <c r="J260" s="4"/>
      <c r="K260" s="4"/>
    </row>
    <row r="261" spans="2:11">
      <c r="E261">
        <v>2</v>
      </c>
      <c r="F261" s="4">
        <v>6</v>
      </c>
      <c r="G261" s="4"/>
      <c r="H261" s="4"/>
      <c r="I261" s="4"/>
      <c r="J261" s="4"/>
      <c r="K261" s="4"/>
    </row>
    <row r="262" spans="2:11">
      <c r="D262" t="s">
        <v>894</v>
      </c>
      <c r="E262">
        <v>1</v>
      </c>
      <c r="F262" s="4">
        <v>6</v>
      </c>
      <c r="G262" s="4"/>
      <c r="H262" s="4"/>
      <c r="I262" s="4"/>
      <c r="J262" s="4"/>
      <c r="K262" s="4"/>
    </row>
    <row r="263" spans="2:11">
      <c r="E263">
        <v>2</v>
      </c>
      <c r="F263" s="4">
        <v>6</v>
      </c>
      <c r="G263" s="4"/>
      <c r="H263" s="4"/>
      <c r="I263" s="4"/>
      <c r="J263" s="4"/>
      <c r="K263" s="4"/>
    </row>
    <row r="264" spans="2:11">
      <c r="D264" t="s">
        <v>897</v>
      </c>
      <c r="E264">
        <v>1</v>
      </c>
      <c r="F264" s="4">
        <v>4</v>
      </c>
      <c r="G264" s="4"/>
      <c r="H264" s="4"/>
      <c r="I264" s="4"/>
      <c r="J264" s="4"/>
      <c r="K264" s="4"/>
    </row>
    <row r="265" spans="2:11">
      <c r="E265">
        <v>2</v>
      </c>
      <c r="F265" s="4">
        <v>6</v>
      </c>
      <c r="G265" s="4"/>
      <c r="H265" s="4"/>
      <c r="I265" s="4"/>
      <c r="J265" s="4"/>
      <c r="K265" s="4"/>
    </row>
    <row r="266" spans="2:11">
      <c r="D266" t="s">
        <v>904</v>
      </c>
      <c r="E266">
        <v>1</v>
      </c>
      <c r="F266" s="4">
        <v>4</v>
      </c>
      <c r="G266" s="4"/>
      <c r="H266" s="4">
        <v>1</v>
      </c>
      <c r="I266" s="4"/>
      <c r="J266" s="4"/>
      <c r="K266" s="4"/>
    </row>
    <row r="267" spans="2:11">
      <c r="E267">
        <v>2</v>
      </c>
      <c r="F267" s="4">
        <v>6</v>
      </c>
      <c r="G267" s="4"/>
      <c r="H267" s="4"/>
      <c r="I267" s="4"/>
      <c r="J267" s="4"/>
      <c r="K267" s="4"/>
    </row>
    <row r="268" spans="2:11">
      <c r="D268" t="s">
        <v>876</v>
      </c>
      <c r="E268">
        <v>2</v>
      </c>
      <c r="F268" s="4">
        <v>6</v>
      </c>
      <c r="G268" s="4"/>
      <c r="H268" s="4"/>
      <c r="I268" s="4"/>
      <c r="J268" s="4"/>
      <c r="K268" s="4"/>
    </row>
    <row r="269" spans="2:11">
      <c r="C269" t="s">
        <v>4550</v>
      </c>
      <c r="D269" t="s">
        <v>901</v>
      </c>
      <c r="E269">
        <v>1</v>
      </c>
      <c r="F269" s="4">
        <v>6</v>
      </c>
      <c r="G269" s="4"/>
      <c r="H269" s="4"/>
      <c r="I269" s="4"/>
      <c r="J269" s="4"/>
      <c r="K269" s="4"/>
    </row>
    <row r="270" spans="2:11">
      <c r="E270">
        <v>2</v>
      </c>
      <c r="F270" s="4">
        <v>6</v>
      </c>
      <c r="G270" s="4"/>
      <c r="H270" s="4"/>
      <c r="I270" s="4"/>
      <c r="J270" s="4"/>
      <c r="K270" s="4"/>
    </row>
    <row r="271" spans="2:11">
      <c r="B271" t="s">
        <v>907</v>
      </c>
      <c r="C271" t="s">
        <v>4549</v>
      </c>
      <c r="D271" t="s">
        <v>912</v>
      </c>
      <c r="E271">
        <v>2</v>
      </c>
      <c r="F271" s="4">
        <v>8</v>
      </c>
      <c r="G271" s="4"/>
      <c r="H271" s="4"/>
      <c r="I271" s="4"/>
      <c r="J271" s="4"/>
      <c r="K271" s="4"/>
    </row>
    <row r="272" spans="2:11">
      <c r="D272" t="s">
        <v>915</v>
      </c>
      <c r="E272">
        <v>2</v>
      </c>
      <c r="F272" s="4">
        <v>7</v>
      </c>
      <c r="G272" s="4"/>
      <c r="H272" s="4"/>
      <c r="I272" s="4"/>
      <c r="J272" s="4"/>
      <c r="K272" s="4"/>
    </row>
    <row r="273" spans="1:11">
      <c r="D273" t="s">
        <v>940</v>
      </c>
      <c r="E273">
        <v>1</v>
      </c>
      <c r="F273" s="4">
        <v>5</v>
      </c>
      <c r="G273" s="4"/>
      <c r="H273" s="4"/>
      <c r="I273" s="4"/>
      <c r="J273" s="4"/>
      <c r="K273" s="4"/>
    </row>
    <row r="274" spans="1:11">
      <c r="D274" t="s">
        <v>943</v>
      </c>
      <c r="E274">
        <v>1</v>
      </c>
      <c r="F274" s="4">
        <v>6</v>
      </c>
      <c r="G274" s="4"/>
      <c r="H274" s="4"/>
      <c r="I274" s="4"/>
      <c r="J274" s="4"/>
      <c r="K274" s="4"/>
    </row>
    <row r="275" spans="1:11">
      <c r="D275" t="s">
        <v>946</v>
      </c>
      <c r="E275">
        <v>2</v>
      </c>
      <c r="F275" s="4">
        <v>6</v>
      </c>
      <c r="G275" s="4"/>
      <c r="H275" s="4"/>
      <c r="I275" s="4"/>
      <c r="J275" s="4"/>
      <c r="K275" s="4"/>
    </row>
    <row r="276" spans="1:11">
      <c r="D276" t="s">
        <v>949</v>
      </c>
      <c r="E276">
        <v>2</v>
      </c>
      <c r="F276" s="4">
        <v>6</v>
      </c>
      <c r="G276" s="4"/>
      <c r="H276" s="4"/>
      <c r="I276" s="4"/>
      <c r="J276" s="4"/>
      <c r="K276" s="4"/>
    </row>
    <row r="277" spans="1:11">
      <c r="D277" t="s">
        <v>952</v>
      </c>
      <c r="E277">
        <v>1</v>
      </c>
      <c r="F277" s="4">
        <v>6</v>
      </c>
      <c r="G277" s="4"/>
      <c r="H277" s="4"/>
      <c r="I277" s="4"/>
      <c r="J277" s="4"/>
      <c r="K277" s="4"/>
    </row>
    <row r="278" spans="1:11">
      <c r="D278" t="s">
        <v>917</v>
      </c>
      <c r="E278">
        <v>1</v>
      </c>
      <c r="F278" s="4">
        <v>6</v>
      </c>
      <c r="G278" s="4"/>
      <c r="H278" s="4"/>
      <c r="I278" s="4"/>
      <c r="J278" s="4"/>
      <c r="K278" s="4"/>
    </row>
    <row r="279" spans="1:11">
      <c r="D279" t="s">
        <v>921</v>
      </c>
      <c r="E279">
        <v>1</v>
      </c>
      <c r="F279" s="4">
        <v>7</v>
      </c>
      <c r="G279" s="4"/>
      <c r="H279" s="4"/>
      <c r="I279" s="4"/>
      <c r="J279" s="4"/>
      <c r="K279" s="4"/>
    </row>
    <row r="280" spans="1:11">
      <c r="D280" t="s">
        <v>924</v>
      </c>
      <c r="E280">
        <v>1</v>
      </c>
      <c r="F280" s="4">
        <v>6</v>
      </c>
      <c r="G280" s="4"/>
      <c r="H280" s="4"/>
      <c r="I280" s="4"/>
      <c r="J280" s="4"/>
      <c r="K280" s="4"/>
    </row>
    <row r="281" spans="1:11">
      <c r="D281" t="s">
        <v>931</v>
      </c>
      <c r="E281">
        <v>1</v>
      </c>
      <c r="F281" s="4">
        <v>6</v>
      </c>
      <c r="G281" s="4"/>
      <c r="H281" s="4"/>
      <c r="I281" s="4"/>
      <c r="J281" s="4"/>
      <c r="K281" s="4"/>
    </row>
    <row r="282" spans="1:11">
      <c r="D282" t="s">
        <v>934</v>
      </c>
      <c r="E282">
        <v>2</v>
      </c>
      <c r="F282" s="4">
        <v>6</v>
      </c>
      <c r="G282" s="4"/>
      <c r="H282" s="4"/>
      <c r="I282" s="4"/>
      <c r="J282" s="4"/>
      <c r="K282" s="4"/>
    </row>
    <row r="283" spans="1:11">
      <c r="D283" t="s">
        <v>937</v>
      </c>
      <c r="E283">
        <v>1</v>
      </c>
      <c r="F283" s="4">
        <v>6</v>
      </c>
      <c r="G283" s="4"/>
      <c r="H283" s="4"/>
      <c r="I283" s="4"/>
      <c r="J283" s="4"/>
      <c r="K283" s="4"/>
    </row>
    <row r="284" spans="1:11">
      <c r="A284" t="s">
        <v>1324</v>
      </c>
      <c r="B284" t="s">
        <v>1085</v>
      </c>
      <c r="C284" t="s">
        <v>4549</v>
      </c>
      <c r="D284" t="s">
        <v>1090</v>
      </c>
      <c r="E284">
        <v>1</v>
      </c>
      <c r="F284" s="4">
        <v>6</v>
      </c>
      <c r="G284" s="4"/>
      <c r="H284" s="4"/>
      <c r="I284" s="4"/>
      <c r="J284" s="4"/>
      <c r="K284" s="4"/>
    </row>
    <row r="285" spans="1:11">
      <c r="E285">
        <v>2</v>
      </c>
      <c r="F285" s="4">
        <v>6</v>
      </c>
      <c r="G285" s="4"/>
      <c r="H285" s="4"/>
      <c r="I285" s="4"/>
      <c r="J285" s="4"/>
      <c r="K285" s="4"/>
    </row>
    <row r="286" spans="1:11">
      <c r="D286" t="s">
        <v>1117</v>
      </c>
      <c r="E286">
        <v>1</v>
      </c>
      <c r="F286" s="4">
        <v>4</v>
      </c>
      <c r="G286" s="4"/>
      <c r="H286" s="4">
        <v>2</v>
      </c>
      <c r="I286" s="4"/>
      <c r="J286" s="4"/>
      <c r="K286" s="4"/>
    </row>
    <row r="287" spans="1:11">
      <c r="E287">
        <v>2</v>
      </c>
      <c r="F287" s="4">
        <v>6</v>
      </c>
      <c r="G287" s="4"/>
      <c r="H287" s="4"/>
      <c r="I287" s="4"/>
      <c r="J287" s="4"/>
      <c r="K287" s="4"/>
    </row>
    <row r="288" spans="1:11">
      <c r="D288" t="s">
        <v>1121</v>
      </c>
      <c r="E288">
        <v>1</v>
      </c>
      <c r="F288" s="4">
        <v>6</v>
      </c>
      <c r="G288" s="4"/>
      <c r="H288" s="4"/>
      <c r="I288" s="4"/>
      <c r="J288" s="4"/>
      <c r="K288" s="4"/>
    </row>
    <row r="289" spans="4:11">
      <c r="E289">
        <v>2</v>
      </c>
      <c r="F289" s="4">
        <v>6</v>
      </c>
      <c r="G289" s="4"/>
      <c r="H289" s="4"/>
      <c r="I289" s="4"/>
      <c r="J289" s="4"/>
      <c r="K289" s="4"/>
    </row>
    <row r="290" spans="4:11">
      <c r="D290" t="s">
        <v>1093</v>
      </c>
      <c r="E290">
        <v>1</v>
      </c>
      <c r="F290" s="4">
        <v>6</v>
      </c>
      <c r="G290" s="4"/>
      <c r="H290" s="4"/>
      <c r="I290" s="4"/>
      <c r="J290" s="4"/>
      <c r="K290" s="4"/>
    </row>
    <row r="291" spans="4:11">
      <c r="E291">
        <v>2</v>
      </c>
      <c r="F291" s="4">
        <v>6</v>
      </c>
      <c r="G291" s="4"/>
      <c r="H291" s="4"/>
      <c r="I291" s="4"/>
      <c r="J291" s="4"/>
      <c r="K291" s="4"/>
    </row>
    <row r="292" spans="4:11">
      <c r="D292" t="s">
        <v>1096</v>
      </c>
      <c r="E292">
        <v>1</v>
      </c>
      <c r="F292" s="4">
        <v>6</v>
      </c>
      <c r="G292" s="4"/>
      <c r="H292" s="4"/>
      <c r="I292" s="4"/>
      <c r="J292" s="4"/>
      <c r="K292" s="4"/>
    </row>
    <row r="293" spans="4:11">
      <c r="E293">
        <v>2</v>
      </c>
      <c r="F293" s="4">
        <v>6</v>
      </c>
      <c r="G293" s="4"/>
      <c r="H293" s="4"/>
      <c r="I293" s="4"/>
      <c r="J293" s="4"/>
      <c r="K293" s="4"/>
    </row>
    <row r="294" spans="4:11">
      <c r="D294" t="s">
        <v>1099</v>
      </c>
      <c r="E294">
        <v>1</v>
      </c>
      <c r="F294" s="4">
        <v>6</v>
      </c>
      <c r="G294" s="4"/>
      <c r="H294" s="4"/>
      <c r="I294" s="4"/>
      <c r="J294" s="4"/>
      <c r="K294" s="4"/>
    </row>
    <row r="295" spans="4:11">
      <c r="E295">
        <v>2</v>
      </c>
      <c r="F295" s="4">
        <v>6</v>
      </c>
      <c r="G295" s="4"/>
      <c r="H295" s="4"/>
      <c r="I295" s="4"/>
      <c r="J295" s="4"/>
      <c r="K295" s="4"/>
    </row>
    <row r="296" spans="4:11">
      <c r="D296" t="s">
        <v>1102</v>
      </c>
      <c r="E296">
        <v>1</v>
      </c>
      <c r="F296" s="4">
        <v>6</v>
      </c>
      <c r="G296" s="4"/>
      <c r="H296" s="4"/>
      <c r="I296" s="4"/>
      <c r="J296" s="4"/>
      <c r="K296" s="4"/>
    </row>
    <row r="297" spans="4:11">
      <c r="E297">
        <v>2</v>
      </c>
      <c r="F297" s="4">
        <v>6</v>
      </c>
      <c r="G297" s="4"/>
      <c r="H297" s="4"/>
      <c r="I297" s="4"/>
      <c r="J297" s="4"/>
      <c r="K297" s="4"/>
    </row>
    <row r="298" spans="4:11">
      <c r="D298" t="s">
        <v>1105</v>
      </c>
      <c r="E298">
        <v>1</v>
      </c>
      <c r="F298" s="4">
        <v>6</v>
      </c>
      <c r="G298" s="4"/>
      <c r="H298" s="4"/>
      <c r="I298" s="4"/>
      <c r="J298" s="4"/>
      <c r="K298" s="4"/>
    </row>
    <row r="299" spans="4:11">
      <c r="E299">
        <v>2</v>
      </c>
      <c r="F299" s="4">
        <v>6</v>
      </c>
      <c r="G299" s="4"/>
      <c r="H299" s="4"/>
      <c r="I299" s="4"/>
      <c r="J299" s="4"/>
      <c r="K299" s="4"/>
    </row>
    <row r="300" spans="4:11">
      <c r="D300" t="s">
        <v>1108</v>
      </c>
      <c r="E300">
        <v>1</v>
      </c>
      <c r="F300" s="4">
        <v>6</v>
      </c>
      <c r="G300" s="4"/>
      <c r="H300" s="4"/>
      <c r="I300" s="4"/>
      <c r="J300" s="4"/>
      <c r="K300" s="4"/>
    </row>
    <row r="301" spans="4:11">
      <c r="E301">
        <v>2</v>
      </c>
      <c r="F301" s="4">
        <v>6</v>
      </c>
      <c r="G301" s="4"/>
      <c r="H301" s="4"/>
      <c r="I301" s="4"/>
      <c r="J301" s="4"/>
      <c r="K301" s="4"/>
    </row>
    <row r="302" spans="4:11">
      <c r="D302" t="s">
        <v>1111</v>
      </c>
      <c r="E302">
        <v>1</v>
      </c>
      <c r="F302" s="4">
        <v>6</v>
      </c>
      <c r="G302" s="4"/>
      <c r="H302" s="4"/>
      <c r="I302" s="4"/>
      <c r="J302" s="4"/>
      <c r="K302" s="4"/>
    </row>
    <row r="303" spans="4:11">
      <c r="E303">
        <v>2</v>
      </c>
      <c r="F303" s="4">
        <v>6</v>
      </c>
      <c r="G303" s="4"/>
      <c r="H303" s="4"/>
      <c r="I303" s="4"/>
      <c r="J303" s="4"/>
      <c r="K303" s="4"/>
    </row>
    <row r="304" spans="4:11">
      <c r="D304" t="s">
        <v>1114</v>
      </c>
      <c r="E304">
        <v>1</v>
      </c>
      <c r="F304" s="4">
        <v>6</v>
      </c>
      <c r="G304" s="4"/>
      <c r="H304" s="4"/>
      <c r="I304" s="4"/>
      <c r="J304" s="4"/>
      <c r="K304" s="4"/>
    </row>
    <row r="305" spans="2:11">
      <c r="E305">
        <v>2</v>
      </c>
      <c r="F305" s="4">
        <v>6</v>
      </c>
      <c r="G305" s="4"/>
      <c r="H305" s="4"/>
      <c r="I305" s="4"/>
      <c r="J305" s="4"/>
      <c r="K305" s="4"/>
    </row>
    <row r="306" spans="2:11">
      <c r="C306" t="s">
        <v>4548</v>
      </c>
      <c r="D306" t="s">
        <v>1087</v>
      </c>
      <c r="E306">
        <v>1</v>
      </c>
      <c r="F306" s="4">
        <v>5</v>
      </c>
      <c r="G306" s="4"/>
      <c r="H306" s="4"/>
      <c r="I306" s="4"/>
      <c r="J306" s="4"/>
      <c r="K306" s="4"/>
    </row>
    <row r="307" spans="2:11">
      <c r="E307">
        <v>2</v>
      </c>
      <c r="F307" s="4">
        <v>5</v>
      </c>
      <c r="G307" s="4"/>
      <c r="H307" s="4"/>
      <c r="I307" s="4"/>
      <c r="J307" s="4"/>
      <c r="K307" s="4"/>
    </row>
    <row r="308" spans="2:11">
      <c r="D308" t="s">
        <v>1136</v>
      </c>
      <c r="E308">
        <v>2</v>
      </c>
      <c r="F308" s="4">
        <v>4</v>
      </c>
      <c r="G308" s="4">
        <v>1</v>
      </c>
      <c r="H308" s="4">
        <v>1</v>
      </c>
      <c r="I308" s="4"/>
      <c r="J308" s="4"/>
      <c r="K308" s="4"/>
    </row>
    <row r="309" spans="2:11">
      <c r="B309" t="s">
        <v>960</v>
      </c>
      <c r="C309" t="s">
        <v>4548</v>
      </c>
      <c r="D309" t="s">
        <v>962</v>
      </c>
      <c r="E309">
        <v>1</v>
      </c>
      <c r="F309" s="4">
        <v>6</v>
      </c>
      <c r="G309" s="4"/>
      <c r="H309" s="4"/>
      <c r="I309" s="4"/>
      <c r="J309" s="4"/>
      <c r="K309" s="4"/>
    </row>
    <row r="310" spans="2:11">
      <c r="E310">
        <v>2</v>
      </c>
      <c r="F310" s="4">
        <v>6</v>
      </c>
      <c r="G310" s="4"/>
      <c r="H310" s="4"/>
      <c r="I310" s="4"/>
      <c r="J310" s="4"/>
      <c r="K310" s="4"/>
    </row>
    <row r="311" spans="2:11">
      <c r="D311" t="s">
        <v>965</v>
      </c>
      <c r="E311">
        <v>1</v>
      </c>
      <c r="F311" s="4">
        <v>4</v>
      </c>
      <c r="G311" s="4"/>
      <c r="H311" s="4"/>
      <c r="I311" s="4"/>
      <c r="J311" s="4"/>
      <c r="K311" s="4"/>
    </row>
    <row r="312" spans="2:11">
      <c r="E312">
        <v>2</v>
      </c>
      <c r="F312" s="4">
        <v>3</v>
      </c>
      <c r="G312" s="4"/>
      <c r="H312" s="4">
        <v>1</v>
      </c>
      <c r="I312" s="4"/>
      <c r="J312" s="4"/>
      <c r="K312" s="4"/>
    </row>
    <row r="313" spans="2:11">
      <c r="D313" t="s">
        <v>990</v>
      </c>
      <c r="E313">
        <v>1</v>
      </c>
      <c r="F313" s="4">
        <v>6</v>
      </c>
      <c r="G313" s="4"/>
      <c r="H313" s="4"/>
      <c r="I313" s="4"/>
      <c r="J313" s="4"/>
      <c r="K313" s="4"/>
    </row>
    <row r="314" spans="2:11">
      <c r="E314">
        <v>2</v>
      </c>
      <c r="F314" s="4">
        <v>6</v>
      </c>
      <c r="G314" s="4"/>
      <c r="H314" s="4"/>
      <c r="I314" s="4"/>
      <c r="J314" s="4"/>
      <c r="K314" s="4"/>
    </row>
    <row r="315" spans="2:11">
      <c r="D315" t="s">
        <v>993</v>
      </c>
      <c r="E315">
        <v>1</v>
      </c>
      <c r="F315" s="4">
        <v>6</v>
      </c>
      <c r="G315" s="4"/>
      <c r="H315" s="4"/>
      <c r="I315" s="4"/>
      <c r="J315" s="4"/>
      <c r="K315" s="4"/>
    </row>
    <row r="316" spans="2:11">
      <c r="E316">
        <v>2</v>
      </c>
      <c r="F316" s="4">
        <v>6</v>
      </c>
      <c r="G316" s="4"/>
      <c r="H316" s="4"/>
      <c r="I316" s="4"/>
      <c r="J316" s="4"/>
      <c r="K316" s="4"/>
    </row>
    <row r="317" spans="2:11">
      <c r="D317" t="s">
        <v>968</v>
      </c>
      <c r="E317">
        <v>1</v>
      </c>
      <c r="F317" s="4">
        <v>6</v>
      </c>
      <c r="G317" s="4"/>
      <c r="H317" s="4"/>
      <c r="I317" s="4"/>
      <c r="J317" s="4"/>
      <c r="K317" s="4"/>
    </row>
    <row r="318" spans="2:11">
      <c r="E318">
        <v>2</v>
      </c>
      <c r="F318" s="4">
        <v>6</v>
      </c>
      <c r="G318" s="4"/>
      <c r="H318" s="4"/>
      <c r="I318" s="4"/>
      <c r="J318" s="4"/>
      <c r="K318" s="4"/>
    </row>
    <row r="319" spans="2:11">
      <c r="D319" t="s">
        <v>970</v>
      </c>
      <c r="E319">
        <v>1</v>
      </c>
      <c r="F319" s="4">
        <v>6</v>
      </c>
      <c r="G319" s="4"/>
      <c r="H319" s="4"/>
      <c r="I319" s="4"/>
      <c r="J319" s="4"/>
      <c r="K319" s="4"/>
    </row>
    <row r="320" spans="2:11">
      <c r="E320">
        <v>2</v>
      </c>
      <c r="F320" s="4">
        <v>6</v>
      </c>
      <c r="G320" s="4"/>
      <c r="H320" s="4"/>
      <c r="I320" s="4"/>
      <c r="J320" s="4"/>
      <c r="K320" s="4"/>
    </row>
    <row r="321" spans="2:11">
      <c r="D321" t="s">
        <v>973</v>
      </c>
      <c r="E321">
        <v>1</v>
      </c>
      <c r="F321" s="4">
        <v>3</v>
      </c>
      <c r="G321" s="4"/>
      <c r="H321" s="4"/>
      <c r="I321" s="4"/>
      <c r="J321" s="4"/>
      <c r="K321" s="4"/>
    </row>
    <row r="322" spans="2:11">
      <c r="E322">
        <v>2</v>
      </c>
      <c r="F322" s="4">
        <v>2</v>
      </c>
      <c r="G322" s="4"/>
      <c r="H322" s="4">
        <v>1</v>
      </c>
      <c r="I322" s="4"/>
      <c r="J322" s="4"/>
      <c r="K322" s="4"/>
    </row>
    <row r="323" spans="2:11">
      <c r="D323" t="s">
        <v>978</v>
      </c>
      <c r="E323">
        <v>1</v>
      </c>
      <c r="F323" s="4">
        <v>6</v>
      </c>
      <c r="G323" s="4"/>
      <c r="H323" s="4"/>
      <c r="I323" s="4"/>
      <c r="J323" s="4"/>
      <c r="K323" s="4"/>
    </row>
    <row r="324" spans="2:11">
      <c r="E324">
        <v>2</v>
      </c>
      <c r="F324" s="4">
        <v>6</v>
      </c>
      <c r="G324" s="4"/>
      <c r="H324" s="4"/>
      <c r="I324" s="4"/>
      <c r="J324" s="4"/>
      <c r="K324" s="4"/>
    </row>
    <row r="325" spans="2:11">
      <c r="D325" t="s">
        <v>981</v>
      </c>
      <c r="E325">
        <v>1</v>
      </c>
      <c r="F325" s="4">
        <v>4</v>
      </c>
      <c r="G325" s="4">
        <v>1</v>
      </c>
      <c r="H325" s="4"/>
      <c r="I325" s="4"/>
      <c r="J325" s="4"/>
      <c r="K325" s="4"/>
    </row>
    <row r="326" spans="2:11">
      <c r="E326">
        <v>2</v>
      </c>
      <c r="F326" s="4">
        <v>5</v>
      </c>
      <c r="G326" s="4"/>
      <c r="H326" s="4"/>
      <c r="I326" s="4"/>
      <c r="J326" s="4"/>
      <c r="K326" s="4"/>
    </row>
    <row r="327" spans="2:11">
      <c r="D327" t="s">
        <v>987</v>
      </c>
      <c r="E327">
        <v>1</v>
      </c>
      <c r="F327" s="4">
        <v>5</v>
      </c>
      <c r="G327" s="4"/>
      <c r="H327" s="4"/>
      <c r="I327" s="4"/>
      <c r="J327" s="4"/>
      <c r="K327" s="4"/>
    </row>
    <row r="328" spans="2:11">
      <c r="E328">
        <v>2</v>
      </c>
      <c r="F328" s="4">
        <v>5</v>
      </c>
      <c r="G328" s="4"/>
      <c r="H328" s="4"/>
      <c r="I328" s="4"/>
      <c r="J328" s="4"/>
      <c r="K328" s="4"/>
    </row>
    <row r="329" spans="2:11">
      <c r="C329" t="s">
        <v>4550</v>
      </c>
      <c r="D329" t="s">
        <v>976</v>
      </c>
      <c r="E329">
        <v>1</v>
      </c>
      <c r="F329" s="4">
        <v>5</v>
      </c>
      <c r="G329" s="4"/>
      <c r="H329" s="4"/>
      <c r="I329" s="4"/>
      <c r="J329" s="4"/>
      <c r="K329" s="4"/>
    </row>
    <row r="330" spans="2:11">
      <c r="E330">
        <v>2</v>
      </c>
      <c r="F330" s="4">
        <v>5</v>
      </c>
      <c r="G330" s="4"/>
      <c r="H330" s="4"/>
      <c r="I330" s="4"/>
      <c r="J330" s="4"/>
      <c r="K330" s="4"/>
    </row>
    <row r="331" spans="2:11">
      <c r="B331" t="s">
        <v>997</v>
      </c>
      <c r="C331" t="s">
        <v>4549</v>
      </c>
      <c r="D331" t="s">
        <v>1039</v>
      </c>
      <c r="E331">
        <v>1</v>
      </c>
      <c r="F331" s="4">
        <v>2</v>
      </c>
      <c r="G331" s="4">
        <v>2</v>
      </c>
      <c r="H331" s="4">
        <v>2</v>
      </c>
      <c r="I331" s="4"/>
      <c r="J331" s="4"/>
      <c r="K331" s="4"/>
    </row>
    <row r="332" spans="2:11">
      <c r="E332">
        <v>2</v>
      </c>
      <c r="F332" s="4">
        <v>6</v>
      </c>
      <c r="G332" s="4"/>
      <c r="H332" s="4"/>
      <c r="I332" s="4"/>
      <c r="J332" s="4"/>
      <c r="K332" s="4"/>
    </row>
    <row r="333" spans="2:11">
      <c r="D333" t="s">
        <v>1042</v>
      </c>
      <c r="E333">
        <v>1</v>
      </c>
      <c r="F333" s="4">
        <v>3</v>
      </c>
      <c r="G333" s="4">
        <v>1</v>
      </c>
      <c r="H333" s="4">
        <v>2</v>
      </c>
      <c r="I333" s="4"/>
      <c r="J333" s="4"/>
      <c r="K333" s="4"/>
    </row>
    <row r="334" spans="2:11">
      <c r="E334">
        <v>2</v>
      </c>
      <c r="F334" s="4">
        <v>2</v>
      </c>
      <c r="G334" s="4">
        <v>2</v>
      </c>
      <c r="H334" s="4">
        <v>2</v>
      </c>
      <c r="I334" s="4"/>
      <c r="J334" s="4"/>
      <c r="K334" s="4"/>
    </row>
    <row r="335" spans="2:11">
      <c r="D335" t="s">
        <v>1008</v>
      </c>
      <c r="E335">
        <v>1</v>
      </c>
      <c r="F335" s="4">
        <v>6</v>
      </c>
      <c r="G335" s="4"/>
      <c r="H335" s="4"/>
      <c r="I335" s="4"/>
      <c r="J335" s="4"/>
      <c r="K335" s="4"/>
    </row>
    <row r="336" spans="2:11">
      <c r="E336">
        <v>2</v>
      </c>
      <c r="F336" s="4">
        <v>6</v>
      </c>
      <c r="G336" s="4"/>
      <c r="H336" s="4"/>
      <c r="I336" s="4"/>
      <c r="J336" s="4"/>
      <c r="K336" s="4"/>
    </row>
    <row r="337" spans="3:11">
      <c r="D337" t="s">
        <v>1014</v>
      </c>
      <c r="E337">
        <v>1</v>
      </c>
      <c r="F337" s="4">
        <v>5</v>
      </c>
      <c r="G337" s="4"/>
      <c r="H337" s="4">
        <v>1</v>
      </c>
      <c r="I337" s="4"/>
      <c r="J337" s="4"/>
      <c r="K337" s="4"/>
    </row>
    <row r="338" spans="3:11">
      <c r="E338">
        <v>2</v>
      </c>
      <c r="F338" s="4">
        <v>6</v>
      </c>
      <c r="G338" s="4"/>
      <c r="H338" s="4"/>
      <c r="I338" s="4"/>
      <c r="J338" s="4"/>
      <c r="K338" s="4"/>
    </row>
    <row r="339" spans="3:11">
      <c r="D339" t="s">
        <v>1036</v>
      </c>
      <c r="E339">
        <v>1</v>
      </c>
      <c r="F339" s="4">
        <v>6</v>
      </c>
      <c r="G339" s="4"/>
      <c r="H339" s="4"/>
      <c r="I339" s="4"/>
      <c r="J339" s="4"/>
      <c r="K339" s="4"/>
    </row>
    <row r="340" spans="3:11">
      <c r="E340">
        <v>2</v>
      </c>
      <c r="F340" s="4">
        <v>5</v>
      </c>
      <c r="G340" s="4"/>
      <c r="H340" s="4">
        <v>1</v>
      </c>
      <c r="I340" s="4"/>
      <c r="J340" s="4"/>
      <c r="K340" s="4"/>
    </row>
    <row r="341" spans="3:11">
      <c r="C341" t="s">
        <v>4548</v>
      </c>
      <c r="D341" t="s">
        <v>999</v>
      </c>
      <c r="E341">
        <v>1</v>
      </c>
      <c r="F341" s="4">
        <v>6</v>
      </c>
      <c r="G341" s="4"/>
      <c r="H341" s="4"/>
      <c r="I341" s="4"/>
      <c r="J341" s="4"/>
      <c r="K341" s="4"/>
    </row>
    <row r="342" spans="3:11">
      <c r="E342">
        <v>2</v>
      </c>
      <c r="F342" s="4">
        <v>5</v>
      </c>
      <c r="G342" s="4"/>
      <c r="H342" s="4">
        <v>1</v>
      </c>
      <c r="I342" s="4"/>
      <c r="J342" s="4"/>
      <c r="K342" s="4"/>
    </row>
    <row r="343" spans="3:11">
      <c r="D343" t="s">
        <v>1002</v>
      </c>
      <c r="E343">
        <v>1</v>
      </c>
      <c r="F343" s="4">
        <v>6</v>
      </c>
      <c r="G343" s="4"/>
      <c r="H343" s="4"/>
      <c r="I343" s="4"/>
      <c r="J343" s="4"/>
      <c r="K343" s="4"/>
    </row>
    <row r="344" spans="3:11">
      <c r="E344">
        <v>2</v>
      </c>
      <c r="F344" s="4">
        <v>6</v>
      </c>
      <c r="G344" s="4"/>
      <c r="H344" s="4"/>
      <c r="I344" s="4"/>
      <c r="J344" s="4"/>
      <c r="K344" s="4"/>
    </row>
    <row r="345" spans="3:11">
      <c r="D345" t="s">
        <v>1005</v>
      </c>
      <c r="E345">
        <v>1</v>
      </c>
      <c r="F345" s="4">
        <v>6</v>
      </c>
      <c r="G345" s="4"/>
      <c r="H345" s="4"/>
      <c r="I345" s="4"/>
      <c r="J345" s="4"/>
      <c r="K345" s="4"/>
    </row>
    <row r="346" spans="3:11">
      <c r="E346">
        <v>2</v>
      </c>
      <c r="F346" s="4">
        <v>6</v>
      </c>
      <c r="G346" s="4"/>
      <c r="H346" s="4"/>
      <c r="I346" s="4"/>
      <c r="J346" s="4"/>
      <c r="K346" s="4"/>
    </row>
    <row r="347" spans="3:11">
      <c r="D347" t="s">
        <v>1011</v>
      </c>
      <c r="E347">
        <v>1</v>
      </c>
      <c r="F347" s="4">
        <v>6</v>
      </c>
      <c r="G347" s="4"/>
      <c r="H347" s="4"/>
      <c r="I347" s="4"/>
      <c r="J347" s="4"/>
      <c r="K347" s="4"/>
    </row>
    <row r="348" spans="3:11">
      <c r="E348">
        <v>2</v>
      </c>
      <c r="F348" s="4">
        <v>6</v>
      </c>
      <c r="G348" s="4"/>
      <c r="H348" s="4"/>
      <c r="I348" s="4"/>
      <c r="J348" s="4"/>
      <c r="K348" s="4"/>
    </row>
    <row r="349" spans="3:11">
      <c r="D349" t="s">
        <v>1017</v>
      </c>
      <c r="E349">
        <v>1</v>
      </c>
      <c r="F349" s="4">
        <v>6</v>
      </c>
      <c r="G349" s="4"/>
      <c r="H349" s="4"/>
      <c r="I349" s="4"/>
      <c r="J349" s="4"/>
      <c r="K349" s="4"/>
    </row>
    <row r="350" spans="3:11">
      <c r="E350">
        <v>2</v>
      </c>
      <c r="F350" s="4">
        <v>5</v>
      </c>
      <c r="G350" s="4"/>
      <c r="H350" s="4">
        <v>1</v>
      </c>
      <c r="I350" s="4"/>
      <c r="J350" s="4"/>
      <c r="K350" s="4"/>
    </row>
    <row r="351" spans="3:11">
      <c r="D351" t="s">
        <v>1020</v>
      </c>
      <c r="E351">
        <v>1</v>
      </c>
      <c r="F351" s="4">
        <v>4</v>
      </c>
      <c r="G351" s="4"/>
      <c r="H351" s="4">
        <v>2</v>
      </c>
      <c r="I351" s="4"/>
      <c r="J351" s="4"/>
      <c r="K351" s="4"/>
    </row>
    <row r="352" spans="3:11">
      <c r="E352">
        <v>2</v>
      </c>
      <c r="F352" s="4">
        <v>6</v>
      </c>
      <c r="G352" s="4"/>
      <c r="H352" s="4"/>
      <c r="I352" s="4"/>
      <c r="J352" s="4"/>
      <c r="K352" s="4"/>
    </row>
    <row r="353" spans="2:11">
      <c r="D353" t="s">
        <v>1024</v>
      </c>
      <c r="E353">
        <v>1</v>
      </c>
      <c r="F353" s="4">
        <v>5</v>
      </c>
      <c r="G353" s="4"/>
      <c r="H353" s="4">
        <v>1</v>
      </c>
      <c r="I353" s="4"/>
      <c r="J353" s="4"/>
      <c r="K353" s="4"/>
    </row>
    <row r="354" spans="2:11">
      <c r="E354">
        <v>2</v>
      </c>
      <c r="F354" s="4">
        <v>5</v>
      </c>
      <c r="G354" s="4"/>
      <c r="H354" s="4">
        <v>1</v>
      </c>
      <c r="I354" s="4"/>
      <c r="J354" s="4"/>
      <c r="K354" s="4"/>
    </row>
    <row r="355" spans="2:11">
      <c r="D355" t="s">
        <v>1033</v>
      </c>
      <c r="E355">
        <v>1</v>
      </c>
      <c r="F355" s="4">
        <v>4</v>
      </c>
      <c r="G355" s="4">
        <v>2</v>
      </c>
      <c r="H355" s="4"/>
      <c r="I355" s="4"/>
      <c r="J355" s="4"/>
      <c r="K355" s="4"/>
    </row>
    <row r="356" spans="2:11">
      <c r="E356">
        <v>2</v>
      </c>
      <c r="F356" s="4">
        <v>4</v>
      </c>
      <c r="G356" s="4"/>
      <c r="H356" s="4">
        <v>2</v>
      </c>
      <c r="I356" s="4"/>
      <c r="J356" s="4"/>
      <c r="K356" s="4"/>
    </row>
    <row r="357" spans="2:11">
      <c r="B357" t="s">
        <v>1046</v>
      </c>
      <c r="C357" t="s">
        <v>4549</v>
      </c>
      <c r="D357" t="s">
        <v>1048</v>
      </c>
      <c r="E357">
        <v>1</v>
      </c>
      <c r="F357" s="4">
        <v>6</v>
      </c>
      <c r="G357" s="4"/>
      <c r="H357" s="4"/>
      <c r="I357" s="4"/>
      <c r="J357" s="4"/>
      <c r="K357" s="4"/>
    </row>
    <row r="358" spans="2:11">
      <c r="E358">
        <v>2</v>
      </c>
      <c r="F358" s="4">
        <v>6</v>
      </c>
      <c r="G358" s="4"/>
      <c r="H358" s="4"/>
      <c r="I358" s="4"/>
      <c r="J358" s="4"/>
      <c r="K358" s="4"/>
    </row>
    <row r="359" spans="2:11">
      <c r="D359" t="s">
        <v>1055</v>
      </c>
      <c r="E359">
        <v>1</v>
      </c>
      <c r="F359" s="4">
        <v>6</v>
      </c>
      <c r="G359" s="4"/>
      <c r="H359" s="4"/>
      <c r="I359" s="4"/>
      <c r="J359" s="4"/>
      <c r="K359" s="4"/>
    </row>
    <row r="360" spans="2:11">
      <c r="E360">
        <v>2</v>
      </c>
      <c r="F360" s="4">
        <v>4</v>
      </c>
      <c r="G360" s="4"/>
      <c r="H360" s="4">
        <v>2</v>
      </c>
      <c r="I360" s="4"/>
      <c r="J360" s="4"/>
      <c r="K360" s="4"/>
    </row>
    <row r="361" spans="2:11">
      <c r="D361" t="s">
        <v>1061</v>
      </c>
      <c r="E361">
        <v>1</v>
      </c>
      <c r="F361" s="4">
        <v>5</v>
      </c>
      <c r="G361" s="4"/>
      <c r="H361" s="4">
        <v>1</v>
      </c>
      <c r="I361" s="4"/>
      <c r="J361" s="4"/>
      <c r="K361" s="4"/>
    </row>
    <row r="362" spans="2:11">
      <c r="E362">
        <v>2</v>
      </c>
      <c r="F362" s="4">
        <v>6</v>
      </c>
      <c r="G362" s="4"/>
      <c r="H362" s="4"/>
      <c r="I362" s="4"/>
      <c r="J362" s="4"/>
      <c r="K362" s="4"/>
    </row>
    <row r="363" spans="2:11">
      <c r="D363" t="s">
        <v>1065</v>
      </c>
      <c r="E363">
        <v>1</v>
      </c>
      <c r="F363" s="4">
        <v>6</v>
      </c>
      <c r="G363" s="4"/>
      <c r="H363" s="4"/>
      <c r="I363" s="4"/>
      <c r="J363" s="4"/>
      <c r="K363" s="4"/>
    </row>
    <row r="364" spans="2:11">
      <c r="E364">
        <v>2</v>
      </c>
      <c r="F364" s="4">
        <v>6</v>
      </c>
      <c r="G364" s="4"/>
      <c r="H364" s="4"/>
      <c r="I364" s="4"/>
      <c r="J364" s="4"/>
      <c r="K364" s="4"/>
    </row>
    <row r="365" spans="2:11">
      <c r="D365" t="s">
        <v>1067</v>
      </c>
      <c r="E365">
        <v>1</v>
      </c>
      <c r="F365" s="4">
        <v>4</v>
      </c>
      <c r="G365" s="4"/>
      <c r="H365" s="4">
        <v>2</v>
      </c>
      <c r="I365" s="4"/>
      <c r="J365" s="4"/>
      <c r="K365" s="4"/>
    </row>
    <row r="366" spans="2:11">
      <c r="E366">
        <v>2</v>
      </c>
      <c r="F366" s="4">
        <v>6</v>
      </c>
      <c r="G366" s="4"/>
      <c r="H366" s="4"/>
      <c r="I366" s="4"/>
      <c r="J366" s="4"/>
      <c r="K366" s="4"/>
    </row>
    <row r="367" spans="2:11">
      <c r="D367" t="s">
        <v>1070</v>
      </c>
      <c r="E367">
        <v>1</v>
      </c>
      <c r="F367" s="4">
        <v>6</v>
      </c>
      <c r="G367" s="4"/>
      <c r="H367" s="4"/>
      <c r="I367" s="4"/>
      <c r="J367" s="4"/>
      <c r="K367" s="4"/>
    </row>
    <row r="368" spans="2:11">
      <c r="E368">
        <v>2</v>
      </c>
      <c r="F368" s="4">
        <v>6</v>
      </c>
      <c r="G368" s="4"/>
      <c r="H368" s="4"/>
      <c r="I368" s="4"/>
      <c r="J368" s="4"/>
      <c r="K368" s="4"/>
    </row>
    <row r="369" spans="1:11">
      <c r="D369" t="s">
        <v>1072</v>
      </c>
      <c r="E369">
        <v>1</v>
      </c>
      <c r="F369" s="4">
        <v>3</v>
      </c>
      <c r="G369" s="4">
        <v>1</v>
      </c>
      <c r="H369" s="4"/>
      <c r="I369" s="4"/>
      <c r="J369" s="4"/>
      <c r="K369" s="4"/>
    </row>
    <row r="370" spans="1:11">
      <c r="E370">
        <v>2</v>
      </c>
      <c r="F370" s="4">
        <v>2</v>
      </c>
      <c r="G370" s="4">
        <v>1</v>
      </c>
      <c r="H370" s="4">
        <v>1</v>
      </c>
      <c r="I370" s="4"/>
      <c r="J370" s="4"/>
      <c r="K370" s="4"/>
    </row>
    <row r="371" spans="1:11">
      <c r="D371" t="s">
        <v>1074</v>
      </c>
      <c r="E371">
        <v>1</v>
      </c>
      <c r="F371" s="4">
        <v>2</v>
      </c>
      <c r="G371" s="4"/>
      <c r="H371" s="4">
        <v>2</v>
      </c>
      <c r="I371" s="4"/>
      <c r="J371" s="4"/>
      <c r="K371" s="4"/>
    </row>
    <row r="372" spans="1:11">
      <c r="E372">
        <v>2</v>
      </c>
      <c r="F372" s="4">
        <v>1</v>
      </c>
      <c r="G372" s="4">
        <v>1</v>
      </c>
      <c r="H372" s="4">
        <v>2</v>
      </c>
      <c r="I372" s="4"/>
      <c r="J372" s="4"/>
      <c r="K372" s="4"/>
    </row>
    <row r="373" spans="1:11">
      <c r="D373" t="s">
        <v>1078</v>
      </c>
      <c r="E373">
        <v>1</v>
      </c>
      <c r="F373" s="4">
        <v>5</v>
      </c>
      <c r="G373" s="4"/>
      <c r="H373" s="4">
        <v>1</v>
      </c>
      <c r="I373" s="4"/>
      <c r="J373" s="4"/>
      <c r="K373" s="4"/>
    </row>
    <row r="374" spans="1:11">
      <c r="E374">
        <v>2</v>
      </c>
      <c r="F374" s="4">
        <v>5</v>
      </c>
      <c r="G374" s="4"/>
      <c r="H374" s="4">
        <v>1</v>
      </c>
      <c r="I374" s="4"/>
      <c r="J374" s="4"/>
      <c r="K374" s="4"/>
    </row>
    <row r="375" spans="1:11">
      <c r="D375" t="s">
        <v>1081</v>
      </c>
      <c r="E375">
        <v>1</v>
      </c>
      <c r="F375" s="4">
        <v>5</v>
      </c>
      <c r="G375" s="4"/>
      <c r="H375" s="4">
        <v>1</v>
      </c>
      <c r="I375" s="4"/>
      <c r="J375" s="4"/>
      <c r="K375" s="4"/>
    </row>
    <row r="376" spans="1:11">
      <c r="E376">
        <v>2</v>
      </c>
      <c r="F376" s="4">
        <v>4</v>
      </c>
      <c r="G376" s="4"/>
      <c r="H376" s="4">
        <v>2</v>
      </c>
      <c r="I376" s="4"/>
      <c r="J376" s="4"/>
      <c r="K376" s="4"/>
    </row>
    <row r="377" spans="1:11">
      <c r="C377" t="s">
        <v>4548</v>
      </c>
      <c r="D377" t="s">
        <v>1058</v>
      </c>
      <c r="E377">
        <v>1</v>
      </c>
      <c r="F377" s="4">
        <v>6</v>
      </c>
      <c r="G377" s="4"/>
      <c r="H377" s="4"/>
      <c r="I377" s="4"/>
      <c r="J377" s="4"/>
      <c r="K377" s="4"/>
    </row>
    <row r="378" spans="1:11">
      <c r="E378">
        <v>2</v>
      </c>
      <c r="F378" s="4">
        <v>6</v>
      </c>
      <c r="G378" s="4"/>
      <c r="H378" s="4"/>
      <c r="I378" s="4"/>
      <c r="J378" s="4"/>
      <c r="K378" s="4"/>
    </row>
    <row r="379" spans="1:11">
      <c r="A379" t="s">
        <v>1138</v>
      </c>
      <c r="B379" t="s">
        <v>1139</v>
      </c>
      <c r="C379" t="s">
        <v>4549</v>
      </c>
      <c r="D379" t="s">
        <v>1146</v>
      </c>
      <c r="E379">
        <v>1</v>
      </c>
      <c r="F379" s="4">
        <v>5</v>
      </c>
      <c r="G379" s="4"/>
      <c r="H379" s="4"/>
      <c r="I379" s="4"/>
      <c r="J379" s="4"/>
      <c r="K379" s="4"/>
    </row>
    <row r="380" spans="1:11">
      <c r="E380">
        <v>2</v>
      </c>
      <c r="F380" s="4">
        <v>5</v>
      </c>
      <c r="G380" s="4"/>
      <c r="H380" s="4"/>
      <c r="I380" s="4"/>
      <c r="J380" s="4"/>
      <c r="K380" s="4"/>
    </row>
    <row r="381" spans="1:11">
      <c r="D381" t="s">
        <v>1141</v>
      </c>
      <c r="E381">
        <v>1</v>
      </c>
      <c r="F381" s="4">
        <v>6</v>
      </c>
      <c r="G381" s="4"/>
      <c r="H381" s="4"/>
      <c r="I381" s="4"/>
      <c r="J381" s="4"/>
      <c r="K381" s="4"/>
    </row>
    <row r="382" spans="1:11">
      <c r="E382">
        <v>2</v>
      </c>
      <c r="F382" s="4">
        <v>6</v>
      </c>
      <c r="G382" s="4"/>
      <c r="H382" s="4"/>
      <c r="I382" s="4"/>
      <c r="J382" s="4"/>
      <c r="K382" s="4"/>
    </row>
    <row r="383" spans="1:11">
      <c r="C383" t="s">
        <v>4548</v>
      </c>
      <c r="D383" t="s">
        <v>1156</v>
      </c>
      <c r="E383">
        <v>1</v>
      </c>
      <c r="F383" s="4">
        <v>3</v>
      </c>
      <c r="G383" s="4">
        <v>1</v>
      </c>
      <c r="H383" s="4">
        <v>1</v>
      </c>
      <c r="I383" s="4"/>
      <c r="J383" s="4"/>
      <c r="K383" s="4"/>
    </row>
    <row r="384" spans="1:11">
      <c r="E384">
        <v>2</v>
      </c>
      <c r="F384" s="4">
        <v>3</v>
      </c>
      <c r="G384" s="4">
        <v>1</v>
      </c>
      <c r="H384" s="4">
        <v>1</v>
      </c>
      <c r="I384" s="4"/>
      <c r="J384" s="4"/>
      <c r="K384" s="4"/>
    </row>
    <row r="385" spans="2:11">
      <c r="D385" t="s">
        <v>1161</v>
      </c>
      <c r="E385">
        <v>1</v>
      </c>
      <c r="F385" s="4">
        <v>6</v>
      </c>
      <c r="G385" s="4"/>
      <c r="H385" s="4"/>
      <c r="I385" s="4"/>
      <c r="J385" s="4"/>
      <c r="K385" s="4"/>
    </row>
    <row r="386" spans="2:11">
      <c r="E386">
        <v>2</v>
      </c>
      <c r="F386" s="4">
        <v>6</v>
      </c>
      <c r="G386" s="4"/>
      <c r="H386" s="4"/>
      <c r="I386" s="4"/>
      <c r="J386" s="4"/>
      <c r="K386" s="4"/>
    </row>
    <row r="387" spans="2:11">
      <c r="D387" t="s">
        <v>1170</v>
      </c>
      <c r="E387">
        <v>1</v>
      </c>
      <c r="F387" s="4">
        <v>6</v>
      </c>
      <c r="G387" s="4"/>
      <c r="H387" s="4"/>
      <c r="I387" s="4"/>
      <c r="J387" s="4"/>
      <c r="K387" s="4"/>
    </row>
    <row r="388" spans="2:11">
      <c r="E388">
        <v>2</v>
      </c>
      <c r="F388" s="4">
        <v>6</v>
      </c>
      <c r="G388" s="4"/>
      <c r="H388" s="4"/>
      <c r="I388" s="4"/>
      <c r="J388" s="4"/>
      <c r="K388" s="4"/>
    </row>
    <row r="389" spans="2:11">
      <c r="D389" t="s">
        <v>1179</v>
      </c>
      <c r="E389">
        <v>1</v>
      </c>
      <c r="F389" s="4">
        <v>5</v>
      </c>
      <c r="G389" s="4"/>
      <c r="H389" s="4"/>
      <c r="I389" s="4"/>
      <c r="J389" s="4"/>
      <c r="K389" s="4"/>
    </row>
    <row r="390" spans="2:11">
      <c r="E390">
        <v>2</v>
      </c>
      <c r="F390" s="4">
        <v>5</v>
      </c>
      <c r="G390" s="4"/>
      <c r="H390" s="4"/>
      <c r="I390" s="4"/>
      <c r="J390" s="4"/>
      <c r="K390" s="4"/>
    </row>
    <row r="391" spans="2:11">
      <c r="D391" t="s">
        <v>1153</v>
      </c>
      <c r="E391">
        <v>1</v>
      </c>
      <c r="F391" s="4">
        <v>6</v>
      </c>
      <c r="G391" s="4"/>
      <c r="H391" s="4"/>
      <c r="I391" s="4"/>
      <c r="J391" s="4"/>
      <c r="K391" s="4"/>
    </row>
    <row r="392" spans="2:11">
      <c r="E392">
        <v>2</v>
      </c>
      <c r="F392" s="4">
        <v>6</v>
      </c>
      <c r="G392" s="4"/>
      <c r="H392" s="4"/>
      <c r="I392" s="4"/>
      <c r="J392" s="4"/>
      <c r="K392" s="4"/>
    </row>
    <row r="393" spans="2:11">
      <c r="D393" t="s">
        <v>1150</v>
      </c>
      <c r="E393">
        <v>1</v>
      </c>
      <c r="F393" s="4">
        <v>6</v>
      </c>
      <c r="G393" s="4"/>
      <c r="H393" s="4"/>
      <c r="I393" s="4"/>
      <c r="J393" s="4"/>
      <c r="K393" s="4"/>
    </row>
    <row r="394" spans="2:11">
      <c r="E394">
        <v>2</v>
      </c>
      <c r="F394" s="4">
        <v>6</v>
      </c>
      <c r="G394" s="4"/>
      <c r="H394" s="4"/>
      <c r="I394" s="4"/>
      <c r="J394" s="4"/>
      <c r="K394" s="4"/>
    </row>
    <row r="395" spans="2:11">
      <c r="D395" t="s">
        <v>1159</v>
      </c>
      <c r="E395">
        <v>1</v>
      </c>
      <c r="F395" s="4">
        <v>5</v>
      </c>
      <c r="G395" s="4"/>
      <c r="H395" s="4"/>
      <c r="I395" s="4"/>
      <c r="J395" s="4"/>
      <c r="K395" s="4"/>
    </row>
    <row r="396" spans="2:11">
      <c r="E396">
        <v>2</v>
      </c>
      <c r="F396" s="4">
        <v>5</v>
      </c>
      <c r="G396" s="4"/>
      <c r="H396" s="4"/>
      <c r="I396" s="4"/>
      <c r="J396" s="4"/>
      <c r="K396" s="4"/>
    </row>
    <row r="397" spans="2:11">
      <c r="B397" t="s">
        <v>1180</v>
      </c>
      <c r="C397" t="s">
        <v>4549</v>
      </c>
      <c r="D397" t="s">
        <v>1206</v>
      </c>
      <c r="E397">
        <v>1</v>
      </c>
      <c r="F397" s="4">
        <v>10</v>
      </c>
      <c r="G397" s="4"/>
      <c r="H397" s="4"/>
      <c r="I397" s="4"/>
      <c r="J397" s="4"/>
      <c r="K397" s="4"/>
    </row>
    <row r="398" spans="2:11">
      <c r="D398" t="s">
        <v>1203</v>
      </c>
      <c r="E398">
        <v>1</v>
      </c>
      <c r="F398" s="4">
        <v>6</v>
      </c>
      <c r="G398" s="4"/>
      <c r="H398" s="4"/>
      <c r="I398" s="4"/>
      <c r="J398" s="4"/>
      <c r="K398" s="4"/>
    </row>
    <row r="399" spans="2:11">
      <c r="D399" t="s">
        <v>1182</v>
      </c>
      <c r="E399">
        <v>1</v>
      </c>
      <c r="F399" s="4">
        <v>6</v>
      </c>
      <c r="G399" s="4"/>
      <c r="H399" s="4"/>
      <c r="I399" s="4"/>
      <c r="J399" s="4"/>
      <c r="K399" s="4"/>
    </row>
    <row r="400" spans="2:11">
      <c r="D400" t="s">
        <v>1185</v>
      </c>
      <c r="E400">
        <v>1</v>
      </c>
      <c r="F400" s="4">
        <v>6</v>
      </c>
      <c r="G400" s="4"/>
      <c r="H400" s="4"/>
      <c r="I400" s="4"/>
      <c r="J400" s="4"/>
      <c r="K400" s="4"/>
    </row>
    <row r="401" spans="2:11">
      <c r="D401" t="s">
        <v>1188</v>
      </c>
      <c r="E401">
        <v>1</v>
      </c>
      <c r="F401" s="4">
        <v>6</v>
      </c>
      <c r="G401" s="4"/>
      <c r="H401" s="4"/>
      <c r="I401" s="4"/>
      <c r="J401" s="4"/>
      <c r="K401" s="4"/>
    </row>
    <row r="402" spans="2:11">
      <c r="D402" t="s">
        <v>1192</v>
      </c>
      <c r="E402">
        <v>1</v>
      </c>
      <c r="F402" s="4">
        <v>6</v>
      </c>
      <c r="G402" s="4"/>
      <c r="H402" s="4"/>
      <c r="I402" s="4"/>
      <c r="J402" s="4"/>
      <c r="K402" s="4"/>
    </row>
    <row r="403" spans="2:11">
      <c r="D403" t="s">
        <v>1197</v>
      </c>
      <c r="E403">
        <v>1</v>
      </c>
      <c r="F403" s="4">
        <v>6</v>
      </c>
      <c r="G403" s="4"/>
      <c r="H403" s="4"/>
      <c r="I403" s="4"/>
      <c r="J403" s="4"/>
      <c r="K403" s="4"/>
    </row>
    <row r="404" spans="2:11">
      <c r="D404" t="s">
        <v>1200</v>
      </c>
      <c r="E404">
        <v>1</v>
      </c>
      <c r="F404" s="4">
        <v>6</v>
      </c>
      <c r="G404" s="4"/>
      <c r="H404" s="4"/>
      <c r="I404" s="4"/>
      <c r="J404" s="4"/>
      <c r="K404" s="4"/>
    </row>
    <row r="405" spans="2:11">
      <c r="B405" t="s">
        <v>1242</v>
      </c>
      <c r="C405" t="s">
        <v>4549</v>
      </c>
      <c r="D405" t="s">
        <v>1254</v>
      </c>
      <c r="E405">
        <v>1</v>
      </c>
      <c r="F405" s="4">
        <v>7</v>
      </c>
      <c r="G405" s="4"/>
      <c r="H405" s="4"/>
      <c r="I405" s="4"/>
      <c r="J405" s="4"/>
      <c r="K405" s="4"/>
    </row>
    <row r="406" spans="2:11">
      <c r="D406" t="s">
        <v>1257</v>
      </c>
      <c r="E406">
        <v>1</v>
      </c>
      <c r="F406" s="4">
        <v>1</v>
      </c>
      <c r="G406" s="4"/>
      <c r="H406" s="4"/>
      <c r="I406" s="4"/>
      <c r="J406" s="4"/>
      <c r="K406" s="4"/>
    </row>
    <row r="407" spans="2:11">
      <c r="D407" t="s">
        <v>1266</v>
      </c>
      <c r="E407">
        <v>1</v>
      </c>
      <c r="F407" s="4">
        <v>8</v>
      </c>
      <c r="G407" s="4"/>
      <c r="H407" s="4"/>
      <c r="I407" s="4"/>
      <c r="J407" s="4"/>
      <c r="K407" s="4"/>
    </row>
    <row r="408" spans="2:11">
      <c r="B408" t="s">
        <v>1208</v>
      </c>
      <c r="C408" t="s">
        <v>4549</v>
      </c>
      <c r="D408" t="s">
        <v>1210</v>
      </c>
      <c r="E408">
        <v>1</v>
      </c>
      <c r="F408" s="4">
        <v>7</v>
      </c>
      <c r="G408" s="4"/>
      <c r="H408" s="4">
        <v>1</v>
      </c>
      <c r="I408" s="4"/>
      <c r="J408" s="4"/>
      <c r="K408" s="4"/>
    </row>
    <row r="409" spans="2:11">
      <c r="D409" t="s">
        <v>1213</v>
      </c>
      <c r="E409">
        <v>1</v>
      </c>
      <c r="F409" s="4">
        <v>4</v>
      </c>
      <c r="G409" s="4"/>
      <c r="H409" s="4"/>
      <c r="I409" s="4"/>
      <c r="J409" s="4"/>
      <c r="K409" s="4"/>
    </row>
    <row r="410" spans="2:11">
      <c r="D410" t="s">
        <v>1218</v>
      </c>
      <c r="E410">
        <v>1</v>
      </c>
      <c r="F410" s="4">
        <v>6</v>
      </c>
      <c r="G410" s="4"/>
      <c r="H410" s="4"/>
      <c r="I410" s="4"/>
      <c r="J410" s="4"/>
      <c r="K410" s="4"/>
    </row>
    <row r="411" spans="2:11">
      <c r="D411" t="s">
        <v>1221</v>
      </c>
      <c r="E411">
        <v>1</v>
      </c>
      <c r="F411" s="4">
        <v>4</v>
      </c>
      <c r="G411" s="4"/>
      <c r="H411" s="4">
        <v>2</v>
      </c>
      <c r="I411" s="4"/>
      <c r="J411" s="4"/>
      <c r="K411" s="4"/>
    </row>
    <row r="412" spans="2:11">
      <c r="D412" t="s">
        <v>1224</v>
      </c>
      <c r="E412">
        <v>1</v>
      </c>
      <c r="F412" s="4">
        <v>6</v>
      </c>
      <c r="G412" s="4"/>
      <c r="H412" s="4"/>
      <c r="I412" s="4"/>
      <c r="J412" s="4"/>
      <c r="K412" s="4"/>
    </row>
    <row r="413" spans="2:11">
      <c r="D413" t="s">
        <v>1228</v>
      </c>
      <c r="E413">
        <v>1</v>
      </c>
      <c r="F413" s="4">
        <v>4</v>
      </c>
      <c r="G413" s="4"/>
      <c r="H413" s="4">
        <v>1</v>
      </c>
      <c r="I413" s="4"/>
      <c r="J413" s="4"/>
      <c r="K413" s="4"/>
    </row>
    <row r="414" spans="2:11">
      <c r="D414" t="s">
        <v>1232</v>
      </c>
      <c r="E414">
        <v>1</v>
      </c>
      <c r="F414" s="4">
        <v>6</v>
      </c>
      <c r="G414" s="4"/>
      <c r="H414" s="4"/>
      <c r="I414" s="4"/>
      <c r="J414" s="4"/>
      <c r="K414" s="4"/>
    </row>
    <row r="415" spans="2:11">
      <c r="D415" t="s">
        <v>1235</v>
      </c>
      <c r="E415">
        <v>1</v>
      </c>
      <c r="F415" s="4">
        <v>1</v>
      </c>
      <c r="G415" s="4"/>
      <c r="H415" s="4"/>
      <c r="I415" s="4"/>
      <c r="J415" s="4"/>
      <c r="K415" s="4"/>
    </row>
    <row r="416" spans="2:11">
      <c r="B416" t="s">
        <v>1272</v>
      </c>
      <c r="C416" t="s">
        <v>4549</v>
      </c>
      <c r="D416" t="s">
        <v>1303</v>
      </c>
      <c r="E416">
        <v>1</v>
      </c>
      <c r="F416" s="4">
        <v>5</v>
      </c>
      <c r="G416" s="4"/>
      <c r="H416" s="4"/>
      <c r="I416" s="4"/>
      <c r="J416" s="4"/>
      <c r="K416" s="4"/>
    </row>
    <row r="417" spans="4:11">
      <c r="D417" t="s">
        <v>1293</v>
      </c>
      <c r="E417">
        <v>1</v>
      </c>
      <c r="F417" s="4">
        <v>6</v>
      </c>
      <c r="G417" s="4"/>
      <c r="H417" s="4"/>
      <c r="I417" s="4"/>
      <c r="J417" s="4"/>
      <c r="K417" s="4"/>
    </row>
    <row r="418" spans="4:11">
      <c r="D418" t="s">
        <v>1296</v>
      </c>
      <c r="E418">
        <v>1</v>
      </c>
      <c r="F418" s="4">
        <v>1</v>
      </c>
      <c r="G418" s="4"/>
      <c r="H418" s="4"/>
      <c r="I418" s="4"/>
      <c r="J418" s="4"/>
      <c r="K418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04"/>
  <sheetViews>
    <sheetView topLeftCell="H1" workbookViewId="0">
      <selection activeCell="R20" sqref="R20"/>
    </sheetView>
  </sheetViews>
  <sheetFormatPr defaultRowHeight="15"/>
  <cols>
    <col min="2" max="2" width="20.25" customWidth="1"/>
    <col min="5" max="5" width="17.875" customWidth="1"/>
    <col min="11" max="11" width="18.5" customWidth="1"/>
    <col min="21" max="21" width="11.625" customWidth="1"/>
    <col min="22" max="22" width="12.875" customWidth="1"/>
    <col min="23" max="23" width="10.5" customWidth="1"/>
    <col min="24" max="24" width="11.625" customWidth="1"/>
    <col min="25" max="26" width="13.75" customWidth="1"/>
    <col min="27" max="27" width="12" customWidth="1"/>
    <col min="28" max="28" width="10.625" customWidth="1"/>
    <col min="29" max="29" width="11.625" customWidth="1"/>
    <col min="30" max="30" width="15.125" customWidth="1"/>
    <col min="34" max="34" width="9" hidden="1" customWidth="1"/>
    <col min="35" max="35" width="14.25" hidden="1" customWidth="1"/>
  </cols>
  <sheetData>
    <row r="1" spans="1:35" s="1" customFormat="1">
      <c r="A1" s="1" t="s">
        <v>0</v>
      </c>
      <c r="B1" s="1" t="s">
        <v>1</v>
      </c>
      <c r="C1" s="245" t="s">
        <v>1323</v>
      </c>
      <c r="D1" s="245" t="s">
        <v>3</v>
      </c>
      <c r="E1" s="245" t="s">
        <v>4</v>
      </c>
      <c r="F1" s="245" t="s">
        <v>5</v>
      </c>
      <c r="G1" s="245" t="s">
        <v>6</v>
      </c>
      <c r="H1" s="245" t="s">
        <v>7</v>
      </c>
      <c r="I1" s="245" t="s">
        <v>8</v>
      </c>
      <c r="J1" s="245" t="s">
        <v>9</v>
      </c>
      <c r="K1" s="245" t="s">
        <v>10</v>
      </c>
      <c r="L1" s="245" t="s">
        <v>11</v>
      </c>
      <c r="M1" s="245" t="s">
        <v>12</v>
      </c>
      <c r="N1" s="245" t="s">
        <v>13</v>
      </c>
      <c r="O1" s="245" t="s">
        <v>14</v>
      </c>
      <c r="P1" s="245" t="s">
        <v>15</v>
      </c>
      <c r="Q1" s="245" t="s">
        <v>16</v>
      </c>
      <c r="R1" s="245" t="s">
        <v>17</v>
      </c>
      <c r="S1" s="245" t="s">
        <v>18</v>
      </c>
      <c r="T1" s="245" t="s">
        <v>19</v>
      </c>
      <c r="U1" s="245" t="s">
        <v>20</v>
      </c>
      <c r="V1" s="1" t="s">
        <v>4477</v>
      </c>
      <c r="W1" s="2" t="s">
        <v>3693</v>
      </c>
      <c r="X1" s="2" t="s">
        <v>1321</v>
      </c>
      <c r="Y1" s="2" t="s">
        <v>1312</v>
      </c>
      <c r="Z1" s="2" t="s">
        <v>1316</v>
      </c>
      <c r="AA1" s="2" t="s">
        <v>1313</v>
      </c>
      <c r="AB1" s="2" t="s">
        <v>1314</v>
      </c>
      <c r="AC1" s="2" t="s">
        <v>1315</v>
      </c>
      <c r="AD1" s="2" t="s">
        <v>1317</v>
      </c>
      <c r="AE1" s="2" t="s">
        <v>1322</v>
      </c>
      <c r="AF1" s="2" t="s">
        <v>1319</v>
      </c>
      <c r="AH1" s="1" t="s">
        <v>4547</v>
      </c>
      <c r="AI1" s="2" t="s">
        <v>4546</v>
      </c>
    </row>
    <row r="2" spans="1:35">
      <c r="C2" s="246" t="s">
        <v>21</v>
      </c>
      <c r="D2" s="246" t="s">
        <v>22</v>
      </c>
      <c r="E2" s="246" t="s">
        <v>23</v>
      </c>
      <c r="F2" s="246" t="s">
        <v>24</v>
      </c>
      <c r="G2" s="246">
        <v>2019</v>
      </c>
      <c r="H2" s="246">
        <v>4</v>
      </c>
      <c r="I2" s="246">
        <v>8</v>
      </c>
      <c r="J2" s="246">
        <v>1</v>
      </c>
      <c r="K2" s="246" t="s">
        <v>25</v>
      </c>
      <c r="L2" s="247">
        <v>1</v>
      </c>
      <c r="M2" s="246">
        <v>241654</v>
      </c>
      <c r="N2" s="246">
        <v>2675867</v>
      </c>
      <c r="O2" s="246">
        <v>8</v>
      </c>
      <c r="P2" s="246">
        <v>16</v>
      </c>
      <c r="Q2" s="246">
        <v>0</v>
      </c>
      <c r="R2" s="246"/>
      <c r="S2" s="246"/>
      <c r="T2" s="246" t="s">
        <v>26</v>
      </c>
      <c r="U2" s="246"/>
      <c r="V2" t="str">
        <f>INDEX(樣區!H:H,MATCH(F2,樣區!E:E,0))</f>
        <v>3月,5月</v>
      </c>
      <c r="W2" s="3" t="str">
        <f t="shared" ref="W2:W65" si="0">IF(ISNUMBER(AH2),"Y","N")</f>
        <v>Y</v>
      </c>
      <c r="X2" s="3" t="str">
        <f t="shared" ref="X2:X65" si="1">IF(OR(ISBLANK(H2),ISBLANK(I2)),"需記錄日期","")</f>
        <v/>
      </c>
      <c r="Y2" s="3" t="str">
        <f t="shared" ref="Y2:Y65" si="2">IF(O2&gt;9,"時間太晚","")</f>
        <v/>
      </c>
      <c r="Z2" s="3" t="str">
        <f t="shared" ref="Z2:Z65" si="3">IF(ISBLANK(Q2),"需記錄數量",IF(Q2&gt;2,"2隻以上，請記為猴群",""))</f>
        <v/>
      </c>
      <c r="AA2" s="3" t="str">
        <f t="shared" ref="AA2:AA65" si="4">IF(OR(Q2=1,Q2=2),IF(ISTEXT(R2),"","需記錄距離"),"")</f>
        <v/>
      </c>
      <c r="AB2" s="249" t="str">
        <f t="shared" ref="AB2:AB65" si="5">IF(S2="Y",IF(Q2&lt;&gt;2,"有叫聲應為猴群",""),"")</f>
        <v/>
      </c>
      <c r="AC2" s="3" t="str">
        <f t="shared" ref="AC2:AC65" si="6">IF(ISBLANK(T2),"需記錄棲地類型",IF(LEN(T2)&lt;&gt;2,"請填最主要的棲地類型，其餘的可在備注補充說明",""))</f>
        <v/>
      </c>
      <c r="AD2" s="5" t="str">
        <f>IF(ISBLANK(O2),"需記錄時間",IFERROR(IF((AI2-TIME(0,5,59))&lt;0,"需計滿6分鐘",""),""))</f>
        <v/>
      </c>
      <c r="AE2" s="3" t="str">
        <f t="shared" ref="AE2:AE65" si="7">IF(COUNTIF(U2,"*搖樹*")=1,IF(Q2&lt;&gt;2,"有搖樹行為應為猴群",""),"")</f>
        <v/>
      </c>
      <c r="AF2" s="3"/>
      <c r="AH2">
        <f>MATCH(ROUND(M2,0)&amp;ROUND(N2,0),樣點!N:N,0)</f>
        <v>982</v>
      </c>
      <c r="AI2" s="5">
        <f t="shared" ref="AI2:AI65" si="8">IF((F3&amp;J3)=(F2&amp;J2),ABS((DATE(G3,H3,I3)&amp;TIME(O3,P3,0))-(DATE(G2,H2,I2)&amp;TIME(O2,P2,0))),"")</f>
        <v>8.3333330112509429E-3</v>
      </c>
    </row>
    <row r="3" spans="1:35">
      <c r="C3" s="246" t="s">
        <v>21</v>
      </c>
      <c r="D3" s="246" t="s">
        <v>22</v>
      </c>
      <c r="E3" s="246" t="s">
        <v>23</v>
      </c>
      <c r="F3" s="246" t="s">
        <v>24</v>
      </c>
      <c r="G3" s="246">
        <v>2019</v>
      </c>
      <c r="H3" s="246">
        <v>4</v>
      </c>
      <c r="I3" s="246">
        <v>8</v>
      </c>
      <c r="J3" s="246">
        <v>1</v>
      </c>
      <c r="K3" s="246" t="s">
        <v>25</v>
      </c>
      <c r="L3" s="247">
        <v>2</v>
      </c>
      <c r="M3" s="246">
        <v>241667</v>
      </c>
      <c r="N3" s="246">
        <v>2676103</v>
      </c>
      <c r="O3" s="246">
        <v>8</v>
      </c>
      <c r="P3" s="246">
        <v>28</v>
      </c>
      <c r="Q3" s="246">
        <v>0</v>
      </c>
      <c r="R3" s="246"/>
      <c r="S3" s="246"/>
      <c r="T3" s="246" t="s">
        <v>26</v>
      </c>
      <c r="U3" s="246"/>
      <c r="V3" t="str">
        <f>INDEX(樣區!H:H,MATCH(F3,樣區!E:E,0))</f>
        <v>3月,5月</v>
      </c>
      <c r="W3" s="3" t="str">
        <f t="shared" si="0"/>
        <v>Y</v>
      </c>
      <c r="X3" s="3" t="str">
        <f t="shared" si="1"/>
        <v/>
      </c>
      <c r="Y3" s="3" t="str">
        <f t="shared" si="2"/>
        <v/>
      </c>
      <c r="Z3" s="3" t="str">
        <f t="shared" si="3"/>
        <v/>
      </c>
      <c r="AA3" s="3" t="str">
        <f t="shared" si="4"/>
        <v/>
      </c>
      <c r="AB3" s="249" t="str">
        <f t="shared" si="5"/>
        <v/>
      </c>
      <c r="AC3" s="3" t="str">
        <f t="shared" si="6"/>
        <v/>
      </c>
      <c r="AD3" s="5" t="str">
        <f t="shared" ref="AD3:AD11" si="9">IF(ISBLANK(O3),"需記錄時間",IFERROR(IF((AI3-TIME(0,5,59))&lt;0,"需計滿6分鐘",""),""))</f>
        <v/>
      </c>
      <c r="AE3" s="3" t="str">
        <f t="shared" si="7"/>
        <v/>
      </c>
      <c r="AF3" s="3"/>
      <c r="AH3">
        <f>MATCH(ROUND(M3,0)&amp;ROUND(N3,0),樣點!N:N,0)</f>
        <v>983</v>
      </c>
      <c r="AI3" s="5">
        <f t="shared" si="8"/>
        <v>6.9444450200535357E-3</v>
      </c>
    </row>
    <row r="4" spans="1:35">
      <c r="C4" s="246" t="s">
        <v>21</v>
      </c>
      <c r="D4" s="246" t="s">
        <v>22</v>
      </c>
      <c r="E4" s="246" t="s">
        <v>23</v>
      </c>
      <c r="F4" s="246" t="s">
        <v>24</v>
      </c>
      <c r="G4" s="246">
        <v>2019</v>
      </c>
      <c r="H4" s="246">
        <v>4</v>
      </c>
      <c r="I4" s="246">
        <v>8</v>
      </c>
      <c r="J4" s="246">
        <v>1</v>
      </c>
      <c r="K4" s="246" t="s">
        <v>25</v>
      </c>
      <c r="L4" s="247">
        <v>3</v>
      </c>
      <c r="M4" s="246">
        <v>241823</v>
      </c>
      <c r="N4" s="246">
        <v>2676268</v>
      </c>
      <c r="O4" s="246">
        <v>8</v>
      </c>
      <c r="P4" s="246">
        <v>38</v>
      </c>
      <c r="Q4" s="246">
        <v>0</v>
      </c>
      <c r="R4" s="246"/>
      <c r="S4" s="246"/>
      <c r="T4" s="246" t="s">
        <v>26</v>
      </c>
      <c r="U4" s="246"/>
      <c r="V4" t="str">
        <f>INDEX(樣區!H:H,MATCH(F4,樣區!E:E,0))</f>
        <v>3月,5月</v>
      </c>
      <c r="W4" s="3" t="str">
        <f t="shared" si="0"/>
        <v>Y</v>
      </c>
      <c r="X4" s="3" t="str">
        <f t="shared" si="1"/>
        <v/>
      </c>
      <c r="Y4" s="3" t="str">
        <f t="shared" si="2"/>
        <v/>
      </c>
      <c r="Z4" s="3" t="str">
        <f t="shared" si="3"/>
        <v/>
      </c>
      <c r="AA4" s="3" t="str">
        <f t="shared" si="4"/>
        <v/>
      </c>
      <c r="AB4" s="249" t="str">
        <f t="shared" si="5"/>
        <v/>
      </c>
      <c r="AC4" s="3" t="str">
        <f t="shared" si="6"/>
        <v/>
      </c>
      <c r="AD4" s="5" t="str">
        <f t="shared" si="9"/>
        <v/>
      </c>
      <c r="AE4" s="3" t="str">
        <f t="shared" si="7"/>
        <v/>
      </c>
      <c r="AF4" s="3"/>
      <c r="AH4">
        <f>MATCH(ROUND(M4,0)&amp;ROUND(N4,0),樣點!N:N,0)</f>
        <v>984</v>
      </c>
      <c r="AI4" s="5">
        <f t="shared" si="8"/>
        <v>6.2499999767169356E-3</v>
      </c>
    </row>
    <row r="5" spans="1:35">
      <c r="C5" s="246" t="s">
        <v>21</v>
      </c>
      <c r="D5" s="246" t="s">
        <v>22</v>
      </c>
      <c r="E5" s="246" t="s">
        <v>23</v>
      </c>
      <c r="F5" s="246" t="s">
        <v>24</v>
      </c>
      <c r="G5" s="246">
        <v>2019</v>
      </c>
      <c r="H5" s="246">
        <v>4</v>
      </c>
      <c r="I5" s="246">
        <v>8</v>
      </c>
      <c r="J5" s="246">
        <v>1</v>
      </c>
      <c r="K5" s="246" t="s">
        <v>25</v>
      </c>
      <c r="L5" s="247">
        <v>4</v>
      </c>
      <c r="M5" s="246">
        <v>241927</v>
      </c>
      <c r="N5" s="246">
        <v>2676518</v>
      </c>
      <c r="O5" s="246">
        <v>8</v>
      </c>
      <c r="P5" s="246">
        <v>47</v>
      </c>
      <c r="Q5" s="246">
        <v>0</v>
      </c>
      <c r="R5" s="246"/>
      <c r="S5" s="246"/>
      <c r="T5" s="246" t="s">
        <v>26</v>
      </c>
      <c r="U5" s="246"/>
      <c r="V5" t="str">
        <f>INDEX(樣區!H:H,MATCH(F5,樣區!E:E,0))</f>
        <v>3月,5月</v>
      </c>
      <c r="W5" s="3" t="str">
        <f t="shared" si="0"/>
        <v>Y</v>
      </c>
      <c r="X5" s="3" t="str">
        <f t="shared" si="1"/>
        <v/>
      </c>
      <c r="Y5" s="3" t="str">
        <f t="shared" si="2"/>
        <v/>
      </c>
      <c r="Z5" s="3" t="str">
        <f t="shared" si="3"/>
        <v/>
      </c>
      <c r="AA5" s="3" t="str">
        <f t="shared" si="4"/>
        <v/>
      </c>
      <c r="AB5" s="249" t="str">
        <f t="shared" si="5"/>
        <v/>
      </c>
      <c r="AC5" s="3" t="str">
        <f t="shared" si="6"/>
        <v/>
      </c>
      <c r="AD5" s="5" t="str">
        <f t="shared" si="9"/>
        <v/>
      </c>
      <c r="AE5" s="3" t="str">
        <f t="shared" si="7"/>
        <v/>
      </c>
      <c r="AF5" s="3"/>
      <c r="AH5">
        <f>MATCH(ROUND(M5,0)&amp;ROUND(N5,0),樣點!N:N,0)</f>
        <v>985</v>
      </c>
      <c r="AI5" s="5">
        <f t="shared" si="8"/>
        <v>1.4583332987967879E-2</v>
      </c>
    </row>
    <row r="6" spans="1:35">
      <c r="C6" s="246" t="s">
        <v>21</v>
      </c>
      <c r="D6" s="246" t="s">
        <v>22</v>
      </c>
      <c r="E6" s="246" t="s">
        <v>23</v>
      </c>
      <c r="F6" s="246" t="s">
        <v>24</v>
      </c>
      <c r="G6" s="246">
        <v>2019</v>
      </c>
      <c r="H6" s="246">
        <v>4</v>
      </c>
      <c r="I6" s="246">
        <v>8</v>
      </c>
      <c r="J6" s="246">
        <v>1</v>
      </c>
      <c r="K6" s="246" t="s">
        <v>25</v>
      </c>
      <c r="L6" s="247">
        <v>5</v>
      </c>
      <c r="M6" s="246">
        <v>241562</v>
      </c>
      <c r="N6" s="246">
        <v>2676425</v>
      </c>
      <c r="O6" s="246">
        <v>9</v>
      </c>
      <c r="P6" s="246">
        <v>8</v>
      </c>
      <c r="Q6" s="246">
        <v>0</v>
      </c>
      <c r="R6" s="246"/>
      <c r="S6" s="246"/>
      <c r="T6" s="246" t="s">
        <v>26</v>
      </c>
      <c r="U6" s="246"/>
      <c r="V6" t="str">
        <f>INDEX(樣區!H:H,MATCH(F6,樣區!E:E,0))</f>
        <v>3月,5月</v>
      </c>
      <c r="W6" s="3" t="str">
        <f t="shared" si="0"/>
        <v>Y</v>
      </c>
      <c r="X6" s="3" t="str">
        <f t="shared" si="1"/>
        <v/>
      </c>
      <c r="Y6" s="3" t="str">
        <f t="shared" si="2"/>
        <v/>
      </c>
      <c r="Z6" s="3" t="str">
        <f t="shared" si="3"/>
        <v/>
      </c>
      <c r="AA6" s="3" t="str">
        <f t="shared" si="4"/>
        <v/>
      </c>
      <c r="AB6" s="249" t="str">
        <f t="shared" si="5"/>
        <v/>
      </c>
      <c r="AC6" s="3" t="str">
        <f t="shared" si="6"/>
        <v/>
      </c>
      <c r="AD6" s="5" t="str">
        <f t="shared" si="9"/>
        <v/>
      </c>
      <c r="AE6" s="3" t="str">
        <f t="shared" si="7"/>
        <v/>
      </c>
      <c r="AF6" s="3"/>
      <c r="AH6">
        <f>MATCH(ROUND(M6,0)&amp;ROUND(N6,0),樣點!N:N,0)</f>
        <v>986</v>
      </c>
      <c r="AI6" s="5">
        <f t="shared" si="8"/>
        <v>6.2500000349245965E-3</v>
      </c>
    </row>
    <row r="7" spans="1:35">
      <c r="C7" s="246" t="s">
        <v>21</v>
      </c>
      <c r="D7" s="246" t="s">
        <v>22</v>
      </c>
      <c r="E7" s="246" t="s">
        <v>23</v>
      </c>
      <c r="F7" s="246" t="s">
        <v>24</v>
      </c>
      <c r="G7" s="246">
        <v>2019</v>
      </c>
      <c r="H7" s="246">
        <v>4</v>
      </c>
      <c r="I7" s="246">
        <v>8</v>
      </c>
      <c r="J7" s="246">
        <v>1</v>
      </c>
      <c r="K7" s="246" t="s">
        <v>25</v>
      </c>
      <c r="L7" s="247">
        <v>6</v>
      </c>
      <c r="M7" s="246">
        <v>241347</v>
      </c>
      <c r="N7" s="246">
        <v>2676351</v>
      </c>
      <c r="O7" s="246">
        <v>9</v>
      </c>
      <c r="P7" s="246">
        <v>17</v>
      </c>
      <c r="Q7" s="246">
        <v>0</v>
      </c>
      <c r="R7" s="246"/>
      <c r="S7" s="246"/>
      <c r="T7" s="246" t="s">
        <v>26</v>
      </c>
      <c r="U7" s="246"/>
      <c r="V7" t="str">
        <f>INDEX(樣區!H:H,MATCH(F7,樣區!E:E,0))</f>
        <v>3月,5月</v>
      </c>
      <c r="W7" s="3" t="str">
        <f t="shared" si="0"/>
        <v>Y</v>
      </c>
      <c r="X7" s="3" t="str">
        <f t="shared" si="1"/>
        <v/>
      </c>
      <c r="Y7" s="3" t="str">
        <f t="shared" si="2"/>
        <v/>
      </c>
      <c r="Z7" s="3" t="str">
        <f t="shared" si="3"/>
        <v/>
      </c>
      <c r="AA7" s="3" t="str">
        <f t="shared" si="4"/>
        <v/>
      </c>
      <c r="AB7" s="249" t="str">
        <f t="shared" si="5"/>
        <v/>
      </c>
      <c r="AC7" s="3" t="str">
        <f t="shared" si="6"/>
        <v/>
      </c>
      <c r="AD7" s="5" t="str">
        <f t="shared" si="9"/>
        <v/>
      </c>
      <c r="AE7" s="3" t="str">
        <f t="shared" si="7"/>
        <v/>
      </c>
      <c r="AF7" s="3"/>
      <c r="AH7">
        <f>MATCH(ROUND(M7,0)&amp;ROUND(N7,0),樣點!N:N,0)</f>
        <v>987</v>
      </c>
      <c r="AI7" s="5" t="str">
        <f t="shared" si="8"/>
        <v/>
      </c>
    </row>
    <row r="8" spans="1:35">
      <c r="C8" s="246" t="s">
        <v>21</v>
      </c>
      <c r="D8" s="246" t="s">
        <v>22</v>
      </c>
      <c r="E8" s="246" t="s">
        <v>27</v>
      </c>
      <c r="F8" s="246" t="s">
        <v>28</v>
      </c>
      <c r="G8" s="246">
        <v>2019</v>
      </c>
      <c r="H8" s="246">
        <v>4</v>
      </c>
      <c r="I8" s="246">
        <v>2</v>
      </c>
      <c r="J8" s="246">
        <v>1</v>
      </c>
      <c r="K8" s="246" t="s">
        <v>29</v>
      </c>
      <c r="L8" s="247">
        <v>1</v>
      </c>
      <c r="M8" s="246">
        <v>243000</v>
      </c>
      <c r="N8" s="246">
        <v>2675308</v>
      </c>
      <c r="O8" s="246">
        <v>8</v>
      </c>
      <c r="P8" s="246">
        <v>50</v>
      </c>
      <c r="Q8" s="246">
        <v>0</v>
      </c>
      <c r="R8" s="246"/>
      <c r="S8" s="246"/>
      <c r="T8" s="246" t="s">
        <v>30</v>
      </c>
      <c r="U8" s="246"/>
      <c r="V8" t="str">
        <f>INDEX(樣區!H:H,MATCH(F8,樣區!E:E,0))</f>
        <v>3月,5月</v>
      </c>
      <c r="W8" s="3" t="str">
        <f t="shared" si="0"/>
        <v>Y</v>
      </c>
      <c r="X8" s="3" t="str">
        <f t="shared" si="1"/>
        <v/>
      </c>
      <c r="Y8" s="3" t="str">
        <f t="shared" si="2"/>
        <v/>
      </c>
      <c r="Z8" s="3" t="str">
        <f t="shared" si="3"/>
        <v/>
      </c>
      <c r="AA8" s="3" t="str">
        <f t="shared" si="4"/>
        <v/>
      </c>
      <c r="AB8" s="249" t="str">
        <f t="shared" si="5"/>
        <v/>
      </c>
      <c r="AC8" s="3" t="str">
        <f t="shared" si="6"/>
        <v/>
      </c>
      <c r="AD8" s="5" t="str">
        <f t="shared" si="9"/>
        <v>需計滿6分鐘</v>
      </c>
      <c r="AE8" s="3" t="str">
        <f t="shared" si="7"/>
        <v/>
      </c>
      <c r="AF8" s="3"/>
      <c r="AH8">
        <f>MATCH(ROUND(M8,0)&amp;ROUND(N8,0),樣點!N:N,0)</f>
        <v>988</v>
      </c>
      <c r="AI8" s="5">
        <f t="shared" si="8"/>
        <v>1.3888890389353037E-3</v>
      </c>
    </row>
    <row r="9" spans="1:35">
      <c r="C9" s="246" t="s">
        <v>21</v>
      </c>
      <c r="D9" s="246" t="s">
        <v>22</v>
      </c>
      <c r="E9" s="246" t="s">
        <v>27</v>
      </c>
      <c r="F9" s="246" t="s">
        <v>28</v>
      </c>
      <c r="G9" s="246">
        <v>2019</v>
      </c>
      <c r="H9" s="246">
        <v>4</v>
      </c>
      <c r="I9" s="246">
        <v>2</v>
      </c>
      <c r="J9" s="246">
        <v>1</v>
      </c>
      <c r="K9" s="246" t="s">
        <v>29</v>
      </c>
      <c r="L9" s="247">
        <v>2</v>
      </c>
      <c r="M9" s="246">
        <v>243200</v>
      </c>
      <c r="N9" s="246">
        <v>2675425</v>
      </c>
      <c r="O9" s="246">
        <v>8</v>
      </c>
      <c r="P9" s="246">
        <v>52</v>
      </c>
      <c r="Q9" s="246">
        <v>0</v>
      </c>
      <c r="R9" s="246"/>
      <c r="S9" s="246"/>
      <c r="T9" s="246" t="s">
        <v>26</v>
      </c>
      <c r="U9" s="246"/>
      <c r="V9" t="str">
        <f>INDEX(樣區!H:H,MATCH(F9,樣區!E:E,0))</f>
        <v>3月,5月</v>
      </c>
      <c r="W9" s="3" t="str">
        <f t="shared" si="0"/>
        <v>Y</v>
      </c>
      <c r="X9" s="3" t="str">
        <f t="shared" si="1"/>
        <v/>
      </c>
      <c r="Y9" s="3" t="str">
        <f t="shared" si="2"/>
        <v/>
      </c>
      <c r="Z9" s="3" t="str">
        <f t="shared" si="3"/>
        <v/>
      </c>
      <c r="AA9" s="3" t="str">
        <f t="shared" si="4"/>
        <v/>
      </c>
      <c r="AB9" s="249" t="str">
        <f t="shared" si="5"/>
        <v/>
      </c>
      <c r="AC9" s="3" t="str">
        <f t="shared" si="6"/>
        <v/>
      </c>
      <c r="AD9" s="5" t="str">
        <f t="shared" si="9"/>
        <v/>
      </c>
      <c r="AE9" s="3" t="str">
        <f t="shared" si="7"/>
        <v/>
      </c>
      <c r="AF9" s="3"/>
      <c r="AH9">
        <f>MATCH(ROUND(M9,0)&amp;ROUND(N9,0),樣點!N:N,0)</f>
        <v>989</v>
      </c>
      <c r="AI9" s="5">
        <f t="shared" si="8"/>
        <v>5.555555981118232E-3</v>
      </c>
    </row>
    <row r="10" spans="1:35">
      <c r="C10" s="246" t="s">
        <v>21</v>
      </c>
      <c r="D10" s="246" t="s">
        <v>22</v>
      </c>
      <c r="E10" s="246" t="s">
        <v>27</v>
      </c>
      <c r="F10" s="246" t="s">
        <v>28</v>
      </c>
      <c r="G10" s="246">
        <v>2019</v>
      </c>
      <c r="H10" s="246">
        <v>4</v>
      </c>
      <c r="I10" s="246">
        <v>2</v>
      </c>
      <c r="J10" s="246">
        <v>1</v>
      </c>
      <c r="K10" s="246" t="s">
        <v>29</v>
      </c>
      <c r="L10" s="247">
        <v>3</v>
      </c>
      <c r="M10" s="246">
        <v>243401</v>
      </c>
      <c r="N10" s="246">
        <v>2675491</v>
      </c>
      <c r="O10" s="246">
        <v>9</v>
      </c>
      <c r="P10" s="246">
        <v>0</v>
      </c>
      <c r="Q10" s="246">
        <v>0</v>
      </c>
      <c r="R10" s="246"/>
      <c r="S10" s="246"/>
      <c r="T10" s="246" t="s">
        <v>26</v>
      </c>
      <c r="U10" s="246"/>
      <c r="V10" t="str">
        <f>INDEX(樣區!H:H,MATCH(F10,樣區!E:E,0))</f>
        <v>3月,5月</v>
      </c>
      <c r="W10" s="3" t="str">
        <f t="shared" si="0"/>
        <v>Y</v>
      </c>
      <c r="X10" s="3" t="str">
        <f t="shared" si="1"/>
        <v/>
      </c>
      <c r="Y10" s="3" t="str">
        <f t="shared" si="2"/>
        <v/>
      </c>
      <c r="Z10" s="3" t="str">
        <f t="shared" si="3"/>
        <v/>
      </c>
      <c r="AA10" s="3" t="str">
        <f t="shared" si="4"/>
        <v/>
      </c>
      <c r="AB10" s="249" t="str">
        <f t="shared" si="5"/>
        <v/>
      </c>
      <c r="AC10" s="3" t="str">
        <f t="shared" si="6"/>
        <v/>
      </c>
      <c r="AD10" s="5" t="str">
        <f t="shared" si="9"/>
        <v/>
      </c>
      <c r="AE10" s="3" t="str">
        <f t="shared" si="7"/>
        <v/>
      </c>
      <c r="AF10" s="3"/>
      <c r="AH10">
        <f>MATCH(ROUND(M10,0)&amp;ROUND(N10,0),樣點!N:N,0)</f>
        <v>990</v>
      </c>
      <c r="AI10" s="5">
        <f t="shared" si="8"/>
        <v>6.9444439723156393E-3</v>
      </c>
    </row>
    <row r="11" spans="1:35">
      <c r="C11" s="246" t="s">
        <v>21</v>
      </c>
      <c r="D11" s="246" t="s">
        <v>22</v>
      </c>
      <c r="E11" s="246" t="s">
        <v>27</v>
      </c>
      <c r="F11" s="246" t="s">
        <v>28</v>
      </c>
      <c r="G11" s="246">
        <v>2019</v>
      </c>
      <c r="H11" s="246">
        <v>4</v>
      </c>
      <c r="I11" s="246">
        <v>2</v>
      </c>
      <c r="J11" s="246">
        <v>1</v>
      </c>
      <c r="K11" s="246" t="s">
        <v>29</v>
      </c>
      <c r="L11" s="247">
        <v>4</v>
      </c>
      <c r="M11" s="246">
        <v>243708</v>
      </c>
      <c r="N11" s="246">
        <v>2675843</v>
      </c>
      <c r="O11" s="246">
        <v>9</v>
      </c>
      <c r="P11" s="246">
        <v>10</v>
      </c>
      <c r="Q11" s="246">
        <v>0</v>
      </c>
      <c r="R11" s="246"/>
      <c r="S11" s="246"/>
      <c r="T11" s="246" t="s">
        <v>26</v>
      </c>
      <c r="U11" s="246"/>
      <c r="V11" t="str">
        <f>INDEX(樣區!H:H,MATCH(F11,樣區!E:E,0))</f>
        <v>3月,5月</v>
      </c>
      <c r="W11" s="3" t="str">
        <f t="shared" si="0"/>
        <v>Y</v>
      </c>
      <c r="X11" s="3" t="str">
        <f t="shared" si="1"/>
        <v/>
      </c>
      <c r="Y11" s="3" t="str">
        <f t="shared" si="2"/>
        <v/>
      </c>
      <c r="Z11" s="3" t="str">
        <f t="shared" si="3"/>
        <v/>
      </c>
      <c r="AA11" s="3" t="str">
        <f t="shared" si="4"/>
        <v/>
      </c>
      <c r="AB11" s="249" t="str">
        <f t="shared" si="5"/>
        <v/>
      </c>
      <c r="AC11" s="3" t="str">
        <f t="shared" si="6"/>
        <v/>
      </c>
      <c r="AD11" s="5" t="str">
        <f t="shared" si="9"/>
        <v/>
      </c>
      <c r="AE11" s="3" t="str">
        <f t="shared" si="7"/>
        <v/>
      </c>
      <c r="AF11" s="3"/>
      <c r="AH11">
        <f>MATCH(ROUND(M11,0)&amp;ROUND(N11,0),樣點!N:N,0)</f>
        <v>991</v>
      </c>
      <c r="AI11" s="5">
        <f t="shared" si="8"/>
        <v>6.9444440305233002E-3</v>
      </c>
    </row>
    <row r="12" spans="1:35">
      <c r="C12" s="246" t="s">
        <v>21</v>
      </c>
      <c r="D12" s="246" t="s">
        <v>22</v>
      </c>
      <c r="E12" s="246" t="s">
        <v>27</v>
      </c>
      <c r="F12" s="246" t="s">
        <v>28</v>
      </c>
      <c r="G12" s="246">
        <v>2019</v>
      </c>
      <c r="H12" s="246">
        <v>4</v>
      </c>
      <c r="I12" s="246">
        <v>2</v>
      </c>
      <c r="J12" s="246">
        <v>1</v>
      </c>
      <c r="K12" s="246" t="s">
        <v>29</v>
      </c>
      <c r="L12" s="247">
        <v>5</v>
      </c>
      <c r="M12" s="246">
        <v>243922</v>
      </c>
      <c r="N12" s="246">
        <v>2675985</v>
      </c>
      <c r="O12" s="246">
        <v>9</v>
      </c>
      <c r="P12" s="246">
        <v>20</v>
      </c>
      <c r="Q12" s="246">
        <v>0</v>
      </c>
      <c r="R12" s="246"/>
      <c r="S12" s="246"/>
      <c r="T12" s="246" t="s">
        <v>31</v>
      </c>
      <c r="U12" s="246"/>
      <c r="V12" t="str">
        <f>INDEX(樣區!H:H,MATCH(F12,樣區!E:E,0))</f>
        <v>3月,5月</v>
      </c>
      <c r="W12" s="3" t="str">
        <f t="shared" si="0"/>
        <v>N</v>
      </c>
      <c r="X12" s="3" t="str">
        <f t="shared" si="1"/>
        <v/>
      </c>
      <c r="Y12" s="3" t="str">
        <f t="shared" si="2"/>
        <v/>
      </c>
      <c r="Z12" s="3" t="str">
        <f t="shared" si="3"/>
        <v/>
      </c>
      <c r="AA12" s="3" t="str">
        <f t="shared" si="4"/>
        <v/>
      </c>
      <c r="AB12" s="2" t="str">
        <f t="shared" si="5"/>
        <v/>
      </c>
      <c r="AC12" s="3" t="str">
        <f t="shared" si="6"/>
        <v/>
      </c>
      <c r="AD12" s="5" t="str">
        <f>IF(ISBLANK(O12),"需記錄時間",IFERROR(IF((AI12-TIME(0,5,59))&lt;0,"需計滿6分鍾",""),""))</f>
        <v>需計滿6分鍾</v>
      </c>
      <c r="AE12" s="3" t="str">
        <f t="shared" si="7"/>
        <v/>
      </c>
      <c r="AF12" s="3"/>
      <c r="AH12" t="e">
        <f>MATCH(ROUND(M12,0)&amp;ROUND(N12,0),樣點!N:N,0)</f>
        <v>#N/A</v>
      </c>
      <c r="AI12" s="5">
        <f t="shared" si="8"/>
        <v>1.3888889807276428E-3</v>
      </c>
    </row>
    <row r="13" spans="1:35">
      <c r="C13" s="246" t="s">
        <v>21</v>
      </c>
      <c r="D13" s="246" t="s">
        <v>22</v>
      </c>
      <c r="E13" s="246" t="s">
        <v>27</v>
      </c>
      <c r="F13" s="246" t="s">
        <v>28</v>
      </c>
      <c r="G13" s="246">
        <v>2019</v>
      </c>
      <c r="H13" s="246">
        <v>4</v>
      </c>
      <c r="I13" s="246">
        <v>2</v>
      </c>
      <c r="J13" s="246">
        <v>1</v>
      </c>
      <c r="K13" s="246" t="s">
        <v>29</v>
      </c>
      <c r="L13" s="247">
        <v>6</v>
      </c>
      <c r="M13" s="246">
        <v>244099</v>
      </c>
      <c r="N13" s="246">
        <v>2676385</v>
      </c>
      <c r="O13" s="246">
        <v>9</v>
      </c>
      <c r="P13" s="246">
        <v>22</v>
      </c>
      <c r="Q13" s="246">
        <v>0</v>
      </c>
      <c r="R13" s="246"/>
      <c r="S13" s="246"/>
      <c r="T13" s="246" t="s">
        <v>32</v>
      </c>
      <c r="U13" s="246"/>
      <c r="V13" t="str">
        <f>INDEX(樣區!H:H,MATCH(F13,樣區!E:E,0))</f>
        <v>3月,5月</v>
      </c>
      <c r="W13" s="3" t="str">
        <f t="shared" si="0"/>
        <v>Y</v>
      </c>
      <c r="X13" s="3" t="str">
        <f t="shared" si="1"/>
        <v/>
      </c>
      <c r="Y13" s="3" t="str">
        <f t="shared" si="2"/>
        <v/>
      </c>
      <c r="Z13" s="3" t="str">
        <f t="shared" si="3"/>
        <v/>
      </c>
      <c r="AA13" s="3" t="str">
        <f t="shared" si="4"/>
        <v/>
      </c>
      <c r="AB13" s="249" t="str">
        <f t="shared" si="5"/>
        <v/>
      </c>
      <c r="AC13" s="3" t="str">
        <f t="shared" si="6"/>
        <v/>
      </c>
      <c r="AD13" s="5" t="str">
        <f t="shared" ref="AD13:AD76" si="10">IF(ISBLANK(O13),"需記錄時間",IFERROR(IF((AI13-TIME(0,5,59))&lt;0,"需計滿6分鐘",""),""))</f>
        <v/>
      </c>
      <c r="AE13" s="3" t="str">
        <f t="shared" si="7"/>
        <v/>
      </c>
      <c r="AF13" s="3"/>
      <c r="AH13">
        <f>MATCH(ROUND(M13,0)&amp;ROUND(N13,0),樣點!N:N,0)</f>
        <v>993</v>
      </c>
      <c r="AI13" s="5" t="str">
        <f t="shared" si="8"/>
        <v/>
      </c>
    </row>
    <row r="14" spans="1:35">
      <c r="C14" s="246" t="s">
        <v>21</v>
      </c>
      <c r="D14" s="246" t="s">
        <v>22</v>
      </c>
      <c r="E14" s="246" t="s">
        <v>33</v>
      </c>
      <c r="F14" s="246" t="s">
        <v>34</v>
      </c>
      <c r="G14" s="246">
        <v>2019</v>
      </c>
      <c r="H14" s="246">
        <v>4</v>
      </c>
      <c r="I14" s="246">
        <v>3</v>
      </c>
      <c r="J14" s="246">
        <v>1</v>
      </c>
      <c r="K14" s="246" t="s">
        <v>35</v>
      </c>
      <c r="L14" s="247">
        <v>1</v>
      </c>
      <c r="M14" s="246">
        <v>244001</v>
      </c>
      <c r="N14" s="246">
        <v>2675871</v>
      </c>
      <c r="O14" s="246">
        <v>8</v>
      </c>
      <c r="P14" s="246">
        <v>38</v>
      </c>
      <c r="Q14" s="246">
        <v>0</v>
      </c>
      <c r="R14" s="246"/>
      <c r="S14" s="246"/>
      <c r="T14" s="246" t="s">
        <v>26</v>
      </c>
      <c r="U14" s="246"/>
      <c r="V14" t="str">
        <f>INDEX(樣區!H:H,MATCH(F14,樣區!E:E,0))</f>
        <v>3月,5月</v>
      </c>
      <c r="W14" s="3" t="str">
        <f t="shared" si="0"/>
        <v>Y</v>
      </c>
      <c r="X14" s="3" t="str">
        <f t="shared" si="1"/>
        <v/>
      </c>
      <c r="Y14" s="3" t="str">
        <f t="shared" si="2"/>
        <v/>
      </c>
      <c r="Z14" s="3" t="str">
        <f t="shared" si="3"/>
        <v/>
      </c>
      <c r="AA14" s="3" t="str">
        <f t="shared" si="4"/>
        <v/>
      </c>
      <c r="AB14" s="249" t="str">
        <f t="shared" si="5"/>
        <v/>
      </c>
      <c r="AC14" s="3" t="str">
        <f t="shared" si="6"/>
        <v/>
      </c>
      <c r="AD14" s="5" t="str">
        <f t="shared" si="10"/>
        <v/>
      </c>
      <c r="AE14" s="3" t="str">
        <f t="shared" si="7"/>
        <v/>
      </c>
      <c r="AF14" s="3"/>
      <c r="AH14">
        <f>MATCH(ROUND(M14,0)&amp;ROUND(N14,0),樣點!N:N,0)</f>
        <v>994</v>
      </c>
      <c r="AI14" s="5">
        <f t="shared" si="8"/>
        <v>9.7222219919785857E-3</v>
      </c>
    </row>
    <row r="15" spans="1:35">
      <c r="C15" s="246" t="s">
        <v>21</v>
      </c>
      <c r="D15" s="246" t="s">
        <v>22</v>
      </c>
      <c r="E15" s="246" t="s">
        <v>33</v>
      </c>
      <c r="F15" s="246" t="s">
        <v>34</v>
      </c>
      <c r="G15" s="246">
        <v>2019</v>
      </c>
      <c r="H15" s="246">
        <v>4</v>
      </c>
      <c r="I15" s="246">
        <v>3</v>
      </c>
      <c r="J15" s="246">
        <v>1</v>
      </c>
      <c r="K15" s="246" t="s">
        <v>35</v>
      </c>
      <c r="L15" s="247">
        <v>2</v>
      </c>
      <c r="M15" s="246">
        <v>244209</v>
      </c>
      <c r="N15" s="246">
        <v>2675870</v>
      </c>
      <c r="O15" s="246">
        <v>8</v>
      </c>
      <c r="P15" s="246">
        <v>52</v>
      </c>
      <c r="Q15" s="246">
        <v>0</v>
      </c>
      <c r="R15" s="246"/>
      <c r="S15" s="246"/>
      <c r="T15" s="246" t="s">
        <v>26</v>
      </c>
      <c r="U15" s="246"/>
      <c r="V15" t="str">
        <f>INDEX(樣區!H:H,MATCH(F15,樣區!E:E,0))</f>
        <v>3月,5月</v>
      </c>
      <c r="W15" s="3" t="str">
        <f t="shared" si="0"/>
        <v>Y</v>
      </c>
      <c r="X15" s="3" t="str">
        <f t="shared" si="1"/>
        <v/>
      </c>
      <c r="Y15" s="3" t="str">
        <f t="shared" si="2"/>
        <v/>
      </c>
      <c r="Z15" s="3" t="str">
        <f t="shared" si="3"/>
        <v/>
      </c>
      <c r="AA15" s="3" t="str">
        <f t="shared" si="4"/>
        <v/>
      </c>
      <c r="AB15" s="249" t="str">
        <f t="shared" si="5"/>
        <v/>
      </c>
      <c r="AC15" s="3" t="str">
        <f t="shared" si="6"/>
        <v/>
      </c>
      <c r="AD15" s="5" t="str">
        <f t="shared" si="10"/>
        <v/>
      </c>
      <c r="AE15" s="3" t="str">
        <f t="shared" si="7"/>
        <v/>
      </c>
      <c r="AF15" s="3"/>
      <c r="AH15">
        <f>MATCH(ROUND(M15,0)&amp;ROUND(N15,0),樣點!N:N,0)</f>
        <v>995</v>
      </c>
      <c r="AI15" s="5">
        <f t="shared" si="8"/>
        <v>6.2499999767169356E-3</v>
      </c>
    </row>
    <row r="16" spans="1:35">
      <c r="C16" s="246" t="s">
        <v>21</v>
      </c>
      <c r="D16" s="246" t="s">
        <v>22</v>
      </c>
      <c r="E16" s="246" t="s">
        <v>33</v>
      </c>
      <c r="F16" s="246" t="s">
        <v>34</v>
      </c>
      <c r="G16" s="246">
        <v>2019</v>
      </c>
      <c r="H16" s="246">
        <v>4</v>
      </c>
      <c r="I16" s="246">
        <v>3</v>
      </c>
      <c r="J16" s="246">
        <v>1</v>
      </c>
      <c r="K16" s="246" t="s">
        <v>35</v>
      </c>
      <c r="L16" s="247">
        <v>3</v>
      </c>
      <c r="M16" s="246">
        <v>244374</v>
      </c>
      <c r="N16" s="246">
        <v>2676029</v>
      </c>
      <c r="O16" s="246">
        <v>9</v>
      </c>
      <c r="P16" s="246">
        <v>1</v>
      </c>
      <c r="Q16" s="246">
        <v>0</v>
      </c>
      <c r="R16" s="246"/>
      <c r="S16" s="246"/>
      <c r="T16" s="246" t="s">
        <v>26</v>
      </c>
      <c r="U16" s="246"/>
      <c r="V16" t="str">
        <f>INDEX(樣區!H:H,MATCH(F16,樣區!E:E,0))</f>
        <v>3月,5月</v>
      </c>
      <c r="W16" s="3" t="str">
        <f t="shared" si="0"/>
        <v>Y</v>
      </c>
      <c r="X16" s="3" t="str">
        <f t="shared" si="1"/>
        <v/>
      </c>
      <c r="Y16" s="3" t="str">
        <f t="shared" si="2"/>
        <v/>
      </c>
      <c r="Z16" s="3" t="str">
        <f t="shared" si="3"/>
        <v/>
      </c>
      <c r="AA16" s="3" t="str">
        <f t="shared" si="4"/>
        <v/>
      </c>
      <c r="AB16" s="249" t="str">
        <f t="shared" si="5"/>
        <v/>
      </c>
      <c r="AC16" s="3" t="str">
        <f t="shared" si="6"/>
        <v/>
      </c>
      <c r="AD16" s="5" t="str">
        <f t="shared" si="10"/>
        <v/>
      </c>
      <c r="AE16" s="3" t="str">
        <f t="shared" si="7"/>
        <v/>
      </c>
      <c r="AF16" s="3"/>
      <c r="AH16">
        <f>MATCH(ROUND(M16,0)&amp;ROUND(N16,0),樣點!N:N,0)</f>
        <v>996</v>
      </c>
      <c r="AI16" s="5">
        <f t="shared" si="8"/>
        <v>4.8611109959892929E-3</v>
      </c>
    </row>
    <row r="17" spans="3:35">
      <c r="C17" s="246" t="s">
        <v>21</v>
      </c>
      <c r="D17" s="246" t="s">
        <v>22</v>
      </c>
      <c r="E17" s="246" t="s">
        <v>33</v>
      </c>
      <c r="F17" s="246" t="s">
        <v>34</v>
      </c>
      <c r="G17" s="246">
        <v>2019</v>
      </c>
      <c r="H17" s="246">
        <v>4</v>
      </c>
      <c r="I17" s="246">
        <v>3</v>
      </c>
      <c r="J17" s="246">
        <v>1</v>
      </c>
      <c r="K17" s="246" t="s">
        <v>35</v>
      </c>
      <c r="L17" s="247">
        <v>4</v>
      </c>
      <c r="M17" s="246">
        <v>244421</v>
      </c>
      <c r="N17" s="246">
        <v>2676272</v>
      </c>
      <c r="O17" s="246">
        <v>9</v>
      </c>
      <c r="P17" s="246">
        <v>8</v>
      </c>
      <c r="Q17" s="246">
        <v>0</v>
      </c>
      <c r="R17" s="246"/>
      <c r="S17" s="246"/>
      <c r="T17" s="246" t="s">
        <v>32</v>
      </c>
      <c r="U17" s="246"/>
      <c r="V17" t="str">
        <f>INDEX(樣區!H:H,MATCH(F17,樣區!E:E,0))</f>
        <v>3月,5月</v>
      </c>
      <c r="W17" s="3" t="str">
        <f t="shared" si="0"/>
        <v>Y</v>
      </c>
      <c r="X17" s="3" t="str">
        <f t="shared" si="1"/>
        <v/>
      </c>
      <c r="Y17" s="3" t="str">
        <f t="shared" si="2"/>
        <v/>
      </c>
      <c r="Z17" s="3" t="str">
        <f t="shared" si="3"/>
        <v/>
      </c>
      <c r="AA17" s="3" t="str">
        <f t="shared" si="4"/>
        <v/>
      </c>
      <c r="AB17" s="249" t="str">
        <f t="shared" si="5"/>
        <v/>
      </c>
      <c r="AC17" s="3" t="str">
        <f t="shared" si="6"/>
        <v/>
      </c>
      <c r="AD17" s="5" t="str">
        <f t="shared" si="10"/>
        <v/>
      </c>
      <c r="AE17" s="3" t="str">
        <f t="shared" si="7"/>
        <v/>
      </c>
      <c r="AF17" s="3"/>
      <c r="AH17">
        <f>MATCH(ROUND(M17,0)&amp;ROUND(N17,0),樣點!N:N,0)</f>
        <v>997</v>
      </c>
      <c r="AI17" s="5">
        <f t="shared" si="8"/>
        <v>5.555555981118232E-3</v>
      </c>
    </row>
    <row r="18" spans="3:35">
      <c r="C18" s="246" t="s">
        <v>21</v>
      </c>
      <c r="D18" s="246" t="s">
        <v>22</v>
      </c>
      <c r="E18" s="246" t="s">
        <v>33</v>
      </c>
      <c r="F18" s="246" t="s">
        <v>34</v>
      </c>
      <c r="G18" s="246">
        <v>2019</v>
      </c>
      <c r="H18" s="246">
        <v>4</v>
      </c>
      <c r="I18" s="246">
        <v>3</v>
      </c>
      <c r="J18" s="246">
        <v>1</v>
      </c>
      <c r="K18" s="246" t="s">
        <v>35</v>
      </c>
      <c r="L18" s="247">
        <v>5</v>
      </c>
      <c r="M18" s="246">
        <v>244675</v>
      </c>
      <c r="N18" s="246">
        <v>2676109</v>
      </c>
      <c r="O18" s="246">
        <v>9</v>
      </c>
      <c r="P18" s="246">
        <v>16</v>
      </c>
      <c r="Q18" s="246">
        <v>0</v>
      </c>
      <c r="R18" s="246"/>
      <c r="S18" s="246"/>
      <c r="T18" s="246" t="s">
        <v>26</v>
      </c>
      <c r="U18" s="246"/>
      <c r="V18" t="str">
        <f>INDEX(樣區!H:H,MATCH(F18,樣區!E:E,0))</f>
        <v>3月,5月</v>
      </c>
      <c r="W18" s="3" t="str">
        <f t="shared" si="0"/>
        <v>Y</v>
      </c>
      <c r="X18" s="3" t="str">
        <f t="shared" si="1"/>
        <v/>
      </c>
      <c r="Y18" s="3" t="str">
        <f t="shared" si="2"/>
        <v/>
      </c>
      <c r="Z18" s="3" t="str">
        <f t="shared" si="3"/>
        <v/>
      </c>
      <c r="AA18" s="3" t="str">
        <f t="shared" si="4"/>
        <v/>
      </c>
      <c r="AB18" s="249" t="str">
        <f t="shared" si="5"/>
        <v/>
      </c>
      <c r="AC18" s="3" t="str">
        <f t="shared" si="6"/>
        <v/>
      </c>
      <c r="AD18" s="5" t="str">
        <f t="shared" si="10"/>
        <v/>
      </c>
      <c r="AE18" s="3" t="str">
        <f t="shared" si="7"/>
        <v/>
      </c>
      <c r="AF18" s="3"/>
      <c r="AH18">
        <f>MATCH(ROUND(M18,0)&amp;ROUND(N18,0),樣點!N:N,0)</f>
        <v>998</v>
      </c>
      <c r="AI18" s="5">
        <f t="shared" si="8"/>
        <v>5.5555550497956574E-3</v>
      </c>
    </row>
    <row r="19" spans="3:35">
      <c r="C19" s="246" t="s">
        <v>21</v>
      </c>
      <c r="D19" s="246" t="s">
        <v>22</v>
      </c>
      <c r="E19" s="246" t="s">
        <v>33</v>
      </c>
      <c r="F19" s="246" t="s">
        <v>34</v>
      </c>
      <c r="G19" s="246">
        <v>2019</v>
      </c>
      <c r="H19" s="246">
        <v>4</v>
      </c>
      <c r="I19" s="246">
        <v>3</v>
      </c>
      <c r="J19" s="246">
        <v>1</v>
      </c>
      <c r="K19" s="246" t="s">
        <v>35</v>
      </c>
      <c r="L19" s="247">
        <v>6</v>
      </c>
      <c r="M19" s="246">
        <v>245024</v>
      </c>
      <c r="N19" s="246">
        <v>2676403</v>
      </c>
      <c r="O19" s="246">
        <v>9</v>
      </c>
      <c r="P19" s="246">
        <v>24</v>
      </c>
      <c r="Q19" s="246">
        <v>0</v>
      </c>
      <c r="R19" s="246"/>
      <c r="S19" s="246"/>
      <c r="T19" s="246" t="s">
        <v>26</v>
      </c>
      <c r="U19" s="246"/>
      <c r="V19" t="str">
        <f>INDEX(樣區!H:H,MATCH(F19,樣區!E:E,0))</f>
        <v>3月,5月</v>
      </c>
      <c r="W19" s="3" t="str">
        <f t="shared" si="0"/>
        <v>Y</v>
      </c>
      <c r="X19" s="3" t="str">
        <f t="shared" si="1"/>
        <v/>
      </c>
      <c r="Y19" s="3" t="str">
        <f t="shared" si="2"/>
        <v/>
      </c>
      <c r="Z19" s="3" t="str">
        <f t="shared" si="3"/>
        <v/>
      </c>
      <c r="AA19" s="3" t="str">
        <f t="shared" si="4"/>
        <v/>
      </c>
      <c r="AB19" s="249" t="str">
        <f t="shared" si="5"/>
        <v/>
      </c>
      <c r="AC19" s="3" t="str">
        <f t="shared" si="6"/>
        <v/>
      </c>
      <c r="AD19" s="5" t="str">
        <f t="shared" si="10"/>
        <v/>
      </c>
      <c r="AE19" s="3" t="str">
        <f t="shared" si="7"/>
        <v/>
      </c>
      <c r="AF19" s="3"/>
      <c r="AH19">
        <f>MATCH(ROUND(M19,0)&amp;ROUND(N19,0),樣點!N:N,0)</f>
        <v>999</v>
      </c>
      <c r="AI19" s="5" t="str">
        <f t="shared" si="8"/>
        <v/>
      </c>
    </row>
    <row r="20" spans="3:35">
      <c r="C20" s="246" t="s">
        <v>21</v>
      </c>
      <c r="D20" s="246" t="s">
        <v>22</v>
      </c>
      <c r="E20" s="246" t="s">
        <v>36</v>
      </c>
      <c r="F20" s="246" t="s">
        <v>37</v>
      </c>
      <c r="G20" s="246">
        <v>2019</v>
      </c>
      <c r="H20" s="246">
        <v>4</v>
      </c>
      <c r="I20" s="246">
        <v>2</v>
      </c>
      <c r="J20" s="246">
        <v>1</v>
      </c>
      <c r="K20" s="246" t="s">
        <v>38</v>
      </c>
      <c r="L20" s="247">
        <v>1</v>
      </c>
      <c r="M20" s="246">
        <v>244100</v>
      </c>
      <c r="N20" s="246">
        <v>2673848</v>
      </c>
      <c r="O20" s="246">
        <v>8</v>
      </c>
      <c r="P20" s="246">
        <v>5</v>
      </c>
      <c r="Q20" s="246">
        <v>0</v>
      </c>
      <c r="R20" s="246"/>
      <c r="S20" s="246"/>
      <c r="T20" s="246" t="s">
        <v>31</v>
      </c>
      <c r="U20" s="246" t="s">
        <v>39</v>
      </c>
      <c r="V20" t="str">
        <f>INDEX(樣區!H:H,MATCH(F20,樣區!E:E,0))</f>
        <v>3月,5月</v>
      </c>
      <c r="W20" s="3" t="str">
        <f t="shared" si="0"/>
        <v>Y</v>
      </c>
      <c r="X20" s="3" t="str">
        <f t="shared" si="1"/>
        <v/>
      </c>
      <c r="Y20" s="3" t="str">
        <f t="shared" si="2"/>
        <v/>
      </c>
      <c r="Z20" s="3" t="str">
        <f t="shared" si="3"/>
        <v/>
      </c>
      <c r="AA20" s="3" t="str">
        <f t="shared" si="4"/>
        <v/>
      </c>
      <c r="AB20" s="249" t="str">
        <f t="shared" si="5"/>
        <v/>
      </c>
      <c r="AC20" s="3" t="str">
        <f t="shared" si="6"/>
        <v/>
      </c>
      <c r="AD20" s="5" t="str">
        <f t="shared" si="10"/>
        <v/>
      </c>
      <c r="AE20" s="3" t="str">
        <f t="shared" si="7"/>
        <v/>
      </c>
      <c r="AF20" s="3"/>
      <c r="AH20">
        <f>MATCH(ROUND(M20,0)&amp;ROUND(N20,0),樣點!N:N,0)</f>
        <v>1000</v>
      </c>
      <c r="AI20" s="5">
        <f t="shared" si="8"/>
        <v>9.7222219919785857E-3</v>
      </c>
    </row>
    <row r="21" spans="3:35">
      <c r="C21" s="246" t="s">
        <v>21</v>
      </c>
      <c r="D21" s="246" t="s">
        <v>22</v>
      </c>
      <c r="E21" s="246" t="s">
        <v>36</v>
      </c>
      <c r="F21" s="246" t="s">
        <v>37</v>
      </c>
      <c r="G21" s="246">
        <v>2019</v>
      </c>
      <c r="H21" s="246">
        <v>4</v>
      </c>
      <c r="I21" s="246">
        <v>2</v>
      </c>
      <c r="J21" s="246">
        <v>1</v>
      </c>
      <c r="K21" s="246" t="s">
        <v>38</v>
      </c>
      <c r="L21" s="247">
        <v>2</v>
      </c>
      <c r="M21" s="246">
        <v>243777</v>
      </c>
      <c r="N21" s="246">
        <v>2674187</v>
      </c>
      <c r="O21" s="246">
        <v>8</v>
      </c>
      <c r="P21" s="246">
        <v>19</v>
      </c>
      <c r="Q21" s="246">
        <v>0</v>
      </c>
      <c r="R21" s="246"/>
      <c r="S21" s="246"/>
      <c r="T21" s="246" t="s">
        <v>26</v>
      </c>
      <c r="U21" s="246" t="s">
        <v>39</v>
      </c>
      <c r="V21" t="str">
        <f>INDEX(樣區!H:H,MATCH(F21,樣區!E:E,0))</f>
        <v>3月,5月</v>
      </c>
      <c r="W21" s="3" t="str">
        <f t="shared" si="0"/>
        <v>Y</v>
      </c>
      <c r="X21" s="3" t="str">
        <f t="shared" si="1"/>
        <v/>
      </c>
      <c r="Y21" s="3" t="str">
        <f t="shared" si="2"/>
        <v/>
      </c>
      <c r="Z21" s="3" t="str">
        <f t="shared" si="3"/>
        <v/>
      </c>
      <c r="AA21" s="3" t="str">
        <f t="shared" si="4"/>
        <v/>
      </c>
      <c r="AB21" s="249" t="str">
        <f t="shared" si="5"/>
        <v/>
      </c>
      <c r="AC21" s="3" t="str">
        <f t="shared" si="6"/>
        <v/>
      </c>
      <c r="AD21" s="5" t="str">
        <f t="shared" si="10"/>
        <v/>
      </c>
      <c r="AE21" s="3" t="str">
        <f t="shared" si="7"/>
        <v/>
      </c>
      <c r="AF21" s="3"/>
      <c r="AH21">
        <f>MATCH(ROUND(M21,0)&amp;ROUND(N21,0),樣點!N:N,0)</f>
        <v>1001</v>
      </c>
      <c r="AI21" s="5">
        <f t="shared" si="8"/>
        <v>7.6388890156522393E-3</v>
      </c>
    </row>
    <row r="22" spans="3:35">
      <c r="C22" s="246" t="s">
        <v>21</v>
      </c>
      <c r="D22" s="246" t="s">
        <v>22</v>
      </c>
      <c r="E22" s="246" t="s">
        <v>36</v>
      </c>
      <c r="F22" s="246" t="s">
        <v>37</v>
      </c>
      <c r="G22" s="246">
        <v>2019</v>
      </c>
      <c r="H22" s="246">
        <v>4</v>
      </c>
      <c r="I22" s="246">
        <v>2</v>
      </c>
      <c r="J22" s="246">
        <v>1</v>
      </c>
      <c r="K22" s="246" t="s">
        <v>38</v>
      </c>
      <c r="L22" s="247">
        <v>3</v>
      </c>
      <c r="M22" s="246">
        <v>244286</v>
      </c>
      <c r="N22" s="246">
        <v>2674010</v>
      </c>
      <c r="O22" s="246">
        <v>8</v>
      </c>
      <c r="P22" s="246">
        <v>30</v>
      </c>
      <c r="Q22" s="246">
        <v>0</v>
      </c>
      <c r="R22" s="246"/>
      <c r="S22" s="246"/>
      <c r="T22" s="246" t="s">
        <v>31</v>
      </c>
      <c r="U22" s="246" t="s">
        <v>39</v>
      </c>
      <c r="V22" t="str">
        <f>INDEX(樣區!H:H,MATCH(F22,樣區!E:E,0))</f>
        <v>3月,5月</v>
      </c>
      <c r="W22" s="3" t="str">
        <f t="shared" si="0"/>
        <v>Y</v>
      </c>
      <c r="X22" s="3" t="str">
        <f t="shared" si="1"/>
        <v/>
      </c>
      <c r="Y22" s="3" t="str">
        <f t="shared" si="2"/>
        <v/>
      </c>
      <c r="Z22" s="3" t="str">
        <f t="shared" si="3"/>
        <v/>
      </c>
      <c r="AA22" s="3" t="str">
        <f t="shared" si="4"/>
        <v/>
      </c>
      <c r="AB22" s="249" t="str">
        <f t="shared" si="5"/>
        <v/>
      </c>
      <c r="AC22" s="3" t="str">
        <f t="shared" si="6"/>
        <v/>
      </c>
      <c r="AD22" s="5" t="str">
        <f t="shared" si="10"/>
        <v/>
      </c>
      <c r="AE22" s="3" t="str">
        <f t="shared" si="7"/>
        <v/>
      </c>
      <c r="AF22" s="3"/>
      <c r="AH22">
        <f>MATCH(ROUND(M22,0)&amp;ROUND(N22,0),樣點!N:N,0)</f>
        <v>1002</v>
      </c>
      <c r="AI22" s="5">
        <f t="shared" si="8"/>
        <v>6.9444450200535357E-3</v>
      </c>
    </row>
    <row r="23" spans="3:35">
      <c r="C23" s="246" t="s">
        <v>21</v>
      </c>
      <c r="D23" s="246" t="s">
        <v>22</v>
      </c>
      <c r="E23" s="246" t="s">
        <v>36</v>
      </c>
      <c r="F23" s="246" t="s">
        <v>37</v>
      </c>
      <c r="G23" s="246">
        <v>2019</v>
      </c>
      <c r="H23" s="246">
        <v>4</v>
      </c>
      <c r="I23" s="246">
        <v>2</v>
      </c>
      <c r="J23" s="246">
        <v>1</v>
      </c>
      <c r="K23" s="246" t="s">
        <v>38</v>
      </c>
      <c r="L23" s="247">
        <v>4</v>
      </c>
      <c r="M23" s="246">
        <v>244028</v>
      </c>
      <c r="N23" s="246">
        <v>2674174</v>
      </c>
      <c r="O23" s="246">
        <v>8</v>
      </c>
      <c r="P23" s="246">
        <v>40</v>
      </c>
      <c r="Q23" s="246">
        <v>0</v>
      </c>
      <c r="R23" s="246"/>
      <c r="S23" s="246"/>
      <c r="T23" s="246" t="s">
        <v>26</v>
      </c>
      <c r="U23" s="246" t="s">
        <v>39</v>
      </c>
      <c r="V23" t="str">
        <f>INDEX(樣區!H:H,MATCH(F23,樣區!E:E,0))</f>
        <v>3月,5月</v>
      </c>
      <c r="W23" s="3" t="str">
        <f t="shared" si="0"/>
        <v>Y</v>
      </c>
      <c r="X23" s="3" t="str">
        <f t="shared" si="1"/>
        <v/>
      </c>
      <c r="Y23" s="3" t="str">
        <f t="shared" si="2"/>
        <v/>
      </c>
      <c r="Z23" s="3" t="str">
        <f t="shared" si="3"/>
        <v/>
      </c>
      <c r="AA23" s="3" t="str">
        <f t="shared" si="4"/>
        <v/>
      </c>
      <c r="AB23" s="249" t="str">
        <f t="shared" si="5"/>
        <v/>
      </c>
      <c r="AC23" s="3" t="str">
        <f t="shared" si="6"/>
        <v/>
      </c>
      <c r="AD23" s="5" t="str">
        <f t="shared" si="10"/>
        <v/>
      </c>
      <c r="AE23" s="3" t="str">
        <f t="shared" si="7"/>
        <v/>
      </c>
      <c r="AF23" s="3"/>
      <c r="AH23">
        <f>MATCH(ROUND(M23,0)&amp;ROUND(N23,0),樣點!N:N,0)</f>
        <v>1003</v>
      </c>
      <c r="AI23" s="5">
        <f t="shared" si="8"/>
        <v>1.2500000011641532E-2</v>
      </c>
    </row>
    <row r="24" spans="3:35">
      <c r="C24" s="246" t="s">
        <v>21</v>
      </c>
      <c r="D24" s="246" t="s">
        <v>22</v>
      </c>
      <c r="E24" s="246" t="s">
        <v>36</v>
      </c>
      <c r="F24" s="246" t="s">
        <v>37</v>
      </c>
      <c r="G24" s="246">
        <v>2019</v>
      </c>
      <c r="H24" s="246">
        <v>4</v>
      </c>
      <c r="I24" s="246">
        <v>2</v>
      </c>
      <c r="J24" s="246">
        <v>1</v>
      </c>
      <c r="K24" s="246" t="s">
        <v>38</v>
      </c>
      <c r="L24" s="247">
        <v>5</v>
      </c>
      <c r="M24" s="246">
        <v>244235</v>
      </c>
      <c r="N24" s="246">
        <v>2674226</v>
      </c>
      <c r="O24" s="246">
        <v>8</v>
      </c>
      <c r="P24" s="246">
        <v>58</v>
      </c>
      <c r="Q24" s="246">
        <v>0</v>
      </c>
      <c r="R24" s="246"/>
      <c r="S24" s="246"/>
      <c r="T24" s="246" t="s">
        <v>26</v>
      </c>
      <c r="U24" s="246" t="s">
        <v>39</v>
      </c>
      <c r="V24" t="str">
        <f>INDEX(樣區!H:H,MATCH(F24,樣區!E:E,0))</f>
        <v>3月,5月</v>
      </c>
      <c r="W24" s="3" t="str">
        <f t="shared" si="0"/>
        <v>Y</v>
      </c>
      <c r="X24" s="3" t="str">
        <f t="shared" si="1"/>
        <v/>
      </c>
      <c r="Y24" s="3" t="str">
        <f t="shared" si="2"/>
        <v/>
      </c>
      <c r="Z24" s="3" t="str">
        <f t="shared" si="3"/>
        <v/>
      </c>
      <c r="AA24" s="3" t="str">
        <f t="shared" si="4"/>
        <v/>
      </c>
      <c r="AB24" s="249" t="str">
        <f t="shared" si="5"/>
        <v/>
      </c>
      <c r="AC24" s="3" t="str">
        <f t="shared" si="6"/>
        <v/>
      </c>
      <c r="AD24" s="5" t="str">
        <f t="shared" si="10"/>
        <v/>
      </c>
      <c r="AE24" s="3" t="str">
        <f t="shared" si="7"/>
        <v/>
      </c>
      <c r="AF24" s="3"/>
      <c r="AH24">
        <f>MATCH(ROUND(M24,0)&amp;ROUND(N24,0),樣點!N:N,0)</f>
        <v>1004</v>
      </c>
      <c r="AI24" s="5">
        <f t="shared" si="8"/>
        <v>1.8055555003229529E-2</v>
      </c>
    </row>
    <row r="25" spans="3:35">
      <c r="C25" s="246" t="s">
        <v>21</v>
      </c>
      <c r="D25" s="246" t="s">
        <v>22</v>
      </c>
      <c r="E25" s="246" t="s">
        <v>36</v>
      </c>
      <c r="F25" s="246" t="s">
        <v>37</v>
      </c>
      <c r="G25" s="246">
        <v>2019</v>
      </c>
      <c r="H25" s="246">
        <v>4</v>
      </c>
      <c r="I25" s="246">
        <v>2</v>
      </c>
      <c r="J25" s="246">
        <v>1</v>
      </c>
      <c r="K25" s="246" t="s">
        <v>38</v>
      </c>
      <c r="L25" s="247">
        <v>6</v>
      </c>
      <c r="M25" s="246">
        <v>244390</v>
      </c>
      <c r="N25" s="246">
        <v>2674419</v>
      </c>
      <c r="O25" s="246">
        <v>9</v>
      </c>
      <c r="P25" s="246">
        <v>24</v>
      </c>
      <c r="Q25" s="246">
        <v>0</v>
      </c>
      <c r="R25" s="246"/>
      <c r="S25" s="246"/>
      <c r="T25" s="246" t="s">
        <v>26</v>
      </c>
      <c r="U25" s="246" t="s">
        <v>39</v>
      </c>
      <c r="V25" t="str">
        <f>INDEX(樣區!H:H,MATCH(F25,樣區!E:E,0))</f>
        <v>3月,5月</v>
      </c>
      <c r="W25" s="3" t="str">
        <f t="shared" si="0"/>
        <v>Y</v>
      </c>
      <c r="X25" s="3" t="str">
        <f t="shared" si="1"/>
        <v/>
      </c>
      <c r="Y25" s="3" t="str">
        <f t="shared" si="2"/>
        <v/>
      </c>
      <c r="Z25" s="3" t="str">
        <f t="shared" si="3"/>
        <v/>
      </c>
      <c r="AA25" s="3" t="str">
        <f t="shared" si="4"/>
        <v/>
      </c>
      <c r="AB25" s="249" t="str">
        <f t="shared" si="5"/>
        <v/>
      </c>
      <c r="AC25" s="3" t="str">
        <f t="shared" si="6"/>
        <v/>
      </c>
      <c r="AD25" s="5" t="str">
        <f t="shared" si="10"/>
        <v/>
      </c>
      <c r="AE25" s="3" t="str">
        <f t="shared" si="7"/>
        <v/>
      </c>
      <c r="AF25" s="3"/>
      <c r="AH25">
        <f>MATCH(ROUND(M25,0)&amp;ROUND(N25,0),樣點!N:N,0)</f>
        <v>1005</v>
      </c>
      <c r="AI25" s="5" t="str">
        <f t="shared" si="8"/>
        <v/>
      </c>
    </row>
    <row r="26" spans="3:35">
      <c r="C26" s="246" t="s">
        <v>21</v>
      </c>
      <c r="D26" s="246" t="s">
        <v>22</v>
      </c>
      <c r="E26" s="246" t="s">
        <v>40</v>
      </c>
      <c r="F26" s="246" t="s">
        <v>41</v>
      </c>
      <c r="G26" s="246">
        <v>2019</v>
      </c>
      <c r="H26" s="246">
        <v>4</v>
      </c>
      <c r="I26" s="246">
        <v>11</v>
      </c>
      <c r="J26" s="246">
        <v>1</v>
      </c>
      <c r="K26" s="246" t="s">
        <v>42</v>
      </c>
      <c r="L26" s="247">
        <v>1</v>
      </c>
      <c r="M26" s="246">
        <v>248227</v>
      </c>
      <c r="N26" s="246">
        <v>2674700</v>
      </c>
      <c r="O26" s="246">
        <v>8</v>
      </c>
      <c r="P26" s="246">
        <v>11</v>
      </c>
      <c r="Q26" s="246">
        <v>0</v>
      </c>
      <c r="R26" s="246"/>
      <c r="S26" s="246"/>
      <c r="T26" s="246" t="s">
        <v>32</v>
      </c>
      <c r="U26" s="246"/>
      <c r="V26" t="str">
        <f>INDEX(樣區!H:H,MATCH(F26,樣區!E:E,0))</f>
        <v>3月,5月</v>
      </c>
      <c r="W26" s="3" t="str">
        <f t="shared" si="0"/>
        <v>Y</v>
      </c>
      <c r="X26" s="3" t="str">
        <f t="shared" si="1"/>
        <v/>
      </c>
      <c r="Y26" s="3" t="str">
        <f t="shared" si="2"/>
        <v/>
      </c>
      <c r="Z26" s="3" t="str">
        <f t="shared" si="3"/>
        <v/>
      </c>
      <c r="AA26" s="3" t="str">
        <f t="shared" si="4"/>
        <v/>
      </c>
      <c r="AB26" s="249" t="str">
        <f t="shared" si="5"/>
        <v/>
      </c>
      <c r="AC26" s="3" t="str">
        <f t="shared" si="6"/>
        <v/>
      </c>
      <c r="AD26" s="5" t="str">
        <f t="shared" si="10"/>
        <v/>
      </c>
      <c r="AE26" s="3" t="str">
        <f t="shared" si="7"/>
        <v/>
      </c>
      <c r="AF26" s="3"/>
      <c r="AH26">
        <f>MATCH(ROUND(M26,0)&amp;ROUND(N26,0),樣點!N:N,0)</f>
        <v>1006</v>
      </c>
      <c r="AI26" s="5">
        <f t="shared" si="8"/>
        <v>9.7222219919785857E-3</v>
      </c>
    </row>
    <row r="27" spans="3:35">
      <c r="C27" s="246" t="s">
        <v>21</v>
      </c>
      <c r="D27" s="246" t="s">
        <v>22</v>
      </c>
      <c r="E27" s="246" t="s">
        <v>40</v>
      </c>
      <c r="F27" s="246" t="s">
        <v>41</v>
      </c>
      <c r="G27" s="246">
        <v>2019</v>
      </c>
      <c r="H27" s="246">
        <v>4</v>
      </c>
      <c r="I27" s="246">
        <v>11</v>
      </c>
      <c r="J27" s="246">
        <v>1</v>
      </c>
      <c r="K27" s="246" t="s">
        <v>42</v>
      </c>
      <c r="L27" s="247">
        <v>2</v>
      </c>
      <c r="M27" s="246">
        <v>248457</v>
      </c>
      <c r="N27" s="246">
        <v>2674816</v>
      </c>
      <c r="O27" s="246">
        <v>8</v>
      </c>
      <c r="P27" s="246">
        <v>25</v>
      </c>
      <c r="Q27" s="246">
        <v>0</v>
      </c>
      <c r="R27" s="246"/>
      <c r="S27" s="246"/>
      <c r="T27" s="246" t="s">
        <v>32</v>
      </c>
      <c r="U27" s="246"/>
      <c r="V27" t="str">
        <f>INDEX(樣區!H:H,MATCH(F27,樣區!E:E,0))</f>
        <v>3月,5月</v>
      </c>
      <c r="W27" s="3" t="str">
        <f t="shared" si="0"/>
        <v>Y</v>
      </c>
      <c r="X27" s="3" t="str">
        <f t="shared" si="1"/>
        <v/>
      </c>
      <c r="Y27" s="3" t="str">
        <f t="shared" si="2"/>
        <v/>
      </c>
      <c r="Z27" s="3" t="str">
        <f t="shared" si="3"/>
        <v/>
      </c>
      <c r="AA27" s="3" t="str">
        <f t="shared" si="4"/>
        <v/>
      </c>
      <c r="AB27" s="249" t="str">
        <f t="shared" si="5"/>
        <v/>
      </c>
      <c r="AC27" s="3" t="str">
        <f t="shared" si="6"/>
        <v/>
      </c>
      <c r="AD27" s="5" t="str">
        <f t="shared" si="10"/>
        <v/>
      </c>
      <c r="AE27" s="3" t="str">
        <f t="shared" si="7"/>
        <v/>
      </c>
      <c r="AF27" s="3"/>
      <c r="AH27">
        <f>MATCH(ROUND(M27,0)&amp;ROUND(N27,0),樣點!N:N,0)</f>
        <v>1007</v>
      </c>
      <c r="AI27" s="5">
        <f t="shared" si="8"/>
        <v>8.3333330112509429E-3</v>
      </c>
    </row>
    <row r="28" spans="3:35">
      <c r="C28" s="246" t="s">
        <v>21</v>
      </c>
      <c r="D28" s="246" t="s">
        <v>22</v>
      </c>
      <c r="E28" s="246" t="s">
        <v>40</v>
      </c>
      <c r="F28" s="246" t="s">
        <v>41</v>
      </c>
      <c r="G28" s="246">
        <v>2019</v>
      </c>
      <c r="H28" s="246">
        <v>4</v>
      </c>
      <c r="I28" s="246">
        <v>11</v>
      </c>
      <c r="J28" s="246">
        <v>1</v>
      </c>
      <c r="K28" s="246" t="s">
        <v>42</v>
      </c>
      <c r="L28" s="247">
        <v>3</v>
      </c>
      <c r="M28" s="246">
        <v>248522</v>
      </c>
      <c r="N28" s="246">
        <v>2675049</v>
      </c>
      <c r="O28" s="246">
        <v>8</v>
      </c>
      <c r="P28" s="246">
        <v>37</v>
      </c>
      <c r="Q28" s="246">
        <v>2</v>
      </c>
      <c r="R28" s="246" t="s">
        <v>43</v>
      </c>
      <c r="S28" s="246" t="s">
        <v>44</v>
      </c>
      <c r="T28" s="246" t="s">
        <v>32</v>
      </c>
      <c r="U28" s="246"/>
      <c r="V28" t="str">
        <f>INDEX(樣區!H:H,MATCH(F28,樣區!E:E,0))</f>
        <v>3月,5月</v>
      </c>
      <c r="W28" s="3" t="str">
        <f t="shared" si="0"/>
        <v>Y</v>
      </c>
      <c r="X28" s="3" t="str">
        <f t="shared" si="1"/>
        <v/>
      </c>
      <c r="Y28" s="3" t="str">
        <f t="shared" si="2"/>
        <v/>
      </c>
      <c r="Z28" s="3" t="str">
        <f t="shared" si="3"/>
        <v/>
      </c>
      <c r="AA28" s="3" t="str">
        <f t="shared" si="4"/>
        <v/>
      </c>
      <c r="AB28" s="249" t="str">
        <f t="shared" si="5"/>
        <v/>
      </c>
      <c r="AC28" s="3" t="str">
        <f t="shared" si="6"/>
        <v/>
      </c>
      <c r="AD28" s="5" t="str">
        <f t="shared" si="10"/>
        <v/>
      </c>
      <c r="AE28" s="3" t="str">
        <f t="shared" si="7"/>
        <v/>
      </c>
      <c r="AF28" s="3"/>
      <c r="AH28">
        <f>MATCH(ROUND(M28,0)&amp;ROUND(N28,0),樣點!N:N,0)</f>
        <v>1008</v>
      </c>
      <c r="AI28" s="5">
        <f t="shared" si="8"/>
        <v>1.1805556016042829E-2</v>
      </c>
    </row>
    <row r="29" spans="3:35">
      <c r="C29" s="246" t="s">
        <v>21</v>
      </c>
      <c r="D29" s="246" t="s">
        <v>22</v>
      </c>
      <c r="E29" s="246" t="s">
        <v>40</v>
      </c>
      <c r="F29" s="246" t="s">
        <v>41</v>
      </c>
      <c r="G29" s="246">
        <v>2019</v>
      </c>
      <c r="H29" s="246">
        <v>4</v>
      </c>
      <c r="I29" s="246">
        <v>11</v>
      </c>
      <c r="J29" s="246">
        <v>1</v>
      </c>
      <c r="K29" s="246" t="s">
        <v>42</v>
      </c>
      <c r="L29" s="247">
        <v>4</v>
      </c>
      <c r="M29" s="246">
        <v>248609</v>
      </c>
      <c r="N29" s="246">
        <v>2675270</v>
      </c>
      <c r="O29" s="246">
        <v>8</v>
      </c>
      <c r="P29" s="246">
        <v>54</v>
      </c>
      <c r="Q29" s="246">
        <v>0</v>
      </c>
      <c r="R29" s="246"/>
      <c r="S29" s="246"/>
      <c r="T29" s="246" t="s">
        <v>32</v>
      </c>
      <c r="U29" s="246"/>
      <c r="V29" t="str">
        <f>INDEX(樣區!H:H,MATCH(F29,樣區!E:E,0))</f>
        <v>3月,5月</v>
      </c>
      <c r="W29" s="3" t="str">
        <f t="shared" si="0"/>
        <v>Y</v>
      </c>
      <c r="X29" s="3" t="str">
        <f t="shared" si="1"/>
        <v/>
      </c>
      <c r="Y29" s="3" t="str">
        <f t="shared" si="2"/>
        <v/>
      </c>
      <c r="Z29" s="3" t="str">
        <f t="shared" si="3"/>
        <v/>
      </c>
      <c r="AA29" s="3" t="str">
        <f t="shared" si="4"/>
        <v/>
      </c>
      <c r="AB29" s="249" t="str">
        <f t="shared" si="5"/>
        <v/>
      </c>
      <c r="AC29" s="3" t="str">
        <f t="shared" si="6"/>
        <v/>
      </c>
      <c r="AD29" s="5" t="str">
        <f t="shared" si="10"/>
        <v/>
      </c>
      <c r="AE29" s="3" t="str">
        <f t="shared" si="7"/>
        <v/>
      </c>
      <c r="AF29" s="3"/>
      <c r="AH29">
        <f>MATCH(ROUND(M29,0)&amp;ROUND(N29,0),樣點!N:N,0)</f>
        <v>1009</v>
      </c>
      <c r="AI29" s="5">
        <f t="shared" si="8"/>
        <v>1.2500000011641532E-2</v>
      </c>
    </row>
    <row r="30" spans="3:35">
      <c r="C30" s="246" t="s">
        <v>21</v>
      </c>
      <c r="D30" s="246" t="s">
        <v>22</v>
      </c>
      <c r="E30" s="246" t="s">
        <v>40</v>
      </c>
      <c r="F30" s="246" t="s">
        <v>41</v>
      </c>
      <c r="G30" s="246">
        <v>2019</v>
      </c>
      <c r="H30" s="246">
        <v>4</v>
      </c>
      <c r="I30" s="246">
        <v>11</v>
      </c>
      <c r="J30" s="246">
        <v>1</v>
      </c>
      <c r="K30" s="246" t="s">
        <v>42</v>
      </c>
      <c r="L30" s="247">
        <v>5</v>
      </c>
      <c r="M30" s="246">
        <v>248826</v>
      </c>
      <c r="N30" s="246">
        <v>2675337</v>
      </c>
      <c r="O30" s="246">
        <v>9</v>
      </c>
      <c r="P30" s="246">
        <v>12</v>
      </c>
      <c r="Q30" s="246">
        <v>0</v>
      </c>
      <c r="R30" s="246"/>
      <c r="S30" s="246"/>
      <c r="T30" s="246" t="s">
        <v>32</v>
      </c>
      <c r="U30" s="246"/>
      <c r="V30" t="str">
        <f>INDEX(樣區!H:H,MATCH(F30,樣區!E:E,0))</f>
        <v>3月,5月</v>
      </c>
      <c r="W30" s="3" t="str">
        <f t="shared" si="0"/>
        <v>Y</v>
      </c>
      <c r="X30" s="3" t="str">
        <f t="shared" si="1"/>
        <v/>
      </c>
      <c r="Y30" s="3" t="str">
        <f t="shared" si="2"/>
        <v/>
      </c>
      <c r="Z30" s="3" t="str">
        <f t="shared" si="3"/>
        <v/>
      </c>
      <c r="AA30" s="3" t="str">
        <f t="shared" si="4"/>
        <v/>
      </c>
      <c r="AB30" s="249" t="str">
        <f t="shared" si="5"/>
        <v/>
      </c>
      <c r="AC30" s="3" t="str">
        <f t="shared" si="6"/>
        <v/>
      </c>
      <c r="AD30" s="5" t="str">
        <f t="shared" si="10"/>
        <v/>
      </c>
      <c r="AE30" s="3" t="str">
        <f t="shared" si="7"/>
        <v/>
      </c>
      <c r="AF30" s="3"/>
      <c r="AH30">
        <f>MATCH(ROUND(M30,0)&amp;ROUND(N30,0),樣點!N:N,0)</f>
        <v>1010</v>
      </c>
      <c r="AI30" s="5">
        <f t="shared" si="8"/>
        <v>8.3333330112509429E-3</v>
      </c>
    </row>
    <row r="31" spans="3:35">
      <c r="C31" s="246" t="s">
        <v>21</v>
      </c>
      <c r="D31" s="246" t="s">
        <v>22</v>
      </c>
      <c r="E31" s="246" t="s">
        <v>40</v>
      </c>
      <c r="F31" s="246" t="s">
        <v>41</v>
      </c>
      <c r="G31" s="246">
        <v>2019</v>
      </c>
      <c r="H31" s="246">
        <v>4</v>
      </c>
      <c r="I31" s="246">
        <v>11</v>
      </c>
      <c r="J31" s="246">
        <v>1</v>
      </c>
      <c r="K31" s="246" t="s">
        <v>42</v>
      </c>
      <c r="L31" s="247">
        <v>6</v>
      </c>
      <c r="M31" s="246">
        <v>249048</v>
      </c>
      <c r="N31" s="246">
        <v>2675352</v>
      </c>
      <c r="O31" s="246">
        <v>9</v>
      </c>
      <c r="P31" s="246">
        <v>24</v>
      </c>
      <c r="Q31" s="246">
        <v>0</v>
      </c>
      <c r="R31" s="246"/>
      <c r="S31" s="246"/>
      <c r="T31" s="246" t="s">
        <v>32</v>
      </c>
      <c r="U31" s="246"/>
      <c r="V31" t="str">
        <f>INDEX(樣區!H:H,MATCH(F31,樣區!E:E,0))</f>
        <v>3月,5月</v>
      </c>
      <c r="W31" s="3" t="str">
        <f t="shared" si="0"/>
        <v>Y</v>
      </c>
      <c r="X31" s="3" t="str">
        <f t="shared" si="1"/>
        <v/>
      </c>
      <c r="Y31" s="3" t="str">
        <f t="shared" si="2"/>
        <v/>
      </c>
      <c r="Z31" s="3" t="str">
        <f t="shared" si="3"/>
        <v/>
      </c>
      <c r="AA31" s="3" t="str">
        <f t="shared" si="4"/>
        <v/>
      </c>
      <c r="AB31" s="249" t="str">
        <f t="shared" si="5"/>
        <v/>
      </c>
      <c r="AC31" s="3" t="str">
        <f t="shared" si="6"/>
        <v/>
      </c>
      <c r="AD31" s="5" t="str">
        <f t="shared" si="10"/>
        <v/>
      </c>
      <c r="AE31" s="3" t="str">
        <f t="shared" si="7"/>
        <v/>
      </c>
      <c r="AF31" s="3"/>
      <c r="AH31">
        <f>MATCH(ROUND(M31,0)&amp;ROUND(N31,0),樣點!N:N,0)</f>
        <v>1011</v>
      </c>
      <c r="AI31" s="5" t="str">
        <f t="shared" si="8"/>
        <v/>
      </c>
    </row>
    <row r="32" spans="3:35">
      <c r="C32" s="246" t="s">
        <v>21</v>
      </c>
      <c r="D32" s="246" t="s">
        <v>22</v>
      </c>
      <c r="E32" s="246" t="s">
        <v>45</v>
      </c>
      <c r="F32" s="246" t="s">
        <v>46</v>
      </c>
      <c r="G32" s="246">
        <v>2019</v>
      </c>
      <c r="H32" s="246">
        <v>4</v>
      </c>
      <c r="I32" s="246">
        <v>3</v>
      </c>
      <c r="J32" s="246">
        <v>1</v>
      </c>
      <c r="K32" s="246" t="s">
        <v>38</v>
      </c>
      <c r="L32" s="247">
        <v>1</v>
      </c>
      <c r="M32" s="246">
        <v>245442</v>
      </c>
      <c r="N32" s="246">
        <v>2673223</v>
      </c>
      <c r="O32" s="246">
        <v>8</v>
      </c>
      <c r="P32" s="246">
        <v>34</v>
      </c>
      <c r="Q32" s="246">
        <v>0</v>
      </c>
      <c r="R32" s="246"/>
      <c r="S32" s="246"/>
      <c r="T32" s="246" t="s">
        <v>26</v>
      </c>
      <c r="U32" s="246"/>
      <c r="V32" t="str">
        <f>INDEX(樣區!H:H,MATCH(F32,樣區!E:E,0))</f>
        <v>3月,5月</v>
      </c>
      <c r="W32" s="3" t="str">
        <f t="shared" si="0"/>
        <v>Y</v>
      </c>
      <c r="X32" s="3" t="str">
        <f t="shared" si="1"/>
        <v/>
      </c>
      <c r="Y32" s="3" t="str">
        <f t="shared" si="2"/>
        <v/>
      </c>
      <c r="Z32" s="3" t="str">
        <f t="shared" si="3"/>
        <v/>
      </c>
      <c r="AA32" s="3" t="str">
        <f t="shared" si="4"/>
        <v/>
      </c>
      <c r="AB32" s="249" t="str">
        <f t="shared" si="5"/>
        <v/>
      </c>
      <c r="AC32" s="3" t="str">
        <f t="shared" si="6"/>
        <v/>
      </c>
      <c r="AD32" s="5" t="str">
        <f t="shared" si="10"/>
        <v/>
      </c>
      <c r="AE32" s="3" t="str">
        <f t="shared" si="7"/>
        <v/>
      </c>
      <c r="AF32" s="3"/>
      <c r="AH32">
        <f>MATCH(ROUND(M32,0)&amp;ROUND(N32,0),樣點!N:N,0)</f>
        <v>1012</v>
      </c>
      <c r="AI32" s="5">
        <f t="shared" si="8"/>
        <v>4.1666670003905892E-3</v>
      </c>
    </row>
    <row r="33" spans="3:35">
      <c r="C33" s="246" t="s">
        <v>21</v>
      </c>
      <c r="D33" s="246" t="s">
        <v>22</v>
      </c>
      <c r="E33" s="246" t="s">
        <v>45</v>
      </c>
      <c r="F33" s="246" t="s">
        <v>46</v>
      </c>
      <c r="G33" s="246">
        <v>2019</v>
      </c>
      <c r="H33" s="246">
        <v>4</v>
      </c>
      <c r="I33" s="246">
        <v>3</v>
      </c>
      <c r="J33" s="246">
        <v>1</v>
      </c>
      <c r="K33" s="246" t="s">
        <v>38</v>
      </c>
      <c r="L33" s="247">
        <v>2</v>
      </c>
      <c r="M33" s="246">
        <v>245681</v>
      </c>
      <c r="N33" s="246">
        <v>2673203</v>
      </c>
      <c r="O33" s="246">
        <v>8</v>
      </c>
      <c r="P33" s="246">
        <v>40</v>
      </c>
      <c r="Q33" s="246">
        <v>0</v>
      </c>
      <c r="R33" s="246"/>
      <c r="S33" s="246"/>
      <c r="T33" s="246" t="s">
        <v>26</v>
      </c>
      <c r="U33" s="246"/>
      <c r="V33" t="str">
        <f>INDEX(樣區!H:H,MATCH(F33,樣區!E:E,0))</f>
        <v>3月,5月</v>
      </c>
      <c r="W33" s="3" t="str">
        <f t="shared" si="0"/>
        <v>Y</v>
      </c>
      <c r="X33" s="3" t="str">
        <f t="shared" si="1"/>
        <v/>
      </c>
      <c r="Y33" s="3" t="str">
        <f t="shared" si="2"/>
        <v/>
      </c>
      <c r="Z33" s="3" t="str">
        <f t="shared" si="3"/>
        <v/>
      </c>
      <c r="AA33" s="3" t="str">
        <f t="shared" si="4"/>
        <v/>
      </c>
      <c r="AB33" s="249" t="str">
        <f t="shared" si="5"/>
        <v/>
      </c>
      <c r="AC33" s="3" t="str">
        <f t="shared" si="6"/>
        <v/>
      </c>
      <c r="AD33" s="5" t="str">
        <f t="shared" si="10"/>
        <v/>
      </c>
      <c r="AE33" s="3" t="str">
        <f t="shared" si="7"/>
        <v/>
      </c>
      <c r="AF33" s="3"/>
      <c r="AH33">
        <f>MATCH(ROUND(M33,0)&amp;ROUND(N33,0),樣點!N:N,0)</f>
        <v>1013</v>
      </c>
      <c r="AI33" s="5">
        <f t="shared" si="8"/>
        <v>4.8611109959892929E-3</v>
      </c>
    </row>
    <row r="34" spans="3:35">
      <c r="C34" s="246" t="s">
        <v>21</v>
      </c>
      <c r="D34" s="246" t="s">
        <v>22</v>
      </c>
      <c r="E34" s="246" t="s">
        <v>45</v>
      </c>
      <c r="F34" s="246" t="s">
        <v>46</v>
      </c>
      <c r="G34" s="246">
        <v>2019</v>
      </c>
      <c r="H34" s="246">
        <v>4</v>
      </c>
      <c r="I34" s="246">
        <v>3</v>
      </c>
      <c r="J34" s="246">
        <v>1</v>
      </c>
      <c r="K34" s="246" t="s">
        <v>38</v>
      </c>
      <c r="L34" s="247">
        <v>3</v>
      </c>
      <c r="M34" s="246">
        <v>245721</v>
      </c>
      <c r="N34" s="246">
        <v>2672959</v>
      </c>
      <c r="O34" s="246">
        <v>8</v>
      </c>
      <c r="P34" s="246">
        <v>47</v>
      </c>
      <c r="Q34" s="246">
        <v>0</v>
      </c>
      <c r="R34" s="246"/>
      <c r="S34" s="246"/>
      <c r="T34" s="246" t="s">
        <v>26</v>
      </c>
      <c r="U34" s="246"/>
      <c r="V34" t="str">
        <f>INDEX(樣區!H:H,MATCH(F34,樣區!E:E,0))</f>
        <v>3月,5月</v>
      </c>
      <c r="W34" s="3" t="str">
        <f t="shared" si="0"/>
        <v>Y</v>
      </c>
      <c r="X34" s="3" t="str">
        <f t="shared" si="1"/>
        <v/>
      </c>
      <c r="Y34" s="3" t="str">
        <f t="shared" si="2"/>
        <v/>
      </c>
      <c r="Z34" s="3" t="str">
        <f t="shared" si="3"/>
        <v/>
      </c>
      <c r="AA34" s="3" t="str">
        <f t="shared" si="4"/>
        <v/>
      </c>
      <c r="AB34" s="249" t="str">
        <f t="shared" si="5"/>
        <v/>
      </c>
      <c r="AC34" s="3" t="str">
        <f t="shared" si="6"/>
        <v/>
      </c>
      <c r="AD34" s="5" t="str">
        <f t="shared" si="10"/>
        <v/>
      </c>
      <c r="AE34" s="3" t="str">
        <f t="shared" si="7"/>
        <v/>
      </c>
      <c r="AF34" s="3"/>
      <c r="AH34">
        <f>MATCH(ROUND(M34,0)&amp;ROUND(N34,0),樣點!N:N,0)</f>
        <v>1014</v>
      </c>
      <c r="AI34" s="5">
        <f t="shared" si="8"/>
        <v>1.0416665987577289E-2</v>
      </c>
    </row>
    <row r="35" spans="3:35">
      <c r="C35" s="246" t="s">
        <v>21</v>
      </c>
      <c r="D35" s="246" t="s">
        <v>22</v>
      </c>
      <c r="E35" s="246" t="s">
        <v>45</v>
      </c>
      <c r="F35" s="246" t="s">
        <v>46</v>
      </c>
      <c r="G35" s="246">
        <v>2019</v>
      </c>
      <c r="H35" s="246">
        <v>4</v>
      </c>
      <c r="I35" s="246">
        <v>3</v>
      </c>
      <c r="J35" s="246">
        <v>1</v>
      </c>
      <c r="K35" s="246" t="s">
        <v>38</v>
      </c>
      <c r="L35" s="247">
        <v>4</v>
      </c>
      <c r="M35" s="246">
        <v>245764</v>
      </c>
      <c r="N35" s="246">
        <v>2672720</v>
      </c>
      <c r="O35" s="246">
        <v>9</v>
      </c>
      <c r="P35" s="246">
        <v>2</v>
      </c>
      <c r="Q35" s="246">
        <v>0</v>
      </c>
      <c r="R35" s="246"/>
      <c r="S35" s="246"/>
      <c r="T35" s="246" t="s">
        <v>26</v>
      </c>
      <c r="U35" s="246"/>
      <c r="V35" t="str">
        <f>INDEX(樣區!H:H,MATCH(F35,樣區!E:E,0))</f>
        <v>3月,5月</v>
      </c>
      <c r="W35" s="3" t="str">
        <f t="shared" si="0"/>
        <v>Y</v>
      </c>
      <c r="X35" s="3" t="str">
        <f t="shared" si="1"/>
        <v/>
      </c>
      <c r="Y35" s="3" t="str">
        <f t="shared" si="2"/>
        <v/>
      </c>
      <c r="Z35" s="3" t="str">
        <f t="shared" si="3"/>
        <v/>
      </c>
      <c r="AA35" s="3" t="str">
        <f t="shared" si="4"/>
        <v/>
      </c>
      <c r="AB35" s="249" t="str">
        <f t="shared" si="5"/>
        <v/>
      </c>
      <c r="AC35" s="3" t="str">
        <f t="shared" si="6"/>
        <v/>
      </c>
      <c r="AD35" s="5" t="str">
        <f t="shared" si="10"/>
        <v/>
      </c>
      <c r="AE35" s="3" t="str">
        <f t="shared" si="7"/>
        <v/>
      </c>
      <c r="AF35" s="3"/>
      <c r="AH35">
        <f>MATCH(ROUND(M35,0)&amp;ROUND(N35,0),樣點!N:N,0)</f>
        <v>1015</v>
      </c>
      <c r="AI35" s="5">
        <f t="shared" si="8"/>
        <v>6.9444450200535357E-3</v>
      </c>
    </row>
    <row r="36" spans="3:35">
      <c r="C36" s="246" t="s">
        <v>21</v>
      </c>
      <c r="D36" s="246" t="s">
        <v>22</v>
      </c>
      <c r="E36" s="246" t="s">
        <v>45</v>
      </c>
      <c r="F36" s="246" t="s">
        <v>46</v>
      </c>
      <c r="G36" s="246">
        <v>2019</v>
      </c>
      <c r="H36" s="246">
        <v>4</v>
      </c>
      <c r="I36" s="246">
        <v>3</v>
      </c>
      <c r="J36" s="246">
        <v>1</v>
      </c>
      <c r="K36" s="246" t="s">
        <v>38</v>
      </c>
      <c r="L36" s="247">
        <v>5</v>
      </c>
      <c r="M36" s="246">
        <v>245785</v>
      </c>
      <c r="N36" s="246">
        <v>2672508</v>
      </c>
      <c r="O36" s="246">
        <v>9</v>
      </c>
      <c r="P36" s="246">
        <v>12</v>
      </c>
      <c r="Q36" s="246">
        <v>0</v>
      </c>
      <c r="R36" s="246"/>
      <c r="S36" s="246"/>
      <c r="T36" s="246" t="s">
        <v>26</v>
      </c>
      <c r="U36" s="246"/>
      <c r="V36" t="str">
        <f>INDEX(樣區!H:H,MATCH(F36,樣區!E:E,0))</f>
        <v>3月,5月</v>
      </c>
      <c r="W36" s="3" t="str">
        <f t="shared" si="0"/>
        <v>Y</v>
      </c>
      <c r="X36" s="3" t="str">
        <f t="shared" si="1"/>
        <v/>
      </c>
      <c r="Y36" s="3" t="str">
        <f t="shared" si="2"/>
        <v/>
      </c>
      <c r="Z36" s="3" t="str">
        <f t="shared" si="3"/>
        <v/>
      </c>
      <c r="AA36" s="3" t="str">
        <f t="shared" si="4"/>
        <v/>
      </c>
      <c r="AB36" s="249" t="str">
        <f t="shared" si="5"/>
        <v/>
      </c>
      <c r="AC36" s="3" t="str">
        <f t="shared" si="6"/>
        <v/>
      </c>
      <c r="AD36" s="5" t="str">
        <f t="shared" si="10"/>
        <v/>
      </c>
      <c r="AE36" s="3" t="str">
        <f t="shared" si="7"/>
        <v/>
      </c>
      <c r="AF36" s="3"/>
      <c r="AH36">
        <f>MATCH(ROUND(M36,0)&amp;ROUND(N36,0),樣點!N:N,0)</f>
        <v>1016</v>
      </c>
      <c r="AI36" s="5">
        <f t="shared" si="8"/>
        <v>6.2499999767169356E-3</v>
      </c>
    </row>
    <row r="37" spans="3:35">
      <c r="C37" s="246" t="s">
        <v>21</v>
      </c>
      <c r="D37" s="246" t="s">
        <v>22</v>
      </c>
      <c r="E37" s="246" t="s">
        <v>45</v>
      </c>
      <c r="F37" s="246" t="s">
        <v>46</v>
      </c>
      <c r="G37" s="246">
        <v>2019</v>
      </c>
      <c r="H37" s="246">
        <v>4</v>
      </c>
      <c r="I37" s="246">
        <v>3</v>
      </c>
      <c r="J37" s="246">
        <v>1</v>
      </c>
      <c r="K37" s="246" t="s">
        <v>38</v>
      </c>
      <c r="L37" s="247">
        <v>6</v>
      </c>
      <c r="M37" s="246">
        <v>245963</v>
      </c>
      <c r="N37" s="246">
        <v>2672351</v>
      </c>
      <c r="O37" s="246">
        <v>9</v>
      </c>
      <c r="P37" s="246">
        <v>21</v>
      </c>
      <c r="Q37" s="246">
        <v>0</v>
      </c>
      <c r="R37" s="246"/>
      <c r="S37" s="246"/>
      <c r="T37" s="246" t="s">
        <v>26</v>
      </c>
      <c r="U37" s="246"/>
      <c r="V37" t="str">
        <f>INDEX(樣區!H:H,MATCH(F37,樣區!E:E,0))</f>
        <v>3月,5月</v>
      </c>
      <c r="W37" s="3" t="str">
        <f t="shared" si="0"/>
        <v>Y</v>
      </c>
      <c r="X37" s="3" t="str">
        <f t="shared" si="1"/>
        <v/>
      </c>
      <c r="Y37" s="3" t="str">
        <f t="shared" si="2"/>
        <v/>
      </c>
      <c r="Z37" s="3" t="str">
        <f t="shared" si="3"/>
        <v/>
      </c>
      <c r="AA37" s="3" t="str">
        <f t="shared" si="4"/>
        <v/>
      </c>
      <c r="AB37" s="249" t="str">
        <f t="shared" si="5"/>
        <v/>
      </c>
      <c r="AC37" s="3" t="str">
        <f t="shared" si="6"/>
        <v/>
      </c>
      <c r="AD37" s="5" t="str">
        <f t="shared" si="10"/>
        <v/>
      </c>
      <c r="AE37" s="3" t="str">
        <f t="shared" si="7"/>
        <v/>
      </c>
      <c r="AF37" s="3"/>
      <c r="AH37">
        <f>MATCH(ROUND(M37,0)&amp;ROUND(N37,0),樣點!N:N,0)</f>
        <v>1017</v>
      </c>
      <c r="AI37" s="5" t="str">
        <f t="shared" si="8"/>
        <v/>
      </c>
    </row>
    <row r="38" spans="3:35">
      <c r="C38" s="246" t="s">
        <v>21</v>
      </c>
      <c r="D38" s="246" t="s">
        <v>22</v>
      </c>
      <c r="E38" s="246" t="s">
        <v>47</v>
      </c>
      <c r="F38" s="246" t="s">
        <v>48</v>
      </c>
      <c r="G38" s="246">
        <v>2019</v>
      </c>
      <c r="H38" s="246">
        <v>4</v>
      </c>
      <c r="I38" s="246">
        <v>2</v>
      </c>
      <c r="J38" s="246">
        <v>1</v>
      </c>
      <c r="K38" s="246" t="s">
        <v>49</v>
      </c>
      <c r="L38" s="247">
        <v>1</v>
      </c>
      <c r="M38" s="246">
        <v>241863</v>
      </c>
      <c r="N38" s="246">
        <v>2675479</v>
      </c>
      <c r="O38" s="246">
        <v>8</v>
      </c>
      <c r="P38" s="246">
        <v>8</v>
      </c>
      <c r="Q38" s="246">
        <v>0</v>
      </c>
      <c r="R38" s="246"/>
      <c r="S38" s="246"/>
      <c r="T38" s="246" t="s">
        <v>26</v>
      </c>
      <c r="U38" s="246"/>
      <c r="V38" t="str">
        <f>INDEX(樣區!H:H,MATCH(F38,樣區!E:E,0))</f>
        <v>3月,5月</v>
      </c>
      <c r="W38" s="3" t="str">
        <f t="shared" si="0"/>
        <v>Y</v>
      </c>
      <c r="X38" s="3" t="str">
        <f t="shared" si="1"/>
        <v/>
      </c>
      <c r="Y38" s="3" t="str">
        <f t="shared" si="2"/>
        <v/>
      </c>
      <c r="Z38" s="3" t="str">
        <f t="shared" si="3"/>
        <v/>
      </c>
      <c r="AA38" s="3" t="str">
        <f t="shared" si="4"/>
        <v/>
      </c>
      <c r="AB38" s="249" t="str">
        <f t="shared" si="5"/>
        <v/>
      </c>
      <c r="AC38" s="3" t="str">
        <f t="shared" si="6"/>
        <v/>
      </c>
      <c r="AD38" s="5" t="str">
        <f t="shared" si="10"/>
        <v/>
      </c>
      <c r="AE38" s="3" t="str">
        <f t="shared" si="7"/>
        <v/>
      </c>
      <c r="AF38" s="3"/>
      <c r="AH38">
        <f>MATCH(ROUND(M38,0)&amp;ROUND(N38,0),樣點!N:N,0)</f>
        <v>1018</v>
      </c>
      <c r="AI38" s="5">
        <f t="shared" si="8"/>
        <v>5.555555981118232E-3</v>
      </c>
    </row>
    <row r="39" spans="3:35">
      <c r="C39" s="246" t="s">
        <v>21</v>
      </c>
      <c r="D39" s="246" t="s">
        <v>22</v>
      </c>
      <c r="E39" s="246" t="s">
        <v>47</v>
      </c>
      <c r="F39" s="246" t="s">
        <v>48</v>
      </c>
      <c r="G39" s="246">
        <v>2019</v>
      </c>
      <c r="H39" s="246">
        <v>4</v>
      </c>
      <c r="I39" s="246">
        <v>2</v>
      </c>
      <c r="J39" s="246">
        <v>1</v>
      </c>
      <c r="K39" s="246" t="s">
        <v>49</v>
      </c>
      <c r="L39" s="247">
        <v>2</v>
      </c>
      <c r="M39" s="246">
        <v>241657</v>
      </c>
      <c r="N39" s="246">
        <v>2675437</v>
      </c>
      <c r="O39" s="246">
        <v>8</v>
      </c>
      <c r="P39" s="246">
        <v>16</v>
      </c>
      <c r="Q39" s="246">
        <v>0</v>
      </c>
      <c r="R39" s="246"/>
      <c r="S39" s="246"/>
      <c r="T39" s="246" t="s">
        <v>26</v>
      </c>
      <c r="U39" s="246"/>
      <c r="V39" t="str">
        <f>INDEX(樣區!H:H,MATCH(F39,樣區!E:E,0))</f>
        <v>3月,5月</v>
      </c>
      <c r="W39" s="3" t="str">
        <f t="shared" si="0"/>
        <v>Y</v>
      </c>
      <c r="X39" s="3" t="str">
        <f t="shared" si="1"/>
        <v/>
      </c>
      <c r="Y39" s="3" t="str">
        <f t="shared" si="2"/>
        <v/>
      </c>
      <c r="Z39" s="3" t="str">
        <f t="shared" si="3"/>
        <v/>
      </c>
      <c r="AA39" s="3" t="str">
        <f t="shared" si="4"/>
        <v/>
      </c>
      <c r="AB39" s="249" t="str">
        <f t="shared" si="5"/>
        <v/>
      </c>
      <c r="AC39" s="3" t="str">
        <f t="shared" si="6"/>
        <v/>
      </c>
      <c r="AD39" s="5" t="str">
        <f t="shared" si="10"/>
        <v/>
      </c>
      <c r="AE39" s="3" t="str">
        <f t="shared" si="7"/>
        <v/>
      </c>
      <c r="AF39" s="3"/>
      <c r="AH39">
        <f>MATCH(ROUND(M39,0)&amp;ROUND(N39,0),樣點!N:N,0)</f>
        <v>1019</v>
      </c>
      <c r="AI39" s="5">
        <f t="shared" si="8"/>
        <v>6.2499999767169356E-3</v>
      </c>
    </row>
    <row r="40" spans="3:35">
      <c r="C40" s="246" t="s">
        <v>21</v>
      </c>
      <c r="D40" s="246" t="s">
        <v>22</v>
      </c>
      <c r="E40" s="246" t="s">
        <v>47</v>
      </c>
      <c r="F40" s="246" t="s">
        <v>48</v>
      </c>
      <c r="G40" s="246">
        <v>2019</v>
      </c>
      <c r="H40" s="246">
        <v>4</v>
      </c>
      <c r="I40" s="246">
        <v>2</v>
      </c>
      <c r="J40" s="246">
        <v>1</v>
      </c>
      <c r="K40" s="246" t="s">
        <v>49</v>
      </c>
      <c r="L40" s="247">
        <v>3</v>
      </c>
      <c r="M40" s="246">
        <v>241417</v>
      </c>
      <c r="N40" s="246">
        <v>2675342</v>
      </c>
      <c r="O40" s="246">
        <v>8</v>
      </c>
      <c r="P40" s="246">
        <v>25</v>
      </c>
      <c r="Q40" s="246">
        <v>0</v>
      </c>
      <c r="R40" s="246"/>
      <c r="S40" s="246"/>
      <c r="T40" s="246" t="s">
        <v>50</v>
      </c>
      <c r="U40" s="246"/>
      <c r="V40" t="str">
        <f>INDEX(樣區!H:H,MATCH(F40,樣區!E:E,0))</f>
        <v>3月,5月</v>
      </c>
      <c r="W40" s="3" t="str">
        <f t="shared" si="0"/>
        <v>Y</v>
      </c>
      <c r="X40" s="3" t="str">
        <f t="shared" si="1"/>
        <v/>
      </c>
      <c r="Y40" s="3" t="str">
        <f t="shared" si="2"/>
        <v/>
      </c>
      <c r="Z40" s="3" t="str">
        <f t="shared" si="3"/>
        <v/>
      </c>
      <c r="AA40" s="3" t="str">
        <f t="shared" si="4"/>
        <v/>
      </c>
      <c r="AB40" s="249" t="str">
        <f t="shared" si="5"/>
        <v/>
      </c>
      <c r="AC40" s="3" t="str">
        <f t="shared" si="6"/>
        <v/>
      </c>
      <c r="AD40" s="5" t="str">
        <f t="shared" si="10"/>
        <v/>
      </c>
      <c r="AE40" s="3" t="str">
        <f t="shared" si="7"/>
        <v/>
      </c>
      <c r="AF40" s="3"/>
      <c r="AH40">
        <f>MATCH(ROUND(M40,0)&amp;ROUND(N40,0),樣點!N:N,0)</f>
        <v>1020</v>
      </c>
      <c r="AI40" s="5">
        <f t="shared" si="8"/>
        <v>6.9444440305233002E-3</v>
      </c>
    </row>
    <row r="41" spans="3:35">
      <c r="C41" s="246" t="s">
        <v>21</v>
      </c>
      <c r="D41" s="246" t="s">
        <v>22</v>
      </c>
      <c r="E41" s="246" t="s">
        <v>47</v>
      </c>
      <c r="F41" s="246" t="s">
        <v>48</v>
      </c>
      <c r="G41" s="246">
        <v>2019</v>
      </c>
      <c r="H41" s="246">
        <v>4</v>
      </c>
      <c r="I41" s="246">
        <v>2</v>
      </c>
      <c r="J41" s="246">
        <v>1</v>
      </c>
      <c r="K41" s="246" t="s">
        <v>49</v>
      </c>
      <c r="L41" s="247">
        <v>4</v>
      </c>
      <c r="M41" s="246">
        <v>241182</v>
      </c>
      <c r="N41" s="246">
        <v>2674803</v>
      </c>
      <c r="O41" s="246">
        <v>8</v>
      </c>
      <c r="P41" s="246">
        <v>35</v>
      </c>
      <c r="Q41" s="246">
        <v>0</v>
      </c>
      <c r="R41" s="246"/>
      <c r="S41" s="246"/>
      <c r="T41" s="246" t="s">
        <v>26</v>
      </c>
      <c r="U41" s="246"/>
      <c r="V41" t="str">
        <f>INDEX(樣區!H:H,MATCH(F41,樣區!E:E,0))</f>
        <v>3月,5月</v>
      </c>
      <c r="W41" s="3" t="str">
        <f t="shared" si="0"/>
        <v>Y</v>
      </c>
      <c r="X41" s="3" t="str">
        <f t="shared" si="1"/>
        <v/>
      </c>
      <c r="Y41" s="3" t="str">
        <f t="shared" si="2"/>
        <v/>
      </c>
      <c r="Z41" s="3" t="str">
        <f t="shared" si="3"/>
        <v/>
      </c>
      <c r="AA41" s="3" t="str">
        <f t="shared" si="4"/>
        <v/>
      </c>
      <c r="AB41" s="249" t="str">
        <f t="shared" si="5"/>
        <v/>
      </c>
      <c r="AC41" s="3" t="str">
        <f t="shared" si="6"/>
        <v/>
      </c>
      <c r="AD41" s="5" t="str">
        <f t="shared" si="10"/>
        <v/>
      </c>
      <c r="AE41" s="3" t="str">
        <f t="shared" si="7"/>
        <v/>
      </c>
      <c r="AF41" s="3"/>
      <c r="AH41">
        <f>MATCH(ROUND(M41,0)&amp;ROUND(N41,0),樣點!N:N,0)</f>
        <v>1021</v>
      </c>
      <c r="AI41" s="5">
        <f t="shared" si="8"/>
        <v>6.9444450200535357E-3</v>
      </c>
    </row>
    <row r="42" spans="3:35">
      <c r="C42" s="246" t="s">
        <v>21</v>
      </c>
      <c r="D42" s="246" t="s">
        <v>22</v>
      </c>
      <c r="E42" s="246" t="s">
        <v>47</v>
      </c>
      <c r="F42" s="246" t="s">
        <v>48</v>
      </c>
      <c r="G42" s="246">
        <v>2019</v>
      </c>
      <c r="H42" s="246">
        <v>4</v>
      </c>
      <c r="I42" s="246">
        <v>2</v>
      </c>
      <c r="J42" s="246">
        <v>1</v>
      </c>
      <c r="K42" s="246" t="s">
        <v>49</v>
      </c>
      <c r="L42" s="247">
        <v>5</v>
      </c>
      <c r="M42" s="246">
        <v>241065</v>
      </c>
      <c r="N42" s="246">
        <v>2674323</v>
      </c>
      <c r="O42" s="246">
        <v>8</v>
      </c>
      <c r="P42" s="246">
        <v>45</v>
      </c>
      <c r="Q42" s="246">
        <v>0</v>
      </c>
      <c r="R42" s="246"/>
      <c r="S42" s="246"/>
      <c r="T42" s="246" t="s">
        <v>26</v>
      </c>
      <c r="U42" s="246"/>
      <c r="V42" t="str">
        <f>INDEX(樣區!H:H,MATCH(F42,樣區!E:E,0))</f>
        <v>3月,5月</v>
      </c>
      <c r="W42" s="3" t="str">
        <f t="shared" si="0"/>
        <v>Y</v>
      </c>
      <c r="X42" s="3" t="str">
        <f t="shared" si="1"/>
        <v/>
      </c>
      <c r="Y42" s="3" t="str">
        <f t="shared" si="2"/>
        <v/>
      </c>
      <c r="Z42" s="3" t="str">
        <f t="shared" si="3"/>
        <v/>
      </c>
      <c r="AA42" s="3" t="str">
        <f t="shared" si="4"/>
        <v/>
      </c>
      <c r="AB42" s="249" t="str">
        <f t="shared" si="5"/>
        <v/>
      </c>
      <c r="AC42" s="3" t="str">
        <f t="shared" si="6"/>
        <v/>
      </c>
      <c r="AD42" s="5" t="str">
        <f t="shared" si="10"/>
        <v/>
      </c>
      <c r="AE42" s="3" t="str">
        <f t="shared" si="7"/>
        <v/>
      </c>
      <c r="AF42" s="3"/>
      <c r="AH42">
        <f>MATCH(ROUND(M42,0)&amp;ROUND(N42,0),樣點!N:N,0)</f>
        <v>1022</v>
      </c>
      <c r="AI42" s="5">
        <f t="shared" si="8"/>
        <v>5.5555549915879965E-3</v>
      </c>
    </row>
    <row r="43" spans="3:35">
      <c r="C43" s="246" t="s">
        <v>21</v>
      </c>
      <c r="D43" s="246" t="s">
        <v>22</v>
      </c>
      <c r="E43" s="246" t="s">
        <v>47</v>
      </c>
      <c r="F43" s="246" t="s">
        <v>48</v>
      </c>
      <c r="G43" s="246">
        <v>2019</v>
      </c>
      <c r="H43" s="246">
        <v>4</v>
      </c>
      <c r="I43" s="246">
        <v>2</v>
      </c>
      <c r="J43" s="246">
        <v>1</v>
      </c>
      <c r="K43" s="246" t="s">
        <v>49</v>
      </c>
      <c r="L43" s="247">
        <v>6</v>
      </c>
      <c r="M43" s="246">
        <v>240959</v>
      </c>
      <c r="N43" s="246">
        <v>2673893</v>
      </c>
      <c r="O43" s="246">
        <v>8</v>
      </c>
      <c r="P43" s="246">
        <v>53</v>
      </c>
      <c r="Q43" s="246">
        <v>0</v>
      </c>
      <c r="R43" s="246"/>
      <c r="S43" s="246"/>
      <c r="T43" s="246" t="s">
        <v>32</v>
      </c>
      <c r="U43" s="246"/>
      <c r="V43" t="str">
        <f>INDEX(樣區!H:H,MATCH(F43,樣區!E:E,0))</f>
        <v>3月,5月</v>
      </c>
      <c r="W43" s="3" t="str">
        <f t="shared" si="0"/>
        <v>Y</v>
      </c>
      <c r="X43" s="3" t="str">
        <f t="shared" si="1"/>
        <v/>
      </c>
      <c r="Y43" s="3" t="str">
        <f t="shared" si="2"/>
        <v/>
      </c>
      <c r="Z43" s="3" t="str">
        <f t="shared" si="3"/>
        <v/>
      </c>
      <c r="AA43" s="3" t="str">
        <f t="shared" si="4"/>
        <v/>
      </c>
      <c r="AB43" s="249" t="str">
        <f t="shared" si="5"/>
        <v/>
      </c>
      <c r="AC43" s="3" t="str">
        <f t="shared" si="6"/>
        <v/>
      </c>
      <c r="AD43" s="5" t="str">
        <f t="shared" si="10"/>
        <v/>
      </c>
      <c r="AE43" s="3" t="str">
        <f t="shared" si="7"/>
        <v/>
      </c>
      <c r="AF43" s="3"/>
      <c r="AH43">
        <f>MATCH(ROUND(M43,0)&amp;ROUND(N43,0),樣點!N:N,0)</f>
        <v>1023</v>
      </c>
      <c r="AI43" s="5" t="str">
        <f t="shared" si="8"/>
        <v/>
      </c>
    </row>
    <row r="44" spans="3:35">
      <c r="C44" s="246" t="s">
        <v>21</v>
      </c>
      <c r="D44" s="246" t="s">
        <v>22</v>
      </c>
      <c r="E44" s="246" t="s">
        <v>51</v>
      </c>
      <c r="F44" s="246" t="s">
        <v>52</v>
      </c>
      <c r="G44" s="246">
        <v>2019</v>
      </c>
      <c r="H44" s="246">
        <v>4</v>
      </c>
      <c r="I44" s="246">
        <v>2</v>
      </c>
      <c r="J44" s="246">
        <v>1</v>
      </c>
      <c r="K44" s="246" t="s">
        <v>53</v>
      </c>
      <c r="L44" s="247">
        <v>1</v>
      </c>
      <c r="M44" s="246">
        <v>261183</v>
      </c>
      <c r="N44" s="246">
        <v>2682140</v>
      </c>
      <c r="O44" s="246">
        <v>8</v>
      </c>
      <c r="P44" s="246">
        <v>10</v>
      </c>
      <c r="Q44" s="246">
        <v>0</v>
      </c>
      <c r="R44" s="246"/>
      <c r="S44" s="246"/>
      <c r="T44" s="246" t="s">
        <v>54</v>
      </c>
      <c r="U44" s="246"/>
      <c r="V44" t="str">
        <f>INDEX(樣區!H:H,MATCH(F44,樣區!E:E,0))</f>
        <v>4月,6月</v>
      </c>
      <c r="W44" s="3" t="str">
        <f t="shared" si="0"/>
        <v>Y</v>
      </c>
      <c r="X44" s="3" t="str">
        <f t="shared" si="1"/>
        <v/>
      </c>
      <c r="Y44" s="3" t="str">
        <f t="shared" si="2"/>
        <v/>
      </c>
      <c r="Z44" s="3" t="str">
        <f t="shared" si="3"/>
        <v/>
      </c>
      <c r="AA44" s="3" t="str">
        <f t="shared" si="4"/>
        <v/>
      </c>
      <c r="AB44" s="249" t="str">
        <f t="shared" si="5"/>
        <v/>
      </c>
      <c r="AC44" s="3" t="str">
        <f t="shared" si="6"/>
        <v/>
      </c>
      <c r="AD44" s="5" t="str">
        <f t="shared" si="10"/>
        <v/>
      </c>
      <c r="AE44" s="3" t="str">
        <f t="shared" si="7"/>
        <v/>
      </c>
      <c r="AF44" s="3"/>
      <c r="AH44">
        <f>MATCH(ROUND(M44,0)&amp;ROUND(N44,0),樣點!N:N,0)</f>
        <v>1024</v>
      </c>
      <c r="AI44" s="5">
        <f t="shared" si="8"/>
        <v>9.0277779963798821E-3</v>
      </c>
    </row>
    <row r="45" spans="3:35">
      <c r="C45" s="246" t="s">
        <v>21</v>
      </c>
      <c r="D45" s="246" t="s">
        <v>22</v>
      </c>
      <c r="E45" s="246" t="s">
        <v>51</v>
      </c>
      <c r="F45" s="246" t="s">
        <v>52</v>
      </c>
      <c r="G45" s="246">
        <v>2019</v>
      </c>
      <c r="H45" s="246">
        <v>4</v>
      </c>
      <c r="I45" s="246">
        <v>2</v>
      </c>
      <c r="J45" s="246">
        <v>1</v>
      </c>
      <c r="K45" s="246" t="s">
        <v>53</v>
      </c>
      <c r="L45" s="247">
        <v>2</v>
      </c>
      <c r="M45" s="246">
        <v>261079</v>
      </c>
      <c r="N45" s="246">
        <v>2682496</v>
      </c>
      <c r="O45" s="246">
        <v>8</v>
      </c>
      <c r="P45" s="246">
        <v>23</v>
      </c>
      <c r="Q45" s="246">
        <v>0</v>
      </c>
      <c r="R45" s="246"/>
      <c r="S45" s="246"/>
      <c r="T45" s="246" t="s">
        <v>54</v>
      </c>
      <c r="U45" s="246"/>
      <c r="V45" t="str">
        <f>INDEX(樣區!H:H,MATCH(F45,樣區!E:E,0))</f>
        <v>4月,6月</v>
      </c>
      <c r="W45" s="3" t="str">
        <f t="shared" si="0"/>
        <v>Y</v>
      </c>
      <c r="X45" s="3" t="str">
        <f t="shared" si="1"/>
        <v/>
      </c>
      <c r="Y45" s="3" t="str">
        <f t="shared" si="2"/>
        <v/>
      </c>
      <c r="Z45" s="3" t="str">
        <f t="shared" si="3"/>
        <v/>
      </c>
      <c r="AA45" s="3" t="str">
        <f t="shared" si="4"/>
        <v/>
      </c>
      <c r="AB45" s="249" t="str">
        <f t="shared" si="5"/>
        <v/>
      </c>
      <c r="AC45" s="3" t="str">
        <f t="shared" si="6"/>
        <v/>
      </c>
      <c r="AD45" s="5" t="str">
        <f t="shared" si="10"/>
        <v/>
      </c>
      <c r="AE45" s="3" t="str">
        <f t="shared" si="7"/>
        <v/>
      </c>
      <c r="AF45" s="3"/>
      <c r="AH45">
        <f>MATCH(ROUND(M45,0)&amp;ROUND(N45,0),樣點!N:N,0)</f>
        <v>1025</v>
      </c>
      <c r="AI45" s="5">
        <f t="shared" si="8"/>
        <v>9.7222219919785857E-3</v>
      </c>
    </row>
    <row r="46" spans="3:35">
      <c r="C46" s="246" t="s">
        <v>21</v>
      </c>
      <c r="D46" s="246" t="s">
        <v>22</v>
      </c>
      <c r="E46" s="246" t="s">
        <v>51</v>
      </c>
      <c r="F46" s="246" t="s">
        <v>52</v>
      </c>
      <c r="G46" s="246">
        <v>2019</v>
      </c>
      <c r="H46" s="246">
        <v>4</v>
      </c>
      <c r="I46" s="246">
        <v>2</v>
      </c>
      <c r="J46" s="246">
        <v>1</v>
      </c>
      <c r="K46" s="246" t="s">
        <v>53</v>
      </c>
      <c r="L46" s="247">
        <v>3</v>
      </c>
      <c r="M46" s="246">
        <v>260634</v>
      </c>
      <c r="N46" s="246">
        <v>2682636</v>
      </c>
      <c r="O46" s="246">
        <v>8</v>
      </c>
      <c r="P46" s="246">
        <v>37</v>
      </c>
      <c r="Q46" s="246">
        <v>0</v>
      </c>
      <c r="R46" s="246"/>
      <c r="S46" s="246"/>
      <c r="T46" s="246" t="s">
        <v>54</v>
      </c>
      <c r="U46" s="246"/>
      <c r="V46" t="str">
        <f>INDEX(樣區!H:H,MATCH(F46,樣區!E:E,0))</f>
        <v>4月,6月</v>
      </c>
      <c r="W46" s="3" t="str">
        <f t="shared" si="0"/>
        <v>Y</v>
      </c>
      <c r="X46" s="3" t="str">
        <f t="shared" si="1"/>
        <v/>
      </c>
      <c r="Y46" s="3" t="str">
        <f t="shared" si="2"/>
        <v/>
      </c>
      <c r="Z46" s="3" t="str">
        <f t="shared" si="3"/>
        <v/>
      </c>
      <c r="AA46" s="3" t="str">
        <f t="shared" si="4"/>
        <v/>
      </c>
      <c r="AB46" s="249" t="str">
        <f t="shared" si="5"/>
        <v/>
      </c>
      <c r="AC46" s="3" t="str">
        <f t="shared" si="6"/>
        <v/>
      </c>
      <c r="AD46" s="5" t="str">
        <f t="shared" si="10"/>
        <v/>
      </c>
      <c r="AE46" s="3" t="str">
        <f t="shared" si="7"/>
        <v/>
      </c>
      <c r="AF46" s="3"/>
      <c r="AH46">
        <f>MATCH(ROUND(M46,0)&amp;ROUND(N46,0),樣點!N:N,0)</f>
        <v>1026</v>
      </c>
      <c r="AI46" s="5">
        <f t="shared" si="8"/>
        <v>9.7222230397164822E-3</v>
      </c>
    </row>
    <row r="47" spans="3:35">
      <c r="C47" s="246" t="s">
        <v>21</v>
      </c>
      <c r="D47" s="246" t="s">
        <v>22</v>
      </c>
      <c r="E47" s="246" t="s">
        <v>51</v>
      </c>
      <c r="F47" s="246" t="s">
        <v>52</v>
      </c>
      <c r="G47" s="246">
        <v>2019</v>
      </c>
      <c r="H47" s="246">
        <v>4</v>
      </c>
      <c r="I47" s="246">
        <v>2</v>
      </c>
      <c r="J47" s="246">
        <v>1</v>
      </c>
      <c r="K47" s="246" t="s">
        <v>53</v>
      </c>
      <c r="L47" s="247">
        <v>4</v>
      </c>
      <c r="M47" s="246">
        <v>260436</v>
      </c>
      <c r="N47" s="246">
        <v>2682807</v>
      </c>
      <c r="O47" s="246">
        <v>8</v>
      </c>
      <c r="P47" s="246">
        <v>51</v>
      </c>
      <c r="Q47" s="246">
        <v>2</v>
      </c>
      <c r="R47" s="246" t="s">
        <v>43</v>
      </c>
      <c r="S47" s="246" t="s">
        <v>44</v>
      </c>
      <c r="T47" s="246" t="s">
        <v>26</v>
      </c>
      <c r="U47" s="246"/>
      <c r="V47" t="str">
        <f>INDEX(樣區!H:H,MATCH(F47,樣區!E:E,0))</f>
        <v>4月,6月</v>
      </c>
      <c r="W47" s="3" t="str">
        <f t="shared" si="0"/>
        <v>Y</v>
      </c>
      <c r="X47" s="3" t="str">
        <f t="shared" si="1"/>
        <v/>
      </c>
      <c r="Y47" s="3" t="str">
        <f t="shared" si="2"/>
        <v/>
      </c>
      <c r="Z47" s="3" t="str">
        <f t="shared" si="3"/>
        <v/>
      </c>
      <c r="AA47" s="3" t="str">
        <f t="shared" si="4"/>
        <v/>
      </c>
      <c r="AB47" s="249" t="str">
        <f t="shared" si="5"/>
        <v/>
      </c>
      <c r="AC47" s="3" t="str">
        <f t="shared" si="6"/>
        <v/>
      </c>
      <c r="AD47" s="5" t="str">
        <f t="shared" si="10"/>
        <v/>
      </c>
      <c r="AE47" s="3" t="str">
        <f t="shared" si="7"/>
        <v/>
      </c>
      <c r="AF47" s="3"/>
      <c r="AH47">
        <f>MATCH(ROUND(M47,0)&amp;ROUND(N47,0),樣點!N:N,0)</f>
        <v>1027</v>
      </c>
      <c r="AI47" s="5">
        <f t="shared" si="8"/>
        <v>9.7222219919785857E-3</v>
      </c>
    </row>
    <row r="48" spans="3:35">
      <c r="C48" s="246" t="s">
        <v>21</v>
      </c>
      <c r="D48" s="246" t="s">
        <v>22</v>
      </c>
      <c r="E48" s="246" t="s">
        <v>51</v>
      </c>
      <c r="F48" s="246" t="s">
        <v>52</v>
      </c>
      <c r="G48" s="246">
        <v>2019</v>
      </c>
      <c r="H48" s="246">
        <v>4</v>
      </c>
      <c r="I48" s="246">
        <v>2</v>
      </c>
      <c r="J48" s="246">
        <v>1</v>
      </c>
      <c r="K48" s="246" t="s">
        <v>53</v>
      </c>
      <c r="L48" s="247">
        <v>5</v>
      </c>
      <c r="M48" s="246">
        <v>260240</v>
      </c>
      <c r="N48" s="246">
        <v>2683019</v>
      </c>
      <c r="O48" s="246">
        <v>9</v>
      </c>
      <c r="P48" s="246">
        <v>5</v>
      </c>
      <c r="Q48" s="246">
        <v>0</v>
      </c>
      <c r="R48" s="246"/>
      <c r="S48" s="246"/>
      <c r="T48" s="246" t="s">
        <v>26</v>
      </c>
      <c r="U48" s="246"/>
      <c r="V48" t="str">
        <f>INDEX(樣區!H:H,MATCH(F48,樣區!E:E,0))</f>
        <v>4月,6月</v>
      </c>
      <c r="W48" s="3" t="str">
        <f t="shared" si="0"/>
        <v>Y</v>
      </c>
      <c r="X48" s="3" t="str">
        <f t="shared" si="1"/>
        <v/>
      </c>
      <c r="Y48" s="3" t="str">
        <f t="shared" si="2"/>
        <v/>
      </c>
      <c r="Z48" s="3" t="str">
        <f t="shared" si="3"/>
        <v/>
      </c>
      <c r="AA48" s="3" t="str">
        <f t="shared" si="4"/>
        <v/>
      </c>
      <c r="AB48" s="249" t="str">
        <f t="shared" si="5"/>
        <v/>
      </c>
      <c r="AC48" s="3" t="str">
        <f t="shared" si="6"/>
        <v/>
      </c>
      <c r="AD48" s="5" t="str">
        <f t="shared" si="10"/>
        <v/>
      </c>
      <c r="AE48" s="3" t="str">
        <f t="shared" si="7"/>
        <v/>
      </c>
      <c r="AF48" s="3"/>
      <c r="AH48">
        <f>MATCH(ROUND(M48,0)&amp;ROUND(N48,0),樣點!N:N,0)</f>
        <v>1028</v>
      </c>
      <c r="AI48" s="5">
        <f t="shared" si="8"/>
        <v>9.0277779963798821E-3</v>
      </c>
    </row>
    <row r="49" spans="3:35">
      <c r="C49" s="246" t="s">
        <v>21</v>
      </c>
      <c r="D49" s="246" t="s">
        <v>22</v>
      </c>
      <c r="E49" s="246" t="s">
        <v>51</v>
      </c>
      <c r="F49" s="246" t="s">
        <v>52</v>
      </c>
      <c r="G49" s="246">
        <v>2019</v>
      </c>
      <c r="H49" s="246">
        <v>4</v>
      </c>
      <c r="I49" s="246">
        <v>2</v>
      </c>
      <c r="J49" s="246">
        <v>1</v>
      </c>
      <c r="K49" s="246" t="s">
        <v>53</v>
      </c>
      <c r="L49" s="247">
        <v>6</v>
      </c>
      <c r="M49" s="246">
        <v>260182</v>
      </c>
      <c r="N49" s="246">
        <v>2682816</v>
      </c>
      <c r="O49" s="246">
        <v>9</v>
      </c>
      <c r="P49" s="246">
        <v>18</v>
      </c>
      <c r="Q49" s="246">
        <v>0</v>
      </c>
      <c r="R49" s="246"/>
      <c r="S49" s="246"/>
      <c r="T49" s="246" t="s">
        <v>30</v>
      </c>
      <c r="U49" s="246"/>
      <c r="V49" t="str">
        <f>INDEX(樣區!H:H,MATCH(F49,樣區!E:E,0))</f>
        <v>4月,6月</v>
      </c>
      <c r="W49" s="3" t="str">
        <f t="shared" si="0"/>
        <v>Y</v>
      </c>
      <c r="X49" s="3" t="str">
        <f t="shared" si="1"/>
        <v/>
      </c>
      <c r="Y49" s="3" t="str">
        <f t="shared" si="2"/>
        <v/>
      </c>
      <c r="Z49" s="3" t="str">
        <f t="shared" si="3"/>
        <v/>
      </c>
      <c r="AA49" s="3" t="str">
        <f t="shared" si="4"/>
        <v/>
      </c>
      <c r="AB49" s="249" t="str">
        <f t="shared" si="5"/>
        <v/>
      </c>
      <c r="AC49" s="3" t="str">
        <f t="shared" si="6"/>
        <v/>
      </c>
      <c r="AD49" s="5" t="str">
        <f t="shared" si="10"/>
        <v/>
      </c>
      <c r="AE49" s="3" t="str">
        <f t="shared" si="7"/>
        <v/>
      </c>
      <c r="AF49" s="3"/>
      <c r="AH49">
        <f>MATCH(ROUND(M49,0)&amp;ROUND(N49,0),樣點!N:N,0)</f>
        <v>1029</v>
      </c>
      <c r="AI49" s="5" t="str">
        <f t="shared" si="8"/>
        <v/>
      </c>
    </row>
    <row r="50" spans="3:35">
      <c r="C50" s="246" t="s">
        <v>21</v>
      </c>
      <c r="D50" s="246" t="s">
        <v>22</v>
      </c>
      <c r="E50" s="246" t="s">
        <v>55</v>
      </c>
      <c r="F50" s="246" t="s">
        <v>56</v>
      </c>
      <c r="G50" s="246">
        <v>2019</v>
      </c>
      <c r="H50" s="246">
        <v>4</v>
      </c>
      <c r="I50" s="246">
        <v>8</v>
      </c>
      <c r="J50" s="246">
        <v>1</v>
      </c>
      <c r="K50" s="246" t="s">
        <v>57</v>
      </c>
      <c r="L50" s="247">
        <v>1</v>
      </c>
      <c r="M50" s="246">
        <v>257990</v>
      </c>
      <c r="N50" s="246">
        <v>2680701</v>
      </c>
      <c r="O50" s="246">
        <v>8</v>
      </c>
      <c r="P50" s="246">
        <v>58</v>
      </c>
      <c r="Q50" s="246">
        <v>0</v>
      </c>
      <c r="R50" s="246"/>
      <c r="S50" s="246"/>
      <c r="T50" s="246" t="s">
        <v>54</v>
      </c>
      <c r="U50" s="246"/>
      <c r="V50" t="str">
        <f>INDEX(樣區!H:H,MATCH(F50,樣區!E:E,0))</f>
        <v>4月,6月</v>
      </c>
      <c r="W50" s="3" t="str">
        <f t="shared" si="0"/>
        <v>Y</v>
      </c>
      <c r="X50" s="3" t="str">
        <f t="shared" si="1"/>
        <v/>
      </c>
      <c r="Y50" s="3" t="str">
        <f t="shared" si="2"/>
        <v/>
      </c>
      <c r="Z50" s="3" t="str">
        <f t="shared" si="3"/>
        <v/>
      </c>
      <c r="AA50" s="3" t="str">
        <f t="shared" si="4"/>
        <v/>
      </c>
      <c r="AB50" s="249" t="str">
        <f t="shared" si="5"/>
        <v/>
      </c>
      <c r="AC50" s="3" t="str">
        <f t="shared" si="6"/>
        <v/>
      </c>
      <c r="AD50" s="5" t="str">
        <f t="shared" si="10"/>
        <v/>
      </c>
      <c r="AE50" s="3" t="str">
        <f t="shared" si="7"/>
        <v/>
      </c>
      <c r="AF50" s="3"/>
      <c r="AH50">
        <f>MATCH(ROUND(M50,0)&amp;ROUND(N50,0),樣點!N:N,0)</f>
        <v>1030</v>
      </c>
      <c r="AI50" s="5">
        <f t="shared" si="8"/>
        <v>9.0277779963798821E-3</v>
      </c>
    </row>
    <row r="51" spans="3:35">
      <c r="C51" s="246" t="s">
        <v>21</v>
      </c>
      <c r="D51" s="246" t="s">
        <v>22</v>
      </c>
      <c r="E51" s="246" t="s">
        <v>55</v>
      </c>
      <c r="F51" s="246" t="s">
        <v>56</v>
      </c>
      <c r="G51" s="246">
        <v>2019</v>
      </c>
      <c r="H51" s="246">
        <v>4</v>
      </c>
      <c r="I51" s="246">
        <v>8</v>
      </c>
      <c r="J51" s="246">
        <v>1</v>
      </c>
      <c r="K51" s="246" t="s">
        <v>57</v>
      </c>
      <c r="L51" s="247">
        <v>2</v>
      </c>
      <c r="M51" s="246">
        <v>257888</v>
      </c>
      <c r="N51" s="246">
        <v>2680131</v>
      </c>
      <c r="O51" s="246">
        <v>8</v>
      </c>
      <c r="P51" s="246">
        <v>45</v>
      </c>
      <c r="Q51" s="246">
        <v>0</v>
      </c>
      <c r="R51" s="246"/>
      <c r="S51" s="246"/>
      <c r="T51" s="246" t="s">
        <v>32</v>
      </c>
      <c r="U51" s="246"/>
      <c r="V51" t="str">
        <f>INDEX(樣區!H:H,MATCH(F51,樣區!E:E,0))</f>
        <v>4月,6月</v>
      </c>
      <c r="W51" s="3" t="str">
        <f t="shared" si="0"/>
        <v>Y</v>
      </c>
      <c r="X51" s="3" t="str">
        <f t="shared" si="1"/>
        <v/>
      </c>
      <c r="Y51" s="3" t="str">
        <f t="shared" si="2"/>
        <v/>
      </c>
      <c r="Z51" s="3" t="str">
        <f t="shared" si="3"/>
        <v/>
      </c>
      <c r="AA51" s="3" t="str">
        <f t="shared" si="4"/>
        <v/>
      </c>
      <c r="AB51" s="249" t="str">
        <f t="shared" si="5"/>
        <v/>
      </c>
      <c r="AC51" s="3" t="str">
        <f t="shared" si="6"/>
        <v/>
      </c>
      <c r="AD51" s="5" t="str">
        <f t="shared" si="10"/>
        <v/>
      </c>
      <c r="AE51" s="3" t="str">
        <f t="shared" si="7"/>
        <v/>
      </c>
      <c r="AF51" s="3"/>
      <c r="AH51">
        <f>MATCH(ROUND(M51,0)&amp;ROUND(N51,0),樣點!N:N,0)</f>
        <v>1031</v>
      </c>
      <c r="AI51" s="5">
        <f t="shared" si="8"/>
        <v>7.6388890156522393E-3</v>
      </c>
    </row>
    <row r="52" spans="3:35">
      <c r="C52" s="246" t="s">
        <v>21</v>
      </c>
      <c r="D52" s="246" t="s">
        <v>22</v>
      </c>
      <c r="E52" s="246" t="s">
        <v>55</v>
      </c>
      <c r="F52" s="246" t="s">
        <v>56</v>
      </c>
      <c r="G52" s="246">
        <v>2019</v>
      </c>
      <c r="H52" s="246">
        <v>4</v>
      </c>
      <c r="I52" s="246">
        <v>8</v>
      </c>
      <c r="J52" s="246">
        <v>1</v>
      </c>
      <c r="K52" s="246" t="s">
        <v>57</v>
      </c>
      <c r="L52" s="247">
        <v>3</v>
      </c>
      <c r="M52" s="246">
        <v>257666</v>
      </c>
      <c r="N52" s="246">
        <v>2680308</v>
      </c>
      <c r="O52" s="246">
        <v>8</v>
      </c>
      <c r="P52" s="246">
        <v>34</v>
      </c>
      <c r="Q52" s="246">
        <v>0</v>
      </c>
      <c r="R52" s="246"/>
      <c r="S52" s="246"/>
      <c r="T52" s="246" t="s">
        <v>32</v>
      </c>
      <c r="U52" s="246"/>
      <c r="V52" t="str">
        <f>INDEX(樣區!H:H,MATCH(F52,樣區!E:E,0))</f>
        <v>4月,6月</v>
      </c>
      <c r="W52" s="3" t="str">
        <f t="shared" si="0"/>
        <v>Y</v>
      </c>
      <c r="X52" s="3" t="str">
        <f t="shared" si="1"/>
        <v/>
      </c>
      <c r="Y52" s="3" t="str">
        <f t="shared" si="2"/>
        <v/>
      </c>
      <c r="Z52" s="3" t="str">
        <f t="shared" si="3"/>
        <v/>
      </c>
      <c r="AA52" s="3" t="str">
        <f t="shared" si="4"/>
        <v/>
      </c>
      <c r="AB52" s="249" t="str">
        <f t="shared" si="5"/>
        <v/>
      </c>
      <c r="AC52" s="3" t="str">
        <f t="shared" si="6"/>
        <v/>
      </c>
      <c r="AD52" s="5" t="str">
        <f t="shared" si="10"/>
        <v/>
      </c>
      <c r="AE52" s="3" t="str">
        <f t="shared" si="7"/>
        <v/>
      </c>
      <c r="AF52" s="3"/>
      <c r="AH52">
        <f>MATCH(ROUND(M52,0)&amp;ROUND(N52,0),樣點!N:N,0)</f>
        <v>1032</v>
      </c>
      <c r="AI52" s="5">
        <f t="shared" si="8"/>
        <v>7.6388890156522393E-3</v>
      </c>
    </row>
    <row r="53" spans="3:35">
      <c r="C53" s="246" t="s">
        <v>21</v>
      </c>
      <c r="D53" s="246" t="s">
        <v>22</v>
      </c>
      <c r="E53" s="246" t="s">
        <v>55</v>
      </c>
      <c r="F53" s="246" t="s">
        <v>56</v>
      </c>
      <c r="G53" s="246">
        <v>2019</v>
      </c>
      <c r="H53" s="246">
        <v>4</v>
      </c>
      <c r="I53" s="246">
        <v>8</v>
      </c>
      <c r="J53" s="246">
        <v>1</v>
      </c>
      <c r="K53" s="246" t="s">
        <v>57</v>
      </c>
      <c r="L53" s="247">
        <v>4</v>
      </c>
      <c r="M53" s="246">
        <v>257228</v>
      </c>
      <c r="N53" s="246">
        <v>2680210</v>
      </c>
      <c r="O53" s="246">
        <v>8</v>
      </c>
      <c r="P53" s="246">
        <v>23</v>
      </c>
      <c r="Q53" s="246">
        <v>0</v>
      </c>
      <c r="R53" s="246"/>
      <c r="S53" s="246"/>
      <c r="T53" s="246" t="s">
        <v>32</v>
      </c>
      <c r="U53" s="246"/>
      <c r="V53" t="str">
        <f>INDEX(樣區!H:H,MATCH(F53,樣區!E:E,0))</f>
        <v>4月,6月</v>
      </c>
      <c r="W53" s="3" t="str">
        <f t="shared" si="0"/>
        <v>Y</v>
      </c>
      <c r="X53" s="3" t="str">
        <f t="shared" si="1"/>
        <v/>
      </c>
      <c r="Y53" s="3" t="str">
        <f t="shared" si="2"/>
        <v/>
      </c>
      <c r="Z53" s="3" t="str">
        <f t="shared" si="3"/>
        <v/>
      </c>
      <c r="AA53" s="3" t="str">
        <f t="shared" si="4"/>
        <v/>
      </c>
      <c r="AB53" s="249" t="str">
        <f t="shared" si="5"/>
        <v/>
      </c>
      <c r="AC53" s="3" t="str">
        <f t="shared" si="6"/>
        <v/>
      </c>
      <c r="AD53" s="5" t="str">
        <f t="shared" si="10"/>
        <v/>
      </c>
      <c r="AE53" s="3" t="str">
        <f t="shared" si="7"/>
        <v/>
      </c>
      <c r="AF53" s="3"/>
      <c r="AH53">
        <f>MATCH(ROUND(M53,0)&amp;ROUND(N53,0),樣點!N:N,0)</f>
        <v>1033</v>
      </c>
      <c r="AI53" s="5">
        <f t="shared" si="8"/>
        <v>7.6388890156522393E-3</v>
      </c>
    </row>
    <row r="54" spans="3:35">
      <c r="C54" s="246" t="s">
        <v>21</v>
      </c>
      <c r="D54" s="246" t="s">
        <v>22</v>
      </c>
      <c r="E54" s="246" t="s">
        <v>55</v>
      </c>
      <c r="F54" s="246" t="s">
        <v>56</v>
      </c>
      <c r="G54" s="246">
        <v>2019</v>
      </c>
      <c r="H54" s="246">
        <v>4</v>
      </c>
      <c r="I54" s="246">
        <v>8</v>
      </c>
      <c r="J54" s="246">
        <v>1</v>
      </c>
      <c r="K54" s="246" t="s">
        <v>57</v>
      </c>
      <c r="L54" s="247">
        <v>5</v>
      </c>
      <c r="M54" s="246">
        <v>256771</v>
      </c>
      <c r="N54" s="246">
        <v>2680369</v>
      </c>
      <c r="O54" s="246">
        <v>8</v>
      </c>
      <c r="P54" s="246">
        <v>12</v>
      </c>
      <c r="Q54" s="246">
        <v>0</v>
      </c>
      <c r="R54" s="246"/>
      <c r="S54" s="246"/>
      <c r="T54" s="246" t="s">
        <v>32</v>
      </c>
      <c r="U54" s="246"/>
      <c r="V54" t="str">
        <f>INDEX(樣區!H:H,MATCH(F54,樣區!E:E,0))</f>
        <v>4月,6月</v>
      </c>
      <c r="W54" s="3" t="str">
        <f t="shared" si="0"/>
        <v>Y</v>
      </c>
      <c r="X54" s="3" t="str">
        <f t="shared" si="1"/>
        <v/>
      </c>
      <c r="Y54" s="3" t="str">
        <f t="shared" si="2"/>
        <v/>
      </c>
      <c r="Z54" s="3" t="str">
        <f t="shared" si="3"/>
        <v/>
      </c>
      <c r="AA54" s="3" t="str">
        <f t="shared" si="4"/>
        <v/>
      </c>
      <c r="AB54" s="249" t="str">
        <f t="shared" si="5"/>
        <v/>
      </c>
      <c r="AC54" s="3" t="str">
        <f t="shared" si="6"/>
        <v/>
      </c>
      <c r="AD54" s="5" t="str">
        <f t="shared" si="10"/>
        <v/>
      </c>
      <c r="AE54" s="3" t="str">
        <f t="shared" si="7"/>
        <v/>
      </c>
      <c r="AF54" s="3"/>
      <c r="AH54">
        <f>MATCH(ROUND(M54,0)&amp;ROUND(N54,0),樣點!N:N,0)</f>
        <v>1034</v>
      </c>
      <c r="AI54" s="5">
        <f t="shared" si="8"/>
        <v>8.333332953043282E-3</v>
      </c>
    </row>
    <row r="55" spans="3:35">
      <c r="C55" s="246" t="s">
        <v>21</v>
      </c>
      <c r="D55" s="246" t="s">
        <v>22</v>
      </c>
      <c r="E55" s="246" t="s">
        <v>55</v>
      </c>
      <c r="F55" s="246" t="s">
        <v>56</v>
      </c>
      <c r="G55" s="246">
        <v>2019</v>
      </c>
      <c r="H55" s="246">
        <v>4</v>
      </c>
      <c r="I55" s="246">
        <v>8</v>
      </c>
      <c r="J55" s="246">
        <v>1</v>
      </c>
      <c r="K55" s="246" t="s">
        <v>57</v>
      </c>
      <c r="L55" s="247">
        <v>6</v>
      </c>
      <c r="M55" s="246">
        <v>255765</v>
      </c>
      <c r="N55" s="246">
        <v>2680208</v>
      </c>
      <c r="O55" s="246">
        <v>8</v>
      </c>
      <c r="P55" s="246">
        <v>0</v>
      </c>
      <c r="Q55" s="246">
        <v>0</v>
      </c>
      <c r="R55" s="246"/>
      <c r="S55" s="246"/>
      <c r="T55" s="246" t="s">
        <v>32</v>
      </c>
      <c r="U55" s="246"/>
      <c r="V55" t="str">
        <f>INDEX(樣區!H:H,MATCH(F55,樣區!E:E,0))</f>
        <v>4月,6月</v>
      </c>
      <c r="W55" s="3" t="str">
        <f t="shared" si="0"/>
        <v>Y</v>
      </c>
      <c r="X55" s="3" t="str">
        <f t="shared" si="1"/>
        <v/>
      </c>
      <c r="Y55" s="3" t="str">
        <f t="shared" si="2"/>
        <v/>
      </c>
      <c r="Z55" s="3" t="str">
        <f t="shared" si="3"/>
        <v/>
      </c>
      <c r="AA55" s="3" t="str">
        <f t="shared" si="4"/>
        <v/>
      </c>
      <c r="AB55" s="249" t="str">
        <f t="shared" si="5"/>
        <v/>
      </c>
      <c r="AC55" s="3" t="str">
        <f t="shared" si="6"/>
        <v/>
      </c>
      <c r="AD55" s="5" t="str">
        <f t="shared" si="10"/>
        <v/>
      </c>
      <c r="AE55" s="3" t="str">
        <f t="shared" si="7"/>
        <v/>
      </c>
      <c r="AF55" s="3"/>
      <c r="AH55">
        <f>MATCH(ROUND(M55,0)&amp;ROUND(N55,0),樣點!N:N,0)</f>
        <v>1035</v>
      </c>
      <c r="AI55" s="5" t="str">
        <f t="shared" si="8"/>
        <v/>
      </c>
    </row>
    <row r="56" spans="3:35">
      <c r="C56" s="246" t="s">
        <v>21</v>
      </c>
      <c r="D56" s="246" t="s">
        <v>22</v>
      </c>
      <c r="E56" s="246" t="s">
        <v>58</v>
      </c>
      <c r="F56" s="246" t="s">
        <v>59</v>
      </c>
      <c r="G56" s="246">
        <v>2019</v>
      </c>
      <c r="H56" s="246">
        <v>4</v>
      </c>
      <c r="I56" s="246">
        <v>23</v>
      </c>
      <c r="J56" s="246">
        <v>1</v>
      </c>
      <c r="K56" s="246" t="s">
        <v>60</v>
      </c>
      <c r="L56" s="247">
        <v>1</v>
      </c>
      <c r="M56" s="246">
        <v>249408</v>
      </c>
      <c r="N56" s="246">
        <v>2669647</v>
      </c>
      <c r="O56" s="246">
        <v>8</v>
      </c>
      <c r="P56" s="246">
        <v>47</v>
      </c>
      <c r="Q56" s="246">
        <v>0</v>
      </c>
      <c r="R56" s="246"/>
      <c r="S56" s="246"/>
      <c r="T56" s="246" t="s">
        <v>32</v>
      </c>
      <c r="U56" s="246"/>
      <c r="V56" t="str">
        <f>INDEX(樣區!H:H,MATCH(F56,樣區!E:E,0))</f>
        <v>4月,6月</v>
      </c>
      <c r="W56" s="3" t="str">
        <f t="shared" si="0"/>
        <v>Y</v>
      </c>
      <c r="X56" s="3" t="str">
        <f t="shared" si="1"/>
        <v/>
      </c>
      <c r="Y56" s="3" t="str">
        <f t="shared" si="2"/>
        <v/>
      </c>
      <c r="Z56" s="3" t="str">
        <f t="shared" si="3"/>
        <v/>
      </c>
      <c r="AA56" s="3" t="str">
        <f t="shared" si="4"/>
        <v/>
      </c>
      <c r="AB56" s="249" t="str">
        <f t="shared" si="5"/>
        <v/>
      </c>
      <c r="AC56" s="3" t="str">
        <f t="shared" si="6"/>
        <v/>
      </c>
      <c r="AD56" s="5" t="str">
        <f t="shared" si="10"/>
        <v/>
      </c>
      <c r="AE56" s="3" t="str">
        <f t="shared" si="7"/>
        <v/>
      </c>
      <c r="AF56" s="3"/>
      <c r="AH56">
        <f>MATCH(ROUND(M56,0)&amp;ROUND(N56,0),樣點!N:N,0)</f>
        <v>1036</v>
      </c>
      <c r="AI56" s="5">
        <f t="shared" si="8"/>
        <v>6.2499999767169356E-3</v>
      </c>
    </row>
    <row r="57" spans="3:35">
      <c r="C57" s="246" t="s">
        <v>21</v>
      </c>
      <c r="D57" s="246" t="s">
        <v>22</v>
      </c>
      <c r="E57" s="246" t="s">
        <v>58</v>
      </c>
      <c r="F57" s="246" t="s">
        <v>59</v>
      </c>
      <c r="G57" s="246">
        <v>2019</v>
      </c>
      <c r="H57" s="246">
        <v>4</v>
      </c>
      <c r="I57" s="246">
        <v>23</v>
      </c>
      <c r="J57" s="246">
        <v>1</v>
      </c>
      <c r="K57" s="246" t="s">
        <v>60</v>
      </c>
      <c r="L57" s="247">
        <v>2</v>
      </c>
      <c r="M57" s="246">
        <v>249564</v>
      </c>
      <c r="N57" s="246">
        <v>2669517</v>
      </c>
      <c r="O57" s="246">
        <v>8</v>
      </c>
      <c r="P57" s="246">
        <v>56</v>
      </c>
      <c r="Q57" s="246">
        <v>0</v>
      </c>
      <c r="R57" s="246"/>
      <c r="S57" s="246"/>
      <c r="T57" s="246" t="s">
        <v>32</v>
      </c>
      <c r="U57" s="246"/>
      <c r="V57" t="str">
        <f>INDEX(樣區!H:H,MATCH(F57,樣區!E:E,0))</f>
        <v>4月,6月</v>
      </c>
      <c r="W57" s="3" t="str">
        <f t="shared" si="0"/>
        <v>Y</v>
      </c>
      <c r="X57" s="3" t="str">
        <f t="shared" si="1"/>
        <v/>
      </c>
      <c r="Y57" s="3" t="str">
        <f t="shared" si="2"/>
        <v/>
      </c>
      <c r="Z57" s="3" t="str">
        <f t="shared" si="3"/>
        <v/>
      </c>
      <c r="AA57" s="3" t="str">
        <f t="shared" si="4"/>
        <v/>
      </c>
      <c r="AB57" s="249" t="str">
        <f t="shared" si="5"/>
        <v/>
      </c>
      <c r="AC57" s="3" t="str">
        <f t="shared" si="6"/>
        <v/>
      </c>
      <c r="AD57" s="5" t="str">
        <f t="shared" si="10"/>
        <v/>
      </c>
      <c r="AE57" s="3" t="str">
        <f t="shared" si="7"/>
        <v/>
      </c>
      <c r="AF57" s="3"/>
      <c r="AH57">
        <f>MATCH(ROUND(M57,0)&amp;ROUND(N57,0),樣點!N:N,0)</f>
        <v>1037</v>
      </c>
      <c r="AI57" s="5">
        <f t="shared" si="8"/>
        <v>5.5555549915879965E-3</v>
      </c>
    </row>
    <row r="58" spans="3:35">
      <c r="C58" s="246" t="s">
        <v>21</v>
      </c>
      <c r="D58" s="246" t="s">
        <v>22</v>
      </c>
      <c r="E58" s="246" t="s">
        <v>58</v>
      </c>
      <c r="F58" s="246" t="s">
        <v>59</v>
      </c>
      <c r="G58" s="246">
        <v>2019</v>
      </c>
      <c r="H58" s="246">
        <v>4</v>
      </c>
      <c r="I58" s="246">
        <v>23</v>
      </c>
      <c r="J58" s="246">
        <v>1</v>
      </c>
      <c r="K58" s="246" t="s">
        <v>60</v>
      </c>
      <c r="L58" s="247">
        <v>3</v>
      </c>
      <c r="M58" s="246">
        <v>249688</v>
      </c>
      <c r="N58" s="246">
        <v>2669351</v>
      </c>
      <c r="O58" s="246">
        <v>9</v>
      </c>
      <c r="P58" s="246">
        <v>4</v>
      </c>
      <c r="Q58" s="246">
        <v>0</v>
      </c>
      <c r="R58" s="246"/>
      <c r="S58" s="246"/>
      <c r="T58" s="246" t="s">
        <v>61</v>
      </c>
      <c r="U58" s="246"/>
      <c r="V58" t="str">
        <f>INDEX(樣區!H:H,MATCH(F58,樣區!E:E,0))</f>
        <v>4月,6月</v>
      </c>
      <c r="W58" s="3" t="str">
        <f t="shared" si="0"/>
        <v>Y</v>
      </c>
      <c r="X58" s="3" t="str">
        <f t="shared" si="1"/>
        <v/>
      </c>
      <c r="Y58" s="3" t="str">
        <f t="shared" si="2"/>
        <v/>
      </c>
      <c r="Z58" s="3" t="str">
        <f t="shared" si="3"/>
        <v/>
      </c>
      <c r="AA58" s="3" t="str">
        <f t="shared" si="4"/>
        <v/>
      </c>
      <c r="AB58" s="249" t="str">
        <f t="shared" si="5"/>
        <v/>
      </c>
      <c r="AC58" s="3" t="str">
        <f t="shared" si="6"/>
        <v/>
      </c>
      <c r="AD58" s="5" t="str">
        <f t="shared" si="10"/>
        <v/>
      </c>
      <c r="AE58" s="3" t="str">
        <f t="shared" si="7"/>
        <v/>
      </c>
      <c r="AF58" s="3"/>
      <c r="AH58">
        <f>MATCH(ROUND(M58,0)&amp;ROUND(N58,0),樣點!N:N,0)</f>
        <v>1038</v>
      </c>
      <c r="AI58" s="5">
        <f t="shared" si="8"/>
        <v>6.2500000349245965E-3</v>
      </c>
    </row>
    <row r="59" spans="3:35">
      <c r="C59" s="246" t="s">
        <v>21</v>
      </c>
      <c r="D59" s="246" t="s">
        <v>22</v>
      </c>
      <c r="E59" s="246" t="s">
        <v>58</v>
      </c>
      <c r="F59" s="246" t="s">
        <v>59</v>
      </c>
      <c r="G59" s="246">
        <v>2019</v>
      </c>
      <c r="H59" s="246">
        <v>4</v>
      </c>
      <c r="I59" s="246">
        <v>23</v>
      </c>
      <c r="J59" s="246">
        <v>1</v>
      </c>
      <c r="K59" s="246" t="s">
        <v>60</v>
      </c>
      <c r="L59" s="247">
        <v>4</v>
      </c>
      <c r="M59" s="246">
        <v>249643</v>
      </c>
      <c r="N59" s="246">
        <v>2669150</v>
      </c>
      <c r="O59" s="246">
        <v>9</v>
      </c>
      <c r="P59" s="246">
        <v>13</v>
      </c>
      <c r="Q59" s="246">
        <v>0</v>
      </c>
      <c r="R59" s="246"/>
      <c r="S59" s="246"/>
      <c r="T59" s="246" t="s">
        <v>26</v>
      </c>
      <c r="U59" s="246"/>
      <c r="V59" t="str">
        <f>INDEX(樣區!H:H,MATCH(F59,樣區!E:E,0))</f>
        <v>4月,6月</v>
      </c>
      <c r="W59" s="3" t="str">
        <f t="shared" si="0"/>
        <v>Y</v>
      </c>
      <c r="X59" s="3" t="str">
        <f t="shared" si="1"/>
        <v/>
      </c>
      <c r="Y59" s="3" t="str">
        <f t="shared" si="2"/>
        <v/>
      </c>
      <c r="Z59" s="3" t="str">
        <f t="shared" si="3"/>
        <v/>
      </c>
      <c r="AA59" s="3" t="str">
        <f t="shared" si="4"/>
        <v/>
      </c>
      <c r="AB59" s="249" t="str">
        <f t="shared" si="5"/>
        <v/>
      </c>
      <c r="AC59" s="3" t="str">
        <f t="shared" si="6"/>
        <v/>
      </c>
      <c r="AD59" s="5" t="str">
        <f t="shared" si="10"/>
        <v/>
      </c>
      <c r="AE59" s="3" t="str">
        <f t="shared" si="7"/>
        <v/>
      </c>
      <c r="AF59" s="3"/>
      <c r="AH59">
        <f>MATCH(ROUND(M59,0)&amp;ROUND(N59,0),樣點!N:N,0)</f>
        <v>1039</v>
      </c>
      <c r="AI59" s="5">
        <f t="shared" si="8"/>
        <v>5.555555981118232E-3</v>
      </c>
    </row>
    <row r="60" spans="3:35">
      <c r="C60" s="246" t="s">
        <v>21</v>
      </c>
      <c r="D60" s="246" t="s">
        <v>22</v>
      </c>
      <c r="E60" s="246" t="s">
        <v>58</v>
      </c>
      <c r="F60" s="246" t="s">
        <v>59</v>
      </c>
      <c r="G60" s="246">
        <v>2019</v>
      </c>
      <c r="H60" s="246">
        <v>4</v>
      </c>
      <c r="I60" s="246">
        <v>23</v>
      </c>
      <c r="J60" s="246">
        <v>1</v>
      </c>
      <c r="K60" s="246" t="s">
        <v>60</v>
      </c>
      <c r="L60" s="247">
        <v>5</v>
      </c>
      <c r="M60" s="246">
        <v>249500</v>
      </c>
      <c r="N60" s="246">
        <v>2669006</v>
      </c>
      <c r="O60" s="246">
        <v>9</v>
      </c>
      <c r="P60" s="246">
        <v>21</v>
      </c>
      <c r="Q60" s="246">
        <v>0</v>
      </c>
      <c r="R60" s="246"/>
      <c r="S60" s="246"/>
      <c r="T60" s="246" t="s">
        <v>32</v>
      </c>
      <c r="U60" s="246"/>
      <c r="V60" t="str">
        <f>INDEX(樣區!H:H,MATCH(F60,樣區!E:E,0))</f>
        <v>4月,6月</v>
      </c>
      <c r="W60" s="3" t="str">
        <f t="shared" si="0"/>
        <v>Y</v>
      </c>
      <c r="X60" s="3" t="str">
        <f t="shared" si="1"/>
        <v/>
      </c>
      <c r="Y60" s="3" t="str">
        <f t="shared" si="2"/>
        <v/>
      </c>
      <c r="Z60" s="3" t="str">
        <f t="shared" si="3"/>
        <v/>
      </c>
      <c r="AA60" s="3" t="str">
        <f t="shared" si="4"/>
        <v/>
      </c>
      <c r="AB60" s="249" t="str">
        <f t="shared" si="5"/>
        <v/>
      </c>
      <c r="AC60" s="3" t="str">
        <f t="shared" si="6"/>
        <v/>
      </c>
      <c r="AD60" s="5" t="str">
        <f t="shared" si="10"/>
        <v>需計滿6分鐘</v>
      </c>
      <c r="AE60" s="3" t="str">
        <f t="shared" si="7"/>
        <v/>
      </c>
      <c r="AF60" s="3"/>
      <c r="AH60">
        <f>MATCH(ROUND(M60,0)&amp;ROUND(N60,0),樣點!N:N,0)</f>
        <v>1040</v>
      </c>
      <c r="AI60" s="5">
        <f t="shared" si="8"/>
        <v>1.3888890389353037E-3</v>
      </c>
    </row>
    <row r="61" spans="3:35">
      <c r="C61" s="246" t="s">
        <v>21</v>
      </c>
      <c r="D61" s="246" t="s">
        <v>22</v>
      </c>
      <c r="E61" s="246" t="s">
        <v>58</v>
      </c>
      <c r="F61" s="246" t="s">
        <v>59</v>
      </c>
      <c r="G61" s="246">
        <v>2019</v>
      </c>
      <c r="H61" s="246">
        <v>4</v>
      </c>
      <c r="I61" s="246">
        <v>23</v>
      </c>
      <c r="J61" s="246">
        <v>1</v>
      </c>
      <c r="K61" s="246" t="s">
        <v>60</v>
      </c>
      <c r="L61" s="247">
        <v>6</v>
      </c>
      <c r="M61" s="246">
        <v>249686</v>
      </c>
      <c r="N61" s="246">
        <v>2668877</v>
      </c>
      <c r="O61" s="246">
        <v>9</v>
      </c>
      <c r="P61" s="246">
        <v>23</v>
      </c>
      <c r="Q61" s="246">
        <v>0</v>
      </c>
      <c r="R61" s="246"/>
      <c r="S61" s="246"/>
      <c r="T61" s="246" t="s">
        <v>32</v>
      </c>
      <c r="U61" s="246"/>
      <c r="V61" t="str">
        <f>INDEX(樣區!H:H,MATCH(F61,樣區!E:E,0))</f>
        <v>4月,6月</v>
      </c>
      <c r="W61" s="3" t="str">
        <f t="shared" si="0"/>
        <v>Y</v>
      </c>
      <c r="X61" s="3" t="str">
        <f t="shared" si="1"/>
        <v/>
      </c>
      <c r="Y61" s="3" t="str">
        <f t="shared" si="2"/>
        <v/>
      </c>
      <c r="Z61" s="3" t="str">
        <f t="shared" si="3"/>
        <v/>
      </c>
      <c r="AA61" s="3" t="str">
        <f t="shared" si="4"/>
        <v/>
      </c>
      <c r="AB61" s="249" t="str">
        <f t="shared" si="5"/>
        <v/>
      </c>
      <c r="AC61" s="3" t="str">
        <f t="shared" si="6"/>
        <v/>
      </c>
      <c r="AD61" s="5" t="str">
        <f t="shared" si="10"/>
        <v/>
      </c>
      <c r="AE61" s="3" t="str">
        <f t="shared" si="7"/>
        <v/>
      </c>
      <c r="AF61" s="3"/>
      <c r="AH61">
        <f>MATCH(ROUND(M61,0)&amp;ROUND(N61,0),樣點!N:N,0)</f>
        <v>1041</v>
      </c>
      <c r="AI61" s="5" t="str">
        <f t="shared" si="8"/>
        <v/>
      </c>
    </row>
    <row r="62" spans="3:35">
      <c r="C62" s="246" t="s">
        <v>21</v>
      </c>
      <c r="D62" s="246" t="s">
        <v>22</v>
      </c>
      <c r="E62" s="246" t="s">
        <v>62</v>
      </c>
      <c r="F62" s="246" t="s">
        <v>63</v>
      </c>
      <c r="G62" s="246">
        <v>2019</v>
      </c>
      <c r="H62" s="246">
        <v>5</v>
      </c>
      <c r="I62" s="246">
        <v>3</v>
      </c>
      <c r="J62" s="246">
        <v>1</v>
      </c>
      <c r="K62" s="246" t="s">
        <v>64</v>
      </c>
      <c r="L62" s="247">
        <v>1</v>
      </c>
      <c r="M62" s="246">
        <v>251885</v>
      </c>
      <c r="N62" s="246">
        <v>2676925</v>
      </c>
      <c r="O62" s="246">
        <v>8</v>
      </c>
      <c r="P62" s="246">
        <v>14</v>
      </c>
      <c r="Q62" s="246">
        <v>0</v>
      </c>
      <c r="R62" s="246"/>
      <c r="S62" s="246"/>
      <c r="T62" s="246" t="s">
        <v>31</v>
      </c>
      <c r="U62" s="246"/>
      <c r="V62" t="str">
        <f>INDEX(樣區!H:H,MATCH(F62,樣區!E:E,0))</f>
        <v>4月,6月</v>
      </c>
      <c r="W62" s="3" t="str">
        <f t="shared" si="0"/>
        <v>Y</v>
      </c>
      <c r="X62" s="3" t="str">
        <f t="shared" si="1"/>
        <v/>
      </c>
      <c r="Y62" s="3" t="str">
        <f t="shared" si="2"/>
        <v/>
      </c>
      <c r="Z62" s="3" t="str">
        <f t="shared" si="3"/>
        <v/>
      </c>
      <c r="AA62" s="3" t="str">
        <f t="shared" si="4"/>
        <v/>
      </c>
      <c r="AB62" s="249" t="str">
        <f t="shared" si="5"/>
        <v/>
      </c>
      <c r="AC62" s="3" t="str">
        <f t="shared" si="6"/>
        <v/>
      </c>
      <c r="AD62" s="5" t="str">
        <f t="shared" si="10"/>
        <v/>
      </c>
      <c r="AE62" s="3" t="str">
        <f t="shared" si="7"/>
        <v/>
      </c>
      <c r="AF62" s="3"/>
      <c r="AH62">
        <f>MATCH(ROUND(M62,0)&amp;ROUND(N62,0),樣點!N:N,0)</f>
        <v>1042</v>
      </c>
      <c r="AI62" s="5">
        <f t="shared" si="8"/>
        <v>3.2638889038935304E-2</v>
      </c>
    </row>
    <row r="63" spans="3:35">
      <c r="C63" s="246" t="s">
        <v>21</v>
      </c>
      <c r="D63" s="246" t="s">
        <v>22</v>
      </c>
      <c r="E63" s="246" t="s">
        <v>62</v>
      </c>
      <c r="F63" s="246" t="s">
        <v>63</v>
      </c>
      <c r="G63" s="246">
        <v>2019</v>
      </c>
      <c r="H63" s="246">
        <v>5</v>
      </c>
      <c r="I63" s="246">
        <v>3</v>
      </c>
      <c r="J63" s="246">
        <v>1</v>
      </c>
      <c r="K63" s="246" t="s">
        <v>64</v>
      </c>
      <c r="L63" s="247">
        <v>2</v>
      </c>
      <c r="M63" s="246">
        <v>251983</v>
      </c>
      <c r="N63" s="246">
        <v>2677164</v>
      </c>
      <c r="O63" s="246">
        <v>7</v>
      </c>
      <c r="P63" s="246">
        <v>27</v>
      </c>
      <c r="Q63" s="246">
        <v>0</v>
      </c>
      <c r="R63" s="246"/>
      <c r="S63" s="246"/>
      <c r="T63" s="246" t="s">
        <v>32</v>
      </c>
      <c r="U63" s="246"/>
      <c r="V63" t="str">
        <f>INDEX(樣區!H:H,MATCH(F63,樣區!E:E,0))</f>
        <v>4月,6月</v>
      </c>
      <c r="W63" s="3" t="str">
        <f t="shared" si="0"/>
        <v>Y</v>
      </c>
      <c r="X63" s="3" t="str">
        <f t="shared" si="1"/>
        <v/>
      </c>
      <c r="Y63" s="3" t="str">
        <f t="shared" si="2"/>
        <v/>
      </c>
      <c r="Z63" s="3" t="str">
        <f t="shared" si="3"/>
        <v/>
      </c>
      <c r="AA63" s="3" t="str">
        <f t="shared" si="4"/>
        <v/>
      </c>
      <c r="AB63" s="249" t="str">
        <f t="shared" si="5"/>
        <v/>
      </c>
      <c r="AC63" s="3" t="str">
        <f t="shared" si="6"/>
        <v/>
      </c>
      <c r="AD63" s="5" t="str">
        <f t="shared" si="10"/>
        <v/>
      </c>
      <c r="AE63" s="3" t="str">
        <f t="shared" si="7"/>
        <v/>
      </c>
      <c r="AF63" s="3"/>
      <c r="AH63">
        <f>MATCH(ROUND(M63,0)&amp;ROUND(N63,0),樣點!N:N,0)</f>
        <v>1043</v>
      </c>
      <c r="AI63" s="5">
        <f t="shared" si="8"/>
        <v>5.0000000046566129E-2</v>
      </c>
    </row>
    <row r="64" spans="3:35">
      <c r="C64" s="246" t="s">
        <v>21</v>
      </c>
      <c r="D64" s="246" t="s">
        <v>22</v>
      </c>
      <c r="E64" s="246" t="s">
        <v>62</v>
      </c>
      <c r="F64" s="246" t="s">
        <v>63</v>
      </c>
      <c r="G64" s="246">
        <v>2019</v>
      </c>
      <c r="H64" s="246">
        <v>5</v>
      </c>
      <c r="I64" s="246">
        <v>3</v>
      </c>
      <c r="J64" s="246">
        <v>1</v>
      </c>
      <c r="K64" s="246" t="s">
        <v>64</v>
      </c>
      <c r="L64" s="247">
        <v>3</v>
      </c>
      <c r="M64" s="246">
        <v>252174</v>
      </c>
      <c r="N64" s="246">
        <v>2677040</v>
      </c>
      <c r="O64" s="246">
        <v>8</v>
      </c>
      <c r="P64" s="246">
        <v>39</v>
      </c>
      <c r="Q64" s="246">
        <v>0</v>
      </c>
      <c r="R64" s="246"/>
      <c r="S64" s="246"/>
      <c r="T64" s="246" t="s">
        <v>32</v>
      </c>
      <c r="U64" s="246"/>
      <c r="V64" t="str">
        <f>INDEX(樣區!H:H,MATCH(F64,樣區!E:E,0))</f>
        <v>4月,6月</v>
      </c>
      <c r="W64" s="3" t="str">
        <f t="shared" si="0"/>
        <v>Y</v>
      </c>
      <c r="X64" s="3" t="str">
        <f t="shared" si="1"/>
        <v/>
      </c>
      <c r="Y64" s="3" t="str">
        <f t="shared" si="2"/>
        <v/>
      </c>
      <c r="Z64" s="3" t="str">
        <f t="shared" si="3"/>
        <v/>
      </c>
      <c r="AA64" s="3" t="str">
        <f t="shared" si="4"/>
        <v/>
      </c>
      <c r="AB64" s="249" t="str">
        <f t="shared" si="5"/>
        <v/>
      </c>
      <c r="AC64" s="3" t="str">
        <f t="shared" si="6"/>
        <v/>
      </c>
      <c r="AD64" s="5" t="str">
        <f t="shared" si="10"/>
        <v/>
      </c>
      <c r="AE64" s="3" t="str">
        <f t="shared" si="7"/>
        <v/>
      </c>
      <c r="AF64" s="3"/>
      <c r="AH64">
        <f>MATCH(ROUND(M64,0)&amp;ROUND(N64,0),樣點!N:N,0)</f>
        <v>1044</v>
      </c>
      <c r="AI64" s="5">
        <f t="shared" si="8"/>
        <v>1.1805555957835168E-2</v>
      </c>
    </row>
    <row r="65" spans="3:35">
      <c r="C65" s="246" t="s">
        <v>21</v>
      </c>
      <c r="D65" s="246" t="s">
        <v>22</v>
      </c>
      <c r="E65" s="246" t="s">
        <v>62</v>
      </c>
      <c r="F65" s="246" t="s">
        <v>63</v>
      </c>
      <c r="G65" s="246">
        <v>2019</v>
      </c>
      <c r="H65" s="246">
        <v>5</v>
      </c>
      <c r="I65" s="246">
        <v>3</v>
      </c>
      <c r="J65" s="246">
        <v>1</v>
      </c>
      <c r="K65" s="246" t="s">
        <v>64</v>
      </c>
      <c r="L65" s="247">
        <v>4</v>
      </c>
      <c r="M65" s="246">
        <v>251740</v>
      </c>
      <c r="N65" s="246">
        <v>2677176</v>
      </c>
      <c r="O65" s="246">
        <v>8</v>
      </c>
      <c r="P65" s="246">
        <v>56</v>
      </c>
      <c r="Q65" s="246">
        <v>0</v>
      </c>
      <c r="R65" s="246"/>
      <c r="S65" s="246"/>
      <c r="T65" s="246" t="s">
        <v>31</v>
      </c>
      <c r="U65" s="246"/>
      <c r="V65" t="str">
        <f>INDEX(樣區!H:H,MATCH(F65,樣區!E:E,0))</f>
        <v>4月,6月</v>
      </c>
      <c r="W65" s="3" t="str">
        <f t="shared" si="0"/>
        <v>Y</v>
      </c>
      <c r="X65" s="3" t="str">
        <f t="shared" si="1"/>
        <v/>
      </c>
      <c r="Y65" s="3" t="str">
        <f t="shared" si="2"/>
        <v/>
      </c>
      <c r="Z65" s="3" t="str">
        <f t="shared" si="3"/>
        <v/>
      </c>
      <c r="AA65" s="3" t="str">
        <f t="shared" si="4"/>
        <v/>
      </c>
      <c r="AB65" s="249" t="str">
        <f t="shared" si="5"/>
        <v/>
      </c>
      <c r="AC65" s="3" t="str">
        <f t="shared" si="6"/>
        <v/>
      </c>
      <c r="AD65" s="5" t="str">
        <f t="shared" si="10"/>
        <v/>
      </c>
      <c r="AE65" s="3" t="str">
        <f t="shared" si="7"/>
        <v/>
      </c>
      <c r="AF65" s="3"/>
      <c r="AH65">
        <f>MATCH(ROUND(M65,0)&amp;ROUND(N65,0),樣點!N:N,0)</f>
        <v>1045</v>
      </c>
      <c r="AI65" s="5">
        <f t="shared" si="8"/>
        <v>1.041666604578495E-2</v>
      </c>
    </row>
    <row r="66" spans="3:35">
      <c r="C66" s="246" t="s">
        <v>21</v>
      </c>
      <c r="D66" s="246" t="s">
        <v>22</v>
      </c>
      <c r="E66" s="246" t="s">
        <v>62</v>
      </c>
      <c r="F66" s="246" t="s">
        <v>63</v>
      </c>
      <c r="G66" s="246">
        <v>2019</v>
      </c>
      <c r="H66" s="246">
        <v>5</v>
      </c>
      <c r="I66" s="246">
        <v>3</v>
      </c>
      <c r="J66" s="246">
        <v>1</v>
      </c>
      <c r="K66" s="246" t="s">
        <v>64</v>
      </c>
      <c r="L66" s="247">
        <v>5</v>
      </c>
      <c r="M66" s="246">
        <v>251683</v>
      </c>
      <c r="N66" s="246">
        <v>2677414</v>
      </c>
      <c r="O66" s="246">
        <v>9</v>
      </c>
      <c r="P66" s="246">
        <v>11</v>
      </c>
      <c r="Q66" s="246">
        <v>2</v>
      </c>
      <c r="R66" s="246" t="s">
        <v>43</v>
      </c>
      <c r="S66" s="246" t="s">
        <v>44</v>
      </c>
      <c r="T66" s="246" t="s">
        <v>32</v>
      </c>
      <c r="U66" s="246"/>
      <c r="V66" t="str">
        <f>INDEX(樣區!H:H,MATCH(F66,樣區!E:E,0))</f>
        <v>4月,6月</v>
      </c>
      <c r="W66" s="3" t="str">
        <f t="shared" ref="W66:W129" si="11">IF(ISNUMBER(AH66),"Y","N")</f>
        <v>Y</v>
      </c>
      <c r="X66" s="3" t="str">
        <f t="shared" ref="X66:X129" si="12">IF(OR(ISBLANK(H66),ISBLANK(I66)),"需記錄日期","")</f>
        <v/>
      </c>
      <c r="Y66" s="3" t="str">
        <f t="shared" ref="Y66:Y129" si="13">IF(O66&gt;9,"時間太晚","")</f>
        <v/>
      </c>
      <c r="Z66" s="3" t="str">
        <f t="shared" ref="Z66:Z129" si="14">IF(ISBLANK(Q66),"需記錄數量",IF(Q66&gt;2,"2隻以上，請記為猴群",""))</f>
        <v/>
      </c>
      <c r="AA66" s="3" t="str">
        <f t="shared" ref="AA66:AA129" si="15">IF(OR(Q66=1,Q66=2),IF(ISTEXT(R66),"","需記錄距離"),"")</f>
        <v/>
      </c>
      <c r="AB66" s="249" t="str">
        <f t="shared" ref="AB66:AB129" si="16">IF(S66="Y",IF(Q66&lt;&gt;2,"有叫聲應為猴群",""),"")</f>
        <v/>
      </c>
      <c r="AC66" s="3" t="str">
        <f t="shared" ref="AC66:AC129" si="17">IF(ISBLANK(T66),"需記錄棲地類型",IF(LEN(T66)&lt;&gt;2,"請填最主要的棲地類型，其餘的可在備注補充說明",""))</f>
        <v/>
      </c>
      <c r="AD66" s="5" t="str">
        <f t="shared" si="10"/>
        <v/>
      </c>
      <c r="AE66" s="3" t="str">
        <f t="shared" ref="AE66:AE129" si="18">IF(COUNTIF(U66,"*搖樹*")=1,IF(Q66&lt;&gt;2,"有搖樹行為應為猴群",""),"")</f>
        <v/>
      </c>
      <c r="AF66" s="3"/>
      <c r="AH66">
        <f>MATCH(ROUND(M66,0)&amp;ROUND(N66,0),樣點!N:N,0)</f>
        <v>1046</v>
      </c>
      <c r="AI66" s="5">
        <f t="shared" ref="AI66:AI129" si="19">IF((F67&amp;J67)=(F66&amp;J66),ABS((DATE(G67,H67,I67)&amp;TIME(O67,P67,0))-(DATE(G66,H66,I66)&amp;TIME(O66,P66,0))),"")</f>
        <v>8.3333340007811785E-3</v>
      </c>
    </row>
    <row r="67" spans="3:35">
      <c r="C67" s="246" t="s">
        <v>21</v>
      </c>
      <c r="D67" s="246" t="s">
        <v>22</v>
      </c>
      <c r="E67" s="246" t="s">
        <v>62</v>
      </c>
      <c r="F67" s="246" t="s">
        <v>63</v>
      </c>
      <c r="G67" s="246">
        <v>2019</v>
      </c>
      <c r="H67" s="246">
        <v>5</v>
      </c>
      <c r="I67" s="246">
        <v>3</v>
      </c>
      <c r="J67" s="246">
        <v>1</v>
      </c>
      <c r="K67" s="246" t="s">
        <v>64</v>
      </c>
      <c r="L67" s="247">
        <v>6</v>
      </c>
      <c r="M67" s="246">
        <v>251912</v>
      </c>
      <c r="N67" s="246">
        <v>2677536</v>
      </c>
      <c r="O67" s="246">
        <v>9</v>
      </c>
      <c r="P67" s="246">
        <v>23</v>
      </c>
      <c r="Q67" s="246">
        <v>0</v>
      </c>
      <c r="R67" s="246"/>
      <c r="S67" s="246"/>
      <c r="T67" s="246" t="s">
        <v>31</v>
      </c>
      <c r="U67" s="246"/>
      <c r="V67" t="str">
        <f>INDEX(樣區!H:H,MATCH(F67,樣區!E:E,0))</f>
        <v>4月,6月</v>
      </c>
      <c r="W67" s="3" t="str">
        <f t="shared" si="11"/>
        <v>Y</v>
      </c>
      <c r="X67" s="3" t="str">
        <f t="shared" si="12"/>
        <v/>
      </c>
      <c r="Y67" s="3" t="str">
        <f t="shared" si="13"/>
        <v/>
      </c>
      <c r="Z67" s="3" t="str">
        <f t="shared" si="14"/>
        <v/>
      </c>
      <c r="AA67" s="3" t="str">
        <f t="shared" si="15"/>
        <v/>
      </c>
      <c r="AB67" s="249" t="str">
        <f t="shared" si="16"/>
        <v/>
      </c>
      <c r="AC67" s="3" t="str">
        <f t="shared" si="17"/>
        <v/>
      </c>
      <c r="AD67" s="5" t="str">
        <f t="shared" si="10"/>
        <v/>
      </c>
      <c r="AE67" s="3" t="str">
        <f t="shared" si="18"/>
        <v/>
      </c>
      <c r="AF67" s="3"/>
      <c r="AH67">
        <f>MATCH(ROUND(M67,0)&amp;ROUND(N67,0),樣點!N:N,0)</f>
        <v>1047</v>
      </c>
      <c r="AI67" s="5" t="str">
        <f t="shared" si="19"/>
        <v/>
      </c>
    </row>
    <row r="68" spans="3:35">
      <c r="C68" s="246" t="s">
        <v>21</v>
      </c>
      <c r="D68" s="246" t="s">
        <v>22</v>
      </c>
      <c r="E68" s="246" t="s">
        <v>65</v>
      </c>
      <c r="F68" s="246" t="s">
        <v>66</v>
      </c>
      <c r="G68" s="246">
        <v>2019</v>
      </c>
      <c r="H68" s="246">
        <v>4</v>
      </c>
      <c r="I68" s="246">
        <v>29</v>
      </c>
      <c r="J68" s="246">
        <v>1</v>
      </c>
      <c r="K68" s="246" t="s">
        <v>67</v>
      </c>
      <c r="L68" s="247">
        <v>1</v>
      </c>
      <c r="M68" s="246">
        <v>247020</v>
      </c>
      <c r="N68" s="246">
        <v>2671167</v>
      </c>
      <c r="O68" s="246">
        <v>8</v>
      </c>
      <c r="P68" s="246">
        <v>36</v>
      </c>
      <c r="Q68" s="246">
        <v>0</v>
      </c>
      <c r="R68" s="246"/>
      <c r="S68" s="246"/>
      <c r="T68" s="246" t="s">
        <v>26</v>
      </c>
      <c r="U68" s="246"/>
      <c r="V68" t="str">
        <f>INDEX(樣區!H:H,MATCH(F68,樣區!E:E,0))</f>
        <v>4月,6月</v>
      </c>
      <c r="W68" s="3" t="str">
        <f t="shared" si="11"/>
        <v>Y</v>
      </c>
      <c r="X68" s="3" t="str">
        <f t="shared" si="12"/>
        <v/>
      </c>
      <c r="Y68" s="3" t="str">
        <f t="shared" si="13"/>
        <v/>
      </c>
      <c r="Z68" s="3" t="str">
        <f t="shared" si="14"/>
        <v/>
      </c>
      <c r="AA68" s="3" t="str">
        <f t="shared" si="15"/>
        <v/>
      </c>
      <c r="AB68" s="249" t="str">
        <f t="shared" si="16"/>
        <v/>
      </c>
      <c r="AC68" s="3" t="str">
        <f t="shared" si="17"/>
        <v/>
      </c>
      <c r="AD68" s="5" t="str">
        <f t="shared" si="10"/>
        <v/>
      </c>
      <c r="AE68" s="3" t="str">
        <f t="shared" si="18"/>
        <v/>
      </c>
      <c r="AF68" s="3"/>
      <c r="AH68">
        <f>MATCH(ROUND(M68,0)&amp;ROUND(N68,0),樣點!N:N,0)</f>
        <v>1048</v>
      </c>
      <c r="AI68" s="5">
        <f t="shared" si="19"/>
        <v>6.2500000349245965E-3</v>
      </c>
    </row>
    <row r="69" spans="3:35">
      <c r="C69" s="246" t="s">
        <v>21</v>
      </c>
      <c r="D69" s="246" t="s">
        <v>22</v>
      </c>
      <c r="E69" s="246" t="s">
        <v>65</v>
      </c>
      <c r="F69" s="246" t="s">
        <v>66</v>
      </c>
      <c r="G69" s="246">
        <v>2019</v>
      </c>
      <c r="H69" s="246">
        <v>4</v>
      </c>
      <c r="I69" s="246">
        <v>29</v>
      </c>
      <c r="J69" s="246">
        <v>1</v>
      </c>
      <c r="K69" s="246" t="s">
        <v>67</v>
      </c>
      <c r="L69" s="247">
        <v>2</v>
      </c>
      <c r="M69" s="246">
        <v>246904</v>
      </c>
      <c r="N69" s="246">
        <v>2671003</v>
      </c>
      <c r="O69" s="246">
        <v>8</v>
      </c>
      <c r="P69" s="246">
        <v>45</v>
      </c>
      <c r="Q69" s="246">
        <v>0</v>
      </c>
      <c r="R69" s="246"/>
      <c r="S69" s="246"/>
      <c r="T69" s="246" t="s">
        <v>32</v>
      </c>
      <c r="U69" s="246"/>
      <c r="V69" t="str">
        <f>INDEX(樣區!H:H,MATCH(F69,樣區!E:E,0))</f>
        <v>4月,6月</v>
      </c>
      <c r="W69" s="3" t="str">
        <f t="shared" si="11"/>
        <v>Y</v>
      </c>
      <c r="X69" s="3" t="str">
        <f t="shared" si="12"/>
        <v/>
      </c>
      <c r="Y69" s="3" t="str">
        <f t="shared" si="13"/>
        <v/>
      </c>
      <c r="Z69" s="3" t="str">
        <f t="shared" si="14"/>
        <v/>
      </c>
      <c r="AA69" s="3" t="str">
        <f t="shared" si="15"/>
        <v/>
      </c>
      <c r="AB69" s="249" t="str">
        <f t="shared" si="16"/>
        <v/>
      </c>
      <c r="AC69" s="3" t="str">
        <f t="shared" si="17"/>
        <v/>
      </c>
      <c r="AD69" s="5" t="str">
        <f t="shared" si="10"/>
        <v/>
      </c>
      <c r="AE69" s="3" t="str">
        <f t="shared" si="18"/>
        <v/>
      </c>
      <c r="AF69" s="3"/>
      <c r="AH69">
        <f>MATCH(ROUND(M69,0)&amp;ROUND(N69,0),樣點!N:N,0)</f>
        <v>1049</v>
      </c>
      <c r="AI69" s="5">
        <f t="shared" si="19"/>
        <v>6.9444439723156393E-3</v>
      </c>
    </row>
    <row r="70" spans="3:35">
      <c r="C70" s="246" t="s">
        <v>21</v>
      </c>
      <c r="D70" s="246" t="s">
        <v>22</v>
      </c>
      <c r="E70" s="246" t="s">
        <v>65</v>
      </c>
      <c r="F70" s="246" t="s">
        <v>66</v>
      </c>
      <c r="G70" s="246">
        <v>2019</v>
      </c>
      <c r="H70" s="246">
        <v>4</v>
      </c>
      <c r="I70" s="246">
        <v>29</v>
      </c>
      <c r="J70" s="246">
        <v>1</v>
      </c>
      <c r="K70" s="246" t="s">
        <v>67</v>
      </c>
      <c r="L70" s="247">
        <v>3</v>
      </c>
      <c r="M70" s="246">
        <v>246778</v>
      </c>
      <c r="N70" s="246">
        <v>2670832</v>
      </c>
      <c r="O70" s="246">
        <v>8</v>
      </c>
      <c r="P70" s="246">
        <v>55</v>
      </c>
      <c r="Q70" s="246">
        <v>0</v>
      </c>
      <c r="R70" s="246"/>
      <c r="S70" s="246"/>
      <c r="T70" s="246" t="s">
        <v>32</v>
      </c>
      <c r="U70" s="246"/>
      <c r="V70" t="str">
        <f>INDEX(樣區!H:H,MATCH(F70,樣區!E:E,0))</f>
        <v>4月,6月</v>
      </c>
      <c r="W70" s="3" t="str">
        <f t="shared" si="11"/>
        <v>Y</v>
      </c>
      <c r="X70" s="3" t="str">
        <f t="shared" si="12"/>
        <v/>
      </c>
      <c r="Y70" s="3" t="str">
        <f t="shared" si="13"/>
        <v/>
      </c>
      <c r="Z70" s="3" t="str">
        <f t="shared" si="14"/>
        <v/>
      </c>
      <c r="AA70" s="3" t="str">
        <f t="shared" si="15"/>
        <v/>
      </c>
      <c r="AB70" s="249" t="str">
        <f t="shared" si="16"/>
        <v/>
      </c>
      <c r="AC70" s="3" t="str">
        <f t="shared" si="17"/>
        <v/>
      </c>
      <c r="AD70" s="5" t="str">
        <f t="shared" si="10"/>
        <v/>
      </c>
      <c r="AE70" s="3" t="str">
        <f t="shared" si="18"/>
        <v/>
      </c>
      <c r="AF70" s="3"/>
      <c r="AH70">
        <f>MATCH(ROUND(M70,0)&amp;ROUND(N70,0),樣點!N:N,0)</f>
        <v>1050</v>
      </c>
      <c r="AI70" s="5">
        <f t="shared" si="19"/>
        <v>5.555555981118232E-3</v>
      </c>
    </row>
    <row r="71" spans="3:35">
      <c r="C71" s="246" t="s">
        <v>21</v>
      </c>
      <c r="D71" s="246" t="s">
        <v>22</v>
      </c>
      <c r="E71" s="246" t="s">
        <v>65</v>
      </c>
      <c r="F71" s="246" t="s">
        <v>66</v>
      </c>
      <c r="G71" s="246">
        <v>2019</v>
      </c>
      <c r="H71" s="246">
        <v>4</v>
      </c>
      <c r="I71" s="246">
        <v>29</v>
      </c>
      <c r="J71" s="246">
        <v>1</v>
      </c>
      <c r="K71" s="246" t="s">
        <v>67</v>
      </c>
      <c r="L71" s="247">
        <v>4</v>
      </c>
      <c r="M71" s="246">
        <v>246793</v>
      </c>
      <c r="N71" s="246">
        <v>2670632</v>
      </c>
      <c r="O71" s="246">
        <v>9</v>
      </c>
      <c r="P71" s="246">
        <v>3</v>
      </c>
      <c r="Q71" s="246">
        <v>0</v>
      </c>
      <c r="R71" s="246"/>
      <c r="S71" s="246"/>
      <c r="T71" s="246" t="s">
        <v>32</v>
      </c>
      <c r="U71" s="246"/>
      <c r="V71" t="str">
        <f>INDEX(樣區!H:H,MATCH(F71,樣區!E:E,0))</f>
        <v>4月,6月</v>
      </c>
      <c r="W71" s="3" t="str">
        <f t="shared" si="11"/>
        <v>Y</v>
      </c>
      <c r="X71" s="3" t="str">
        <f t="shared" si="12"/>
        <v/>
      </c>
      <c r="Y71" s="3" t="str">
        <f t="shared" si="13"/>
        <v/>
      </c>
      <c r="Z71" s="3" t="str">
        <f t="shared" si="14"/>
        <v/>
      </c>
      <c r="AA71" s="3" t="str">
        <f t="shared" si="15"/>
        <v/>
      </c>
      <c r="AB71" s="249" t="str">
        <f t="shared" si="16"/>
        <v/>
      </c>
      <c r="AC71" s="3" t="str">
        <f t="shared" si="17"/>
        <v/>
      </c>
      <c r="AD71" s="5" t="str">
        <f t="shared" si="10"/>
        <v/>
      </c>
      <c r="AE71" s="3" t="str">
        <f t="shared" si="18"/>
        <v/>
      </c>
      <c r="AF71" s="3"/>
      <c r="AH71">
        <f>MATCH(ROUND(M71,0)&amp;ROUND(N71,0),樣點!N:N,0)</f>
        <v>1051</v>
      </c>
      <c r="AI71" s="5">
        <f t="shared" si="19"/>
        <v>6.2500000349245965E-3</v>
      </c>
    </row>
    <row r="72" spans="3:35">
      <c r="C72" s="246" t="s">
        <v>21</v>
      </c>
      <c r="D72" s="246" t="s">
        <v>22</v>
      </c>
      <c r="E72" s="246" t="s">
        <v>65</v>
      </c>
      <c r="F72" s="246" t="s">
        <v>66</v>
      </c>
      <c r="G72" s="246">
        <v>2019</v>
      </c>
      <c r="H72" s="246">
        <v>4</v>
      </c>
      <c r="I72" s="246">
        <v>29</v>
      </c>
      <c r="J72" s="246">
        <v>1</v>
      </c>
      <c r="K72" s="246" t="s">
        <v>67</v>
      </c>
      <c r="L72" s="247">
        <v>5</v>
      </c>
      <c r="M72" s="246">
        <v>246980</v>
      </c>
      <c r="N72" s="246">
        <v>2670514</v>
      </c>
      <c r="O72" s="246">
        <v>9</v>
      </c>
      <c r="P72" s="246">
        <v>12</v>
      </c>
      <c r="Q72" s="246">
        <v>0</v>
      </c>
      <c r="R72" s="246"/>
      <c r="S72" s="246"/>
      <c r="T72" s="246" t="s">
        <v>26</v>
      </c>
      <c r="U72" s="246"/>
      <c r="V72" t="str">
        <f>INDEX(樣區!H:H,MATCH(F72,樣區!E:E,0))</f>
        <v>4月,6月</v>
      </c>
      <c r="W72" s="3" t="str">
        <f t="shared" si="11"/>
        <v>Y</v>
      </c>
      <c r="X72" s="3" t="str">
        <f t="shared" si="12"/>
        <v/>
      </c>
      <c r="Y72" s="3" t="str">
        <f t="shared" si="13"/>
        <v/>
      </c>
      <c r="Z72" s="3" t="str">
        <f t="shared" si="14"/>
        <v/>
      </c>
      <c r="AA72" s="3" t="str">
        <f t="shared" si="15"/>
        <v/>
      </c>
      <c r="AB72" s="249" t="str">
        <f t="shared" si="16"/>
        <v/>
      </c>
      <c r="AC72" s="3" t="str">
        <f t="shared" si="17"/>
        <v/>
      </c>
      <c r="AD72" s="5" t="str">
        <f t="shared" si="10"/>
        <v/>
      </c>
      <c r="AE72" s="3" t="str">
        <f t="shared" si="18"/>
        <v/>
      </c>
      <c r="AF72" s="3"/>
      <c r="AH72">
        <f>MATCH(ROUND(M72,0)&amp;ROUND(N72,0),樣點!N:N,0)</f>
        <v>1052</v>
      </c>
      <c r="AI72" s="5">
        <f t="shared" si="19"/>
        <v>6.9444439723156393E-3</v>
      </c>
    </row>
    <row r="73" spans="3:35">
      <c r="C73" s="246" t="s">
        <v>21</v>
      </c>
      <c r="D73" s="246" t="s">
        <v>22</v>
      </c>
      <c r="E73" s="246" t="s">
        <v>65</v>
      </c>
      <c r="F73" s="246" t="s">
        <v>66</v>
      </c>
      <c r="G73" s="246">
        <v>2019</v>
      </c>
      <c r="H73" s="246">
        <v>4</v>
      </c>
      <c r="I73" s="246">
        <v>29</v>
      </c>
      <c r="J73" s="246">
        <v>1</v>
      </c>
      <c r="K73" s="246" t="s">
        <v>67</v>
      </c>
      <c r="L73" s="247">
        <v>6</v>
      </c>
      <c r="M73" s="246">
        <v>246664</v>
      </c>
      <c r="N73" s="246">
        <v>2670476</v>
      </c>
      <c r="O73" s="246">
        <v>9</v>
      </c>
      <c r="P73" s="246">
        <v>22</v>
      </c>
      <c r="Q73" s="246">
        <v>0</v>
      </c>
      <c r="R73" s="246"/>
      <c r="S73" s="246"/>
      <c r="T73" s="246" t="s">
        <v>26</v>
      </c>
      <c r="U73" s="246"/>
      <c r="V73" t="str">
        <f>INDEX(樣區!H:H,MATCH(F73,樣區!E:E,0))</f>
        <v>4月,6月</v>
      </c>
      <c r="W73" s="3" t="str">
        <f t="shared" si="11"/>
        <v>Y</v>
      </c>
      <c r="X73" s="3" t="str">
        <f t="shared" si="12"/>
        <v/>
      </c>
      <c r="Y73" s="3" t="str">
        <f t="shared" si="13"/>
        <v/>
      </c>
      <c r="Z73" s="3" t="str">
        <f t="shared" si="14"/>
        <v/>
      </c>
      <c r="AA73" s="3" t="str">
        <f t="shared" si="15"/>
        <v/>
      </c>
      <c r="AB73" s="249" t="str">
        <f t="shared" si="16"/>
        <v/>
      </c>
      <c r="AC73" s="3" t="str">
        <f t="shared" si="17"/>
        <v/>
      </c>
      <c r="AD73" s="5" t="str">
        <f t="shared" si="10"/>
        <v/>
      </c>
      <c r="AE73" s="3" t="str">
        <f t="shared" si="18"/>
        <v/>
      </c>
      <c r="AF73" s="3"/>
      <c r="AH73">
        <f>MATCH(ROUND(M73,0)&amp;ROUND(N73,0),樣點!N:N,0)</f>
        <v>1053</v>
      </c>
      <c r="AI73" s="5" t="str">
        <f t="shared" si="19"/>
        <v/>
      </c>
    </row>
    <row r="74" spans="3:35">
      <c r="C74" s="246" t="s">
        <v>21</v>
      </c>
      <c r="D74" s="246" t="s">
        <v>68</v>
      </c>
      <c r="E74" s="246" t="s">
        <v>4551</v>
      </c>
      <c r="F74" s="246" t="s">
        <v>3897</v>
      </c>
      <c r="G74" s="246">
        <v>2019</v>
      </c>
      <c r="H74" s="246">
        <v>4</v>
      </c>
      <c r="I74" s="246">
        <v>18</v>
      </c>
      <c r="J74" s="246">
        <v>1</v>
      </c>
      <c r="K74" s="246" t="s">
        <v>70</v>
      </c>
      <c r="L74" s="247">
        <v>1</v>
      </c>
      <c r="M74" s="246">
        <v>271708</v>
      </c>
      <c r="N74" s="246">
        <v>2683203</v>
      </c>
      <c r="O74" s="246">
        <v>9</v>
      </c>
      <c r="P74" s="246">
        <v>25</v>
      </c>
      <c r="Q74" s="246">
        <v>0</v>
      </c>
      <c r="R74" s="246"/>
      <c r="S74" s="246"/>
      <c r="T74" s="246" t="s">
        <v>26</v>
      </c>
      <c r="U74" s="246" t="s">
        <v>71</v>
      </c>
      <c r="V74" t="str">
        <f>INDEX(樣區!H:H,MATCH(F74,樣區!E:E,0))</f>
        <v>4月,6月</v>
      </c>
      <c r="W74" s="3" t="str">
        <f t="shared" si="11"/>
        <v>Y</v>
      </c>
      <c r="X74" s="3" t="str">
        <f t="shared" si="12"/>
        <v/>
      </c>
      <c r="Y74" s="3" t="str">
        <f t="shared" si="13"/>
        <v/>
      </c>
      <c r="Z74" s="3" t="str">
        <f t="shared" si="14"/>
        <v/>
      </c>
      <c r="AA74" s="3" t="str">
        <f t="shared" si="15"/>
        <v/>
      </c>
      <c r="AB74" s="249" t="str">
        <f t="shared" si="16"/>
        <v/>
      </c>
      <c r="AC74" s="3" t="str">
        <f t="shared" si="17"/>
        <v/>
      </c>
      <c r="AD74" s="5" t="str">
        <f t="shared" si="10"/>
        <v/>
      </c>
      <c r="AE74" s="3" t="str">
        <f t="shared" si="18"/>
        <v/>
      </c>
      <c r="AF74" s="3"/>
      <c r="AH74">
        <f>MATCH(ROUND(M74,0)&amp;ROUND(N74,0),樣點!N:N,0)</f>
        <v>1054</v>
      </c>
      <c r="AI74" s="5">
        <f t="shared" si="19"/>
        <v>6.2499999767169356E-3</v>
      </c>
    </row>
    <row r="75" spans="3:35">
      <c r="C75" s="246" t="s">
        <v>21</v>
      </c>
      <c r="D75" s="246" t="s">
        <v>68</v>
      </c>
      <c r="E75" s="246" t="s">
        <v>69</v>
      </c>
      <c r="F75" s="246" t="s">
        <v>3897</v>
      </c>
      <c r="G75" s="246">
        <v>2019</v>
      </c>
      <c r="H75" s="246">
        <v>4</v>
      </c>
      <c r="I75" s="246">
        <v>18</v>
      </c>
      <c r="J75" s="246">
        <v>1</v>
      </c>
      <c r="K75" s="246" t="s">
        <v>70</v>
      </c>
      <c r="L75" s="247">
        <v>2</v>
      </c>
      <c r="M75" s="246">
        <v>271533</v>
      </c>
      <c r="N75" s="246">
        <v>2683099</v>
      </c>
      <c r="O75" s="246">
        <v>9</v>
      </c>
      <c r="P75" s="246">
        <v>34</v>
      </c>
      <c r="Q75" s="246">
        <v>0</v>
      </c>
      <c r="R75" s="246"/>
      <c r="S75" s="246"/>
      <c r="T75" s="246" t="s">
        <v>32</v>
      </c>
      <c r="U75" s="246" t="s">
        <v>71</v>
      </c>
      <c r="V75" t="str">
        <f>INDEX(樣區!H:H,MATCH(F75,樣區!E:E,0))</f>
        <v>4月,6月</v>
      </c>
      <c r="W75" s="3" t="str">
        <f t="shared" si="11"/>
        <v>Y</v>
      </c>
      <c r="X75" s="3" t="str">
        <f t="shared" si="12"/>
        <v/>
      </c>
      <c r="Y75" s="3" t="str">
        <f t="shared" si="13"/>
        <v/>
      </c>
      <c r="Z75" s="3" t="str">
        <f t="shared" si="14"/>
        <v/>
      </c>
      <c r="AA75" s="3" t="str">
        <f t="shared" si="15"/>
        <v/>
      </c>
      <c r="AB75" s="249" t="str">
        <f t="shared" si="16"/>
        <v/>
      </c>
      <c r="AC75" s="3" t="str">
        <f t="shared" si="17"/>
        <v/>
      </c>
      <c r="AD75" s="5" t="str">
        <f t="shared" si="10"/>
        <v/>
      </c>
      <c r="AE75" s="3" t="str">
        <f t="shared" si="18"/>
        <v/>
      </c>
      <c r="AF75" s="3"/>
      <c r="AH75">
        <f>MATCH(ROUND(M75,0)&amp;ROUND(N75,0),樣點!N:N,0)</f>
        <v>1055</v>
      </c>
      <c r="AI75" s="5">
        <f t="shared" si="19"/>
        <v>4.8611109959892929E-3</v>
      </c>
    </row>
    <row r="76" spans="3:35">
      <c r="C76" s="246" t="s">
        <v>21</v>
      </c>
      <c r="D76" s="246" t="s">
        <v>68</v>
      </c>
      <c r="E76" s="246" t="s">
        <v>69</v>
      </c>
      <c r="F76" s="246" t="s">
        <v>3897</v>
      </c>
      <c r="G76" s="246">
        <v>2019</v>
      </c>
      <c r="H76" s="246">
        <v>4</v>
      </c>
      <c r="I76" s="246">
        <v>18</v>
      </c>
      <c r="J76" s="246">
        <v>1</v>
      </c>
      <c r="K76" s="246" t="s">
        <v>70</v>
      </c>
      <c r="L76" s="247">
        <v>3</v>
      </c>
      <c r="M76" s="246">
        <v>271591</v>
      </c>
      <c r="N76" s="246">
        <v>2682869</v>
      </c>
      <c r="O76" s="246">
        <v>9</v>
      </c>
      <c r="P76" s="246">
        <v>41</v>
      </c>
      <c r="Q76" s="246">
        <v>0</v>
      </c>
      <c r="R76" s="246"/>
      <c r="S76" s="246"/>
      <c r="T76" s="246" t="s">
        <v>26</v>
      </c>
      <c r="U76" s="246" t="s">
        <v>71</v>
      </c>
      <c r="V76" t="str">
        <f>INDEX(樣區!H:H,MATCH(F76,樣區!E:E,0))</f>
        <v>4月,6月</v>
      </c>
      <c r="W76" s="3" t="str">
        <f t="shared" si="11"/>
        <v>Y</v>
      </c>
      <c r="X76" s="3" t="str">
        <f t="shared" si="12"/>
        <v/>
      </c>
      <c r="Y76" s="3" t="str">
        <f t="shared" si="13"/>
        <v/>
      </c>
      <c r="Z76" s="3" t="str">
        <f t="shared" si="14"/>
        <v/>
      </c>
      <c r="AA76" s="3" t="str">
        <f t="shared" si="15"/>
        <v/>
      </c>
      <c r="AB76" s="249" t="str">
        <f t="shared" si="16"/>
        <v/>
      </c>
      <c r="AC76" s="3" t="str">
        <f t="shared" si="17"/>
        <v/>
      </c>
      <c r="AD76" s="5" t="str">
        <f t="shared" si="10"/>
        <v/>
      </c>
      <c r="AE76" s="3" t="str">
        <f t="shared" si="18"/>
        <v/>
      </c>
      <c r="AF76" s="3"/>
      <c r="AH76">
        <f>MATCH(ROUND(M76,0)&amp;ROUND(N76,0),樣點!N:N,0)</f>
        <v>1056</v>
      </c>
      <c r="AI76" s="5">
        <f t="shared" si="19"/>
        <v>1.0416666977107525E-2</v>
      </c>
    </row>
    <row r="77" spans="3:35">
      <c r="C77" s="246" t="s">
        <v>21</v>
      </c>
      <c r="D77" s="246" t="s">
        <v>68</v>
      </c>
      <c r="E77" s="246" t="s">
        <v>69</v>
      </c>
      <c r="F77" s="246" t="s">
        <v>3897</v>
      </c>
      <c r="G77" s="246">
        <v>2019</v>
      </c>
      <c r="H77" s="246">
        <v>4</v>
      </c>
      <c r="I77" s="246">
        <v>18</v>
      </c>
      <c r="J77" s="246">
        <v>1</v>
      </c>
      <c r="K77" s="246" t="s">
        <v>70</v>
      </c>
      <c r="L77" s="247">
        <v>4</v>
      </c>
      <c r="M77" s="246">
        <v>271652</v>
      </c>
      <c r="N77" s="246">
        <v>2682682</v>
      </c>
      <c r="O77" s="246">
        <v>9</v>
      </c>
      <c r="P77" s="246">
        <v>26</v>
      </c>
      <c r="Q77" s="246">
        <v>0</v>
      </c>
      <c r="R77" s="246"/>
      <c r="S77" s="246"/>
      <c r="T77" s="246" t="s">
        <v>26</v>
      </c>
      <c r="U77" s="246" t="s">
        <v>72</v>
      </c>
      <c r="V77" t="str">
        <f>INDEX(樣區!H:H,MATCH(F77,樣區!E:E,0))</f>
        <v>4月,6月</v>
      </c>
      <c r="W77" s="3" t="str">
        <f t="shared" si="11"/>
        <v>Y</v>
      </c>
      <c r="X77" s="3" t="str">
        <f t="shared" si="12"/>
        <v/>
      </c>
      <c r="Y77" s="3" t="str">
        <f t="shared" si="13"/>
        <v/>
      </c>
      <c r="Z77" s="3" t="str">
        <f t="shared" si="14"/>
        <v/>
      </c>
      <c r="AA77" s="3" t="str">
        <f t="shared" si="15"/>
        <v/>
      </c>
      <c r="AB77" s="249" t="str">
        <f t="shared" si="16"/>
        <v/>
      </c>
      <c r="AC77" s="3" t="str">
        <f t="shared" si="17"/>
        <v/>
      </c>
      <c r="AD77" s="5" t="str">
        <f t="shared" ref="AD77" si="20">IF(ISBLANK(O77),"需記錄時間",IFERROR(IF((AI77-TIME(0,5,59))&lt;0,"需計滿6分鐘",""),""))</f>
        <v/>
      </c>
      <c r="AE77" s="3" t="str">
        <f t="shared" si="18"/>
        <v/>
      </c>
      <c r="AF77" s="3"/>
      <c r="AH77">
        <f>MATCH(ROUND(M77,0)&amp;ROUND(N77,0),樣點!N:N,0)</f>
        <v>1057</v>
      </c>
      <c r="AI77" s="5">
        <f t="shared" si="19"/>
        <v>5.555555981118232E-3</v>
      </c>
    </row>
    <row r="78" spans="3:35">
      <c r="C78" s="246" t="s">
        <v>21</v>
      </c>
      <c r="D78" s="246" t="s">
        <v>68</v>
      </c>
      <c r="E78" s="246" t="s">
        <v>69</v>
      </c>
      <c r="F78" s="246" t="s">
        <v>3897</v>
      </c>
      <c r="G78" s="246">
        <v>2019</v>
      </c>
      <c r="H78" s="246">
        <v>4</v>
      </c>
      <c r="I78" s="246">
        <v>18</v>
      </c>
      <c r="J78" s="246">
        <v>1</v>
      </c>
      <c r="K78" s="246" t="s">
        <v>70</v>
      </c>
      <c r="L78" s="247">
        <v>5</v>
      </c>
      <c r="M78" s="246">
        <v>271501</v>
      </c>
      <c r="N78" s="246">
        <v>2682796</v>
      </c>
      <c r="O78" s="246">
        <v>9</v>
      </c>
      <c r="P78" s="246">
        <v>34</v>
      </c>
      <c r="Q78" s="246">
        <v>0</v>
      </c>
      <c r="R78" s="246"/>
      <c r="S78" s="246"/>
      <c r="T78" s="246" t="s">
        <v>26</v>
      </c>
      <c r="U78" s="246" t="s">
        <v>72</v>
      </c>
      <c r="V78" t="str">
        <f>INDEX(樣區!H:H,MATCH(F78,樣區!E:E,0))</f>
        <v>4月,6月</v>
      </c>
      <c r="W78" s="3" t="str">
        <f t="shared" si="11"/>
        <v>N</v>
      </c>
      <c r="X78" s="3" t="str">
        <f t="shared" si="12"/>
        <v/>
      </c>
      <c r="Y78" s="3" t="str">
        <f t="shared" si="13"/>
        <v/>
      </c>
      <c r="Z78" s="3" t="str">
        <f t="shared" si="14"/>
        <v/>
      </c>
      <c r="AA78" s="3" t="str">
        <f t="shared" si="15"/>
        <v/>
      </c>
      <c r="AB78" s="2" t="str">
        <f t="shared" si="16"/>
        <v/>
      </c>
      <c r="AC78" s="3" t="str">
        <f t="shared" si="17"/>
        <v/>
      </c>
      <c r="AD78" s="5" t="str">
        <f>IF(ISBLANK(O78),"需記錄時間",IFERROR(IF((AI78-TIME(0,5,59))&lt;0,"需計滿6分鍾",""),""))</f>
        <v/>
      </c>
      <c r="AE78" s="3" t="str">
        <f t="shared" si="18"/>
        <v/>
      </c>
      <c r="AF78" s="3"/>
      <c r="AH78" t="e">
        <f>MATCH(ROUND(M78,0)&amp;ROUND(N78,0),樣點!N:N,0)</f>
        <v>#N/A</v>
      </c>
      <c r="AI78" s="5">
        <f t="shared" si="19"/>
        <v>4.8611109959892929E-3</v>
      </c>
    </row>
    <row r="79" spans="3:35">
      <c r="C79" s="246" t="s">
        <v>21</v>
      </c>
      <c r="D79" s="246" t="s">
        <v>68</v>
      </c>
      <c r="E79" s="246" t="s">
        <v>69</v>
      </c>
      <c r="F79" s="246" t="s">
        <v>3897</v>
      </c>
      <c r="G79" s="246">
        <v>2019</v>
      </c>
      <c r="H79" s="246">
        <v>4</v>
      </c>
      <c r="I79" s="246">
        <v>18</v>
      </c>
      <c r="J79" s="246">
        <v>1</v>
      </c>
      <c r="K79" s="246" t="s">
        <v>70</v>
      </c>
      <c r="L79" s="247">
        <v>6</v>
      </c>
      <c r="M79" s="246">
        <v>271334</v>
      </c>
      <c r="N79" s="246">
        <v>2682839</v>
      </c>
      <c r="O79" s="246">
        <v>9</v>
      </c>
      <c r="P79" s="246">
        <v>41</v>
      </c>
      <c r="Q79" s="246">
        <v>0</v>
      </c>
      <c r="R79" s="246"/>
      <c r="S79" s="246"/>
      <c r="T79" s="246" t="s">
        <v>26</v>
      </c>
      <c r="U79" s="246" t="s">
        <v>72</v>
      </c>
      <c r="V79" t="str">
        <f>INDEX(樣區!H:H,MATCH(F79,樣區!E:E,0))</f>
        <v>4月,6月</v>
      </c>
      <c r="W79" s="3" t="str">
        <f t="shared" si="11"/>
        <v>Y</v>
      </c>
      <c r="X79" s="3" t="str">
        <f t="shared" si="12"/>
        <v/>
      </c>
      <c r="Y79" s="3" t="str">
        <f t="shared" si="13"/>
        <v/>
      </c>
      <c r="Z79" s="3" t="str">
        <f t="shared" si="14"/>
        <v/>
      </c>
      <c r="AA79" s="3" t="str">
        <f t="shared" si="15"/>
        <v/>
      </c>
      <c r="AB79" s="249" t="str">
        <f t="shared" si="16"/>
        <v/>
      </c>
      <c r="AC79" s="3" t="str">
        <f t="shared" si="17"/>
        <v/>
      </c>
      <c r="AD79" s="5" t="str">
        <f t="shared" ref="AD79:AD85" si="21">IF(ISBLANK(O79),"需記錄時間",IFERROR(IF((AI79-TIME(0,5,59))&lt;0,"需計滿6分鐘",""),""))</f>
        <v/>
      </c>
      <c r="AE79" s="3" t="str">
        <f t="shared" si="18"/>
        <v/>
      </c>
      <c r="AF79" s="3"/>
      <c r="AH79">
        <f>MATCH(ROUND(M79,0)&amp;ROUND(N79,0),樣點!N:N,0)</f>
        <v>1059</v>
      </c>
      <c r="AI79" s="5" t="str">
        <f t="shared" si="19"/>
        <v/>
      </c>
    </row>
    <row r="80" spans="3:35">
      <c r="C80" s="246" t="s">
        <v>21</v>
      </c>
      <c r="D80" s="246" t="s">
        <v>68</v>
      </c>
      <c r="E80" s="246" t="s">
        <v>73</v>
      </c>
      <c r="F80" s="246" t="s">
        <v>3901</v>
      </c>
      <c r="G80" s="246">
        <v>2019</v>
      </c>
      <c r="H80" s="246">
        <v>5</v>
      </c>
      <c r="I80" s="246">
        <v>7</v>
      </c>
      <c r="J80" s="246">
        <v>1</v>
      </c>
      <c r="K80" s="246" t="s">
        <v>74</v>
      </c>
      <c r="L80" s="247">
        <v>1</v>
      </c>
      <c r="M80" s="246">
        <v>271802</v>
      </c>
      <c r="N80" s="246">
        <v>2680126</v>
      </c>
      <c r="O80" s="246">
        <v>8</v>
      </c>
      <c r="P80" s="246">
        <v>58</v>
      </c>
      <c r="Q80" s="246">
        <v>2</v>
      </c>
      <c r="R80" s="246" t="s">
        <v>75</v>
      </c>
      <c r="S80" s="246" t="s">
        <v>44</v>
      </c>
      <c r="T80" s="246" t="s">
        <v>32</v>
      </c>
      <c r="U80" s="246"/>
      <c r="V80" t="str">
        <f>INDEX(樣區!H:H,MATCH(F80,樣區!E:E,0))</f>
        <v>4月,6月</v>
      </c>
      <c r="W80" s="3" t="str">
        <f t="shared" si="11"/>
        <v>Y</v>
      </c>
      <c r="X80" s="3" t="str">
        <f t="shared" si="12"/>
        <v/>
      </c>
      <c r="Y80" s="3" t="str">
        <f t="shared" si="13"/>
        <v/>
      </c>
      <c r="Z80" s="3" t="str">
        <f t="shared" si="14"/>
        <v/>
      </c>
      <c r="AA80" s="3" t="str">
        <f t="shared" si="15"/>
        <v/>
      </c>
      <c r="AB80" s="249" t="str">
        <f t="shared" si="16"/>
        <v/>
      </c>
      <c r="AC80" s="3" t="str">
        <f t="shared" si="17"/>
        <v/>
      </c>
      <c r="AD80" s="5" t="str">
        <f t="shared" si="21"/>
        <v/>
      </c>
      <c r="AE80" s="3" t="str">
        <f t="shared" si="18"/>
        <v/>
      </c>
      <c r="AF80" s="3"/>
      <c r="AH80">
        <f>MATCH(ROUND(M80,0)&amp;ROUND(N80,0),樣點!N:N,0)</f>
        <v>1060</v>
      </c>
      <c r="AI80" s="5">
        <f t="shared" si="19"/>
        <v>6.9444439723156393E-3</v>
      </c>
    </row>
    <row r="81" spans="3:35">
      <c r="C81" s="246" t="s">
        <v>21</v>
      </c>
      <c r="D81" s="246" t="s">
        <v>68</v>
      </c>
      <c r="E81" s="246" t="s">
        <v>73</v>
      </c>
      <c r="F81" s="246" t="s">
        <v>3901</v>
      </c>
      <c r="G81" s="246">
        <v>2019</v>
      </c>
      <c r="H81" s="246">
        <v>5</v>
      </c>
      <c r="I81" s="246">
        <v>7</v>
      </c>
      <c r="J81" s="246">
        <v>1</v>
      </c>
      <c r="K81" s="246" t="s">
        <v>74</v>
      </c>
      <c r="L81" s="247">
        <v>2</v>
      </c>
      <c r="M81" s="246">
        <v>271968</v>
      </c>
      <c r="N81" s="246">
        <v>2680317</v>
      </c>
      <c r="O81" s="246">
        <v>9</v>
      </c>
      <c r="P81" s="246">
        <v>8</v>
      </c>
      <c r="Q81" s="246">
        <v>0</v>
      </c>
      <c r="R81" s="246"/>
      <c r="S81" s="246"/>
      <c r="T81" s="246" t="s">
        <v>32</v>
      </c>
      <c r="U81" s="246"/>
      <c r="V81" t="str">
        <f>INDEX(樣區!H:H,MATCH(F81,樣區!E:E,0))</f>
        <v>4月,6月</v>
      </c>
      <c r="W81" s="3" t="str">
        <f t="shared" si="11"/>
        <v>Y</v>
      </c>
      <c r="X81" s="3" t="str">
        <f t="shared" si="12"/>
        <v/>
      </c>
      <c r="Y81" s="3" t="str">
        <f t="shared" si="13"/>
        <v/>
      </c>
      <c r="Z81" s="3" t="str">
        <f t="shared" si="14"/>
        <v/>
      </c>
      <c r="AA81" s="3" t="str">
        <f t="shared" si="15"/>
        <v/>
      </c>
      <c r="AB81" s="249" t="str">
        <f t="shared" si="16"/>
        <v/>
      </c>
      <c r="AC81" s="3" t="str">
        <f t="shared" si="17"/>
        <v/>
      </c>
      <c r="AD81" s="5" t="str">
        <f t="shared" si="21"/>
        <v/>
      </c>
      <c r="AE81" s="3" t="str">
        <f t="shared" si="18"/>
        <v/>
      </c>
      <c r="AF81" s="3"/>
      <c r="AH81">
        <f>MATCH(ROUND(M81,0)&amp;ROUND(N81,0),樣點!N:N,0)</f>
        <v>1061</v>
      </c>
      <c r="AI81" s="5">
        <f t="shared" si="19"/>
        <v>6.2500000349245965E-3</v>
      </c>
    </row>
    <row r="82" spans="3:35">
      <c r="C82" s="246" t="s">
        <v>21</v>
      </c>
      <c r="D82" s="246" t="s">
        <v>68</v>
      </c>
      <c r="E82" s="246" t="s">
        <v>73</v>
      </c>
      <c r="F82" s="246" t="s">
        <v>3901</v>
      </c>
      <c r="G82" s="246">
        <v>2019</v>
      </c>
      <c r="H82" s="246">
        <v>5</v>
      </c>
      <c r="I82" s="246">
        <v>7</v>
      </c>
      <c r="J82" s="246">
        <v>1</v>
      </c>
      <c r="K82" s="246" t="s">
        <v>74</v>
      </c>
      <c r="L82" s="247">
        <v>3</v>
      </c>
      <c r="M82" s="246">
        <v>271899</v>
      </c>
      <c r="N82" s="246">
        <v>2680542</v>
      </c>
      <c r="O82" s="246">
        <v>9</v>
      </c>
      <c r="P82" s="246">
        <v>17</v>
      </c>
      <c r="Q82" s="246">
        <v>0</v>
      </c>
      <c r="R82" s="246"/>
      <c r="S82" s="246"/>
      <c r="T82" s="246" t="s">
        <v>32</v>
      </c>
      <c r="U82" s="246"/>
      <c r="V82" t="str">
        <f>INDEX(樣區!H:H,MATCH(F82,樣區!E:E,0))</f>
        <v>4月,6月</v>
      </c>
      <c r="W82" s="3" t="str">
        <f t="shared" si="11"/>
        <v>Y</v>
      </c>
      <c r="X82" s="3" t="str">
        <f t="shared" si="12"/>
        <v/>
      </c>
      <c r="Y82" s="3" t="str">
        <f t="shared" si="13"/>
        <v/>
      </c>
      <c r="Z82" s="3" t="str">
        <f t="shared" si="14"/>
        <v/>
      </c>
      <c r="AA82" s="3" t="str">
        <f t="shared" si="15"/>
        <v/>
      </c>
      <c r="AB82" s="249" t="str">
        <f t="shared" si="16"/>
        <v/>
      </c>
      <c r="AC82" s="3" t="str">
        <f t="shared" si="17"/>
        <v/>
      </c>
      <c r="AD82" s="5" t="str">
        <f t="shared" si="21"/>
        <v/>
      </c>
      <c r="AE82" s="3" t="str">
        <f t="shared" si="18"/>
        <v/>
      </c>
      <c r="AF82" s="3"/>
      <c r="AH82">
        <f>MATCH(ROUND(M82,0)&amp;ROUND(N82,0),樣點!N:N,0)</f>
        <v>1062</v>
      </c>
      <c r="AI82" s="5">
        <f t="shared" si="19"/>
        <v>6.2499999767169356E-3</v>
      </c>
    </row>
    <row r="83" spans="3:35">
      <c r="C83" s="246" t="s">
        <v>21</v>
      </c>
      <c r="D83" s="246" t="s">
        <v>68</v>
      </c>
      <c r="E83" s="246" t="s">
        <v>73</v>
      </c>
      <c r="F83" s="246" t="s">
        <v>3901</v>
      </c>
      <c r="G83" s="246">
        <v>2019</v>
      </c>
      <c r="H83" s="246">
        <v>5</v>
      </c>
      <c r="I83" s="246">
        <v>7</v>
      </c>
      <c r="J83" s="246">
        <v>1</v>
      </c>
      <c r="K83" s="246" t="s">
        <v>74</v>
      </c>
      <c r="L83" s="247">
        <v>4</v>
      </c>
      <c r="M83" s="246">
        <v>271538</v>
      </c>
      <c r="N83" s="246">
        <v>2679976</v>
      </c>
      <c r="O83" s="246">
        <v>9</v>
      </c>
      <c r="P83" s="246">
        <v>26</v>
      </c>
      <c r="Q83" s="246">
        <v>0</v>
      </c>
      <c r="R83" s="246"/>
      <c r="S83" s="246"/>
      <c r="T83" s="246" t="s">
        <v>32</v>
      </c>
      <c r="U83" s="246"/>
      <c r="V83" t="str">
        <f>INDEX(樣區!H:H,MATCH(F83,樣區!E:E,0))</f>
        <v>4月,6月</v>
      </c>
      <c r="W83" s="3" t="str">
        <f t="shared" si="11"/>
        <v>Y</v>
      </c>
      <c r="X83" s="3" t="str">
        <f t="shared" si="12"/>
        <v/>
      </c>
      <c r="Y83" s="3" t="str">
        <f t="shared" si="13"/>
        <v/>
      </c>
      <c r="Z83" s="3" t="str">
        <f t="shared" si="14"/>
        <v/>
      </c>
      <c r="AA83" s="3" t="str">
        <f t="shared" si="15"/>
        <v/>
      </c>
      <c r="AB83" s="249" t="str">
        <f t="shared" si="16"/>
        <v/>
      </c>
      <c r="AC83" s="3" t="str">
        <f t="shared" si="17"/>
        <v/>
      </c>
      <c r="AD83" s="5" t="str">
        <f t="shared" si="21"/>
        <v/>
      </c>
      <c r="AE83" s="3" t="str">
        <f t="shared" si="18"/>
        <v/>
      </c>
      <c r="AF83" s="3"/>
      <c r="AH83">
        <f>MATCH(ROUND(M83,0)&amp;ROUND(N83,0),樣點!N:N,0)</f>
        <v>1063</v>
      </c>
      <c r="AI83" s="5">
        <f t="shared" si="19"/>
        <v>4.8611109959892929E-3</v>
      </c>
    </row>
    <row r="84" spans="3:35">
      <c r="C84" s="246" t="s">
        <v>21</v>
      </c>
      <c r="D84" s="246" t="s">
        <v>68</v>
      </c>
      <c r="E84" s="246" t="s">
        <v>73</v>
      </c>
      <c r="F84" s="246" t="s">
        <v>3901</v>
      </c>
      <c r="G84" s="246">
        <v>2019</v>
      </c>
      <c r="H84" s="246">
        <v>5</v>
      </c>
      <c r="I84" s="246">
        <v>7</v>
      </c>
      <c r="J84" s="246">
        <v>1</v>
      </c>
      <c r="K84" s="246" t="s">
        <v>74</v>
      </c>
      <c r="L84" s="247">
        <v>5</v>
      </c>
      <c r="M84" s="246">
        <v>271324</v>
      </c>
      <c r="N84" s="246">
        <v>2679920</v>
      </c>
      <c r="O84" s="246">
        <v>9</v>
      </c>
      <c r="P84" s="246">
        <v>33</v>
      </c>
      <c r="Q84" s="246">
        <v>0</v>
      </c>
      <c r="R84" s="246"/>
      <c r="S84" s="246"/>
      <c r="T84" s="246" t="s">
        <v>32</v>
      </c>
      <c r="U84" s="246"/>
      <c r="V84" t="str">
        <f>INDEX(樣區!H:H,MATCH(F84,樣區!E:E,0))</f>
        <v>4月,6月</v>
      </c>
      <c r="W84" s="3" t="str">
        <f t="shared" si="11"/>
        <v>Y</v>
      </c>
      <c r="X84" s="3" t="str">
        <f t="shared" si="12"/>
        <v/>
      </c>
      <c r="Y84" s="3" t="str">
        <f t="shared" si="13"/>
        <v/>
      </c>
      <c r="Z84" s="3" t="str">
        <f t="shared" si="14"/>
        <v/>
      </c>
      <c r="AA84" s="3" t="str">
        <f t="shared" si="15"/>
        <v/>
      </c>
      <c r="AB84" s="249" t="str">
        <f t="shared" si="16"/>
        <v/>
      </c>
      <c r="AC84" s="3" t="str">
        <f t="shared" si="17"/>
        <v/>
      </c>
      <c r="AD84" s="5" t="str">
        <f t="shared" si="21"/>
        <v/>
      </c>
      <c r="AE84" s="3" t="str">
        <f t="shared" si="18"/>
        <v/>
      </c>
      <c r="AF84" s="3"/>
      <c r="AH84">
        <f>MATCH(ROUND(M84,0)&amp;ROUND(N84,0),樣點!N:N,0)</f>
        <v>1064</v>
      </c>
      <c r="AI84" s="5">
        <f t="shared" si="19"/>
        <v>6.2499999767169356E-3</v>
      </c>
    </row>
    <row r="85" spans="3:35">
      <c r="C85" s="246" t="s">
        <v>21</v>
      </c>
      <c r="D85" s="246" t="s">
        <v>68</v>
      </c>
      <c r="E85" s="246" t="s">
        <v>73</v>
      </c>
      <c r="F85" s="246" t="s">
        <v>3901</v>
      </c>
      <c r="G85" s="246">
        <v>2019</v>
      </c>
      <c r="H85" s="246">
        <v>5</v>
      </c>
      <c r="I85" s="246">
        <v>7</v>
      </c>
      <c r="J85" s="246">
        <v>1</v>
      </c>
      <c r="K85" s="246" t="s">
        <v>74</v>
      </c>
      <c r="L85" s="247">
        <v>6</v>
      </c>
      <c r="M85" s="246">
        <v>271084</v>
      </c>
      <c r="N85" s="246">
        <v>2679843</v>
      </c>
      <c r="O85" s="246">
        <v>9</v>
      </c>
      <c r="P85" s="246">
        <v>42</v>
      </c>
      <c r="Q85" s="246">
        <v>0</v>
      </c>
      <c r="R85" s="246"/>
      <c r="S85" s="246"/>
      <c r="T85" s="246" t="s">
        <v>32</v>
      </c>
      <c r="U85" s="246"/>
      <c r="V85" t="str">
        <f>INDEX(樣區!H:H,MATCH(F85,樣區!E:E,0))</f>
        <v>4月,6月</v>
      </c>
      <c r="W85" s="3" t="str">
        <f t="shared" si="11"/>
        <v>Y</v>
      </c>
      <c r="X85" s="3" t="str">
        <f t="shared" si="12"/>
        <v/>
      </c>
      <c r="Y85" s="3" t="str">
        <f t="shared" si="13"/>
        <v/>
      </c>
      <c r="Z85" s="3" t="str">
        <f t="shared" si="14"/>
        <v/>
      </c>
      <c r="AA85" s="3" t="str">
        <f t="shared" si="15"/>
        <v/>
      </c>
      <c r="AB85" s="249" t="str">
        <f t="shared" si="16"/>
        <v/>
      </c>
      <c r="AC85" s="3" t="str">
        <f t="shared" si="17"/>
        <v/>
      </c>
      <c r="AD85" s="5" t="str">
        <f t="shared" si="21"/>
        <v/>
      </c>
      <c r="AE85" s="3" t="str">
        <f t="shared" si="18"/>
        <v/>
      </c>
      <c r="AF85" s="3"/>
      <c r="AH85">
        <f>MATCH(ROUND(M85,0)&amp;ROUND(N85,0),樣點!N:N,0)</f>
        <v>1065</v>
      </c>
      <c r="AI85" s="5">
        <f t="shared" si="19"/>
        <v>3.8888888957444578E-2</v>
      </c>
    </row>
    <row r="86" spans="3:35">
      <c r="C86" s="246" t="s">
        <v>21</v>
      </c>
      <c r="D86" s="246" t="s">
        <v>68</v>
      </c>
      <c r="E86" s="246" t="s">
        <v>73</v>
      </c>
      <c r="F86" s="246" t="s">
        <v>3901</v>
      </c>
      <c r="G86" s="246">
        <v>2019</v>
      </c>
      <c r="H86" s="246">
        <v>5</v>
      </c>
      <c r="I86" s="246">
        <v>7</v>
      </c>
      <c r="J86" s="246">
        <v>1</v>
      </c>
      <c r="K86" s="246" t="s">
        <v>74</v>
      </c>
      <c r="L86" s="247">
        <v>7</v>
      </c>
      <c r="M86" s="246">
        <v>271649</v>
      </c>
      <c r="N86" s="246">
        <v>2679974</v>
      </c>
      <c r="O86" s="246">
        <v>8</v>
      </c>
      <c r="P86" s="246">
        <v>46</v>
      </c>
      <c r="Q86" s="246">
        <v>0</v>
      </c>
      <c r="R86" s="246"/>
      <c r="S86" s="246"/>
      <c r="T86" s="246" t="s">
        <v>32</v>
      </c>
      <c r="U86" s="246"/>
      <c r="V86" t="str">
        <f>INDEX(樣區!H:H,MATCH(F86,樣區!E:E,0))</f>
        <v>4月,6月</v>
      </c>
      <c r="W86" s="3" t="str">
        <f t="shared" si="11"/>
        <v>N</v>
      </c>
      <c r="X86" s="3" t="str">
        <f t="shared" si="12"/>
        <v/>
      </c>
      <c r="Y86" s="3" t="str">
        <f t="shared" si="13"/>
        <v/>
      </c>
      <c r="Z86" s="3" t="str">
        <f t="shared" si="14"/>
        <v/>
      </c>
      <c r="AA86" s="3" t="str">
        <f t="shared" si="15"/>
        <v/>
      </c>
      <c r="AB86" s="2" t="str">
        <f t="shared" si="16"/>
        <v/>
      </c>
      <c r="AC86" s="3" t="str">
        <f t="shared" si="17"/>
        <v/>
      </c>
      <c r="AD86" s="5" t="str">
        <f>IF(ISBLANK(O86),"需記錄時間",IFERROR(IF((AI86-TIME(0,5,59))&lt;0,"需計滿6分鍾",""),""))</f>
        <v/>
      </c>
      <c r="AE86" s="3" t="str">
        <f t="shared" si="18"/>
        <v/>
      </c>
      <c r="AF86" s="3"/>
      <c r="AH86" t="e">
        <f>MATCH(ROUND(M86,0)&amp;ROUND(N86,0),樣點!N:N,0)</f>
        <v>#N/A</v>
      </c>
      <c r="AI86" s="5" t="str">
        <f t="shared" si="19"/>
        <v/>
      </c>
    </row>
    <row r="87" spans="3:35">
      <c r="C87" s="246" t="s">
        <v>21</v>
      </c>
      <c r="D87" s="246" t="s">
        <v>68</v>
      </c>
      <c r="E87" s="246" t="s">
        <v>4571</v>
      </c>
      <c r="F87" s="246" t="s">
        <v>3903</v>
      </c>
      <c r="G87" s="246">
        <v>2019</v>
      </c>
      <c r="H87" s="246">
        <v>5</v>
      </c>
      <c r="I87" s="246">
        <v>8</v>
      </c>
      <c r="J87" s="246">
        <v>1</v>
      </c>
      <c r="K87" s="246" t="s">
        <v>77</v>
      </c>
      <c r="L87" s="247">
        <v>1</v>
      </c>
      <c r="M87" s="246">
        <v>269669</v>
      </c>
      <c r="N87" s="246">
        <v>2682474</v>
      </c>
      <c r="O87" s="246">
        <v>8</v>
      </c>
      <c r="P87" s="246">
        <v>45</v>
      </c>
      <c r="Q87" s="246">
        <v>1</v>
      </c>
      <c r="R87" s="246" t="s">
        <v>75</v>
      </c>
      <c r="S87" s="246" t="s">
        <v>44</v>
      </c>
      <c r="T87" s="246" t="s">
        <v>32</v>
      </c>
      <c r="U87" s="246"/>
      <c r="V87" t="str">
        <f>INDEX(樣區!H:H,MATCH(F87,樣區!E:E,0))</f>
        <v>4月,6月</v>
      </c>
      <c r="W87" s="3" t="str">
        <f t="shared" si="11"/>
        <v>Y</v>
      </c>
      <c r="X87" s="3" t="str">
        <f t="shared" si="12"/>
        <v/>
      </c>
      <c r="Y87" s="3" t="str">
        <f t="shared" si="13"/>
        <v/>
      </c>
      <c r="Z87" s="3" t="str">
        <f t="shared" si="14"/>
        <v/>
      </c>
      <c r="AA87" s="3" t="str">
        <f t="shared" si="15"/>
        <v/>
      </c>
      <c r="AB87" s="249" t="str">
        <f t="shared" si="16"/>
        <v>有叫聲應為猴群</v>
      </c>
      <c r="AC87" s="3" t="str">
        <f t="shared" si="17"/>
        <v/>
      </c>
      <c r="AD87" s="5" t="str">
        <f t="shared" ref="AD87:AD93" si="22">IF(ISBLANK(O87),"需記錄時間",IFERROR(IF((AI87-TIME(0,5,59))&lt;0,"需計滿6分鐘",""),""))</f>
        <v/>
      </c>
      <c r="AE87" s="3" t="str">
        <f t="shared" si="18"/>
        <v/>
      </c>
      <c r="AF87" s="3"/>
      <c r="AH87">
        <f>MATCH(ROUND(M87,0)&amp;ROUND(N87,0),樣點!N:N,0)</f>
        <v>1066</v>
      </c>
      <c r="AI87" s="5">
        <f t="shared" si="19"/>
        <v>5.5555549915879965E-3</v>
      </c>
    </row>
    <row r="88" spans="3:35">
      <c r="C88" s="246" t="s">
        <v>21</v>
      </c>
      <c r="D88" s="246" t="s">
        <v>68</v>
      </c>
      <c r="E88" s="246" t="s">
        <v>76</v>
      </c>
      <c r="F88" s="246" t="s">
        <v>3903</v>
      </c>
      <c r="G88" s="246">
        <v>2019</v>
      </c>
      <c r="H88" s="246">
        <v>5</v>
      </c>
      <c r="I88" s="246">
        <v>8</v>
      </c>
      <c r="J88" s="246">
        <v>1</v>
      </c>
      <c r="K88" s="246" t="s">
        <v>77</v>
      </c>
      <c r="L88" s="247">
        <v>2</v>
      </c>
      <c r="M88" s="246">
        <v>269669</v>
      </c>
      <c r="N88" s="246">
        <v>2682208</v>
      </c>
      <c r="O88" s="246">
        <v>8</v>
      </c>
      <c r="P88" s="246">
        <v>53</v>
      </c>
      <c r="Q88" s="246">
        <v>0</v>
      </c>
      <c r="R88" s="246"/>
      <c r="S88" s="246"/>
      <c r="T88" s="246" t="s">
        <v>32</v>
      </c>
      <c r="U88" s="246"/>
      <c r="V88" t="str">
        <f>INDEX(樣區!H:H,MATCH(F88,樣區!E:E,0))</f>
        <v>4月,6月</v>
      </c>
      <c r="W88" s="3" t="str">
        <f t="shared" si="11"/>
        <v>Y</v>
      </c>
      <c r="X88" s="3" t="str">
        <f t="shared" si="12"/>
        <v/>
      </c>
      <c r="Y88" s="3" t="str">
        <f t="shared" si="13"/>
        <v/>
      </c>
      <c r="Z88" s="3" t="str">
        <f t="shared" si="14"/>
        <v/>
      </c>
      <c r="AA88" s="3" t="str">
        <f t="shared" si="15"/>
        <v/>
      </c>
      <c r="AB88" s="249" t="str">
        <f t="shared" si="16"/>
        <v/>
      </c>
      <c r="AC88" s="3" t="str">
        <f t="shared" si="17"/>
        <v/>
      </c>
      <c r="AD88" s="5" t="str">
        <f t="shared" si="22"/>
        <v/>
      </c>
      <c r="AE88" s="3" t="str">
        <f t="shared" si="18"/>
        <v/>
      </c>
      <c r="AF88" s="3"/>
      <c r="AH88">
        <f>MATCH(ROUND(M88,0)&amp;ROUND(N88,0),樣點!N:N,0)</f>
        <v>1067</v>
      </c>
      <c r="AI88" s="5">
        <f t="shared" si="19"/>
        <v>6.2499999767169356E-3</v>
      </c>
    </row>
    <row r="89" spans="3:35">
      <c r="C89" s="246" t="s">
        <v>21</v>
      </c>
      <c r="D89" s="246" t="s">
        <v>68</v>
      </c>
      <c r="E89" s="246" t="s">
        <v>76</v>
      </c>
      <c r="F89" s="246" t="s">
        <v>3903</v>
      </c>
      <c r="G89" s="246">
        <v>2019</v>
      </c>
      <c r="H89" s="246">
        <v>5</v>
      </c>
      <c r="I89" s="246">
        <v>8</v>
      </c>
      <c r="J89" s="246">
        <v>1</v>
      </c>
      <c r="K89" s="246" t="s">
        <v>77</v>
      </c>
      <c r="L89" s="247">
        <v>3</v>
      </c>
      <c r="M89" s="246">
        <v>269891</v>
      </c>
      <c r="N89" s="246">
        <v>2682067</v>
      </c>
      <c r="O89" s="246">
        <v>9</v>
      </c>
      <c r="P89" s="246">
        <v>2</v>
      </c>
      <c r="Q89" s="246">
        <v>0</v>
      </c>
      <c r="R89" s="246"/>
      <c r="S89" s="246"/>
      <c r="T89" s="246" t="s">
        <v>32</v>
      </c>
      <c r="U89" s="246"/>
      <c r="V89" t="str">
        <f>INDEX(樣區!H:H,MATCH(F89,樣區!E:E,0))</f>
        <v>4月,6月</v>
      </c>
      <c r="W89" s="3" t="str">
        <f t="shared" si="11"/>
        <v>Y</v>
      </c>
      <c r="X89" s="3" t="str">
        <f t="shared" si="12"/>
        <v/>
      </c>
      <c r="Y89" s="3" t="str">
        <f t="shared" si="13"/>
        <v/>
      </c>
      <c r="Z89" s="3" t="str">
        <f t="shared" si="14"/>
        <v/>
      </c>
      <c r="AA89" s="3" t="str">
        <f t="shared" si="15"/>
        <v/>
      </c>
      <c r="AB89" s="249" t="str">
        <f t="shared" si="16"/>
        <v/>
      </c>
      <c r="AC89" s="3" t="str">
        <f t="shared" si="17"/>
        <v/>
      </c>
      <c r="AD89" s="5" t="str">
        <f t="shared" si="22"/>
        <v/>
      </c>
      <c r="AE89" s="3" t="str">
        <f t="shared" si="18"/>
        <v/>
      </c>
      <c r="AF89" s="3"/>
      <c r="AH89">
        <f>MATCH(ROUND(M89,0)&amp;ROUND(N89,0),樣點!N:N,0)</f>
        <v>1068</v>
      </c>
      <c r="AI89" s="5">
        <f t="shared" si="19"/>
        <v>8.3333340007811785E-3</v>
      </c>
    </row>
    <row r="90" spans="3:35">
      <c r="C90" s="246" t="s">
        <v>21</v>
      </c>
      <c r="D90" s="246" t="s">
        <v>68</v>
      </c>
      <c r="E90" s="246" t="s">
        <v>76</v>
      </c>
      <c r="F90" s="246" t="s">
        <v>3903</v>
      </c>
      <c r="G90" s="246">
        <v>2019</v>
      </c>
      <c r="H90" s="246">
        <v>5</v>
      </c>
      <c r="I90" s="246">
        <v>8</v>
      </c>
      <c r="J90" s="246">
        <v>1</v>
      </c>
      <c r="K90" s="246" t="s">
        <v>77</v>
      </c>
      <c r="L90" s="247">
        <v>4</v>
      </c>
      <c r="M90" s="246">
        <v>269507</v>
      </c>
      <c r="N90" s="246">
        <v>2682872</v>
      </c>
      <c r="O90" s="246">
        <v>9</v>
      </c>
      <c r="P90" s="246">
        <v>14</v>
      </c>
      <c r="Q90" s="246">
        <v>0</v>
      </c>
      <c r="R90" s="246"/>
      <c r="S90" s="246"/>
      <c r="T90" s="246" t="s">
        <v>32</v>
      </c>
      <c r="U90" s="246"/>
      <c r="V90" t="str">
        <f>INDEX(樣區!H:H,MATCH(F90,樣區!E:E,0))</f>
        <v>4月,6月</v>
      </c>
      <c r="W90" s="3" t="str">
        <f t="shared" si="11"/>
        <v>Y</v>
      </c>
      <c r="X90" s="3" t="str">
        <f t="shared" si="12"/>
        <v/>
      </c>
      <c r="Y90" s="3" t="str">
        <f t="shared" si="13"/>
        <v/>
      </c>
      <c r="Z90" s="3" t="str">
        <f t="shared" si="14"/>
        <v/>
      </c>
      <c r="AA90" s="3" t="str">
        <f t="shared" si="15"/>
        <v/>
      </c>
      <c r="AB90" s="249" t="str">
        <f t="shared" si="16"/>
        <v/>
      </c>
      <c r="AC90" s="3" t="str">
        <f t="shared" si="17"/>
        <v/>
      </c>
      <c r="AD90" s="5" t="str">
        <f t="shared" si="22"/>
        <v/>
      </c>
      <c r="AE90" s="3" t="str">
        <f t="shared" si="18"/>
        <v/>
      </c>
      <c r="AF90" s="3"/>
      <c r="AH90">
        <f>MATCH(ROUND(M90,0)&amp;ROUND(N90,0),樣點!N:N,0)</f>
        <v>1069</v>
      </c>
      <c r="AI90" s="5">
        <f t="shared" si="19"/>
        <v>5.5555549915879965E-3</v>
      </c>
    </row>
    <row r="91" spans="3:35">
      <c r="C91" s="246" t="s">
        <v>21</v>
      </c>
      <c r="D91" s="246" t="s">
        <v>68</v>
      </c>
      <c r="E91" s="246" t="s">
        <v>76</v>
      </c>
      <c r="F91" s="246" t="s">
        <v>3903</v>
      </c>
      <c r="G91" s="246">
        <v>2019</v>
      </c>
      <c r="H91" s="246">
        <v>5</v>
      </c>
      <c r="I91" s="246">
        <v>8</v>
      </c>
      <c r="J91" s="246">
        <v>1</v>
      </c>
      <c r="K91" s="246" t="s">
        <v>77</v>
      </c>
      <c r="L91" s="247">
        <v>5</v>
      </c>
      <c r="M91" s="246">
        <v>269393</v>
      </c>
      <c r="N91" s="246">
        <v>2683158</v>
      </c>
      <c r="O91" s="246">
        <v>9</v>
      </c>
      <c r="P91" s="246">
        <v>22</v>
      </c>
      <c r="Q91" s="246">
        <v>0</v>
      </c>
      <c r="R91" s="246"/>
      <c r="S91" s="246"/>
      <c r="T91" s="246" t="s">
        <v>32</v>
      </c>
      <c r="U91" s="246"/>
      <c r="V91" t="str">
        <f>INDEX(樣區!H:H,MATCH(F91,樣區!E:E,0))</f>
        <v>4月,6月</v>
      </c>
      <c r="W91" s="3" t="str">
        <f t="shared" si="11"/>
        <v>Y</v>
      </c>
      <c r="X91" s="3" t="str">
        <f t="shared" si="12"/>
        <v/>
      </c>
      <c r="Y91" s="3" t="str">
        <f t="shared" si="13"/>
        <v/>
      </c>
      <c r="Z91" s="3" t="str">
        <f t="shared" si="14"/>
        <v/>
      </c>
      <c r="AA91" s="3" t="str">
        <f t="shared" si="15"/>
        <v/>
      </c>
      <c r="AB91" s="249" t="str">
        <f t="shared" si="16"/>
        <v/>
      </c>
      <c r="AC91" s="3" t="str">
        <f t="shared" si="17"/>
        <v/>
      </c>
      <c r="AD91" s="5" t="str">
        <f t="shared" si="22"/>
        <v/>
      </c>
      <c r="AE91" s="3" t="str">
        <f t="shared" si="18"/>
        <v/>
      </c>
      <c r="AF91" s="3"/>
      <c r="AH91">
        <f>MATCH(ROUND(M91,0)&amp;ROUND(N91,0),樣點!N:N,0)</f>
        <v>1070</v>
      </c>
      <c r="AI91" s="5">
        <f t="shared" si="19"/>
        <v>9.0277779963798821E-3</v>
      </c>
    </row>
    <row r="92" spans="3:35">
      <c r="C92" s="246" t="s">
        <v>21</v>
      </c>
      <c r="D92" s="246" t="s">
        <v>68</v>
      </c>
      <c r="E92" s="246" t="s">
        <v>76</v>
      </c>
      <c r="F92" s="246" t="s">
        <v>3903</v>
      </c>
      <c r="G92" s="246">
        <v>2019</v>
      </c>
      <c r="H92" s="246">
        <v>5</v>
      </c>
      <c r="I92" s="246">
        <v>8</v>
      </c>
      <c r="J92" s="246">
        <v>1</v>
      </c>
      <c r="K92" s="246" t="s">
        <v>77</v>
      </c>
      <c r="L92" s="247">
        <v>6</v>
      </c>
      <c r="M92" s="246">
        <v>269572</v>
      </c>
      <c r="N92" s="246">
        <v>2683246</v>
      </c>
      <c r="O92" s="246">
        <v>9</v>
      </c>
      <c r="P92" s="246">
        <v>35</v>
      </c>
      <c r="Q92" s="246">
        <v>0</v>
      </c>
      <c r="R92" s="246"/>
      <c r="S92" s="246"/>
      <c r="T92" s="246" t="s">
        <v>32</v>
      </c>
      <c r="U92" s="246"/>
      <c r="V92" t="str">
        <f>INDEX(樣區!H:H,MATCH(F92,樣區!E:E,0))</f>
        <v>4月,6月</v>
      </c>
      <c r="W92" s="3" t="str">
        <f t="shared" si="11"/>
        <v>Y</v>
      </c>
      <c r="X92" s="3" t="str">
        <f t="shared" si="12"/>
        <v/>
      </c>
      <c r="Y92" s="3" t="str">
        <f t="shared" si="13"/>
        <v/>
      </c>
      <c r="Z92" s="3" t="str">
        <f t="shared" si="14"/>
        <v/>
      </c>
      <c r="AA92" s="3" t="str">
        <f t="shared" si="15"/>
        <v/>
      </c>
      <c r="AB92" s="249" t="str">
        <f t="shared" si="16"/>
        <v/>
      </c>
      <c r="AC92" s="3" t="str">
        <f t="shared" si="17"/>
        <v/>
      </c>
      <c r="AD92" s="5" t="str">
        <f t="shared" si="22"/>
        <v/>
      </c>
      <c r="AE92" s="3" t="str">
        <f t="shared" si="18"/>
        <v/>
      </c>
      <c r="AF92" s="3"/>
      <c r="AH92">
        <f>MATCH(ROUND(M92,0)&amp;ROUND(N92,0),樣點!N:N,0)</f>
        <v>1071</v>
      </c>
      <c r="AI92" s="5">
        <f t="shared" si="19"/>
        <v>4.0972221991978586E-2</v>
      </c>
    </row>
    <row r="93" spans="3:35">
      <c r="C93" s="246" t="s">
        <v>21</v>
      </c>
      <c r="D93" s="246" t="s">
        <v>68</v>
      </c>
      <c r="E93" s="246" t="s">
        <v>76</v>
      </c>
      <c r="F93" s="246" t="s">
        <v>3903</v>
      </c>
      <c r="G93" s="246">
        <v>2019</v>
      </c>
      <c r="H93" s="246">
        <v>5</v>
      </c>
      <c r="I93" s="246">
        <v>8</v>
      </c>
      <c r="J93" s="246">
        <v>1</v>
      </c>
      <c r="K93" s="246" t="s">
        <v>77</v>
      </c>
      <c r="L93" s="247">
        <v>7</v>
      </c>
      <c r="M93" s="246">
        <v>269656</v>
      </c>
      <c r="N93" s="246">
        <v>2682717</v>
      </c>
      <c r="O93" s="246">
        <v>8</v>
      </c>
      <c r="P93" s="246">
        <v>36</v>
      </c>
      <c r="Q93" s="246">
        <v>0</v>
      </c>
      <c r="R93" s="246"/>
      <c r="S93" s="246"/>
      <c r="T93" s="246" t="s">
        <v>32</v>
      </c>
      <c r="U93" s="246"/>
      <c r="V93" t="str">
        <f>INDEX(樣區!H:H,MATCH(F93,樣區!E:E,0))</f>
        <v>4月,6月</v>
      </c>
      <c r="W93" s="3" t="str">
        <f t="shared" si="11"/>
        <v>Y</v>
      </c>
      <c r="X93" s="3" t="str">
        <f t="shared" si="12"/>
        <v/>
      </c>
      <c r="Y93" s="3" t="str">
        <f t="shared" si="13"/>
        <v/>
      </c>
      <c r="Z93" s="3" t="str">
        <f t="shared" si="14"/>
        <v/>
      </c>
      <c r="AA93" s="3" t="str">
        <f t="shared" si="15"/>
        <v/>
      </c>
      <c r="AB93" s="249" t="str">
        <f t="shared" si="16"/>
        <v/>
      </c>
      <c r="AC93" s="3" t="str">
        <f t="shared" si="17"/>
        <v/>
      </c>
      <c r="AD93" s="5" t="str">
        <f t="shared" si="22"/>
        <v/>
      </c>
      <c r="AE93" s="3" t="str">
        <f t="shared" si="18"/>
        <v/>
      </c>
      <c r="AF93" s="3"/>
      <c r="AH93">
        <f>MATCH(ROUND(M93,0)&amp;ROUND(N93,0),樣點!N:N,0)</f>
        <v>1072</v>
      </c>
      <c r="AI93" s="5" t="str">
        <f t="shared" si="19"/>
        <v/>
      </c>
    </row>
    <row r="94" spans="3:35">
      <c r="C94" s="246" t="s">
        <v>21</v>
      </c>
      <c r="D94" s="246" t="s">
        <v>68</v>
      </c>
      <c r="E94" s="246" t="s">
        <v>78</v>
      </c>
      <c r="F94" s="246" t="s">
        <v>3905</v>
      </c>
      <c r="G94" s="246">
        <v>2019</v>
      </c>
      <c r="H94" s="246">
        <v>4</v>
      </c>
      <c r="I94" s="246">
        <v>18</v>
      </c>
      <c r="J94" s="246">
        <v>1</v>
      </c>
      <c r="K94" s="246" t="s">
        <v>79</v>
      </c>
      <c r="L94" s="247">
        <v>1</v>
      </c>
      <c r="M94" s="246">
        <v>280018</v>
      </c>
      <c r="N94" s="246">
        <v>2699876</v>
      </c>
      <c r="O94" s="246">
        <v>10</v>
      </c>
      <c r="P94" s="246">
        <v>35</v>
      </c>
      <c r="Q94" s="246">
        <v>0</v>
      </c>
      <c r="R94" s="246"/>
      <c r="S94" s="246"/>
      <c r="T94" s="246" t="s">
        <v>32</v>
      </c>
      <c r="U94" s="246"/>
      <c r="V94" t="str">
        <f>INDEX(樣區!H:H,MATCH(F94,樣區!E:E,0))</f>
        <v>4月,6月</v>
      </c>
      <c r="W94" s="3" t="str">
        <f t="shared" si="11"/>
        <v>N</v>
      </c>
      <c r="X94" s="3" t="str">
        <f t="shared" si="12"/>
        <v/>
      </c>
      <c r="Y94" s="3" t="str">
        <f t="shared" si="13"/>
        <v>時間太晚</v>
      </c>
      <c r="Z94" s="3" t="str">
        <f t="shared" si="14"/>
        <v/>
      </c>
      <c r="AA94" s="3" t="str">
        <f t="shared" si="15"/>
        <v/>
      </c>
      <c r="AB94" s="2" t="str">
        <f t="shared" si="16"/>
        <v/>
      </c>
      <c r="AC94" s="3" t="str">
        <f t="shared" si="17"/>
        <v/>
      </c>
      <c r="AD94" s="5" t="str">
        <f t="shared" ref="AD94:AD111" si="23">IF(ISBLANK(O94),"需記錄時間",IFERROR(IF((AI94-TIME(0,5,59))&lt;0,"需計滿6分鍾",""),""))</f>
        <v/>
      </c>
      <c r="AE94" s="3" t="str">
        <f t="shared" si="18"/>
        <v/>
      </c>
      <c r="AF94" s="3"/>
      <c r="AH94" t="e">
        <f>MATCH(ROUND(M94,0)&amp;ROUND(N94,0),樣點!N:N,0)</f>
        <v>#N/A</v>
      </c>
      <c r="AI94" s="5">
        <f t="shared" si="19"/>
        <v>6.9444439723156393E-3</v>
      </c>
    </row>
    <row r="95" spans="3:35">
      <c r="C95" s="246" t="s">
        <v>21</v>
      </c>
      <c r="D95" s="246" t="s">
        <v>68</v>
      </c>
      <c r="E95" s="246" t="s">
        <v>78</v>
      </c>
      <c r="F95" s="246" t="s">
        <v>3905</v>
      </c>
      <c r="G95" s="246">
        <v>2019</v>
      </c>
      <c r="H95" s="246">
        <v>4</v>
      </c>
      <c r="I95" s="246">
        <v>18</v>
      </c>
      <c r="J95" s="246">
        <v>1</v>
      </c>
      <c r="K95" s="246" t="s">
        <v>79</v>
      </c>
      <c r="L95" s="247">
        <v>2</v>
      </c>
      <c r="M95" s="246">
        <v>280246</v>
      </c>
      <c r="N95" s="246">
        <v>2680189</v>
      </c>
      <c r="O95" s="246">
        <v>10</v>
      </c>
      <c r="P95" s="246">
        <v>45</v>
      </c>
      <c r="Q95" s="246">
        <v>0</v>
      </c>
      <c r="R95" s="246"/>
      <c r="S95" s="246"/>
      <c r="T95" s="246" t="s">
        <v>32</v>
      </c>
      <c r="U95" s="246"/>
      <c r="V95" t="str">
        <f>INDEX(樣區!H:H,MATCH(F95,樣區!E:E,0))</f>
        <v>4月,6月</v>
      </c>
      <c r="W95" s="3" t="str">
        <f t="shared" si="11"/>
        <v>N</v>
      </c>
      <c r="X95" s="3" t="str">
        <f t="shared" si="12"/>
        <v/>
      </c>
      <c r="Y95" s="3" t="str">
        <f t="shared" si="13"/>
        <v>時間太晚</v>
      </c>
      <c r="Z95" s="3" t="str">
        <f t="shared" si="14"/>
        <v/>
      </c>
      <c r="AA95" s="3" t="str">
        <f t="shared" si="15"/>
        <v/>
      </c>
      <c r="AB95" s="2" t="str">
        <f t="shared" si="16"/>
        <v/>
      </c>
      <c r="AC95" s="3" t="str">
        <f t="shared" si="17"/>
        <v/>
      </c>
      <c r="AD95" s="5" t="str">
        <f t="shared" si="23"/>
        <v/>
      </c>
      <c r="AE95" s="3" t="str">
        <f t="shared" si="18"/>
        <v/>
      </c>
      <c r="AF95" s="3"/>
      <c r="AH95" t="e">
        <f>MATCH(ROUND(M95,0)&amp;ROUND(N95,0),樣點!N:N,0)</f>
        <v>#N/A</v>
      </c>
      <c r="AI95" s="5">
        <f t="shared" si="19"/>
        <v>6.9444450200535357E-3</v>
      </c>
    </row>
    <row r="96" spans="3:35">
      <c r="C96" s="246" t="s">
        <v>21</v>
      </c>
      <c r="D96" s="246" t="s">
        <v>68</v>
      </c>
      <c r="E96" s="246" t="s">
        <v>78</v>
      </c>
      <c r="F96" s="246" t="s">
        <v>3905</v>
      </c>
      <c r="G96" s="246">
        <v>2019</v>
      </c>
      <c r="H96" s="246">
        <v>4</v>
      </c>
      <c r="I96" s="246">
        <v>18</v>
      </c>
      <c r="J96" s="246">
        <v>1</v>
      </c>
      <c r="K96" s="246" t="s">
        <v>79</v>
      </c>
      <c r="L96" s="247">
        <v>3</v>
      </c>
      <c r="M96" s="246">
        <v>280617</v>
      </c>
      <c r="N96" s="246">
        <v>2680719</v>
      </c>
      <c r="O96" s="246">
        <v>10</v>
      </c>
      <c r="P96" s="246">
        <v>55</v>
      </c>
      <c r="Q96" s="246">
        <v>0</v>
      </c>
      <c r="R96" s="246"/>
      <c r="S96" s="246"/>
      <c r="T96" s="246" t="s">
        <v>32</v>
      </c>
      <c r="U96" s="246"/>
      <c r="V96" t="str">
        <f>INDEX(樣區!H:H,MATCH(F96,樣區!E:E,0))</f>
        <v>4月,6月</v>
      </c>
      <c r="W96" s="3" t="str">
        <f t="shared" si="11"/>
        <v>N</v>
      </c>
      <c r="X96" s="3" t="str">
        <f t="shared" si="12"/>
        <v/>
      </c>
      <c r="Y96" s="3" t="str">
        <f t="shared" si="13"/>
        <v>時間太晚</v>
      </c>
      <c r="Z96" s="3" t="str">
        <f t="shared" si="14"/>
        <v/>
      </c>
      <c r="AA96" s="3" t="str">
        <f t="shared" si="15"/>
        <v/>
      </c>
      <c r="AB96" s="2" t="str">
        <f t="shared" si="16"/>
        <v/>
      </c>
      <c r="AC96" s="3" t="str">
        <f t="shared" si="17"/>
        <v/>
      </c>
      <c r="AD96" s="5" t="str">
        <f t="shared" si="23"/>
        <v/>
      </c>
      <c r="AE96" s="3" t="str">
        <f t="shared" si="18"/>
        <v/>
      </c>
      <c r="AF96" s="3"/>
      <c r="AH96" t="e">
        <f>MATCH(ROUND(M96,0)&amp;ROUND(N96,0),樣點!N:N,0)</f>
        <v>#N/A</v>
      </c>
      <c r="AI96" s="5">
        <f t="shared" si="19"/>
        <v>8.3333330112509429E-3</v>
      </c>
    </row>
    <row r="97" spans="3:35">
      <c r="C97" s="246" t="s">
        <v>21</v>
      </c>
      <c r="D97" s="246" t="s">
        <v>68</v>
      </c>
      <c r="E97" s="246" t="s">
        <v>78</v>
      </c>
      <c r="F97" s="246" t="s">
        <v>3905</v>
      </c>
      <c r="G97" s="246">
        <v>2019</v>
      </c>
      <c r="H97" s="246">
        <v>4</v>
      </c>
      <c r="I97" s="246">
        <v>18</v>
      </c>
      <c r="J97" s="246">
        <v>1</v>
      </c>
      <c r="K97" s="246" t="s">
        <v>79</v>
      </c>
      <c r="L97" s="247">
        <v>4</v>
      </c>
      <c r="M97" s="246">
        <v>281027</v>
      </c>
      <c r="N97" s="246">
        <v>2680128</v>
      </c>
      <c r="O97" s="246">
        <v>11</v>
      </c>
      <c r="P97" s="246">
        <v>7</v>
      </c>
      <c r="Q97" s="246">
        <v>0</v>
      </c>
      <c r="R97" s="246"/>
      <c r="S97" s="246"/>
      <c r="T97" s="246" t="s">
        <v>32</v>
      </c>
      <c r="U97" s="246"/>
      <c r="V97" t="str">
        <f>INDEX(樣區!H:H,MATCH(F97,樣區!E:E,0))</f>
        <v>4月,6月</v>
      </c>
      <c r="W97" s="3" t="str">
        <f t="shared" si="11"/>
        <v>N</v>
      </c>
      <c r="X97" s="3" t="str">
        <f t="shared" si="12"/>
        <v/>
      </c>
      <c r="Y97" s="3" t="str">
        <f t="shared" si="13"/>
        <v>時間太晚</v>
      </c>
      <c r="Z97" s="3" t="str">
        <f t="shared" si="14"/>
        <v/>
      </c>
      <c r="AA97" s="3" t="str">
        <f t="shared" si="15"/>
        <v/>
      </c>
      <c r="AB97" s="2" t="str">
        <f t="shared" si="16"/>
        <v/>
      </c>
      <c r="AC97" s="3" t="str">
        <f t="shared" si="17"/>
        <v/>
      </c>
      <c r="AD97" s="5" t="str">
        <f t="shared" si="23"/>
        <v/>
      </c>
      <c r="AE97" s="3" t="str">
        <f t="shared" si="18"/>
        <v/>
      </c>
      <c r="AF97" s="3"/>
      <c r="AH97" t="e">
        <f>MATCH(ROUND(M97,0)&amp;ROUND(N97,0),樣點!N:N,0)</f>
        <v>#N/A</v>
      </c>
      <c r="AI97" s="5">
        <f t="shared" si="19"/>
        <v>1.3888888992369175E-2</v>
      </c>
    </row>
    <row r="98" spans="3:35">
      <c r="C98" s="246" t="s">
        <v>21</v>
      </c>
      <c r="D98" s="246" t="s">
        <v>68</v>
      </c>
      <c r="E98" s="246" t="s">
        <v>78</v>
      </c>
      <c r="F98" s="246" t="s">
        <v>3905</v>
      </c>
      <c r="G98" s="246">
        <v>2019</v>
      </c>
      <c r="H98" s="246">
        <v>4</v>
      </c>
      <c r="I98" s="246">
        <v>18</v>
      </c>
      <c r="J98" s="246">
        <v>1</v>
      </c>
      <c r="K98" s="246" t="s">
        <v>79</v>
      </c>
      <c r="L98" s="247">
        <v>5</v>
      </c>
      <c r="M98" s="246">
        <v>281167</v>
      </c>
      <c r="N98" s="246">
        <v>2679695</v>
      </c>
      <c r="O98" s="246">
        <v>11</v>
      </c>
      <c r="P98" s="246">
        <v>27</v>
      </c>
      <c r="Q98" s="246">
        <v>0</v>
      </c>
      <c r="R98" s="246"/>
      <c r="S98" s="246"/>
      <c r="T98" s="246" t="s">
        <v>31</v>
      </c>
      <c r="U98" s="246"/>
      <c r="V98" t="str">
        <f>INDEX(樣區!H:H,MATCH(F98,樣區!E:E,0))</f>
        <v>4月,6月</v>
      </c>
      <c r="W98" s="3" t="str">
        <f t="shared" si="11"/>
        <v>N</v>
      </c>
      <c r="X98" s="3" t="str">
        <f t="shared" si="12"/>
        <v/>
      </c>
      <c r="Y98" s="3" t="str">
        <f t="shared" si="13"/>
        <v>時間太晚</v>
      </c>
      <c r="Z98" s="3" t="str">
        <f t="shared" si="14"/>
        <v/>
      </c>
      <c r="AA98" s="3" t="str">
        <f t="shared" si="15"/>
        <v/>
      </c>
      <c r="AB98" s="2" t="str">
        <f t="shared" si="16"/>
        <v/>
      </c>
      <c r="AC98" s="3" t="str">
        <f t="shared" si="17"/>
        <v/>
      </c>
      <c r="AD98" s="5" t="str">
        <f t="shared" si="23"/>
        <v/>
      </c>
      <c r="AE98" s="3" t="str">
        <f t="shared" si="18"/>
        <v/>
      </c>
      <c r="AF98" s="3"/>
      <c r="AH98" t="e">
        <f>MATCH(ROUND(M98,0)&amp;ROUND(N98,0),樣點!N:N,0)</f>
        <v>#N/A</v>
      </c>
      <c r="AI98" s="5">
        <f t="shared" si="19"/>
        <v>1.8055555003229529E-2</v>
      </c>
    </row>
    <row r="99" spans="3:35">
      <c r="C99" s="246" t="s">
        <v>21</v>
      </c>
      <c r="D99" s="246" t="s">
        <v>68</v>
      </c>
      <c r="E99" s="246" t="s">
        <v>78</v>
      </c>
      <c r="F99" s="246" t="s">
        <v>3905</v>
      </c>
      <c r="G99" s="246">
        <v>2019</v>
      </c>
      <c r="H99" s="246">
        <v>4</v>
      </c>
      <c r="I99" s="246">
        <v>18</v>
      </c>
      <c r="J99" s="246">
        <v>1</v>
      </c>
      <c r="K99" s="246" t="s">
        <v>79</v>
      </c>
      <c r="L99" s="247">
        <v>6</v>
      </c>
      <c r="M99" s="246">
        <v>280721</v>
      </c>
      <c r="N99" s="246">
        <v>2679918</v>
      </c>
      <c r="O99" s="246">
        <v>11</v>
      </c>
      <c r="P99" s="246">
        <v>53</v>
      </c>
      <c r="Q99" s="246">
        <v>0</v>
      </c>
      <c r="R99" s="246"/>
      <c r="S99" s="246"/>
      <c r="T99" s="246" t="s">
        <v>31</v>
      </c>
      <c r="U99" s="246"/>
      <c r="V99" t="str">
        <f>INDEX(樣區!H:H,MATCH(F99,樣區!E:E,0))</f>
        <v>4月,6月</v>
      </c>
      <c r="W99" s="3" t="str">
        <f t="shared" si="11"/>
        <v>N</v>
      </c>
      <c r="X99" s="3" t="str">
        <f t="shared" si="12"/>
        <v/>
      </c>
      <c r="Y99" s="3" t="str">
        <f t="shared" si="13"/>
        <v>時間太晚</v>
      </c>
      <c r="Z99" s="3" t="str">
        <f t="shared" si="14"/>
        <v/>
      </c>
      <c r="AA99" s="3" t="str">
        <f t="shared" si="15"/>
        <v/>
      </c>
      <c r="AB99" s="2" t="str">
        <f t="shared" si="16"/>
        <v/>
      </c>
      <c r="AC99" s="3" t="str">
        <f t="shared" si="17"/>
        <v/>
      </c>
      <c r="AD99" s="5" t="str">
        <f t="shared" si="23"/>
        <v/>
      </c>
      <c r="AE99" s="3" t="str">
        <f t="shared" si="18"/>
        <v/>
      </c>
      <c r="AF99" s="3"/>
      <c r="AH99" t="e">
        <f>MATCH(ROUND(M99,0)&amp;ROUND(N99,0),樣點!N:N,0)</f>
        <v>#N/A</v>
      </c>
      <c r="AI99" s="5" t="str">
        <f t="shared" si="19"/>
        <v/>
      </c>
    </row>
    <row r="100" spans="3:35">
      <c r="C100" s="246" t="s">
        <v>21</v>
      </c>
      <c r="D100" s="246" t="s">
        <v>68</v>
      </c>
      <c r="E100" s="246" t="s">
        <v>80</v>
      </c>
      <c r="F100" s="246" t="s">
        <v>3908</v>
      </c>
      <c r="G100" s="246">
        <v>2019</v>
      </c>
      <c r="H100" s="246">
        <v>4</v>
      </c>
      <c r="I100" s="246">
        <v>22</v>
      </c>
      <c r="J100" s="246">
        <v>1</v>
      </c>
      <c r="K100" s="246" t="s">
        <v>79</v>
      </c>
      <c r="L100" s="247">
        <v>1</v>
      </c>
      <c r="M100" s="246">
        <v>280700</v>
      </c>
      <c r="N100" s="246">
        <v>2679409</v>
      </c>
      <c r="O100" s="246">
        <v>10</v>
      </c>
      <c r="P100" s="246">
        <v>6</v>
      </c>
      <c r="Q100" s="246">
        <v>0</v>
      </c>
      <c r="R100" s="246"/>
      <c r="S100" s="246"/>
      <c r="T100" s="246" t="s">
        <v>31</v>
      </c>
      <c r="U100" s="246"/>
      <c r="V100" t="str">
        <f>INDEX(樣區!H:H,MATCH(F100,樣區!E:E,0))</f>
        <v>4月,6月</v>
      </c>
      <c r="W100" s="3" t="str">
        <f t="shared" si="11"/>
        <v>N</v>
      </c>
      <c r="X100" s="3" t="str">
        <f t="shared" si="12"/>
        <v/>
      </c>
      <c r="Y100" s="3" t="str">
        <f t="shared" si="13"/>
        <v>時間太晚</v>
      </c>
      <c r="Z100" s="3" t="str">
        <f t="shared" si="14"/>
        <v/>
      </c>
      <c r="AA100" s="3" t="str">
        <f t="shared" si="15"/>
        <v/>
      </c>
      <c r="AB100" s="2" t="str">
        <f t="shared" si="16"/>
        <v/>
      </c>
      <c r="AC100" s="3" t="str">
        <f t="shared" si="17"/>
        <v/>
      </c>
      <c r="AD100" s="5" t="str">
        <f t="shared" si="23"/>
        <v/>
      </c>
      <c r="AE100" s="3" t="str">
        <f t="shared" si="18"/>
        <v/>
      </c>
      <c r="AF100" s="3"/>
      <c r="AH100" t="e">
        <f>MATCH(ROUND(M100,0)&amp;ROUND(N100,0),樣點!N:N,0)</f>
        <v>#N/A</v>
      </c>
      <c r="AI100" s="5">
        <f t="shared" si="19"/>
        <v>9.7222219919785857E-3</v>
      </c>
    </row>
    <row r="101" spans="3:35">
      <c r="C101" s="246" t="s">
        <v>21</v>
      </c>
      <c r="D101" s="246" t="s">
        <v>68</v>
      </c>
      <c r="E101" s="246" t="s">
        <v>80</v>
      </c>
      <c r="F101" s="246" t="s">
        <v>3908</v>
      </c>
      <c r="G101" s="246">
        <v>2019</v>
      </c>
      <c r="H101" s="246">
        <v>4</v>
      </c>
      <c r="I101" s="246">
        <v>22</v>
      </c>
      <c r="J101" s="246">
        <v>1</v>
      </c>
      <c r="K101" s="246" t="s">
        <v>79</v>
      </c>
      <c r="L101" s="247">
        <v>2</v>
      </c>
      <c r="M101" s="246">
        <v>281076</v>
      </c>
      <c r="N101" s="246">
        <v>2679374</v>
      </c>
      <c r="O101" s="246">
        <v>10</v>
      </c>
      <c r="P101" s="246">
        <v>20</v>
      </c>
      <c r="Q101" s="246">
        <v>0</v>
      </c>
      <c r="R101" s="246"/>
      <c r="S101" s="246"/>
      <c r="T101" s="246" t="s">
        <v>32</v>
      </c>
      <c r="U101" s="246"/>
      <c r="V101" t="str">
        <f>INDEX(樣區!H:H,MATCH(F101,樣區!E:E,0))</f>
        <v>4月,6月</v>
      </c>
      <c r="W101" s="3" t="str">
        <f t="shared" si="11"/>
        <v>N</v>
      </c>
      <c r="X101" s="3" t="str">
        <f t="shared" si="12"/>
        <v/>
      </c>
      <c r="Y101" s="3" t="str">
        <f t="shared" si="13"/>
        <v>時間太晚</v>
      </c>
      <c r="Z101" s="3" t="str">
        <f t="shared" si="14"/>
        <v/>
      </c>
      <c r="AA101" s="3" t="str">
        <f t="shared" si="15"/>
        <v/>
      </c>
      <c r="AB101" s="2" t="str">
        <f t="shared" si="16"/>
        <v/>
      </c>
      <c r="AC101" s="3" t="str">
        <f t="shared" si="17"/>
        <v/>
      </c>
      <c r="AD101" s="5" t="str">
        <f t="shared" si="23"/>
        <v/>
      </c>
      <c r="AE101" s="3" t="str">
        <f t="shared" si="18"/>
        <v/>
      </c>
      <c r="AF101" s="3"/>
      <c r="AH101" t="e">
        <f>MATCH(ROUND(M101,0)&amp;ROUND(N101,0),樣點!N:N,0)</f>
        <v>#N/A</v>
      </c>
      <c r="AI101" s="5">
        <f t="shared" si="19"/>
        <v>5.5555560393258929E-3</v>
      </c>
    </row>
    <row r="102" spans="3:35">
      <c r="C102" s="246" t="s">
        <v>21</v>
      </c>
      <c r="D102" s="246" t="s">
        <v>68</v>
      </c>
      <c r="E102" s="246" t="s">
        <v>80</v>
      </c>
      <c r="F102" s="246" t="s">
        <v>3908</v>
      </c>
      <c r="G102" s="246">
        <v>2019</v>
      </c>
      <c r="H102" s="246">
        <v>4</v>
      </c>
      <c r="I102" s="246">
        <v>22</v>
      </c>
      <c r="J102" s="246">
        <v>1</v>
      </c>
      <c r="K102" s="246" t="s">
        <v>79</v>
      </c>
      <c r="L102" s="247">
        <v>3</v>
      </c>
      <c r="M102" s="246">
        <v>281046</v>
      </c>
      <c r="N102" s="246">
        <v>2679151</v>
      </c>
      <c r="O102" s="246">
        <v>10</v>
      </c>
      <c r="P102" s="246">
        <v>28</v>
      </c>
      <c r="Q102" s="246">
        <v>0</v>
      </c>
      <c r="R102" s="246"/>
      <c r="S102" s="246"/>
      <c r="T102" s="246" t="s">
        <v>32</v>
      </c>
      <c r="U102" s="246"/>
      <c r="V102" t="str">
        <f>INDEX(樣區!H:H,MATCH(F102,樣區!E:E,0))</f>
        <v>4月,6月</v>
      </c>
      <c r="W102" s="3" t="str">
        <f t="shared" si="11"/>
        <v>N</v>
      </c>
      <c r="X102" s="3" t="str">
        <f t="shared" si="12"/>
        <v/>
      </c>
      <c r="Y102" s="3" t="str">
        <f t="shared" si="13"/>
        <v>時間太晚</v>
      </c>
      <c r="Z102" s="3" t="str">
        <f t="shared" si="14"/>
        <v/>
      </c>
      <c r="AA102" s="3" t="str">
        <f t="shared" si="15"/>
        <v/>
      </c>
      <c r="AB102" s="2" t="str">
        <f t="shared" si="16"/>
        <v/>
      </c>
      <c r="AC102" s="3" t="str">
        <f t="shared" si="17"/>
        <v/>
      </c>
      <c r="AD102" s="5" t="str">
        <f t="shared" si="23"/>
        <v/>
      </c>
      <c r="AE102" s="3" t="str">
        <f t="shared" si="18"/>
        <v/>
      </c>
      <c r="AF102" s="3"/>
      <c r="AH102" t="e">
        <f>MATCH(ROUND(M102,0)&amp;ROUND(N102,0),樣點!N:N,0)</f>
        <v>#N/A</v>
      </c>
      <c r="AI102" s="5">
        <f t="shared" si="19"/>
        <v>6.2499999767169356E-3</v>
      </c>
    </row>
    <row r="103" spans="3:35">
      <c r="C103" s="246" t="s">
        <v>21</v>
      </c>
      <c r="D103" s="246" t="s">
        <v>68</v>
      </c>
      <c r="E103" s="246" t="s">
        <v>80</v>
      </c>
      <c r="F103" s="246" t="s">
        <v>3908</v>
      </c>
      <c r="G103" s="246">
        <v>2019</v>
      </c>
      <c r="H103" s="246">
        <v>4</v>
      </c>
      <c r="I103" s="246">
        <v>22</v>
      </c>
      <c r="J103" s="246">
        <v>1</v>
      </c>
      <c r="K103" s="246" t="s">
        <v>79</v>
      </c>
      <c r="L103" s="247">
        <v>4</v>
      </c>
      <c r="M103" s="246">
        <v>280789</v>
      </c>
      <c r="N103" s="246">
        <v>2678448</v>
      </c>
      <c r="O103" s="246">
        <v>10</v>
      </c>
      <c r="P103" s="246">
        <v>37</v>
      </c>
      <c r="Q103" s="246">
        <v>0</v>
      </c>
      <c r="R103" s="246"/>
      <c r="S103" s="246"/>
      <c r="T103" s="246" t="s">
        <v>32</v>
      </c>
      <c r="U103" s="246"/>
      <c r="V103" t="str">
        <f>INDEX(樣區!H:H,MATCH(F103,樣區!E:E,0))</f>
        <v>4月,6月</v>
      </c>
      <c r="W103" s="3" t="str">
        <f t="shared" si="11"/>
        <v>N</v>
      </c>
      <c r="X103" s="3" t="str">
        <f t="shared" si="12"/>
        <v/>
      </c>
      <c r="Y103" s="3" t="str">
        <f t="shared" si="13"/>
        <v>時間太晚</v>
      </c>
      <c r="Z103" s="3" t="str">
        <f t="shared" si="14"/>
        <v/>
      </c>
      <c r="AA103" s="3" t="str">
        <f t="shared" si="15"/>
        <v/>
      </c>
      <c r="AB103" s="2" t="str">
        <f t="shared" si="16"/>
        <v/>
      </c>
      <c r="AC103" s="3" t="str">
        <f t="shared" si="17"/>
        <v/>
      </c>
      <c r="AD103" s="5" t="str">
        <f t="shared" si="23"/>
        <v/>
      </c>
      <c r="AE103" s="3" t="str">
        <f t="shared" si="18"/>
        <v/>
      </c>
      <c r="AF103" s="3"/>
      <c r="AH103" t="e">
        <f>MATCH(ROUND(M103,0)&amp;ROUND(N103,0),樣點!N:N,0)</f>
        <v>#N/A</v>
      </c>
      <c r="AI103" s="5">
        <f t="shared" si="19"/>
        <v>5.5555549915879965E-3</v>
      </c>
    </row>
    <row r="104" spans="3:35">
      <c r="C104" s="246" t="s">
        <v>21</v>
      </c>
      <c r="D104" s="246" t="s">
        <v>68</v>
      </c>
      <c r="E104" s="246" t="s">
        <v>80</v>
      </c>
      <c r="F104" s="246" t="s">
        <v>3908</v>
      </c>
      <c r="G104" s="246">
        <v>2019</v>
      </c>
      <c r="H104" s="246">
        <v>4</v>
      </c>
      <c r="I104" s="246">
        <v>22</v>
      </c>
      <c r="J104" s="246">
        <v>1</v>
      </c>
      <c r="K104" s="246" t="s">
        <v>79</v>
      </c>
      <c r="L104" s="247">
        <v>5</v>
      </c>
      <c r="M104" s="246">
        <v>281225</v>
      </c>
      <c r="N104" s="246">
        <v>2678586</v>
      </c>
      <c r="O104" s="246">
        <v>10</v>
      </c>
      <c r="P104" s="246">
        <v>45</v>
      </c>
      <c r="Q104" s="246">
        <v>0</v>
      </c>
      <c r="R104" s="246"/>
      <c r="S104" s="246"/>
      <c r="T104" s="246" t="s">
        <v>61</v>
      </c>
      <c r="U104" s="246"/>
      <c r="V104" t="str">
        <f>INDEX(樣區!H:H,MATCH(F104,樣區!E:E,0))</f>
        <v>4月,6月</v>
      </c>
      <c r="W104" s="3" t="str">
        <f t="shared" si="11"/>
        <v>N</v>
      </c>
      <c r="X104" s="3" t="str">
        <f t="shared" si="12"/>
        <v/>
      </c>
      <c r="Y104" s="3" t="str">
        <f t="shared" si="13"/>
        <v>時間太晚</v>
      </c>
      <c r="Z104" s="3" t="str">
        <f t="shared" si="14"/>
        <v/>
      </c>
      <c r="AA104" s="3" t="str">
        <f t="shared" si="15"/>
        <v/>
      </c>
      <c r="AB104" s="2" t="str">
        <f t="shared" si="16"/>
        <v/>
      </c>
      <c r="AC104" s="3" t="str">
        <f t="shared" si="17"/>
        <v/>
      </c>
      <c r="AD104" s="5" t="str">
        <f t="shared" si="23"/>
        <v/>
      </c>
      <c r="AE104" s="3" t="str">
        <f t="shared" si="18"/>
        <v/>
      </c>
      <c r="AF104" s="3"/>
      <c r="AH104" t="e">
        <f>MATCH(ROUND(M104,0)&amp;ROUND(N104,0),樣點!N:N,0)</f>
        <v>#N/A</v>
      </c>
      <c r="AI104" s="5">
        <f t="shared" si="19"/>
        <v>6.9444450200535357E-3</v>
      </c>
    </row>
    <row r="105" spans="3:35">
      <c r="C105" s="246" t="s">
        <v>21</v>
      </c>
      <c r="D105" s="246" t="s">
        <v>68</v>
      </c>
      <c r="E105" s="246" t="s">
        <v>80</v>
      </c>
      <c r="F105" s="246" t="s">
        <v>3908</v>
      </c>
      <c r="G105" s="246">
        <v>2019</v>
      </c>
      <c r="H105" s="246">
        <v>4</v>
      </c>
      <c r="I105" s="246">
        <v>22</v>
      </c>
      <c r="J105" s="246">
        <v>1</v>
      </c>
      <c r="K105" s="246" t="s">
        <v>79</v>
      </c>
      <c r="L105" s="247">
        <v>6</v>
      </c>
      <c r="M105" s="246">
        <v>281286</v>
      </c>
      <c r="N105" s="246">
        <v>2678194</v>
      </c>
      <c r="O105" s="246">
        <v>10</v>
      </c>
      <c r="P105" s="246">
        <v>55</v>
      </c>
      <c r="Q105" s="246">
        <v>1</v>
      </c>
      <c r="R105" s="246" t="s">
        <v>75</v>
      </c>
      <c r="S105" s="246" t="s">
        <v>44</v>
      </c>
      <c r="T105" s="246" t="s">
        <v>32</v>
      </c>
      <c r="U105" s="246" t="s">
        <v>81</v>
      </c>
      <c r="V105" t="str">
        <f>INDEX(樣區!H:H,MATCH(F105,樣區!E:E,0))</f>
        <v>4月,6月</v>
      </c>
      <c r="W105" s="3" t="str">
        <f t="shared" si="11"/>
        <v>N</v>
      </c>
      <c r="X105" s="3" t="str">
        <f t="shared" si="12"/>
        <v/>
      </c>
      <c r="Y105" s="3" t="str">
        <f t="shared" si="13"/>
        <v>時間太晚</v>
      </c>
      <c r="Z105" s="3" t="str">
        <f t="shared" si="14"/>
        <v/>
      </c>
      <c r="AA105" s="3" t="str">
        <f t="shared" si="15"/>
        <v/>
      </c>
      <c r="AB105" s="2" t="str">
        <f t="shared" si="16"/>
        <v>有叫聲應為猴群</v>
      </c>
      <c r="AC105" s="3" t="str">
        <f t="shared" si="17"/>
        <v/>
      </c>
      <c r="AD105" s="5" t="str">
        <f t="shared" si="23"/>
        <v/>
      </c>
      <c r="AE105" s="3" t="str">
        <f t="shared" si="18"/>
        <v/>
      </c>
      <c r="AF105" s="3"/>
      <c r="AH105" t="e">
        <f>MATCH(ROUND(M105,0)&amp;ROUND(N105,0),樣點!N:N,0)</f>
        <v>#N/A</v>
      </c>
      <c r="AI105" s="5" t="str">
        <f t="shared" si="19"/>
        <v/>
      </c>
    </row>
    <row r="106" spans="3:35">
      <c r="C106" s="246" t="s">
        <v>21</v>
      </c>
      <c r="D106" s="246" t="s">
        <v>68</v>
      </c>
      <c r="E106" s="246" t="s">
        <v>82</v>
      </c>
      <c r="F106" s="246" t="s">
        <v>3911</v>
      </c>
      <c r="G106" s="246">
        <v>2019</v>
      </c>
      <c r="H106" s="246">
        <v>4</v>
      </c>
      <c r="I106" s="246">
        <v>22</v>
      </c>
      <c r="J106" s="246">
        <v>1</v>
      </c>
      <c r="K106" s="246" t="s">
        <v>79</v>
      </c>
      <c r="L106" s="247">
        <v>1</v>
      </c>
      <c r="M106" s="246">
        <v>281076</v>
      </c>
      <c r="N106" s="246">
        <v>2677786</v>
      </c>
      <c r="O106" s="246">
        <v>11</v>
      </c>
      <c r="P106" s="246">
        <v>2</v>
      </c>
      <c r="Q106" s="246">
        <v>0</v>
      </c>
      <c r="R106" s="246"/>
      <c r="S106" s="246"/>
      <c r="T106" s="246" t="s">
        <v>32</v>
      </c>
      <c r="U106" s="246" t="s">
        <v>83</v>
      </c>
      <c r="V106" t="str">
        <f>INDEX(樣區!H:H,MATCH(F106,樣區!E:E,0))</f>
        <v>4月,6月</v>
      </c>
      <c r="W106" s="3" t="str">
        <f t="shared" si="11"/>
        <v>N</v>
      </c>
      <c r="X106" s="3" t="str">
        <f t="shared" si="12"/>
        <v/>
      </c>
      <c r="Y106" s="3" t="str">
        <f t="shared" si="13"/>
        <v>時間太晚</v>
      </c>
      <c r="Z106" s="3" t="str">
        <f t="shared" si="14"/>
        <v/>
      </c>
      <c r="AA106" s="3" t="str">
        <f t="shared" si="15"/>
        <v/>
      </c>
      <c r="AB106" s="2" t="str">
        <f t="shared" si="16"/>
        <v/>
      </c>
      <c r="AC106" s="3" t="str">
        <f t="shared" si="17"/>
        <v/>
      </c>
      <c r="AD106" s="5" t="str">
        <f t="shared" si="23"/>
        <v/>
      </c>
      <c r="AE106" s="3" t="str">
        <f t="shared" si="18"/>
        <v/>
      </c>
      <c r="AF106" s="3"/>
      <c r="AH106" t="e">
        <f>MATCH(ROUND(M106,0)&amp;ROUND(N106,0),樣點!N:N,0)</f>
        <v>#N/A</v>
      </c>
      <c r="AI106" s="5">
        <f t="shared" si="19"/>
        <v>7.6388890156522393E-3</v>
      </c>
    </row>
    <row r="107" spans="3:35">
      <c r="C107" s="246" t="s">
        <v>21</v>
      </c>
      <c r="D107" s="246" t="s">
        <v>68</v>
      </c>
      <c r="E107" s="246" t="s">
        <v>82</v>
      </c>
      <c r="F107" s="246" t="s">
        <v>3911</v>
      </c>
      <c r="G107" s="246">
        <v>2019</v>
      </c>
      <c r="H107" s="246">
        <v>4</v>
      </c>
      <c r="I107" s="246">
        <v>22</v>
      </c>
      <c r="J107" s="246">
        <v>1</v>
      </c>
      <c r="K107" s="246" t="s">
        <v>79</v>
      </c>
      <c r="L107" s="247">
        <v>2</v>
      </c>
      <c r="M107" s="246">
        <v>280328</v>
      </c>
      <c r="N107" s="246">
        <v>2677657</v>
      </c>
      <c r="O107" s="246">
        <v>11</v>
      </c>
      <c r="P107" s="246">
        <v>13</v>
      </c>
      <c r="Q107" s="246">
        <v>0</v>
      </c>
      <c r="R107" s="246"/>
      <c r="S107" s="246"/>
      <c r="T107" s="246" t="s">
        <v>32</v>
      </c>
      <c r="U107" s="246" t="s">
        <v>83</v>
      </c>
      <c r="V107" t="str">
        <f>INDEX(樣區!H:H,MATCH(F107,樣區!E:E,0))</f>
        <v>4月,6月</v>
      </c>
      <c r="W107" s="3" t="str">
        <f t="shared" si="11"/>
        <v>N</v>
      </c>
      <c r="X107" s="3" t="str">
        <f t="shared" si="12"/>
        <v/>
      </c>
      <c r="Y107" s="3" t="str">
        <f t="shared" si="13"/>
        <v>時間太晚</v>
      </c>
      <c r="Z107" s="3" t="str">
        <f t="shared" si="14"/>
        <v/>
      </c>
      <c r="AA107" s="3" t="str">
        <f t="shared" si="15"/>
        <v/>
      </c>
      <c r="AB107" s="2" t="str">
        <f t="shared" si="16"/>
        <v/>
      </c>
      <c r="AC107" s="3" t="str">
        <f t="shared" si="17"/>
        <v/>
      </c>
      <c r="AD107" s="5" t="str">
        <f t="shared" si="23"/>
        <v/>
      </c>
      <c r="AE107" s="3" t="str">
        <f t="shared" si="18"/>
        <v/>
      </c>
      <c r="AF107" s="3"/>
      <c r="AH107" t="e">
        <f>MATCH(ROUND(M107,0)&amp;ROUND(N107,0),樣點!N:N,0)</f>
        <v>#N/A</v>
      </c>
      <c r="AI107" s="5">
        <f t="shared" si="19"/>
        <v>9.0277770068496466E-3</v>
      </c>
    </row>
    <row r="108" spans="3:35">
      <c r="C108" s="246" t="s">
        <v>21</v>
      </c>
      <c r="D108" s="246" t="s">
        <v>68</v>
      </c>
      <c r="E108" s="246" t="s">
        <v>82</v>
      </c>
      <c r="F108" s="246" t="s">
        <v>3911</v>
      </c>
      <c r="G108" s="246">
        <v>2019</v>
      </c>
      <c r="H108" s="246">
        <v>4</v>
      </c>
      <c r="I108" s="246">
        <v>22</v>
      </c>
      <c r="J108" s="246">
        <v>1</v>
      </c>
      <c r="K108" s="246" t="s">
        <v>79</v>
      </c>
      <c r="L108" s="247">
        <v>3</v>
      </c>
      <c r="M108" s="246">
        <v>279967</v>
      </c>
      <c r="N108" s="246">
        <v>2677312</v>
      </c>
      <c r="O108" s="246">
        <v>11</v>
      </c>
      <c r="P108" s="246">
        <v>26</v>
      </c>
      <c r="Q108" s="246">
        <v>0</v>
      </c>
      <c r="R108" s="246"/>
      <c r="S108" s="246"/>
      <c r="T108" s="246" t="s">
        <v>32</v>
      </c>
      <c r="U108" s="246"/>
      <c r="V108" t="str">
        <f>INDEX(樣區!H:H,MATCH(F108,樣區!E:E,0))</f>
        <v>4月,6月</v>
      </c>
      <c r="W108" s="3" t="str">
        <f t="shared" si="11"/>
        <v>N</v>
      </c>
      <c r="X108" s="3" t="str">
        <f t="shared" si="12"/>
        <v/>
      </c>
      <c r="Y108" s="3" t="str">
        <f t="shared" si="13"/>
        <v>時間太晚</v>
      </c>
      <c r="Z108" s="3" t="str">
        <f t="shared" si="14"/>
        <v/>
      </c>
      <c r="AA108" s="3" t="str">
        <f t="shared" si="15"/>
        <v/>
      </c>
      <c r="AB108" s="2" t="str">
        <f t="shared" si="16"/>
        <v/>
      </c>
      <c r="AC108" s="3" t="str">
        <f t="shared" si="17"/>
        <v/>
      </c>
      <c r="AD108" s="5" t="str">
        <f t="shared" si="23"/>
        <v/>
      </c>
      <c r="AE108" s="3" t="str">
        <f t="shared" si="18"/>
        <v/>
      </c>
      <c r="AF108" s="3"/>
      <c r="AH108" t="e">
        <f>MATCH(ROUND(M108,0)&amp;ROUND(N108,0),樣點!N:N,0)</f>
        <v>#N/A</v>
      </c>
      <c r="AI108" s="5">
        <f t="shared" si="19"/>
        <v>9.7222229815088212E-3</v>
      </c>
    </row>
    <row r="109" spans="3:35">
      <c r="C109" s="246" t="s">
        <v>21</v>
      </c>
      <c r="D109" s="246" t="s">
        <v>68</v>
      </c>
      <c r="E109" s="246" t="s">
        <v>82</v>
      </c>
      <c r="F109" s="246" t="s">
        <v>3911</v>
      </c>
      <c r="G109" s="246">
        <v>2019</v>
      </c>
      <c r="H109" s="246">
        <v>4</v>
      </c>
      <c r="I109" s="246">
        <v>22</v>
      </c>
      <c r="J109" s="246">
        <v>1</v>
      </c>
      <c r="K109" s="246" t="s">
        <v>79</v>
      </c>
      <c r="L109" s="247">
        <v>4</v>
      </c>
      <c r="M109" s="246">
        <v>280242</v>
      </c>
      <c r="N109" s="246">
        <v>2677314</v>
      </c>
      <c r="O109" s="246">
        <v>11</v>
      </c>
      <c r="P109" s="246">
        <v>40</v>
      </c>
      <c r="Q109" s="246">
        <v>0</v>
      </c>
      <c r="R109" s="246"/>
      <c r="S109" s="246"/>
      <c r="T109" s="246" t="s">
        <v>32</v>
      </c>
      <c r="U109" s="246"/>
      <c r="V109" t="str">
        <f>INDEX(樣區!H:H,MATCH(F109,樣區!E:E,0))</f>
        <v>4月,6月</v>
      </c>
      <c r="W109" s="3" t="str">
        <f t="shared" si="11"/>
        <v>N</v>
      </c>
      <c r="X109" s="3" t="str">
        <f t="shared" si="12"/>
        <v/>
      </c>
      <c r="Y109" s="3" t="str">
        <f t="shared" si="13"/>
        <v>時間太晚</v>
      </c>
      <c r="Z109" s="3" t="str">
        <f t="shared" si="14"/>
        <v/>
      </c>
      <c r="AA109" s="3" t="str">
        <f t="shared" si="15"/>
        <v/>
      </c>
      <c r="AB109" s="2" t="str">
        <f t="shared" si="16"/>
        <v/>
      </c>
      <c r="AC109" s="3" t="str">
        <f t="shared" si="17"/>
        <v/>
      </c>
      <c r="AD109" s="5" t="str">
        <f t="shared" si="23"/>
        <v/>
      </c>
      <c r="AE109" s="3" t="str">
        <f t="shared" si="18"/>
        <v/>
      </c>
      <c r="AF109" s="3"/>
      <c r="AH109" t="e">
        <f>MATCH(ROUND(M109,0)&amp;ROUND(N109,0),樣點!N:N,0)</f>
        <v>#N/A</v>
      </c>
      <c r="AI109" s="5">
        <f t="shared" si="19"/>
        <v>7.6388890156522393E-3</v>
      </c>
    </row>
    <row r="110" spans="3:35">
      <c r="C110" s="246" t="s">
        <v>21</v>
      </c>
      <c r="D110" s="246" t="s">
        <v>68</v>
      </c>
      <c r="E110" s="246" t="s">
        <v>82</v>
      </c>
      <c r="F110" s="246" t="s">
        <v>3911</v>
      </c>
      <c r="G110" s="246">
        <v>2019</v>
      </c>
      <c r="H110" s="246">
        <v>4</v>
      </c>
      <c r="I110" s="246">
        <v>22</v>
      </c>
      <c r="J110" s="246">
        <v>1</v>
      </c>
      <c r="K110" s="246" t="s">
        <v>79</v>
      </c>
      <c r="L110" s="247">
        <v>5</v>
      </c>
      <c r="M110" s="246">
        <v>280070</v>
      </c>
      <c r="N110" s="246">
        <v>2677119</v>
      </c>
      <c r="O110" s="246">
        <v>11</v>
      </c>
      <c r="P110" s="246">
        <v>51</v>
      </c>
      <c r="Q110" s="246">
        <v>0</v>
      </c>
      <c r="R110" s="246"/>
      <c r="S110" s="246"/>
      <c r="T110" s="246" t="s">
        <v>32</v>
      </c>
      <c r="U110" s="246"/>
      <c r="V110" t="str">
        <f>INDEX(樣區!H:H,MATCH(F110,樣區!E:E,0))</f>
        <v>4月,6月</v>
      </c>
      <c r="W110" s="3" t="str">
        <f t="shared" si="11"/>
        <v>N</v>
      </c>
      <c r="X110" s="3" t="str">
        <f t="shared" si="12"/>
        <v/>
      </c>
      <c r="Y110" s="3" t="str">
        <f t="shared" si="13"/>
        <v>時間太晚</v>
      </c>
      <c r="Z110" s="3" t="str">
        <f t="shared" si="14"/>
        <v/>
      </c>
      <c r="AA110" s="3" t="str">
        <f t="shared" si="15"/>
        <v/>
      </c>
      <c r="AB110" s="2" t="str">
        <f t="shared" si="16"/>
        <v/>
      </c>
      <c r="AC110" s="3" t="str">
        <f t="shared" si="17"/>
        <v/>
      </c>
      <c r="AD110" s="5" t="str">
        <f t="shared" si="23"/>
        <v/>
      </c>
      <c r="AE110" s="3" t="str">
        <f t="shared" si="18"/>
        <v/>
      </c>
      <c r="AF110" s="3"/>
      <c r="AH110" t="e">
        <f>MATCH(ROUND(M110,0)&amp;ROUND(N110,0),樣點!N:N,0)</f>
        <v>#N/A</v>
      </c>
      <c r="AI110" s="5">
        <f t="shared" si="19"/>
        <v>9.7222219919785857E-3</v>
      </c>
    </row>
    <row r="111" spans="3:35">
      <c r="C111" s="246" t="s">
        <v>21</v>
      </c>
      <c r="D111" s="246" t="s">
        <v>68</v>
      </c>
      <c r="E111" s="246" t="s">
        <v>82</v>
      </c>
      <c r="F111" s="246" t="s">
        <v>3911</v>
      </c>
      <c r="G111" s="246">
        <v>2019</v>
      </c>
      <c r="H111" s="246">
        <v>4</v>
      </c>
      <c r="I111" s="246">
        <v>22</v>
      </c>
      <c r="J111" s="246">
        <v>1</v>
      </c>
      <c r="K111" s="246" t="s">
        <v>79</v>
      </c>
      <c r="L111" s="247">
        <v>6</v>
      </c>
      <c r="M111" s="246">
        <v>281045</v>
      </c>
      <c r="N111" s="246">
        <v>2677006</v>
      </c>
      <c r="O111" s="246">
        <v>12</v>
      </c>
      <c r="P111" s="246">
        <v>5</v>
      </c>
      <c r="Q111" s="246">
        <v>0</v>
      </c>
      <c r="R111" s="246"/>
      <c r="S111" s="246"/>
      <c r="T111" s="246" t="s">
        <v>32</v>
      </c>
      <c r="U111" s="246"/>
      <c r="V111" t="str">
        <f>INDEX(樣區!H:H,MATCH(F111,樣區!E:E,0))</f>
        <v>4月,6月</v>
      </c>
      <c r="W111" s="3" t="str">
        <f t="shared" si="11"/>
        <v>N</v>
      </c>
      <c r="X111" s="3" t="str">
        <f t="shared" si="12"/>
        <v/>
      </c>
      <c r="Y111" s="3" t="str">
        <f t="shared" si="13"/>
        <v>時間太晚</v>
      </c>
      <c r="Z111" s="3" t="str">
        <f t="shared" si="14"/>
        <v/>
      </c>
      <c r="AA111" s="3" t="str">
        <f t="shared" si="15"/>
        <v/>
      </c>
      <c r="AB111" s="2" t="str">
        <f t="shared" si="16"/>
        <v/>
      </c>
      <c r="AC111" s="3" t="str">
        <f t="shared" si="17"/>
        <v/>
      </c>
      <c r="AD111" s="5" t="str">
        <f t="shared" si="23"/>
        <v/>
      </c>
      <c r="AE111" s="3" t="str">
        <f t="shared" si="18"/>
        <v/>
      </c>
      <c r="AF111" s="3"/>
      <c r="AH111" t="e">
        <f>MATCH(ROUND(M111,0)&amp;ROUND(N111,0),樣點!N:N,0)</f>
        <v>#N/A</v>
      </c>
      <c r="AI111" s="5" t="str">
        <f t="shared" si="19"/>
        <v/>
      </c>
    </row>
    <row r="112" spans="3:35">
      <c r="C112" s="246" t="s">
        <v>21</v>
      </c>
      <c r="D112" s="246" t="s">
        <v>68</v>
      </c>
      <c r="E112" s="246" t="s">
        <v>84</v>
      </c>
      <c r="F112" s="246" t="s">
        <v>3914</v>
      </c>
      <c r="G112" s="246">
        <v>2019</v>
      </c>
      <c r="H112" s="246">
        <v>4</v>
      </c>
      <c r="I112" s="246">
        <v>24</v>
      </c>
      <c r="J112" s="246">
        <v>1</v>
      </c>
      <c r="K112" s="246" t="s">
        <v>85</v>
      </c>
      <c r="L112" s="247">
        <v>1</v>
      </c>
      <c r="M112" s="246">
        <v>276235</v>
      </c>
      <c r="N112" s="246">
        <v>2682956</v>
      </c>
      <c r="O112" s="246">
        <v>9</v>
      </c>
      <c r="P112" s="246">
        <v>42</v>
      </c>
      <c r="Q112" s="246">
        <v>0</v>
      </c>
      <c r="R112" s="246"/>
      <c r="S112" s="246"/>
      <c r="T112" s="246" t="s">
        <v>31</v>
      </c>
      <c r="U112" s="246"/>
      <c r="V112" t="str">
        <f>INDEX(樣區!H:H,MATCH(F112,樣區!E:E,0))</f>
        <v>4月,6月</v>
      </c>
      <c r="W112" s="3" t="str">
        <f t="shared" si="11"/>
        <v>Y</v>
      </c>
      <c r="X112" s="3" t="str">
        <f t="shared" si="12"/>
        <v/>
      </c>
      <c r="Y112" s="3" t="str">
        <f t="shared" si="13"/>
        <v/>
      </c>
      <c r="Z112" s="3" t="str">
        <f t="shared" si="14"/>
        <v/>
      </c>
      <c r="AA112" s="3" t="str">
        <f t="shared" si="15"/>
        <v/>
      </c>
      <c r="AB112" s="249" t="str">
        <f t="shared" si="16"/>
        <v/>
      </c>
      <c r="AC112" s="3" t="str">
        <f t="shared" si="17"/>
        <v/>
      </c>
      <c r="AD112" s="5" t="str">
        <f t="shared" ref="AD112:AD130" si="24">IF(ISBLANK(O112),"需記錄時間",IFERROR(IF((AI112-TIME(0,5,59))&lt;0,"需計滿6分鐘",""),""))</f>
        <v/>
      </c>
      <c r="AE112" s="3" t="str">
        <f t="shared" si="18"/>
        <v/>
      </c>
      <c r="AF112" s="3"/>
      <c r="AH112">
        <f>MATCH(ROUND(M112,0)&amp;ROUND(N112,0),樣點!N:N,0)</f>
        <v>1091</v>
      </c>
      <c r="AI112" s="5">
        <f t="shared" si="19"/>
        <v>4.8611109959892929E-3</v>
      </c>
    </row>
    <row r="113" spans="3:35">
      <c r="C113" s="246" t="s">
        <v>21</v>
      </c>
      <c r="D113" s="246" t="s">
        <v>68</v>
      </c>
      <c r="E113" s="246" t="s">
        <v>84</v>
      </c>
      <c r="F113" s="246" t="s">
        <v>3914</v>
      </c>
      <c r="G113" s="246">
        <v>2019</v>
      </c>
      <c r="H113" s="246">
        <v>4</v>
      </c>
      <c r="I113" s="246">
        <v>24</v>
      </c>
      <c r="J113" s="246">
        <v>1</v>
      </c>
      <c r="K113" s="246" t="s">
        <v>85</v>
      </c>
      <c r="L113" s="247">
        <v>2</v>
      </c>
      <c r="M113" s="246">
        <v>276015</v>
      </c>
      <c r="N113" s="246">
        <v>2682797</v>
      </c>
      <c r="O113" s="246">
        <v>9</v>
      </c>
      <c r="P113" s="246">
        <v>49</v>
      </c>
      <c r="Q113" s="246">
        <v>0</v>
      </c>
      <c r="R113" s="246"/>
      <c r="S113" s="246"/>
      <c r="T113" s="246" t="s">
        <v>31</v>
      </c>
      <c r="U113" s="246"/>
      <c r="V113" t="str">
        <f>INDEX(樣區!H:H,MATCH(F113,樣區!E:E,0))</f>
        <v>4月,6月</v>
      </c>
      <c r="W113" s="3" t="str">
        <f t="shared" si="11"/>
        <v>Y</v>
      </c>
      <c r="X113" s="3" t="str">
        <f t="shared" si="12"/>
        <v/>
      </c>
      <c r="Y113" s="3" t="str">
        <f t="shared" si="13"/>
        <v/>
      </c>
      <c r="Z113" s="3" t="str">
        <f t="shared" si="14"/>
        <v/>
      </c>
      <c r="AA113" s="3" t="str">
        <f t="shared" si="15"/>
        <v/>
      </c>
      <c r="AB113" s="249" t="str">
        <f t="shared" si="16"/>
        <v/>
      </c>
      <c r="AC113" s="3" t="str">
        <f t="shared" si="17"/>
        <v/>
      </c>
      <c r="AD113" s="5" t="str">
        <f t="shared" si="24"/>
        <v/>
      </c>
      <c r="AE113" s="3" t="str">
        <f t="shared" si="18"/>
        <v/>
      </c>
      <c r="AF113" s="3"/>
      <c r="AH113">
        <f>MATCH(ROUND(M113,0)&amp;ROUND(N113,0),樣點!N:N,0)</f>
        <v>1092</v>
      </c>
      <c r="AI113" s="5">
        <f t="shared" si="19"/>
        <v>5.5555560393258929E-3</v>
      </c>
    </row>
    <row r="114" spans="3:35">
      <c r="C114" s="246" t="s">
        <v>21</v>
      </c>
      <c r="D114" s="246" t="s">
        <v>68</v>
      </c>
      <c r="E114" s="246" t="s">
        <v>84</v>
      </c>
      <c r="F114" s="246" t="s">
        <v>3914</v>
      </c>
      <c r="G114" s="246">
        <v>2019</v>
      </c>
      <c r="H114" s="246">
        <v>4</v>
      </c>
      <c r="I114" s="246">
        <v>24</v>
      </c>
      <c r="J114" s="246">
        <v>1</v>
      </c>
      <c r="K114" s="246" t="s">
        <v>85</v>
      </c>
      <c r="L114" s="247">
        <v>3</v>
      </c>
      <c r="M114" s="246">
        <v>275903</v>
      </c>
      <c r="N114" s="246">
        <v>2682609</v>
      </c>
      <c r="O114" s="246">
        <v>9</v>
      </c>
      <c r="P114" s="246">
        <v>57</v>
      </c>
      <c r="Q114" s="246">
        <v>0</v>
      </c>
      <c r="R114" s="246"/>
      <c r="S114" s="246"/>
      <c r="T114" s="246" t="s">
        <v>31</v>
      </c>
      <c r="U114" s="246"/>
      <c r="V114" t="str">
        <f>INDEX(樣區!H:H,MATCH(F114,樣區!E:E,0))</f>
        <v>4月,6月</v>
      </c>
      <c r="W114" s="3" t="str">
        <f t="shared" si="11"/>
        <v>Y</v>
      </c>
      <c r="X114" s="3" t="str">
        <f t="shared" si="12"/>
        <v/>
      </c>
      <c r="Y114" s="3" t="str">
        <f t="shared" si="13"/>
        <v/>
      </c>
      <c r="Z114" s="3" t="str">
        <f t="shared" si="14"/>
        <v/>
      </c>
      <c r="AA114" s="3" t="str">
        <f t="shared" si="15"/>
        <v/>
      </c>
      <c r="AB114" s="249" t="str">
        <f t="shared" si="16"/>
        <v/>
      </c>
      <c r="AC114" s="3" t="str">
        <f t="shared" si="17"/>
        <v/>
      </c>
      <c r="AD114" s="5" t="str">
        <f t="shared" si="24"/>
        <v/>
      </c>
      <c r="AE114" s="3" t="str">
        <f t="shared" si="18"/>
        <v/>
      </c>
      <c r="AF114" s="3"/>
      <c r="AH114">
        <f>MATCH(ROUND(M114,0)&amp;ROUND(N114,0),樣點!N:N,0)</f>
        <v>1093</v>
      </c>
      <c r="AI114" s="5">
        <f t="shared" si="19"/>
        <v>6.2499999767169356E-3</v>
      </c>
    </row>
    <row r="115" spans="3:35">
      <c r="C115" s="246" t="s">
        <v>21</v>
      </c>
      <c r="D115" s="246" t="s">
        <v>68</v>
      </c>
      <c r="E115" s="246" t="s">
        <v>84</v>
      </c>
      <c r="F115" s="246" t="s">
        <v>3914</v>
      </c>
      <c r="G115" s="246">
        <v>2019</v>
      </c>
      <c r="H115" s="246">
        <v>4</v>
      </c>
      <c r="I115" s="246">
        <v>24</v>
      </c>
      <c r="J115" s="246">
        <v>1</v>
      </c>
      <c r="K115" s="246" t="s">
        <v>85</v>
      </c>
      <c r="L115" s="247">
        <v>4</v>
      </c>
      <c r="M115" s="246">
        <v>275759</v>
      </c>
      <c r="N115" s="246">
        <v>2682367</v>
      </c>
      <c r="O115" s="246">
        <v>10</v>
      </c>
      <c r="P115" s="246">
        <v>6</v>
      </c>
      <c r="Q115" s="246">
        <v>0</v>
      </c>
      <c r="R115" s="246"/>
      <c r="S115" s="246"/>
      <c r="T115" s="246" t="s">
        <v>31</v>
      </c>
      <c r="U115" s="246"/>
      <c r="V115" t="str">
        <f>INDEX(樣區!H:H,MATCH(F115,樣區!E:E,0))</f>
        <v>4月,6月</v>
      </c>
      <c r="W115" s="3" t="str">
        <f t="shared" si="11"/>
        <v>Y</v>
      </c>
      <c r="X115" s="3" t="str">
        <f t="shared" si="12"/>
        <v/>
      </c>
      <c r="Y115" s="3" t="str">
        <f t="shared" si="13"/>
        <v>時間太晚</v>
      </c>
      <c r="Z115" s="3" t="str">
        <f t="shared" si="14"/>
        <v/>
      </c>
      <c r="AA115" s="3" t="str">
        <f t="shared" si="15"/>
        <v/>
      </c>
      <c r="AB115" s="249" t="str">
        <f t="shared" si="16"/>
        <v/>
      </c>
      <c r="AC115" s="3" t="str">
        <f t="shared" si="17"/>
        <v/>
      </c>
      <c r="AD115" s="5" t="str">
        <f t="shared" si="24"/>
        <v/>
      </c>
      <c r="AE115" s="3" t="str">
        <f t="shared" si="18"/>
        <v/>
      </c>
      <c r="AF115" s="3"/>
      <c r="AH115">
        <f>MATCH(ROUND(M115,0)&amp;ROUND(N115,0),樣點!N:N,0)</f>
        <v>1094</v>
      </c>
      <c r="AI115" s="5">
        <f t="shared" si="19"/>
        <v>4.1666670003905892E-3</v>
      </c>
    </row>
    <row r="116" spans="3:35">
      <c r="C116" s="246" t="s">
        <v>21</v>
      </c>
      <c r="D116" s="246" t="s">
        <v>68</v>
      </c>
      <c r="E116" s="246" t="s">
        <v>84</v>
      </c>
      <c r="F116" s="246" t="s">
        <v>3914</v>
      </c>
      <c r="G116" s="246">
        <v>2019</v>
      </c>
      <c r="H116" s="246">
        <v>4</v>
      </c>
      <c r="I116" s="246">
        <v>24</v>
      </c>
      <c r="J116" s="246">
        <v>1</v>
      </c>
      <c r="K116" s="246" t="s">
        <v>85</v>
      </c>
      <c r="L116" s="247">
        <v>5</v>
      </c>
      <c r="M116" s="246">
        <v>275918</v>
      </c>
      <c r="N116" s="246">
        <v>2682175</v>
      </c>
      <c r="O116" s="246">
        <v>10</v>
      </c>
      <c r="P116" s="246">
        <v>12</v>
      </c>
      <c r="Q116" s="246">
        <v>0</v>
      </c>
      <c r="R116" s="246"/>
      <c r="S116" s="246"/>
      <c r="T116" s="246" t="s">
        <v>31</v>
      </c>
      <c r="U116" s="246"/>
      <c r="V116" t="str">
        <f>INDEX(樣區!H:H,MATCH(F116,樣區!E:E,0))</f>
        <v>4月,6月</v>
      </c>
      <c r="W116" s="3" t="str">
        <f t="shared" si="11"/>
        <v>Y</v>
      </c>
      <c r="X116" s="3" t="str">
        <f t="shared" si="12"/>
        <v/>
      </c>
      <c r="Y116" s="3" t="str">
        <f t="shared" si="13"/>
        <v>時間太晚</v>
      </c>
      <c r="Z116" s="3" t="str">
        <f t="shared" si="14"/>
        <v/>
      </c>
      <c r="AA116" s="3" t="str">
        <f t="shared" si="15"/>
        <v/>
      </c>
      <c r="AB116" s="249" t="str">
        <f t="shared" si="16"/>
        <v/>
      </c>
      <c r="AC116" s="3" t="str">
        <f t="shared" si="17"/>
        <v/>
      </c>
      <c r="AD116" s="5" t="str">
        <f t="shared" si="24"/>
        <v/>
      </c>
      <c r="AE116" s="3" t="str">
        <f t="shared" si="18"/>
        <v/>
      </c>
      <c r="AF116" s="3"/>
      <c r="AH116">
        <f>MATCH(ROUND(M116,0)&amp;ROUND(N116,0),樣點!N:N,0)</f>
        <v>1095</v>
      </c>
      <c r="AI116" s="5">
        <f t="shared" si="19"/>
        <v>5.5555549915879965E-3</v>
      </c>
    </row>
    <row r="117" spans="3:35">
      <c r="C117" s="246" t="s">
        <v>21</v>
      </c>
      <c r="D117" s="246" t="s">
        <v>68</v>
      </c>
      <c r="E117" s="246" t="s">
        <v>84</v>
      </c>
      <c r="F117" s="246" t="s">
        <v>3914</v>
      </c>
      <c r="G117" s="246">
        <v>2019</v>
      </c>
      <c r="H117" s="246">
        <v>4</v>
      </c>
      <c r="I117" s="246">
        <v>24</v>
      </c>
      <c r="J117" s="246">
        <v>1</v>
      </c>
      <c r="K117" s="246" t="s">
        <v>85</v>
      </c>
      <c r="L117" s="247">
        <v>6</v>
      </c>
      <c r="M117" s="246">
        <v>275868</v>
      </c>
      <c r="N117" s="246">
        <v>2681906</v>
      </c>
      <c r="O117" s="246">
        <v>10</v>
      </c>
      <c r="P117" s="246">
        <v>20</v>
      </c>
      <c r="Q117" s="246">
        <v>0</v>
      </c>
      <c r="R117" s="246"/>
      <c r="S117" s="246"/>
      <c r="T117" s="246" t="s">
        <v>31</v>
      </c>
      <c r="U117" s="246"/>
      <c r="V117" t="str">
        <f>INDEX(樣區!H:H,MATCH(F117,樣區!E:E,0))</f>
        <v>4月,6月</v>
      </c>
      <c r="W117" s="3" t="str">
        <f t="shared" si="11"/>
        <v>Y</v>
      </c>
      <c r="X117" s="3" t="str">
        <f t="shared" si="12"/>
        <v/>
      </c>
      <c r="Y117" s="3" t="str">
        <f t="shared" si="13"/>
        <v>時間太晚</v>
      </c>
      <c r="Z117" s="3" t="str">
        <f t="shared" si="14"/>
        <v/>
      </c>
      <c r="AA117" s="3" t="str">
        <f t="shared" si="15"/>
        <v/>
      </c>
      <c r="AB117" s="249" t="str">
        <f t="shared" si="16"/>
        <v/>
      </c>
      <c r="AC117" s="3" t="str">
        <f t="shared" si="17"/>
        <v/>
      </c>
      <c r="AD117" s="5" t="str">
        <f t="shared" si="24"/>
        <v/>
      </c>
      <c r="AE117" s="3" t="str">
        <f t="shared" si="18"/>
        <v/>
      </c>
      <c r="AF117" s="3"/>
      <c r="AH117">
        <f>MATCH(ROUND(M117,0)&amp;ROUND(N117,0),樣點!N:N,0)</f>
        <v>1096</v>
      </c>
      <c r="AI117" s="5" t="str">
        <f t="shared" si="19"/>
        <v/>
      </c>
    </row>
    <row r="118" spans="3:35">
      <c r="C118" s="246" t="s">
        <v>21</v>
      </c>
      <c r="D118" s="246" t="s">
        <v>68</v>
      </c>
      <c r="E118" s="246" t="s">
        <v>86</v>
      </c>
      <c r="F118" s="246" t="s">
        <v>3916</v>
      </c>
      <c r="G118" s="246">
        <v>2019</v>
      </c>
      <c r="H118" s="246">
        <v>4</v>
      </c>
      <c r="I118" s="246">
        <v>18</v>
      </c>
      <c r="J118" s="246">
        <v>1</v>
      </c>
      <c r="K118" s="246" t="s">
        <v>85</v>
      </c>
      <c r="L118" s="247">
        <v>1</v>
      </c>
      <c r="M118" s="246">
        <v>273577</v>
      </c>
      <c r="N118" s="246">
        <v>2677643</v>
      </c>
      <c r="O118" s="246">
        <v>9</v>
      </c>
      <c r="P118" s="246">
        <v>53</v>
      </c>
      <c r="Q118" s="246">
        <v>0</v>
      </c>
      <c r="R118" s="246"/>
      <c r="S118" s="246"/>
      <c r="T118" s="246" t="s">
        <v>32</v>
      </c>
      <c r="U118" s="246"/>
      <c r="V118" t="str">
        <f>INDEX(樣區!H:H,MATCH(F118,樣區!E:E,0))</f>
        <v>4月,6月</v>
      </c>
      <c r="W118" s="3" t="str">
        <f t="shared" si="11"/>
        <v>Y</v>
      </c>
      <c r="X118" s="3" t="str">
        <f t="shared" si="12"/>
        <v/>
      </c>
      <c r="Y118" s="3" t="str">
        <f t="shared" si="13"/>
        <v/>
      </c>
      <c r="Z118" s="3" t="str">
        <f t="shared" si="14"/>
        <v/>
      </c>
      <c r="AA118" s="3" t="str">
        <f t="shared" si="15"/>
        <v/>
      </c>
      <c r="AB118" s="249" t="str">
        <f t="shared" si="16"/>
        <v/>
      </c>
      <c r="AC118" s="3" t="str">
        <f t="shared" si="17"/>
        <v/>
      </c>
      <c r="AD118" s="5" t="str">
        <f t="shared" si="24"/>
        <v/>
      </c>
      <c r="AE118" s="3" t="str">
        <f t="shared" si="18"/>
        <v/>
      </c>
      <c r="AF118" s="3"/>
      <c r="AH118">
        <f>MATCH(ROUND(M118,0)&amp;ROUND(N118,0),樣點!N:N,0)</f>
        <v>1097</v>
      </c>
      <c r="AI118" s="5">
        <f t="shared" si="19"/>
        <v>8.3333330112509429E-3</v>
      </c>
    </row>
    <row r="119" spans="3:35">
      <c r="C119" s="246" t="s">
        <v>21</v>
      </c>
      <c r="D119" s="246" t="s">
        <v>68</v>
      </c>
      <c r="E119" s="246" t="s">
        <v>86</v>
      </c>
      <c r="F119" s="246" t="s">
        <v>3916</v>
      </c>
      <c r="G119" s="246">
        <v>2019</v>
      </c>
      <c r="H119" s="246">
        <v>4</v>
      </c>
      <c r="I119" s="246">
        <v>18</v>
      </c>
      <c r="J119" s="246">
        <v>1</v>
      </c>
      <c r="K119" s="246" t="s">
        <v>85</v>
      </c>
      <c r="L119" s="247">
        <v>2</v>
      </c>
      <c r="M119" s="246">
        <v>273607</v>
      </c>
      <c r="N119" s="246">
        <v>2677390</v>
      </c>
      <c r="O119" s="246">
        <v>10</v>
      </c>
      <c r="P119" s="246">
        <v>5</v>
      </c>
      <c r="Q119" s="246">
        <v>0</v>
      </c>
      <c r="R119" s="246"/>
      <c r="S119" s="246"/>
      <c r="T119" s="246" t="s">
        <v>32</v>
      </c>
      <c r="U119" s="246"/>
      <c r="V119" t="str">
        <f>INDEX(樣區!H:H,MATCH(F119,樣區!E:E,0))</f>
        <v>4月,6月</v>
      </c>
      <c r="W119" s="3" t="str">
        <f t="shared" si="11"/>
        <v>Y</v>
      </c>
      <c r="X119" s="3" t="str">
        <f t="shared" si="12"/>
        <v/>
      </c>
      <c r="Y119" s="3" t="str">
        <f t="shared" si="13"/>
        <v>時間太晚</v>
      </c>
      <c r="Z119" s="3" t="str">
        <f t="shared" si="14"/>
        <v/>
      </c>
      <c r="AA119" s="3" t="str">
        <f t="shared" si="15"/>
        <v/>
      </c>
      <c r="AB119" s="249" t="str">
        <f t="shared" si="16"/>
        <v/>
      </c>
      <c r="AC119" s="3" t="str">
        <f t="shared" si="17"/>
        <v/>
      </c>
      <c r="AD119" s="5" t="str">
        <f t="shared" si="24"/>
        <v/>
      </c>
      <c r="AE119" s="3" t="str">
        <f t="shared" si="18"/>
        <v/>
      </c>
      <c r="AF119" s="3"/>
      <c r="AH119">
        <f>MATCH(ROUND(M119,0)&amp;ROUND(N119,0),樣點!N:N,0)</f>
        <v>1098</v>
      </c>
      <c r="AI119" s="5">
        <f t="shared" si="19"/>
        <v>8.3333340007811785E-3</v>
      </c>
    </row>
    <row r="120" spans="3:35">
      <c r="C120" s="246" t="s">
        <v>21</v>
      </c>
      <c r="D120" s="246" t="s">
        <v>68</v>
      </c>
      <c r="E120" s="246" t="s">
        <v>86</v>
      </c>
      <c r="F120" s="246" t="s">
        <v>3916</v>
      </c>
      <c r="G120" s="246">
        <v>2019</v>
      </c>
      <c r="H120" s="246">
        <v>4</v>
      </c>
      <c r="I120" s="246">
        <v>18</v>
      </c>
      <c r="J120" s="246">
        <v>1</v>
      </c>
      <c r="K120" s="246" t="s">
        <v>85</v>
      </c>
      <c r="L120" s="247">
        <v>3</v>
      </c>
      <c r="M120" s="246">
        <v>273603</v>
      </c>
      <c r="N120" s="246">
        <v>2677220</v>
      </c>
      <c r="O120" s="246">
        <v>10</v>
      </c>
      <c r="P120" s="246">
        <v>17</v>
      </c>
      <c r="Q120" s="246">
        <v>0</v>
      </c>
      <c r="R120" s="246"/>
      <c r="S120" s="246"/>
      <c r="T120" s="246" t="s">
        <v>32</v>
      </c>
      <c r="U120" s="246"/>
      <c r="V120" t="str">
        <f>INDEX(樣區!H:H,MATCH(F120,樣區!E:E,0))</f>
        <v>4月,6月</v>
      </c>
      <c r="W120" s="3" t="str">
        <f t="shared" si="11"/>
        <v>Y</v>
      </c>
      <c r="X120" s="3" t="str">
        <f t="shared" si="12"/>
        <v/>
      </c>
      <c r="Y120" s="3" t="str">
        <f t="shared" si="13"/>
        <v>時間太晚</v>
      </c>
      <c r="Z120" s="3" t="str">
        <f t="shared" si="14"/>
        <v/>
      </c>
      <c r="AA120" s="3" t="str">
        <f t="shared" si="15"/>
        <v/>
      </c>
      <c r="AB120" s="249" t="str">
        <f t="shared" si="16"/>
        <v/>
      </c>
      <c r="AC120" s="3" t="str">
        <f t="shared" si="17"/>
        <v/>
      </c>
      <c r="AD120" s="5" t="str">
        <f t="shared" si="24"/>
        <v/>
      </c>
      <c r="AE120" s="3" t="str">
        <f t="shared" si="18"/>
        <v/>
      </c>
      <c r="AF120" s="3"/>
      <c r="AH120">
        <f>MATCH(ROUND(M120,0)&amp;ROUND(N120,0),樣點!N:N,0)</f>
        <v>1099</v>
      </c>
      <c r="AI120" s="5">
        <f t="shared" si="19"/>
        <v>5.5555549915879965E-3</v>
      </c>
    </row>
    <row r="121" spans="3:35">
      <c r="C121" s="246" t="s">
        <v>21</v>
      </c>
      <c r="D121" s="246" t="s">
        <v>68</v>
      </c>
      <c r="E121" s="246" t="s">
        <v>86</v>
      </c>
      <c r="F121" s="246" t="s">
        <v>3916</v>
      </c>
      <c r="G121" s="246">
        <v>2019</v>
      </c>
      <c r="H121" s="246">
        <v>4</v>
      </c>
      <c r="I121" s="246">
        <v>18</v>
      </c>
      <c r="J121" s="246">
        <v>1</v>
      </c>
      <c r="K121" s="246" t="s">
        <v>85</v>
      </c>
      <c r="L121" s="247">
        <v>4</v>
      </c>
      <c r="M121" s="246">
        <v>273552</v>
      </c>
      <c r="N121" s="246">
        <v>2677009</v>
      </c>
      <c r="O121" s="246">
        <v>10</v>
      </c>
      <c r="P121" s="246">
        <v>25</v>
      </c>
      <c r="Q121" s="246">
        <v>0</v>
      </c>
      <c r="R121" s="246"/>
      <c r="S121" s="246"/>
      <c r="T121" s="246" t="s">
        <v>32</v>
      </c>
      <c r="U121" s="246"/>
      <c r="V121" t="str">
        <f>INDEX(樣區!H:H,MATCH(F121,樣區!E:E,0))</f>
        <v>4月,6月</v>
      </c>
      <c r="W121" s="3" t="str">
        <f t="shared" si="11"/>
        <v>Y</v>
      </c>
      <c r="X121" s="3" t="str">
        <f t="shared" si="12"/>
        <v/>
      </c>
      <c r="Y121" s="3" t="str">
        <f t="shared" si="13"/>
        <v>時間太晚</v>
      </c>
      <c r="Z121" s="3" t="str">
        <f t="shared" si="14"/>
        <v/>
      </c>
      <c r="AA121" s="3" t="str">
        <f t="shared" si="15"/>
        <v/>
      </c>
      <c r="AB121" s="249" t="str">
        <f t="shared" si="16"/>
        <v/>
      </c>
      <c r="AC121" s="3" t="str">
        <f t="shared" si="17"/>
        <v/>
      </c>
      <c r="AD121" s="5" t="str">
        <f t="shared" si="24"/>
        <v/>
      </c>
      <c r="AE121" s="3" t="str">
        <f t="shared" si="18"/>
        <v/>
      </c>
      <c r="AF121" s="3"/>
      <c r="AH121">
        <f>MATCH(ROUND(M121,0)&amp;ROUND(N121,0),樣點!N:N,0)</f>
        <v>1100</v>
      </c>
      <c r="AI121" s="5">
        <f t="shared" si="19"/>
        <v>5.555555981118232E-3</v>
      </c>
    </row>
    <row r="122" spans="3:35">
      <c r="C122" s="246" t="s">
        <v>21</v>
      </c>
      <c r="D122" s="246" t="s">
        <v>68</v>
      </c>
      <c r="E122" s="246" t="s">
        <v>86</v>
      </c>
      <c r="F122" s="246" t="s">
        <v>3916</v>
      </c>
      <c r="G122" s="246">
        <v>2019</v>
      </c>
      <c r="H122" s="246">
        <v>4</v>
      </c>
      <c r="I122" s="246">
        <v>18</v>
      </c>
      <c r="J122" s="246">
        <v>1</v>
      </c>
      <c r="K122" s="246" t="s">
        <v>85</v>
      </c>
      <c r="L122" s="247">
        <v>5</v>
      </c>
      <c r="M122" s="246">
        <v>273410</v>
      </c>
      <c r="N122" s="246">
        <v>2676890</v>
      </c>
      <c r="O122" s="246">
        <v>10</v>
      </c>
      <c r="P122" s="246">
        <v>33</v>
      </c>
      <c r="Q122" s="246">
        <v>0</v>
      </c>
      <c r="R122" s="246"/>
      <c r="S122" s="246"/>
      <c r="T122" s="246" t="s">
        <v>32</v>
      </c>
      <c r="U122" s="246"/>
      <c r="V122" t="str">
        <f>INDEX(樣區!H:H,MATCH(F122,樣區!E:E,0))</f>
        <v>4月,6月</v>
      </c>
      <c r="W122" s="3" t="str">
        <f t="shared" si="11"/>
        <v>Y</v>
      </c>
      <c r="X122" s="3" t="str">
        <f t="shared" si="12"/>
        <v/>
      </c>
      <c r="Y122" s="3" t="str">
        <f t="shared" si="13"/>
        <v>時間太晚</v>
      </c>
      <c r="Z122" s="3" t="str">
        <f t="shared" si="14"/>
        <v/>
      </c>
      <c r="AA122" s="3" t="str">
        <f t="shared" si="15"/>
        <v/>
      </c>
      <c r="AB122" s="249" t="str">
        <f t="shared" si="16"/>
        <v/>
      </c>
      <c r="AC122" s="3" t="str">
        <f t="shared" si="17"/>
        <v/>
      </c>
      <c r="AD122" s="5" t="str">
        <f t="shared" si="24"/>
        <v/>
      </c>
      <c r="AE122" s="3" t="str">
        <f t="shared" si="18"/>
        <v/>
      </c>
      <c r="AF122" s="3"/>
      <c r="AH122">
        <f>MATCH(ROUND(M122,0)&amp;ROUND(N122,0),樣點!N:N,0)</f>
        <v>1101</v>
      </c>
      <c r="AI122" s="5">
        <f t="shared" si="19"/>
        <v>4.1666670003905892E-3</v>
      </c>
    </row>
    <row r="123" spans="3:35">
      <c r="C123" s="246" t="s">
        <v>21</v>
      </c>
      <c r="D123" s="246" t="s">
        <v>68</v>
      </c>
      <c r="E123" s="246" t="s">
        <v>86</v>
      </c>
      <c r="F123" s="246" t="s">
        <v>3916</v>
      </c>
      <c r="G123" s="246">
        <v>2019</v>
      </c>
      <c r="H123" s="246">
        <v>4</v>
      </c>
      <c r="I123" s="246">
        <v>18</v>
      </c>
      <c r="J123" s="246">
        <v>1</v>
      </c>
      <c r="K123" s="246" t="s">
        <v>85</v>
      </c>
      <c r="L123" s="247">
        <v>6</v>
      </c>
      <c r="M123" s="246">
        <v>273212</v>
      </c>
      <c r="N123" s="246">
        <v>2676772</v>
      </c>
      <c r="O123" s="246">
        <v>10</v>
      </c>
      <c r="P123" s="246">
        <v>39</v>
      </c>
      <c r="Q123" s="246">
        <v>0</v>
      </c>
      <c r="R123" s="246"/>
      <c r="S123" s="246"/>
      <c r="T123" s="246" t="s">
        <v>32</v>
      </c>
      <c r="U123" s="246"/>
      <c r="V123" t="str">
        <f>INDEX(樣區!H:H,MATCH(F123,樣區!E:E,0))</f>
        <v>4月,6月</v>
      </c>
      <c r="W123" s="3" t="str">
        <f t="shared" si="11"/>
        <v>Y</v>
      </c>
      <c r="X123" s="3" t="str">
        <f t="shared" si="12"/>
        <v/>
      </c>
      <c r="Y123" s="3" t="str">
        <f t="shared" si="13"/>
        <v>時間太晚</v>
      </c>
      <c r="Z123" s="3" t="str">
        <f t="shared" si="14"/>
        <v/>
      </c>
      <c r="AA123" s="3" t="str">
        <f t="shared" si="15"/>
        <v/>
      </c>
      <c r="AB123" s="249" t="str">
        <f t="shared" si="16"/>
        <v/>
      </c>
      <c r="AC123" s="3" t="str">
        <f t="shared" si="17"/>
        <v/>
      </c>
      <c r="AD123" s="5" t="str">
        <f t="shared" si="24"/>
        <v/>
      </c>
      <c r="AE123" s="3" t="str">
        <f t="shared" si="18"/>
        <v/>
      </c>
      <c r="AF123" s="3"/>
      <c r="AH123">
        <f>MATCH(ROUND(M123,0)&amp;ROUND(N123,0),樣點!N:N,0)</f>
        <v>1102</v>
      </c>
      <c r="AI123" s="5" t="str">
        <f t="shared" si="19"/>
        <v/>
      </c>
    </row>
    <row r="124" spans="3:35">
      <c r="C124" s="246" t="s">
        <v>21</v>
      </c>
      <c r="D124" s="246" t="s">
        <v>68</v>
      </c>
      <c r="E124" s="246" t="s">
        <v>87</v>
      </c>
      <c r="F124" s="246" t="s">
        <v>3918</v>
      </c>
      <c r="G124" s="246">
        <v>2019</v>
      </c>
      <c r="H124" s="246">
        <v>4</v>
      </c>
      <c r="I124" s="246">
        <v>18</v>
      </c>
      <c r="J124" s="246">
        <v>1</v>
      </c>
      <c r="K124" s="246" t="s">
        <v>88</v>
      </c>
      <c r="L124" s="247">
        <v>1</v>
      </c>
      <c r="M124" s="246">
        <v>282373</v>
      </c>
      <c r="N124" s="246">
        <v>2693648</v>
      </c>
      <c r="O124" s="246">
        <v>8</v>
      </c>
      <c r="P124" s="246">
        <v>39</v>
      </c>
      <c r="Q124" s="246">
        <v>0</v>
      </c>
      <c r="R124" s="246"/>
      <c r="S124" s="246"/>
      <c r="T124" s="246" t="s">
        <v>32</v>
      </c>
      <c r="U124" s="246"/>
      <c r="V124" t="str">
        <f>INDEX(樣區!H:H,MATCH(F124,樣區!E:E,0))</f>
        <v>4月,6月</v>
      </c>
      <c r="W124" s="3" t="str">
        <f t="shared" si="11"/>
        <v>Y</v>
      </c>
      <c r="X124" s="3" t="str">
        <f t="shared" si="12"/>
        <v/>
      </c>
      <c r="Y124" s="3" t="str">
        <f t="shared" si="13"/>
        <v/>
      </c>
      <c r="Z124" s="3" t="str">
        <f t="shared" si="14"/>
        <v/>
      </c>
      <c r="AA124" s="3" t="str">
        <f t="shared" si="15"/>
        <v/>
      </c>
      <c r="AB124" s="249" t="str">
        <f t="shared" si="16"/>
        <v/>
      </c>
      <c r="AC124" s="3" t="str">
        <f t="shared" si="17"/>
        <v/>
      </c>
      <c r="AD124" s="5" t="str">
        <f t="shared" si="24"/>
        <v/>
      </c>
      <c r="AE124" s="3" t="str">
        <f t="shared" si="18"/>
        <v/>
      </c>
      <c r="AF124" s="3"/>
      <c r="AH124">
        <f>MATCH(ROUND(M124,0)&amp;ROUND(N124,0),樣點!N:N,0)</f>
        <v>1103</v>
      </c>
      <c r="AI124" s="5">
        <f t="shared" si="19"/>
        <v>6.2499999767169356E-3</v>
      </c>
    </row>
    <row r="125" spans="3:35">
      <c r="C125" s="246" t="s">
        <v>21</v>
      </c>
      <c r="D125" s="246" t="s">
        <v>68</v>
      </c>
      <c r="E125" s="246" t="s">
        <v>87</v>
      </c>
      <c r="F125" s="246" t="s">
        <v>3918</v>
      </c>
      <c r="G125" s="246">
        <v>2019</v>
      </c>
      <c r="H125" s="246">
        <v>4</v>
      </c>
      <c r="I125" s="246">
        <v>18</v>
      </c>
      <c r="J125" s="246">
        <v>1</v>
      </c>
      <c r="K125" s="246" t="s">
        <v>88</v>
      </c>
      <c r="L125" s="247">
        <v>2</v>
      </c>
      <c r="M125" s="246">
        <v>282184</v>
      </c>
      <c r="N125" s="246">
        <v>2693550</v>
      </c>
      <c r="O125" s="246">
        <v>8</v>
      </c>
      <c r="P125" s="246">
        <v>48</v>
      </c>
      <c r="Q125" s="246">
        <v>1</v>
      </c>
      <c r="R125" s="246" t="s">
        <v>89</v>
      </c>
      <c r="S125" s="246" t="s">
        <v>90</v>
      </c>
      <c r="T125" s="246" t="s">
        <v>32</v>
      </c>
      <c r="U125" s="246"/>
      <c r="V125" t="str">
        <f>INDEX(樣區!H:H,MATCH(F125,樣區!E:E,0))</f>
        <v>4月,6月</v>
      </c>
      <c r="W125" s="3" t="str">
        <f t="shared" si="11"/>
        <v>Y</v>
      </c>
      <c r="X125" s="3" t="str">
        <f t="shared" si="12"/>
        <v/>
      </c>
      <c r="Y125" s="3" t="str">
        <f t="shared" si="13"/>
        <v/>
      </c>
      <c r="Z125" s="3" t="str">
        <f t="shared" si="14"/>
        <v/>
      </c>
      <c r="AA125" s="3" t="str">
        <f t="shared" si="15"/>
        <v/>
      </c>
      <c r="AB125" s="249" t="str">
        <f t="shared" si="16"/>
        <v/>
      </c>
      <c r="AC125" s="3" t="str">
        <f t="shared" si="17"/>
        <v/>
      </c>
      <c r="AD125" s="5" t="str">
        <f t="shared" si="24"/>
        <v/>
      </c>
      <c r="AE125" s="3" t="str">
        <f t="shared" si="18"/>
        <v/>
      </c>
      <c r="AF125" s="3"/>
      <c r="AH125">
        <f>MATCH(ROUND(M125,0)&amp;ROUND(N125,0),樣點!N:N,0)</f>
        <v>1104</v>
      </c>
      <c r="AI125" s="5">
        <f t="shared" si="19"/>
        <v>8.3333340007811785E-3</v>
      </c>
    </row>
    <row r="126" spans="3:35">
      <c r="C126" s="246" t="s">
        <v>21</v>
      </c>
      <c r="D126" s="246" t="s">
        <v>68</v>
      </c>
      <c r="E126" s="246" t="s">
        <v>87</v>
      </c>
      <c r="F126" s="246" t="s">
        <v>3918</v>
      </c>
      <c r="G126" s="246">
        <v>2019</v>
      </c>
      <c r="H126" s="246">
        <v>4</v>
      </c>
      <c r="I126" s="246">
        <v>18</v>
      </c>
      <c r="J126" s="246">
        <v>1</v>
      </c>
      <c r="K126" s="246" t="s">
        <v>88</v>
      </c>
      <c r="L126" s="247">
        <v>3</v>
      </c>
      <c r="M126" s="246">
        <v>281988</v>
      </c>
      <c r="N126" s="246">
        <v>2693520</v>
      </c>
      <c r="O126" s="246">
        <v>9</v>
      </c>
      <c r="P126" s="246">
        <v>0</v>
      </c>
      <c r="Q126" s="246">
        <v>0</v>
      </c>
      <c r="R126" s="246"/>
      <c r="S126" s="246"/>
      <c r="T126" s="246" t="s">
        <v>32</v>
      </c>
      <c r="U126" s="246"/>
      <c r="V126" t="str">
        <f>INDEX(樣區!H:H,MATCH(F126,樣區!E:E,0))</f>
        <v>4月,6月</v>
      </c>
      <c r="W126" s="3" t="str">
        <f t="shared" si="11"/>
        <v>Y</v>
      </c>
      <c r="X126" s="3" t="str">
        <f t="shared" si="12"/>
        <v/>
      </c>
      <c r="Y126" s="3" t="str">
        <f t="shared" si="13"/>
        <v/>
      </c>
      <c r="Z126" s="3" t="str">
        <f t="shared" si="14"/>
        <v/>
      </c>
      <c r="AA126" s="3" t="str">
        <f t="shared" si="15"/>
        <v/>
      </c>
      <c r="AB126" s="249" t="str">
        <f t="shared" si="16"/>
        <v/>
      </c>
      <c r="AC126" s="3" t="str">
        <f t="shared" si="17"/>
        <v/>
      </c>
      <c r="AD126" s="5" t="str">
        <f t="shared" si="24"/>
        <v/>
      </c>
      <c r="AE126" s="3" t="str">
        <f t="shared" si="18"/>
        <v/>
      </c>
      <c r="AF126" s="3"/>
      <c r="AH126">
        <f>MATCH(ROUND(M126,0)&amp;ROUND(N126,0),樣點!N:N,0)</f>
        <v>1105</v>
      </c>
      <c r="AI126" s="5">
        <f t="shared" si="19"/>
        <v>7.6388880261220038E-3</v>
      </c>
    </row>
    <row r="127" spans="3:35">
      <c r="C127" s="246" t="s">
        <v>21</v>
      </c>
      <c r="D127" s="246" t="s">
        <v>68</v>
      </c>
      <c r="E127" s="246" t="s">
        <v>87</v>
      </c>
      <c r="F127" s="246" t="s">
        <v>3918</v>
      </c>
      <c r="G127" s="246">
        <v>2019</v>
      </c>
      <c r="H127" s="246">
        <v>4</v>
      </c>
      <c r="I127" s="246">
        <v>18</v>
      </c>
      <c r="J127" s="246">
        <v>1</v>
      </c>
      <c r="K127" s="246" t="s">
        <v>88</v>
      </c>
      <c r="L127" s="247">
        <v>4</v>
      </c>
      <c r="M127" s="246">
        <v>282068</v>
      </c>
      <c r="N127" s="246">
        <v>2693337</v>
      </c>
      <c r="O127" s="246">
        <v>9</v>
      </c>
      <c r="P127" s="246">
        <v>11</v>
      </c>
      <c r="Q127" s="246">
        <v>0</v>
      </c>
      <c r="R127" s="246"/>
      <c r="S127" s="246"/>
      <c r="T127" s="246" t="s">
        <v>32</v>
      </c>
      <c r="U127" s="246"/>
      <c r="V127" t="str">
        <f>INDEX(樣區!H:H,MATCH(F127,樣區!E:E,0))</f>
        <v>4月,6月</v>
      </c>
      <c r="W127" s="3" t="str">
        <f t="shared" si="11"/>
        <v>Y</v>
      </c>
      <c r="X127" s="3" t="str">
        <f t="shared" si="12"/>
        <v/>
      </c>
      <c r="Y127" s="3" t="str">
        <f t="shared" si="13"/>
        <v/>
      </c>
      <c r="Z127" s="3" t="str">
        <f t="shared" si="14"/>
        <v/>
      </c>
      <c r="AA127" s="3" t="str">
        <f t="shared" si="15"/>
        <v/>
      </c>
      <c r="AB127" s="249" t="str">
        <f t="shared" si="16"/>
        <v/>
      </c>
      <c r="AC127" s="3" t="str">
        <f t="shared" si="17"/>
        <v/>
      </c>
      <c r="AD127" s="5" t="str">
        <f t="shared" si="24"/>
        <v/>
      </c>
      <c r="AE127" s="3" t="str">
        <f t="shared" si="18"/>
        <v/>
      </c>
      <c r="AF127" s="3"/>
      <c r="AH127">
        <f>MATCH(ROUND(M127,0)&amp;ROUND(N127,0),樣點!N:N,0)</f>
        <v>1106</v>
      </c>
      <c r="AI127" s="5">
        <f t="shared" si="19"/>
        <v>7.6388889574445784E-3</v>
      </c>
    </row>
    <row r="128" spans="3:35">
      <c r="C128" s="246" t="s">
        <v>21</v>
      </c>
      <c r="D128" s="246" t="s">
        <v>68</v>
      </c>
      <c r="E128" s="246" t="s">
        <v>87</v>
      </c>
      <c r="F128" s="246" t="s">
        <v>3918</v>
      </c>
      <c r="G128" s="246">
        <v>2019</v>
      </c>
      <c r="H128" s="246">
        <v>4</v>
      </c>
      <c r="I128" s="246">
        <v>18</v>
      </c>
      <c r="J128" s="246">
        <v>1</v>
      </c>
      <c r="K128" s="246" t="s">
        <v>88</v>
      </c>
      <c r="L128" s="247">
        <v>5</v>
      </c>
      <c r="M128" s="246">
        <v>281944</v>
      </c>
      <c r="N128" s="246">
        <v>2693176</v>
      </c>
      <c r="O128" s="246">
        <v>9</v>
      </c>
      <c r="P128" s="246">
        <v>22</v>
      </c>
      <c r="Q128" s="246">
        <v>0</v>
      </c>
      <c r="R128" s="246"/>
      <c r="S128" s="246"/>
      <c r="T128" s="246" t="s">
        <v>32</v>
      </c>
      <c r="U128" s="246"/>
      <c r="V128" t="str">
        <f>INDEX(樣區!H:H,MATCH(F128,樣區!E:E,0))</f>
        <v>4月,6月</v>
      </c>
      <c r="W128" s="3" t="str">
        <f t="shared" si="11"/>
        <v>Y</v>
      </c>
      <c r="X128" s="3" t="str">
        <f t="shared" si="12"/>
        <v/>
      </c>
      <c r="Y128" s="3" t="str">
        <f t="shared" si="13"/>
        <v/>
      </c>
      <c r="Z128" s="3" t="str">
        <f t="shared" si="14"/>
        <v/>
      </c>
      <c r="AA128" s="3" t="str">
        <f t="shared" si="15"/>
        <v/>
      </c>
      <c r="AB128" s="249" t="str">
        <f t="shared" si="16"/>
        <v/>
      </c>
      <c r="AC128" s="3" t="str">
        <f t="shared" si="17"/>
        <v/>
      </c>
      <c r="AD128" s="5" t="str">
        <f t="shared" si="24"/>
        <v/>
      </c>
      <c r="AE128" s="3" t="str">
        <f t="shared" si="18"/>
        <v/>
      </c>
      <c r="AF128" s="3"/>
      <c r="AH128">
        <f>MATCH(ROUND(M128,0)&amp;ROUND(N128,0),樣點!N:N,0)</f>
        <v>1107</v>
      </c>
      <c r="AI128" s="5">
        <f t="shared" si="19"/>
        <v>6.9444450200535357E-3</v>
      </c>
    </row>
    <row r="129" spans="3:35">
      <c r="C129" s="246" t="s">
        <v>21</v>
      </c>
      <c r="D129" s="246" t="s">
        <v>68</v>
      </c>
      <c r="E129" s="246" t="s">
        <v>87</v>
      </c>
      <c r="F129" s="246" t="s">
        <v>3918</v>
      </c>
      <c r="G129" s="246">
        <v>2019</v>
      </c>
      <c r="H129" s="246">
        <v>4</v>
      </c>
      <c r="I129" s="246">
        <v>18</v>
      </c>
      <c r="J129" s="246">
        <v>1</v>
      </c>
      <c r="K129" s="246" t="s">
        <v>88</v>
      </c>
      <c r="L129" s="247">
        <v>6</v>
      </c>
      <c r="M129" s="246">
        <v>281758</v>
      </c>
      <c r="N129" s="246">
        <v>2693109</v>
      </c>
      <c r="O129" s="246">
        <v>9</v>
      </c>
      <c r="P129" s="246">
        <v>32</v>
      </c>
      <c r="Q129" s="246">
        <v>0</v>
      </c>
      <c r="R129" s="246"/>
      <c r="S129" s="246"/>
      <c r="T129" s="246" t="s">
        <v>32</v>
      </c>
      <c r="U129" s="246"/>
      <c r="V129" t="str">
        <f>INDEX(樣區!H:H,MATCH(F129,樣區!E:E,0))</f>
        <v>4月,6月</v>
      </c>
      <c r="W129" s="3" t="str">
        <f t="shared" si="11"/>
        <v>Y</v>
      </c>
      <c r="X129" s="3" t="str">
        <f t="shared" si="12"/>
        <v/>
      </c>
      <c r="Y129" s="3" t="str">
        <f t="shared" si="13"/>
        <v/>
      </c>
      <c r="Z129" s="3" t="str">
        <f t="shared" si="14"/>
        <v/>
      </c>
      <c r="AA129" s="3" t="str">
        <f t="shared" si="15"/>
        <v/>
      </c>
      <c r="AB129" s="249" t="str">
        <f t="shared" si="16"/>
        <v/>
      </c>
      <c r="AC129" s="3" t="str">
        <f t="shared" si="17"/>
        <v/>
      </c>
      <c r="AD129" s="5" t="str">
        <f t="shared" si="24"/>
        <v/>
      </c>
      <c r="AE129" s="3" t="str">
        <f t="shared" si="18"/>
        <v/>
      </c>
      <c r="AF129" s="3"/>
      <c r="AH129">
        <f>MATCH(ROUND(M129,0)&amp;ROUND(N129,0),樣點!N:N,0)</f>
        <v>1108</v>
      </c>
      <c r="AI129" s="5">
        <f t="shared" si="19"/>
        <v>6.9444439723156393E-3</v>
      </c>
    </row>
    <row r="130" spans="3:35">
      <c r="C130" s="246" t="s">
        <v>21</v>
      </c>
      <c r="D130" s="246" t="s">
        <v>68</v>
      </c>
      <c r="E130" s="246" t="s">
        <v>87</v>
      </c>
      <c r="F130" s="246" t="s">
        <v>3918</v>
      </c>
      <c r="G130" s="246">
        <v>2019</v>
      </c>
      <c r="H130" s="246">
        <v>4</v>
      </c>
      <c r="I130" s="246">
        <v>18</v>
      </c>
      <c r="J130" s="246">
        <v>1</v>
      </c>
      <c r="K130" s="246" t="s">
        <v>88</v>
      </c>
      <c r="L130" s="247">
        <v>7</v>
      </c>
      <c r="M130" s="246">
        <v>281558</v>
      </c>
      <c r="N130" s="246">
        <v>2693080</v>
      </c>
      <c r="O130" s="246">
        <v>9</v>
      </c>
      <c r="P130" s="246">
        <v>42</v>
      </c>
      <c r="Q130" s="246">
        <v>0</v>
      </c>
      <c r="R130" s="246"/>
      <c r="S130" s="246"/>
      <c r="T130" s="246" t="s">
        <v>32</v>
      </c>
      <c r="U130" s="246"/>
      <c r="V130" t="str">
        <f>INDEX(樣區!H:H,MATCH(F130,樣區!E:E,0))</f>
        <v>4月,6月</v>
      </c>
      <c r="W130" s="3" t="str">
        <f t="shared" ref="W130:W193" si="25">IF(ISNUMBER(AH130),"Y","N")</f>
        <v>Y</v>
      </c>
      <c r="X130" s="3" t="str">
        <f t="shared" ref="X130:X193" si="26">IF(OR(ISBLANK(H130),ISBLANK(I130)),"需記錄日期","")</f>
        <v/>
      </c>
      <c r="Y130" s="3" t="str">
        <f t="shared" ref="Y130:Y193" si="27">IF(O130&gt;9,"時間太晚","")</f>
        <v/>
      </c>
      <c r="Z130" s="3" t="str">
        <f t="shared" ref="Z130:Z193" si="28">IF(ISBLANK(Q130),"需記錄數量",IF(Q130&gt;2,"2隻以上，請記為猴群",""))</f>
        <v/>
      </c>
      <c r="AA130" s="3" t="str">
        <f t="shared" ref="AA130:AA193" si="29">IF(OR(Q130=1,Q130=2),IF(ISTEXT(R130),"","需記錄距離"),"")</f>
        <v/>
      </c>
      <c r="AB130" s="249" t="str">
        <f t="shared" ref="AB130:AB193" si="30">IF(S130="Y",IF(Q130&lt;&gt;2,"有叫聲應為猴群",""),"")</f>
        <v/>
      </c>
      <c r="AC130" s="3" t="str">
        <f t="shared" ref="AC130:AC193" si="31">IF(ISBLANK(T130),"需記錄棲地類型",IF(LEN(T130)&lt;&gt;2,"請填最主要的棲地類型，其餘的可在備注補充說明",""))</f>
        <v/>
      </c>
      <c r="AD130" s="5" t="str">
        <f t="shared" si="24"/>
        <v/>
      </c>
      <c r="AE130" s="3" t="str">
        <f t="shared" ref="AE130:AE193" si="32">IF(COUNTIF(U130,"*搖樹*")=1,IF(Q130&lt;&gt;2,"有搖樹行為應為猴群",""),"")</f>
        <v/>
      </c>
      <c r="AF130" s="3"/>
      <c r="AH130">
        <f>MATCH(ROUND(M130,0)&amp;ROUND(N130,0),樣點!N:N,0)</f>
        <v>1109</v>
      </c>
      <c r="AI130" s="5" t="str">
        <f t="shared" ref="AI130:AI193" si="33">IF((F131&amp;J131)=(F130&amp;J130),ABS((DATE(G131,H131,I131)&amp;TIME(O131,P131,0))-(DATE(G130,H130,I130)&amp;TIME(O130,P130,0))),"")</f>
        <v/>
      </c>
    </row>
    <row r="131" spans="3:35">
      <c r="C131" s="246" t="s">
        <v>21</v>
      </c>
      <c r="D131" s="246" t="s">
        <v>68</v>
      </c>
      <c r="E131" s="246" t="s">
        <v>91</v>
      </c>
      <c r="F131" s="246" t="s">
        <v>3920</v>
      </c>
      <c r="G131" s="246">
        <v>2019</v>
      </c>
      <c r="H131" s="246">
        <v>4</v>
      </c>
      <c r="I131" s="246">
        <v>29</v>
      </c>
      <c r="J131" s="246">
        <v>1</v>
      </c>
      <c r="K131" s="246" t="s">
        <v>92</v>
      </c>
      <c r="L131" s="247">
        <v>1</v>
      </c>
      <c r="M131" s="246">
        <v>284528</v>
      </c>
      <c r="N131" s="246">
        <v>2695981</v>
      </c>
      <c r="O131" s="246">
        <v>9</v>
      </c>
      <c r="P131" s="246">
        <v>18</v>
      </c>
      <c r="Q131" s="246">
        <v>0</v>
      </c>
      <c r="R131" s="246"/>
      <c r="S131" s="246"/>
      <c r="T131" s="246" t="s">
        <v>32</v>
      </c>
      <c r="U131" s="246"/>
      <c r="V131" t="str">
        <f>INDEX(樣區!H:H,MATCH(F131,樣區!E:E,0))</f>
        <v>4月,6月</v>
      </c>
      <c r="W131" s="3" t="str">
        <f t="shared" si="25"/>
        <v>N</v>
      </c>
      <c r="X131" s="3" t="str">
        <f t="shared" si="26"/>
        <v/>
      </c>
      <c r="Y131" s="3" t="str">
        <f t="shared" si="27"/>
        <v/>
      </c>
      <c r="Z131" s="3" t="str">
        <f t="shared" si="28"/>
        <v/>
      </c>
      <c r="AA131" s="3" t="str">
        <f t="shared" si="29"/>
        <v/>
      </c>
      <c r="AB131" s="2" t="str">
        <f t="shared" si="30"/>
        <v/>
      </c>
      <c r="AC131" s="3" t="str">
        <f t="shared" si="31"/>
        <v/>
      </c>
      <c r="AD131" s="5" t="str">
        <f>IF(ISBLANK(O131),"需記錄時間",IFERROR(IF((AI131-TIME(0,5,59))&lt;0,"需計滿6分鍾",""),""))</f>
        <v/>
      </c>
      <c r="AE131" s="3" t="str">
        <f t="shared" si="32"/>
        <v/>
      </c>
      <c r="AF131" s="3"/>
      <c r="AH131" t="e">
        <f>MATCH(ROUND(M131,0)&amp;ROUND(N131,0),樣點!N:N,0)</f>
        <v>#N/A</v>
      </c>
      <c r="AI131" s="5">
        <f t="shared" si="33"/>
        <v>4.8611109959892929E-3</v>
      </c>
    </row>
    <row r="132" spans="3:35">
      <c r="C132" s="246" t="s">
        <v>21</v>
      </c>
      <c r="D132" s="246" t="s">
        <v>68</v>
      </c>
      <c r="E132" s="246" t="s">
        <v>91</v>
      </c>
      <c r="F132" s="246" t="s">
        <v>3920</v>
      </c>
      <c r="G132" s="246">
        <v>2019</v>
      </c>
      <c r="H132" s="246">
        <v>4</v>
      </c>
      <c r="I132" s="246">
        <v>29</v>
      </c>
      <c r="J132" s="246">
        <v>1</v>
      </c>
      <c r="K132" s="246" t="s">
        <v>92</v>
      </c>
      <c r="L132" s="247">
        <v>2</v>
      </c>
      <c r="M132" s="246">
        <v>284458</v>
      </c>
      <c r="N132" s="246">
        <v>2696375</v>
      </c>
      <c r="O132" s="246">
        <v>9</v>
      </c>
      <c r="P132" s="246">
        <v>25</v>
      </c>
      <c r="Q132" s="246">
        <v>0</v>
      </c>
      <c r="R132" s="246"/>
      <c r="S132" s="246"/>
      <c r="T132" s="246" t="s">
        <v>32</v>
      </c>
      <c r="U132" s="246"/>
      <c r="V132" t="str">
        <f>INDEX(樣區!H:H,MATCH(F132,樣區!E:E,0))</f>
        <v>4月,6月</v>
      </c>
      <c r="W132" s="3" t="str">
        <f t="shared" si="25"/>
        <v>N</v>
      </c>
      <c r="X132" s="3" t="str">
        <f t="shared" si="26"/>
        <v/>
      </c>
      <c r="Y132" s="3" t="str">
        <f t="shared" si="27"/>
        <v/>
      </c>
      <c r="Z132" s="3" t="str">
        <f t="shared" si="28"/>
        <v/>
      </c>
      <c r="AA132" s="3" t="str">
        <f t="shared" si="29"/>
        <v/>
      </c>
      <c r="AB132" s="2" t="str">
        <f t="shared" si="30"/>
        <v/>
      </c>
      <c r="AC132" s="3" t="str">
        <f t="shared" si="31"/>
        <v/>
      </c>
      <c r="AD132" s="5" t="str">
        <f>IF(ISBLANK(O132),"需記錄時間",IFERROR(IF((AI132-TIME(0,5,59))&lt;0,"需計滿6分鍾",""),""))</f>
        <v/>
      </c>
      <c r="AE132" s="3" t="str">
        <f t="shared" si="32"/>
        <v/>
      </c>
      <c r="AF132" s="3"/>
      <c r="AH132" t="e">
        <f>MATCH(ROUND(M132,0)&amp;ROUND(N132,0),樣點!N:N,0)</f>
        <v>#N/A</v>
      </c>
      <c r="AI132" s="5">
        <f t="shared" si="33"/>
        <v>5.5555549915879965E-3</v>
      </c>
    </row>
    <row r="133" spans="3:35">
      <c r="C133" s="246" t="s">
        <v>21</v>
      </c>
      <c r="D133" s="246" t="s">
        <v>68</v>
      </c>
      <c r="E133" s="246" t="s">
        <v>91</v>
      </c>
      <c r="F133" s="246" t="s">
        <v>3920</v>
      </c>
      <c r="G133" s="246">
        <v>2019</v>
      </c>
      <c r="H133" s="246">
        <v>4</v>
      </c>
      <c r="I133" s="246">
        <v>29</v>
      </c>
      <c r="J133" s="246">
        <v>1</v>
      </c>
      <c r="K133" s="246" t="s">
        <v>92</v>
      </c>
      <c r="L133" s="247">
        <v>3</v>
      </c>
      <c r="M133" s="246">
        <v>284147</v>
      </c>
      <c r="N133" s="246">
        <v>2696734</v>
      </c>
      <c r="O133" s="246">
        <v>9</v>
      </c>
      <c r="P133" s="246">
        <v>33</v>
      </c>
      <c r="Q133" s="246">
        <v>0</v>
      </c>
      <c r="R133" s="246"/>
      <c r="S133" s="246"/>
      <c r="T133" s="246" t="s">
        <v>32</v>
      </c>
      <c r="U133" s="246"/>
      <c r="V133" t="str">
        <f>INDEX(樣區!H:H,MATCH(F133,樣區!E:E,0))</f>
        <v>4月,6月</v>
      </c>
      <c r="W133" s="3" t="str">
        <f t="shared" si="25"/>
        <v>N</v>
      </c>
      <c r="X133" s="3" t="str">
        <f t="shared" si="26"/>
        <v/>
      </c>
      <c r="Y133" s="3" t="str">
        <f t="shared" si="27"/>
        <v/>
      </c>
      <c r="Z133" s="3" t="str">
        <f t="shared" si="28"/>
        <v/>
      </c>
      <c r="AA133" s="3" t="str">
        <f t="shared" si="29"/>
        <v/>
      </c>
      <c r="AB133" s="2" t="str">
        <f t="shared" si="30"/>
        <v/>
      </c>
      <c r="AC133" s="3" t="str">
        <f t="shared" si="31"/>
        <v/>
      </c>
      <c r="AD133" s="5" t="str">
        <f>IF(ISBLANK(O133),"需記錄時間",IFERROR(IF((AI133-TIME(0,5,59))&lt;0,"需計滿6分鍾",""),""))</f>
        <v/>
      </c>
      <c r="AE133" s="3" t="str">
        <f t="shared" si="32"/>
        <v/>
      </c>
      <c r="AF133" s="3"/>
      <c r="AH133" t="e">
        <f>MATCH(ROUND(M133,0)&amp;ROUND(N133,0),樣點!N:N,0)</f>
        <v>#N/A</v>
      </c>
      <c r="AI133" s="5">
        <f t="shared" si="33"/>
        <v>4.1666670003905892E-3</v>
      </c>
    </row>
    <row r="134" spans="3:35">
      <c r="C134" s="246" t="s">
        <v>21</v>
      </c>
      <c r="D134" s="246" t="s">
        <v>68</v>
      </c>
      <c r="E134" s="246" t="s">
        <v>91</v>
      </c>
      <c r="F134" s="246" t="s">
        <v>3920</v>
      </c>
      <c r="G134" s="246">
        <v>2019</v>
      </c>
      <c r="H134" s="246">
        <v>4</v>
      </c>
      <c r="I134" s="246">
        <v>29</v>
      </c>
      <c r="J134" s="246">
        <v>1</v>
      </c>
      <c r="K134" s="246" t="s">
        <v>92</v>
      </c>
      <c r="L134" s="247">
        <v>4</v>
      </c>
      <c r="M134" s="246">
        <v>284570</v>
      </c>
      <c r="N134" s="246">
        <v>2697041</v>
      </c>
      <c r="O134" s="246">
        <v>9</v>
      </c>
      <c r="P134" s="246">
        <v>39</v>
      </c>
      <c r="Q134" s="246">
        <v>0</v>
      </c>
      <c r="R134" s="246"/>
      <c r="S134" s="246"/>
      <c r="T134" s="246" t="s">
        <v>32</v>
      </c>
      <c r="U134" s="246"/>
      <c r="V134" t="str">
        <f>INDEX(樣區!H:H,MATCH(F134,樣區!E:E,0))</f>
        <v>4月,6月</v>
      </c>
      <c r="W134" s="3" t="str">
        <f t="shared" si="25"/>
        <v>Y</v>
      </c>
      <c r="X134" s="3" t="str">
        <f t="shared" si="26"/>
        <v/>
      </c>
      <c r="Y134" s="3" t="str">
        <f t="shared" si="27"/>
        <v/>
      </c>
      <c r="Z134" s="3" t="str">
        <f t="shared" si="28"/>
        <v/>
      </c>
      <c r="AA134" s="3" t="str">
        <f t="shared" si="29"/>
        <v/>
      </c>
      <c r="AB134" s="249" t="str">
        <f t="shared" si="30"/>
        <v/>
      </c>
      <c r="AC134" s="3" t="str">
        <f t="shared" si="31"/>
        <v/>
      </c>
      <c r="AD134" s="5" t="str">
        <f t="shared" ref="AD134:AD137" si="34">IF(ISBLANK(O134),"需記錄時間",IFERROR(IF((AI134-TIME(0,5,59))&lt;0,"需計滿6分鐘",""),""))</f>
        <v/>
      </c>
      <c r="AE134" s="3" t="str">
        <f t="shared" si="32"/>
        <v/>
      </c>
      <c r="AF134" s="3"/>
      <c r="AH134">
        <f>MATCH(ROUND(M134,0)&amp;ROUND(N134,0),樣點!N:N,0)</f>
        <v>1112</v>
      </c>
      <c r="AI134" s="5">
        <f t="shared" si="33"/>
        <v>4.1666670003905892E-3</v>
      </c>
    </row>
    <row r="135" spans="3:35">
      <c r="C135" s="246" t="s">
        <v>21</v>
      </c>
      <c r="D135" s="246" t="s">
        <v>68</v>
      </c>
      <c r="E135" s="246" t="s">
        <v>91</v>
      </c>
      <c r="F135" s="246" t="s">
        <v>3920</v>
      </c>
      <c r="G135" s="246">
        <v>2019</v>
      </c>
      <c r="H135" s="246">
        <v>4</v>
      </c>
      <c r="I135" s="246">
        <v>29</v>
      </c>
      <c r="J135" s="246">
        <v>1</v>
      </c>
      <c r="K135" s="246" t="s">
        <v>92</v>
      </c>
      <c r="L135" s="247">
        <v>5</v>
      </c>
      <c r="M135" s="246">
        <v>285172</v>
      </c>
      <c r="N135" s="246">
        <v>2697465</v>
      </c>
      <c r="O135" s="246">
        <v>9</v>
      </c>
      <c r="P135" s="246">
        <v>45</v>
      </c>
      <c r="Q135" s="246">
        <v>0</v>
      </c>
      <c r="R135" s="246"/>
      <c r="S135" s="246"/>
      <c r="T135" s="246" t="s">
        <v>32</v>
      </c>
      <c r="U135" s="246"/>
      <c r="V135" t="str">
        <f>INDEX(樣區!H:H,MATCH(F135,樣區!E:E,0))</f>
        <v>4月,6月</v>
      </c>
      <c r="W135" s="3" t="str">
        <f t="shared" si="25"/>
        <v>Y</v>
      </c>
      <c r="X135" s="3" t="str">
        <f t="shared" si="26"/>
        <v/>
      </c>
      <c r="Y135" s="3" t="str">
        <f t="shared" si="27"/>
        <v/>
      </c>
      <c r="Z135" s="3" t="str">
        <f t="shared" si="28"/>
        <v/>
      </c>
      <c r="AA135" s="3" t="str">
        <f t="shared" si="29"/>
        <v/>
      </c>
      <c r="AB135" s="249" t="str">
        <f t="shared" si="30"/>
        <v/>
      </c>
      <c r="AC135" s="3" t="str">
        <f t="shared" si="31"/>
        <v/>
      </c>
      <c r="AD135" s="5" t="str">
        <f t="shared" si="34"/>
        <v/>
      </c>
      <c r="AE135" s="3" t="str">
        <f t="shared" si="32"/>
        <v/>
      </c>
      <c r="AF135" s="3"/>
      <c r="AH135">
        <f>MATCH(ROUND(M135,0)&amp;ROUND(N135,0),樣點!N:N,0)</f>
        <v>1113</v>
      </c>
      <c r="AI135" s="5">
        <f t="shared" si="33"/>
        <v>4.1666660108603537E-3</v>
      </c>
    </row>
    <row r="136" spans="3:35">
      <c r="C136" s="246" t="s">
        <v>21</v>
      </c>
      <c r="D136" s="246" t="s">
        <v>68</v>
      </c>
      <c r="E136" s="246" t="s">
        <v>91</v>
      </c>
      <c r="F136" s="246" t="s">
        <v>3920</v>
      </c>
      <c r="G136" s="246">
        <v>2019</v>
      </c>
      <c r="H136" s="246">
        <v>4</v>
      </c>
      <c r="I136" s="246">
        <v>29</v>
      </c>
      <c r="J136" s="246">
        <v>1</v>
      </c>
      <c r="K136" s="246" t="s">
        <v>92</v>
      </c>
      <c r="L136" s="247">
        <v>6</v>
      </c>
      <c r="M136" s="246">
        <v>285261</v>
      </c>
      <c r="N136" s="246">
        <v>2697885</v>
      </c>
      <c r="O136" s="246">
        <v>9</v>
      </c>
      <c r="P136" s="246">
        <v>51</v>
      </c>
      <c r="Q136" s="246">
        <v>0</v>
      </c>
      <c r="R136" s="246"/>
      <c r="S136" s="246"/>
      <c r="T136" s="246" t="s">
        <v>32</v>
      </c>
      <c r="U136" s="246"/>
      <c r="V136" t="str">
        <f>INDEX(樣區!H:H,MATCH(F136,樣區!E:E,0))</f>
        <v>4月,6月</v>
      </c>
      <c r="W136" s="3" t="str">
        <f t="shared" si="25"/>
        <v>Y</v>
      </c>
      <c r="X136" s="3" t="str">
        <f t="shared" si="26"/>
        <v/>
      </c>
      <c r="Y136" s="3" t="str">
        <f t="shared" si="27"/>
        <v/>
      </c>
      <c r="Z136" s="3" t="str">
        <f t="shared" si="28"/>
        <v/>
      </c>
      <c r="AA136" s="3" t="str">
        <f t="shared" si="29"/>
        <v/>
      </c>
      <c r="AB136" s="249" t="str">
        <f t="shared" si="30"/>
        <v/>
      </c>
      <c r="AC136" s="3" t="str">
        <f t="shared" si="31"/>
        <v/>
      </c>
      <c r="AD136" s="5" t="str">
        <f t="shared" si="34"/>
        <v/>
      </c>
      <c r="AE136" s="3" t="str">
        <f t="shared" si="32"/>
        <v/>
      </c>
      <c r="AF136" s="3"/>
      <c r="AH136">
        <f>MATCH(ROUND(M136,0)&amp;ROUND(N136,0),樣點!N:N,0)</f>
        <v>1114</v>
      </c>
      <c r="AI136" s="5">
        <f t="shared" si="33"/>
        <v>4.8611109959892929E-3</v>
      </c>
    </row>
    <row r="137" spans="3:35">
      <c r="C137" s="246" t="s">
        <v>21</v>
      </c>
      <c r="D137" s="246" t="s">
        <v>68</v>
      </c>
      <c r="E137" s="246" t="s">
        <v>91</v>
      </c>
      <c r="F137" s="246" t="s">
        <v>3920</v>
      </c>
      <c r="G137" s="246">
        <v>2019</v>
      </c>
      <c r="H137" s="246">
        <v>4</v>
      </c>
      <c r="I137" s="246">
        <v>29</v>
      </c>
      <c r="J137" s="246">
        <v>1</v>
      </c>
      <c r="K137" s="246" t="s">
        <v>92</v>
      </c>
      <c r="L137" s="247">
        <v>7</v>
      </c>
      <c r="M137" s="246">
        <v>285395</v>
      </c>
      <c r="N137" s="246">
        <v>2698228</v>
      </c>
      <c r="O137" s="246">
        <v>9</v>
      </c>
      <c r="P137" s="246">
        <v>58</v>
      </c>
      <c r="Q137" s="246">
        <v>0</v>
      </c>
      <c r="R137" s="246"/>
      <c r="S137" s="246"/>
      <c r="T137" s="246" t="s">
        <v>32</v>
      </c>
      <c r="U137" s="246"/>
      <c r="V137" t="str">
        <f>INDEX(樣區!H:H,MATCH(F137,樣區!E:E,0))</f>
        <v>4月,6月</v>
      </c>
      <c r="W137" s="3" t="str">
        <f t="shared" si="25"/>
        <v>Y</v>
      </c>
      <c r="X137" s="3" t="str">
        <f t="shared" si="26"/>
        <v/>
      </c>
      <c r="Y137" s="3" t="str">
        <f t="shared" si="27"/>
        <v/>
      </c>
      <c r="Z137" s="3" t="str">
        <f t="shared" si="28"/>
        <v/>
      </c>
      <c r="AA137" s="3" t="str">
        <f t="shared" si="29"/>
        <v/>
      </c>
      <c r="AB137" s="249" t="str">
        <f t="shared" si="30"/>
        <v/>
      </c>
      <c r="AC137" s="3" t="str">
        <f t="shared" si="31"/>
        <v/>
      </c>
      <c r="AD137" s="5" t="str">
        <f t="shared" si="34"/>
        <v/>
      </c>
      <c r="AE137" s="3" t="str">
        <f t="shared" si="32"/>
        <v/>
      </c>
      <c r="AF137" s="3"/>
      <c r="AH137">
        <f>MATCH(ROUND(M137,0)&amp;ROUND(N137,0),樣點!N:N,0)</f>
        <v>1115</v>
      </c>
      <c r="AI137" s="5" t="str">
        <f t="shared" si="33"/>
        <v/>
      </c>
    </row>
    <row r="138" spans="3:35">
      <c r="C138" s="246" t="s">
        <v>21</v>
      </c>
      <c r="D138" s="246" t="s">
        <v>68</v>
      </c>
      <c r="E138" s="246" t="s">
        <v>93</v>
      </c>
      <c r="F138" s="246" t="s">
        <v>3922</v>
      </c>
      <c r="G138" s="246">
        <v>2019</v>
      </c>
      <c r="H138" s="246">
        <v>4</v>
      </c>
      <c r="I138" s="246">
        <v>24</v>
      </c>
      <c r="J138" s="246">
        <v>1</v>
      </c>
      <c r="K138" s="246" t="s">
        <v>92</v>
      </c>
      <c r="L138" s="247">
        <v>1</v>
      </c>
      <c r="M138" s="246">
        <v>284207</v>
      </c>
      <c r="N138" s="246">
        <v>2695433</v>
      </c>
      <c r="O138" s="246">
        <v>9</v>
      </c>
      <c r="P138" s="246">
        <v>11</v>
      </c>
      <c r="Q138" s="246">
        <v>0</v>
      </c>
      <c r="R138" s="246"/>
      <c r="S138" s="246"/>
      <c r="T138" s="246" t="s">
        <v>32</v>
      </c>
      <c r="U138" s="246"/>
      <c r="V138" t="str">
        <f>INDEX(樣區!H:H,MATCH(F138,樣區!E:E,0))</f>
        <v>4月,6月</v>
      </c>
      <c r="W138" s="3" t="str">
        <f t="shared" si="25"/>
        <v>N</v>
      </c>
      <c r="X138" s="3" t="str">
        <f t="shared" si="26"/>
        <v/>
      </c>
      <c r="Y138" s="3" t="str">
        <f t="shared" si="27"/>
        <v/>
      </c>
      <c r="Z138" s="3" t="str">
        <f t="shared" si="28"/>
        <v/>
      </c>
      <c r="AA138" s="3" t="str">
        <f t="shared" si="29"/>
        <v/>
      </c>
      <c r="AB138" s="2" t="str">
        <f t="shared" si="30"/>
        <v/>
      </c>
      <c r="AC138" s="3" t="str">
        <f t="shared" si="31"/>
        <v/>
      </c>
      <c r="AD138" s="5" t="str">
        <f>IF(ISBLANK(O138),"需記錄時間",IFERROR(IF((AI138-TIME(0,5,59))&lt;0,"需計滿6分鍾",""),""))</f>
        <v/>
      </c>
      <c r="AE138" s="3" t="str">
        <f t="shared" si="32"/>
        <v/>
      </c>
      <c r="AF138" s="3"/>
      <c r="AH138" t="e">
        <f>MATCH(ROUND(M138,0)&amp;ROUND(N138,0),樣點!N:N,0)</f>
        <v>#N/A</v>
      </c>
      <c r="AI138" s="5">
        <f t="shared" si="33"/>
        <v>4.8611119855195284E-3</v>
      </c>
    </row>
    <row r="139" spans="3:35">
      <c r="C139" s="246" t="s">
        <v>21</v>
      </c>
      <c r="D139" s="246" t="s">
        <v>68</v>
      </c>
      <c r="E139" s="246" t="s">
        <v>93</v>
      </c>
      <c r="F139" s="246" t="s">
        <v>3922</v>
      </c>
      <c r="G139" s="246">
        <v>2019</v>
      </c>
      <c r="H139" s="246">
        <v>4</v>
      </c>
      <c r="I139" s="246">
        <v>24</v>
      </c>
      <c r="J139" s="246">
        <v>1</v>
      </c>
      <c r="K139" s="246" t="s">
        <v>92</v>
      </c>
      <c r="L139" s="247">
        <v>2</v>
      </c>
      <c r="M139" s="246">
        <v>284081</v>
      </c>
      <c r="N139" s="246">
        <v>2695285</v>
      </c>
      <c r="O139" s="246">
        <v>9</v>
      </c>
      <c r="P139" s="246">
        <v>18</v>
      </c>
      <c r="Q139" s="246">
        <v>0</v>
      </c>
      <c r="R139" s="246"/>
      <c r="S139" s="246"/>
      <c r="T139" s="246" t="s">
        <v>32</v>
      </c>
      <c r="U139" s="246"/>
      <c r="V139" t="str">
        <f>INDEX(樣區!H:H,MATCH(F139,樣區!E:E,0))</f>
        <v>4月,6月</v>
      </c>
      <c r="W139" s="3" t="str">
        <f t="shared" si="25"/>
        <v>N</v>
      </c>
      <c r="X139" s="3" t="str">
        <f t="shared" si="26"/>
        <v/>
      </c>
      <c r="Y139" s="3" t="str">
        <f t="shared" si="27"/>
        <v/>
      </c>
      <c r="Z139" s="3" t="str">
        <f t="shared" si="28"/>
        <v/>
      </c>
      <c r="AA139" s="3" t="str">
        <f t="shared" si="29"/>
        <v/>
      </c>
      <c r="AB139" s="2" t="str">
        <f t="shared" si="30"/>
        <v/>
      </c>
      <c r="AC139" s="3" t="str">
        <f t="shared" si="31"/>
        <v/>
      </c>
      <c r="AD139" s="5" t="str">
        <f>IF(ISBLANK(O139),"需記錄時間",IFERROR(IF((AI139-TIME(0,5,59))&lt;0,"需計滿6分鍾",""),""))</f>
        <v/>
      </c>
      <c r="AE139" s="3" t="str">
        <f t="shared" si="32"/>
        <v/>
      </c>
      <c r="AF139" s="3"/>
      <c r="AH139" t="e">
        <f>MATCH(ROUND(M139,0)&amp;ROUND(N139,0),樣點!N:N,0)</f>
        <v>#N/A</v>
      </c>
      <c r="AI139" s="5">
        <f t="shared" si="33"/>
        <v>6.2499999767169356E-3</v>
      </c>
    </row>
    <row r="140" spans="3:35">
      <c r="C140" s="246" t="s">
        <v>21</v>
      </c>
      <c r="D140" s="246" t="s">
        <v>68</v>
      </c>
      <c r="E140" s="246" t="s">
        <v>93</v>
      </c>
      <c r="F140" s="246" t="s">
        <v>3922</v>
      </c>
      <c r="G140" s="246">
        <v>2019</v>
      </c>
      <c r="H140" s="246">
        <v>4</v>
      </c>
      <c r="I140" s="246">
        <v>24</v>
      </c>
      <c r="J140" s="246">
        <v>1</v>
      </c>
      <c r="K140" s="246" t="s">
        <v>92</v>
      </c>
      <c r="L140" s="247">
        <v>3</v>
      </c>
      <c r="M140" s="246">
        <v>283878</v>
      </c>
      <c r="N140" s="246">
        <v>2695258</v>
      </c>
      <c r="O140" s="246">
        <v>9</v>
      </c>
      <c r="P140" s="246">
        <v>27</v>
      </c>
      <c r="Q140" s="246">
        <v>0</v>
      </c>
      <c r="R140" s="246"/>
      <c r="S140" s="246"/>
      <c r="T140" s="246" t="s">
        <v>32</v>
      </c>
      <c r="U140" s="246"/>
      <c r="V140" t="str">
        <f>INDEX(樣區!H:H,MATCH(F140,樣區!E:E,0))</f>
        <v>4月,6月</v>
      </c>
      <c r="W140" s="3" t="str">
        <f t="shared" si="25"/>
        <v>N</v>
      </c>
      <c r="X140" s="3" t="str">
        <f t="shared" si="26"/>
        <v/>
      </c>
      <c r="Y140" s="3" t="str">
        <f t="shared" si="27"/>
        <v/>
      </c>
      <c r="Z140" s="3" t="str">
        <f t="shared" si="28"/>
        <v/>
      </c>
      <c r="AA140" s="3" t="str">
        <f t="shared" si="29"/>
        <v/>
      </c>
      <c r="AB140" s="2" t="str">
        <f t="shared" si="30"/>
        <v/>
      </c>
      <c r="AC140" s="3" t="str">
        <f t="shared" si="31"/>
        <v/>
      </c>
      <c r="AD140" s="5" t="str">
        <f>IF(ISBLANK(O140),"需記錄時間",IFERROR(IF((AI140-TIME(0,5,59))&lt;0,"需計滿6分鍾",""),""))</f>
        <v/>
      </c>
      <c r="AE140" s="3" t="str">
        <f t="shared" si="32"/>
        <v/>
      </c>
      <c r="AF140" s="3"/>
      <c r="AH140" t="e">
        <f>MATCH(ROUND(M140,0)&amp;ROUND(N140,0),樣點!N:N,0)</f>
        <v>#N/A</v>
      </c>
      <c r="AI140" s="5">
        <f t="shared" si="33"/>
        <v>6.2500000349245965E-3</v>
      </c>
    </row>
    <row r="141" spans="3:35">
      <c r="C141" s="246" t="s">
        <v>21</v>
      </c>
      <c r="D141" s="246" t="s">
        <v>68</v>
      </c>
      <c r="E141" s="246" t="s">
        <v>93</v>
      </c>
      <c r="F141" s="246" t="s">
        <v>3922</v>
      </c>
      <c r="G141" s="246">
        <v>2019</v>
      </c>
      <c r="H141" s="246">
        <v>4</v>
      </c>
      <c r="I141" s="246">
        <v>24</v>
      </c>
      <c r="J141" s="246">
        <v>1</v>
      </c>
      <c r="K141" s="246" t="s">
        <v>92</v>
      </c>
      <c r="L141" s="247">
        <v>4</v>
      </c>
      <c r="M141" s="246">
        <v>283675</v>
      </c>
      <c r="N141" s="246">
        <v>2695260</v>
      </c>
      <c r="O141" s="246">
        <v>9</v>
      </c>
      <c r="P141" s="246">
        <v>36</v>
      </c>
      <c r="Q141" s="246">
        <v>0</v>
      </c>
      <c r="R141" s="246"/>
      <c r="S141" s="246"/>
      <c r="T141" s="246" t="s">
        <v>32</v>
      </c>
      <c r="U141" s="246"/>
      <c r="V141" t="str">
        <f>INDEX(樣區!H:H,MATCH(F141,樣區!E:E,0))</f>
        <v>4月,6月</v>
      </c>
      <c r="W141" s="3" t="str">
        <f t="shared" si="25"/>
        <v>N</v>
      </c>
      <c r="X141" s="3" t="str">
        <f t="shared" si="26"/>
        <v/>
      </c>
      <c r="Y141" s="3" t="str">
        <f t="shared" si="27"/>
        <v/>
      </c>
      <c r="Z141" s="3" t="str">
        <f t="shared" si="28"/>
        <v/>
      </c>
      <c r="AA141" s="3" t="str">
        <f t="shared" si="29"/>
        <v/>
      </c>
      <c r="AB141" s="2" t="str">
        <f t="shared" si="30"/>
        <v/>
      </c>
      <c r="AC141" s="3" t="str">
        <f t="shared" si="31"/>
        <v/>
      </c>
      <c r="AD141" s="5" t="str">
        <f>IF(ISBLANK(O141),"需記錄時間",IFERROR(IF((AI141-TIME(0,5,59))&lt;0,"需計滿6分鍾",""),""))</f>
        <v/>
      </c>
      <c r="AE141" s="3" t="str">
        <f t="shared" si="32"/>
        <v/>
      </c>
      <c r="AF141" s="3"/>
      <c r="AH141" t="e">
        <f>MATCH(ROUND(M141,0)&amp;ROUND(N141,0),樣點!N:N,0)</f>
        <v>#N/A</v>
      </c>
      <c r="AI141" s="5">
        <f t="shared" si="33"/>
        <v>6.2499999767169356E-3</v>
      </c>
    </row>
    <row r="142" spans="3:35">
      <c r="C142" s="246" t="s">
        <v>21</v>
      </c>
      <c r="D142" s="246" t="s">
        <v>68</v>
      </c>
      <c r="E142" s="246" t="s">
        <v>93</v>
      </c>
      <c r="F142" s="246" t="s">
        <v>3922</v>
      </c>
      <c r="G142" s="246">
        <v>2019</v>
      </c>
      <c r="H142" s="246">
        <v>4</v>
      </c>
      <c r="I142" s="246">
        <v>24</v>
      </c>
      <c r="J142" s="246">
        <v>1</v>
      </c>
      <c r="K142" s="246" t="s">
        <v>92</v>
      </c>
      <c r="L142" s="247">
        <v>5</v>
      </c>
      <c r="M142" s="246">
        <v>283617</v>
      </c>
      <c r="N142" s="246">
        <v>2695070</v>
      </c>
      <c r="O142" s="246">
        <v>9</v>
      </c>
      <c r="P142" s="246">
        <v>45</v>
      </c>
      <c r="Q142" s="246">
        <v>0</v>
      </c>
      <c r="R142" s="246"/>
      <c r="S142" s="246"/>
      <c r="T142" s="246" t="s">
        <v>32</v>
      </c>
      <c r="U142" s="246"/>
      <c r="V142" t="str">
        <f>INDEX(樣區!H:H,MATCH(F142,樣區!E:E,0))</f>
        <v>4月,6月</v>
      </c>
      <c r="W142" s="3" t="str">
        <f t="shared" si="25"/>
        <v>N</v>
      </c>
      <c r="X142" s="3" t="str">
        <f t="shared" si="26"/>
        <v/>
      </c>
      <c r="Y142" s="3" t="str">
        <f t="shared" si="27"/>
        <v/>
      </c>
      <c r="Z142" s="3" t="str">
        <f t="shared" si="28"/>
        <v/>
      </c>
      <c r="AA142" s="3" t="str">
        <f t="shared" si="29"/>
        <v/>
      </c>
      <c r="AB142" s="2" t="str">
        <f t="shared" si="30"/>
        <v/>
      </c>
      <c r="AC142" s="3" t="str">
        <f t="shared" si="31"/>
        <v/>
      </c>
      <c r="AD142" s="5" t="str">
        <f>IF(ISBLANK(O142),"需記錄時間",IFERROR(IF((AI142-TIME(0,5,59))&lt;0,"需計滿6分鍾",""),""))</f>
        <v/>
      </c>
      <c r="AE142" s="3" t="str">
        <f t="shared" si="32"/>
        <v/>
      </c>
      <c r="AF142" s="3"/>
      <c r="AH142" t="e">
        <f>MATCH(ROUND(M142,0)&amp;ROUND(N142,0),樣點!N:N,0)</f>
        <v>#N/A</v>
      </c>
      <c r="AI142" s="5">
        <f t="shared" si="33"/>
        <v>4.1666660108603537E-3</v>
      </c>
    </row>
    <row r="143" spans="3:35">
      <c r="C143" s="246" t="s">
        <v>21</v>
      </c>
      <c r="D143" s="246" t="s">
        <v>68</v>
      </c>
      <c r="E143" s="246" t="s">
        <v>93</v>
      </c>
      <c r="F143" s="246" t="s">
        <v>3922</v>
      </c>
      <c r="G143" s="246">
        <v>2019</v>
      </c>
      <c r="H143" s="246">
        <v>4</v>
      </c>
      <c r="I143" s="246">
        <v>24</v>
      </c>
      <c r="J143" s="246">
        <v>1</v>
      </c>
      <c r="K143" s="246" t="s">
        <v>92</v>
      </c>
      <c r="L143" s="247">
        <v>6</v>
      </c>
      <c r="M143" s="246">
        <v>283472</v>
      </c>
      <c r="N143" s="246">
        <v>2694930</v>
      </c>
      <c r="O143" s="246">
        <v>9</v>
      </c>
      <c r="P143" s="246">
        <v>51</v>
      </c>
      <c r="Q143" s="246">
        <v>0</v>
      </c>
      <c r="R143" s="246"/>
      <c r="S143" s="246"/>
      <c r="T143" s="246" t="s">
        <v>32</v>
      </c>
      <c r="U143" s="246"/>
      <c r="V143" t="str">
        <f>INDEX(樣區!H:H,MATCH(F143,樣區!E:E,0))</f>
        <v>4月,6月</v>
      </c>
      <c r="W143" s="3" t="str">
        <f t="shared" si="25"/>
        <v>Y</v>
      </c>
      <c r="X143" s="3" t="str">
        <f t="shared" si="26"/>
        <v/>
      </c>
      <c r="Y143" s="3" t="str">
        <f t="shared" si="27"/>
        <v/>
      </c>
      <c r="Z143" s="3" t="str">
        <f t="shared" si="28"/>
        <v/>
      </c>
      <c r="AA143" s="3" t="str">
        <f t="shared" si="29"/>
        <v/>
      </c>
      <c r="AB143" s="249" t="str">
        <f t="shared" si="30"/>
        <v/>
      </c>
      <c r="AC143" s="3" t="str">
        <f t="shared" si="31"/>
        <v/>
      </c>
      <c r="AD143" s="5" t="str">
        <f t="shared" ref="AD143:AD144" si="35">IF(ISBLANK(O143),"需記錄時間",IFERROR(IF((AI143-TIME(0,5,59))&lt;0,"需計滿6分鐘",""),""))</f>
        <v/>
      </c>
      <c r="AE143" s="3" t="str">
        <f t="shared" si="32"/>
        <v/>
      </c>
      <c r="AF143" s="3"/>
      <c r="AH143">
        <f>MATCH(ROUND(M143,0)&amp;ROUND(N143,0),樣點!N:N,0)</f>
        <v>1121</v>
      </c>
      <c r="AI143" s="5">
        <f t="shared" si="33"/>
        <v>4.8611109959892929E-3</v>
      </c>
    </row>
    <row r="144" spans="3:35">
      <c r="C144" s="246" t="s">
        <v>21</v>
      </c>
      <c r="D144" s="246" t="s">
        <v>68</v>
      </c>
      <c r="E144" s="246" t="s">
        <v>93</v>
      </c>
      <c r="F144" s="246" t="s">
        <v>3922</v>
      </c>
      <c r="G144" s="246">
        <v>2019</v>
      </c>
      <c r="H144" s="246">
        <v>4</v>
      </c>
      <c r="I144" s="246">
        <v>24</v>
      </c>
      <c r="J144" s="246">
        <v>1</v>
      </c>
      <c r="K144" s="246" t="s">
        <v>92</v>
      </c>
      <c r="L144" s="247">
        <v>7</v>
      </c>
      <c r="M144" s="246">
        <v>283295</v>
      </c>
      <c r="N144" s="246">
        <v>2694830</v>
      </c>
      <c r="O144" s="246">
        <v>9</v>
      </c>
      <c r="P144" s="246">
        <v>58</v>
      </c>
      <c r="Q144" s="246">
        <v>0</v>
      </c>
      <c r="R144" s="246"/>
      <c r="S144" s="246"/>
      <c r="T144" s="246" t="s">
        <v>32</v>
      </c>
      <c r="U144" s="246"/>
      <c r="V144" t="str">
        <f>INDEX(樣區!H:H,MATCH(F144,樣區!E:E,0))</f>
        <v>4月,6月</v>
      </c>
      <c r="W144" s="3" t="str">
        <f t="shared" si="25"/>
        <v>Y</v>
      </c>
      <c r="X144" s="3" t="str">
        <f t="shared" si="26"/>
        <v/>
      </c>
      <c r="Y144" s="3" t="str">
        <f t="shared" si="27"/>
        <v/>
      </c>
      <c r="Z144" s="3" t="str">
        <f t="shared" si="28"/>
        <v/>
      </c>
      <c r="AA144" s="3" t="str">
        <f t="shared" si="29"/>
        <v/>
      </c>
      <c r="AB144" s="249" t="str">
        <f t="shared" si="30"/>
        <v/>
      </c>
      <c r="AC144" s="3" t="str">
        <f t="shared" si="31"/>
        <v/>
      </c>
      <c r="AD144" s="5" t="str">
        <f t="shared" si="35"/>
        <v/>
      </c>
      <c r="AE144" s="3" t="str">
        <f t="shared" si="32"/>
        <v/>
      </c>
      <c r="AF144" s="3"/>
      <c r="AH144">
        <f>MATCH(ROUND(M144,0)&amp;ROUND(N144,0),樣點!N:N,0)</f>
        <v>1122</v>
      </c>
      <c r="AI144" s="5" t="str">
        <f t="shared" si="33"/>
        <v/>
      </c>
    </row>
    <row r="145" spans="3:35">
      <c r="C145" s="246" t="s">
        <v>21</v>
      </c>
      <c r="D145" s="246" t="s">
        <v>68</v>
      </c>
      <c r="E145" s="246" t="s">
        <v>94</v>
      </c>
      <c r="F145" s="246" t="s">
        <v>3924</v>
      </c>
      <c r="G145" s="246">
        <v>2019</v>
      </c>
      <c r="H145" s="246">
        <v>4</v>
      </c>
      <c r="I145" s="246">
        <v>22</v>
      </c>
      <c r="J145" s="246">
        <v>1</v>
      </c>
      <c r="K145" s="246" t="s">
        <v>95</v>
      </c>
      <c r="L145" s="247">
        <v>1</v>
      </c>
      <c r="M145" s="246">
        <v>278816</v>
      </c>
      <c r="N145" s="246">
        <v>2687653</v>
      </c>
      <c r="O145" s="246">
        <v>9</v>
      </c>
      <c r="P145" s="246">
        <v>45</v>
      </c>
      <c r="Q145" s="246">
        <v>0</v>
      </c>
      <c r="R145" s="246"/>
      <c r="S145" s="246"/>
      <c r="T145" s="246" t="s">
        <v>26</v>
      </c>
      <c r="U145" s="246"/>
      <c r="V145" t="str">
        <f>INDEX(樣區!H:H,MATCH(F145,樣區!E:E,0))</f>
        <v>4月,6月</v>
      </c>
      <c r="W145" s="3" t="str">
        <f t="shared" si="25"/>
        <v>N</v>
      </c>
      <c r="X145" s="3" t="str">
        <f t="shared" si="26"/>
        <v/>
      </c>
      <c r="Y145" s="3" t="str">
        <f t="shared" si="27"/>
        <v/>
      </c>
      <c r="Z145" s="3" t="str">
        <f t="shared" si="28"/>
        <v/>
      </c>
      <c r="AA145" s="3" t="str">
        <f t="shared" si="29"/>
        <v/>
      </c>
      <c r="AB145" s="2" t="str">
        <f t="shared" si="30"/>
        <v/>
      </c>
      <c r="AC145" s="3" t="str">
        <f t="shared" si="31"/>
        <v/>
      </c>
      <c r="AD145" s="5" t="str">
        <f>IF(ISBLANK(O145),"需記錄時間",IFERROR(IF((AI145-TIME(0,5,59))&lt;0,"需計滿6分鍾",""),""))</f>
        <v/>
      </c>
      <c r="AE145" s="3" t="str">
        <f t="shared" si="32"/>
        <v/>
      </c>
      <c r="AF145" s="3"/>
      <c r="AH145" t="e">
        <f>MATCH(ROUND(M145,0)&amp;ROUND(N145,0),樣點!N:N,0)</f>
        <v>#N/A</v>
      </c>
      <c r="AI145" s="5">
        <f t="shared" si="33"/>
        <v>4.1666660108603537E-3</v>
      </c>
    </row>
    <row r="146" spans="3:35">
      <c r="C146" s="246" t="s">
        <v>21</v>
      </c>
      <c r="D146" s="246" t="s">
        <v>68</v>
      </c>
      <c r="E146" s="246" t="s">
        <v>94</v>
      </c>
      <c r="F146" s="246" t="s">
        <v>3924</v>
      </c>
      <c r="G146" s="246">
        <v>2019</v>
      </c>
      <c r="H146" s="246">
        <v>4</v>
      </c>
      <c r="I146" s="246">
        <v>22</v>
      </c>
      <c r="J146" s="246">
        <v>1</v>
      </c>
      <c r="K146" s="246" t="s">
        <v>95</v>
      </c>
      <c r="L146" s="247">
        <v>2</v>
      </c>
      <c r="M146" s="246">
        <v>279921</v>
      </c>
      <c r="N146" s="246">
        <v>2687477</v>
      </c>
      <c r="O146" s="246">
        <v>9</v>
      </c>
      <c r="P146" s="246">
        <v>51</v>
      </c>
      <c r="Q146" s="246">
        <v>0</v>
      </c>
      <c r="R146" s="246"/>
      <c r="S146" s="246"/>
      <c r="T146" s="246" t="s">
        <v>32</v>
      </c>
      <c r="U146" s="246"/>
      <c r="V146" t="str">
        <f>INDEX(樣區!H:H,MATCH(F146,樣區!E:E,0))</f>
        <v>4月,6月</v>
      </c>
      <c r="W146" s="3" t="str">
        <f t="shared" si="25"/>
        <v>Y</v>
      </c>
      <c r="X146" s="3" t="str">
        <f t="shared" si="26"/>
        <v/>
      </c>
      <c r="Y146" s="3" t="str">
        <f t="shared" si="27"/>
        <v/>
      </c>
      <c r="Z146" s="3" t="str">
        <f t="shared" si="28"/>
        <v/>
      </c>
      <c r="AA146" s="3" t="str">
        <f t="shared" si="29"/>
        <v/>
      </c>
      <c r="AB146" s="249" t="str">
        <f t="shared" si="30"/>
        <v/>
      </c>
      <c r="AC146" s="3" t="str">
        <f t="shared" si="31"/>
        <v/>
      </c>
      <c r="AD146" s="5" t="str">
        <f t="shared" ref="AD146:AD153" si="36">IF(ISBLANK(O146),"需記錄時間",IFERROR(IF((AI146-TIME(0,5,59))&lt;0,"需計滿6分鐘",""),""))</f>
        <v/>
      </c>
      <c r="AE146" s="3" t="str">
        <f t="shared" si="32"/>
        <v/>
      </c>
      <c r="AF146" s="3"/>
      <c r="AH146">
        <f>MATCH(ROUND(M146,0)&amp;ROUND(N146,0),樣點!N:N,0)</f>
        <v>1124</v>
      </c>
      <c r="AI146" s="5">
        <f t="shared" si="33"/>
        <v>4.1666670003905892E-3</v>
      </c>
    </row>
    <row r="147" spans="3:35">
      <c r="C147" s="246" t="s">
        <v>21</v>
      </c>
      <c r="D147" s="246" t="s">
        <v>68</v>
      </c>
      <c r="E147" s="246" t="s">
        <v>94</v>
      </c>
      <c r="F147" s="246" t="s">
        <v>3924</v>
      </c>
      <c r="G147" s="246">
        <v>2019</v>
      </c>
      <c r="H147" s="246">
        <v>4</v>
      </c>
      <c r="I147" s="246">
        <v>22</v>
      </c>
      <c r="J147" s="246">
        <v>1</v>
      </c>
      <c r="K147" s="246" t="s">
        <v>95</v>
      </c>
      <c r="L147" s="247">
        <v>3</v>
      </c>
      <c r="M147" s="246">
        <v>280102</v>
      </c>
      <c r="N147" s="246">
        <v>2687441</v>
      </c>
      <c r="O147" s="246">
        <v>9</v>
      </c>
      <c r="P147" s="246">
        <v>57</v>
      </c>
      <c r="Q147" s="246">
        <v>0</v>
      </c>
      <c r="R147" s="246"/>
      <c r="S147" s="246"/>
      <c r="T147" s="246" t="s">
        <v>32</v>
      </c>
      <c r="U147" s="246"/>
      <c r="V147" t="str">
        <f>INDEX(樣區!H:H,MATCH(F147,樣區!E:E,0))</f>
        <v>4月,6月</v>
      </c>
      <c r="W147" s="3" t="str">
        <f t="shared" si="25"/>
        <v>Y</v>
      </c>
      <c r="X147" s="3" t="str">
        <f t="shared" si="26"/>
        <v/>
      </c>
      <c r="Y147" s="3" t="str">
        <f t="shared" si="27"/>
        <v/>
      </c>
      <c r="Z147" s="3" t="str">
        <f t="shared" si="28"/>
        <v/>
      </c>
      <c r="AA147" s="3" t="str">
        <f t="shared" si="29"/>
        <v/>
      </c>
      <c r="AB147" s="249" t="str">
        <f t="shared" si="30"/>
        <v/>
      </c>
      <c r="AC147" s="3" t="str">
        <f t="shared" si="31"/>
        <v/>
      </c>
      <c r="AD147" s="5" t="str">
        <f t="shared" si="36"/>
        <v/>
      </c>
      <c r="AE147" s="3" t="str">
        <f t="shared" si="32"/>
        <v/>
      </c>
      <c r="AF147" s="3"/>
      <c r="AH147">
        <f>MATCH(ROUND(M147,0)&amp;ROUND(N147,0),樣點!N:N,0)</f>
        <v>1125</v>
      </c>
      <c r="AI147" s="5">
        <f t="shared" si="33"/>
        <v>4.1666670003905892E-3</v>
      </c>
    </row>
    <row r="148" spans="3:35">
      <c r="C148" s="246" t="s">
        <v>21</v>
      </c>
      <c r="D148" s="246" t="s">
        <v>68</v>
      </c>
      <c r="E148" s="246" t="s">
        <v>94</v>
      </c>
      <c r="F148" s="246" t="s">
        <v>3924</v>
      </c>
      <c r="G148" s="246">
        <v>2019</v>
      </c>
      <c r="H148" s="246">
        <v>4</v>
      </c>
      <c r="I148" s="246">
        <v>22</v>
      </c>
      <c r="J148" s="246">
        <v>1</v>
      </c>
      <c r="K148" s="246" t="s">
        <v>95</v>
      </c>
      <c r="L148" s="247">
        <v>4</v>
      </c>
      <c r="M148" s="246">
        <v>280068</v>
      </c>
      <c r="N148" s="246">
        <v>2687738</v>
      </c>
      <c r="O148" s="246">
        <v>10</v>
      </c>
      <c r="P148" s="246">
        <v>3</v>
      </c>
      <c r="Q148" s="246">
        <v>0</v>
      </c>
      <c r="R148" s="246"/>
      <c r="S148" s="246"/>
      <c r="T148" s="246" t="s">
        <v>32</v>
      </c>
      <c r="U148" s="246"/>
      <c r="V148" t="str">
        <f>INDEX(樣區!H:H,MATCH(F148,樣區!E:E,0))</f>
        <v>4月,6月</v>
      </c>
      <c r="W148" s="3" t="str">
        <f t="shared" si="25"/>
        <v>Y</v>
      </c>
      <c r="X148" s="3" t="str">
        <f t="shared" si="26"/>
        <v/>
      </c>
      <c r="Y148" s="3" t="str">
        <f t="shared" si="27"/>
        <v>時間太晚</v>
      </c>
      <c r="Z148" s="3" t="str">
        <f t="shared" si="28"/>
        <v/>
      </c>
      <c r="AA148" s="3" t="str">
        <f t="shared" si="29"/>
        <v/>
      </c>
      <c r="AB148" s="249" t="str">
        <f t="shared" si="30"/>
        <v/>
      </c>
      <c r="AC148" s="3" t="str">
        <f t="shared" si="31"/>
        <v/>
      </c>
      <c r="AD148" s="5" t="str">
        <f t="shared" si="36"/>
        <v/>
      </c>
      <c r="AE148" s="3" t="str">
        <f t="shared" si="32"/>
        <v/>
      </c>
      <c r="AF148" s="3"/>
      <c r="AH148">
        <f>MATCH(ROUND(M148,0)&amp;ROUND(N148,0),樣點!N:N,0)</f>
        <v>1126</v>
      </c>
      <c r="AI148" s="5">
        <f t="shared" si="33"/>
        <v>9.0277770068496466E-3</v>
      </c>
    </row>
    <row r="149" spans="3:35">
      <c r="C149" s="246" t="s">
        <v>21</v>
      </c>
      <c r="D149" s="246" t="s">
        <v>68</v>
      </c>
      <c r="E149" s="246" t="s">
        <v>94</v>
      </c>
      <c r="F149" s="246" t="s">
        <v>3924</v>
      </c>
      <c r="G149" s="246">
        <v>2019</v>
      </c>
      <c r="H149" s="246">
        <v>4</v>
      </c>
      <c r="I149" s="246">
        <v>22</v>
      </c>
      <c r="J149" s="246">
        <v>1</v>
      </c>
      <c r="K149" s="246" t="s">
        <v>95</v>
      </c>
      <c r="L149" s="247">
        <v>5</v>
      </c>
      <c r="M149" s="246">
        <v>280236</v>
      </c>
      <c r="N149" s="246">
        <v>2687871</v>
      </c>
      <c r="O149" s="246">
        <v>10</v>
      </c>
      <c r="P149" s="246">
        <v>16</v>
      </c>
      <c r="Q149" s="246">
        <v>0</v>
      </c>
      <c r="R149" s="246"/>
      <c r="S149" s="246"/>
      <c r="T149" s="246" t="s">
        <v>32</v>
      </c>
      <c r="U149" s="246"/>
      <c r="V149" t="str">
        <f>INDEX(樣區!H:H,MATCH(F149,樣區!E:E,0))</f>
        <v>4月,6月</v>
      </c>
      <c r="W149" s="3" t="str">
        <f t="shared" si="25"/>
        <v>Y</v>
      </c>
      <c r="X149" s="3" t="str">
        <f t="shared" si="26"/>
        <v/>
      </c>
      <c r="Y149" s="3" t="str">
        <f t="shared" si="27"/>
        <v>時間太晚</v>
      </c>
      <c r="Z149" s="3" t="str">
        <f t="shared" si="28"/>
        <v/>
      </c>
      <c r="AA149" s="3" t="str">
        <f t="shared" si="29"/>
        <v/>
      </c>
      <c r="AB149" s="249" t="str">
        <f t="shared" si="30"/>
        <v/>
      </c>
      <c r="AC149" s="3" t="str">
        <f t="shared" si="31"/>
        <v/>
      </c>
      <c r="AD149" s="5" t="str">
        <f t="shared" si="36"/>
        <v/>
      </c>
      <c r="AE149" s="3" t="str">
        <f t="shared" si="32"/>
        <v/>
      </c>
      <c r="AF149" s="3"/>
      <c r="AH149">
        <f>MATCH(ROUND(M149,0)&amp;ROUND(N149,0),樣點!N:N,0)</f>
        <v>1127</v>
      </c>
      <c r="AI149" s="5">
        <f t="shared" si="33"/>
        <v>6.9444449618458748E-3</v>
      </c>
    </row>
    <row r="150" spans="3:35">
      <c r="C150" s="246" t="s">
        <v>21</v>
      </c>
      <c r="D150" s="246" t="s">
        <v>68</v>
      </c>
      <c r="E150" s="246" t="s">
        <v>94</v>
      </c>
      <c r="F150" s="246" t="s">
        <v>3924</v>
      </c>
      <c r="G150" s="246">
        <v>2019</v>
      </c>
      <c r="H150" s="246">
        <v>4</v>
      </c>
      <c r="I150" s="246">
        <v>22</v>
      </c>
      <c r="J150" s="246">
        <v>1</v>
      </c>
      <c r="K150" s="246" t="s">
        <v>95</v>
      </c>
      <c r="L150" s="247">
        <v>6</v>
      </c>
      <c r="M150" s="246">
        <v>280421</v>
      </c>
      <c r="N150" s="246">
        <v>2687876</v>
      </c>
      <c r="O150" s="246">
        <v>10</v>
      </c>
      <c r="P150" s="246">
        <v>26</v>
      </c>
      <c r="Q150" s="246">
        <v>0</v>
      </c>
      <c r="R150" s="246"/>
      <c r="S150" s="246"/>
      <c r="T150" s="246" t="s">
        <v>32</v>
      </c>
      <c r="U150" s="246"/>
      <c r="V150" t="str">
        <f>INDEX(樣區!H:H,MATCH(F150,樣區!E:E,0))</f>
        <v>4月,6月</v>
      </c>
      <c r="W150" s="3" t="str">
        <f t="shared" si="25"/>
        <v>Y</v>
      </c>
      <c r="X150" s="3" t="str">
        <f t="shared" si="26"/>
        <v/>
      </c>
      <c r="Y150" s="3" t="str">
        <f t="shared" si="27"/>
        <v>時間太晚</v>
      </c>
      <c r="Z150" s="3" t="str">
        <f t="shared" si="28"/>
        <v/>
      </c>
      <c r="AA150" s="3" t="str">
        <f t="shared" si="29"/>
        <v/>
      </c>
      <c r="AB150" s="249" t="str">
        <f t="shared" si="30"/>
        <v/>
      </c>
      <c r="AC150" s="3" t="str">
        <f t="shared" si="31"/>
        <v/>
      </c>
      <c r="AD150" s="5" t="str">
        <f t="shared" si="36"/>
        <v/>
      </c>
      <c r="AE150" s="3" t="str">
        <f t="shared" si="32"/>
        <v/>
      </c>
      <c r="AF150" s="3"/>
      <c r="AH150">
        <f>MATCH(ROUND(M150,0)&amp;ROUND(N150,0),樣點!N:N,0)</f>
        <v>1128</v>
      </c>
      <c r="AI150" s="5" t="str">
        <f t="shared" si="33"/>
        <v/>
      </c>
    </row>
    <row r="151" spans="3:35">
      <c r="C151" s="246" t="s">
        <v>21</v>
      </c>
      <c r="D151" s="246" t="s">
        <v>68</v>
      </c>
      <c r="E151" s="246" t="s">
        <v>96</v>
      </c>
      <c r="F151" s="246" t="s">
        <v>3926</v>
      </c>
      <c r="G151" s="246">
        <v>2019</v>
      </c>
      <c r="H151" s="246">
        <v>4</v>
      </c>
      <c r="I151" s="246">
        <v>22</v>
      </c>
      <c r="J151" s="246">
        <v>1</v>
      </c>
      <c r="K151" s="246" t="s">
        <v>95</v>
      </c>
      <c r="L151" s="247">
        <v>1</v>
      </c>
      <c r="M151" s="246">
        <v>278871</v>
      </c>
      <c r="N151" s="246">
        <v>2688428</v>
      </c>
      <c r="O151" s="246">
        <v>8</v>
      </c>
      <c r="P151" s="246">
        <v>40</v>
      </c>
      <c r="Q151" s="246">
        <v>0</v>
      </c>
      <c r="R151" s="246"/>
      <c r="S151" s="246"/>
      <c r="T151" s="246" t="s">
        <v>32</v>
      </c>
      <c r="U151" s="246"/>
      <c r="V151" t="str">
        <f>INDEX(樣區!H:H,MATCH(F151,樣區!E:E,0))</f>
        <v>4月,6月</v>
      </c>
      <c r="W151" s="3" t="str">
        <f t="shared" si="25"/>
        <v>Y</v>
      </c>
      <c r="X151" s="3" t="str">
        <f t="shared" si="26"/>
        <v/>
      </c>
      <c r="Y151" s="3" t="str">
        <f t="shared" si="27"/>
        <v/>
      </c>
      <c r="Z151" s="3" t="str">
        <f t="shared" si="28"/>
        <v/>
      </c>
      <c r="AA151" s="3" t="str">
        <f t="shared" si="29"/>
        <v/>
      </c>
      <c r="AB151" s="249" t="str">
        <f t="shared" si="30"/>
        <v/>
      </c>
      <c r="AC151" s="3" t="str">
        <f t="shared" si="31"/>
        <v/>
      </c>
      <c r="AD151" s="5" t="str">
        <f t="shared" si="36"/>
        <v/>
      </c>
      <c r="AE151" s="3" t="str">
        <f t="shared" si="32"/>
        <v/>
      </c>
      <c r="AF151" s="3"/>
      <c r="AH151">
        <f>MATCH(ROUND(M151,0)&amp;ROUND(N151,0),樣點!N:N,0)</f>
        <v>1129</v>
      </c>
      <c r="AI151" s="5">
        <f t="shared" si="33"/>
        <v>1.1805554968304932E-2</v>
      </c>
    </row>
    <row r="152" spans="3:35">
      <c r="C152" s="246" t="s">
        <v>21</v>
      </c>
      <c r="D152" s="246" t="s">
        <v>68</v>
      </c>
      <c r="E152" s="246" t="s">
        <v>96</v>
      </c>
      <c r="F152" s="246" t="s">
        <v>3926</v>
      </c>
      <c r="G152" s="246">
        <v>2019</v>
      </c>
      <c r="H152" s="246">
        <v>4</v>
      </c>
      <c r="I152" s="246">
        <v>22</v>
      </c>
      <c r="J152" s="246">
        <v>1</v>
      </c>
      <c r="K152" s="246" t="s">
        <v>95</v>
      </c>
      <c r="L152" s="247">
        <v>2</v>
      </c>
      <c r="M152" s="246">
        <v>279064</v>
      </c>
      <c r="N152" s="246">
        <v>2688430</v>
      </c>
      <c r="O152" s="246">
        <v>8</v>
      </c>
      <c r="P152" s="246">
        <v>57</v>
      </c>
      <c r="Q152" s="246">
        <v>0</v>
      </c>
      <c r="R152" s="246"/>
      <c r="S152" s="246"/>
      <c r="T152" s="246" t="s">
        <v>32</v>
      </c>
      <c r="U152" s="246"/>
      <c r="V152" t="str">
        <f>INDEX(樣區!H:H,MATCH(F152,樣區!E:E,0))</f>
        <v>4月,6月</v>
      </c>
      <c r="W152" s="3" t="str">
        <f t="shared" si="25"/>
        <v>Y</v>
      </c>
      <c r="X152" s="3" t="str">
        <f t="shared" si="26"/>
        <v/>
      </c>
      <c r="Y152" s="3" t="str">
        <f t="shared" si="27"/>
        <v/>
      </c>
      <c r="Z152" s="3" t="str">
        <f t="shared" si="28"/>
        <v/>
      </c>
      <c r="AA152" s="3" t="str">
        <f t="shared" si="29"/>
        <v/>
      </c>
      <c r="AB152" s="249" t="str">
        <f t="shared" si="30"/>
        <v/>
      </c>
      <c r="AC152" s="3" t="str">
        <f t="shared" si="31"/>
        <v/>
      </c>
      <c r="AD152" s="5" t="str">
        <f t="shared" si="36"/>
        <v/>
      </c>
      <c r="AE152" s="3" t="str">
        <f t="shared" si="32"/>
        <v/>
      </c>
      <c r="AF152" s="3"/>
      <c r="AH152">
        <f>MATCH(ROUND(M152,0)&amp;ROUND(N152,0),樣點!N:N,0)</f>
        <v>1130</v>
      </c>
      <c r="AI152" s="5">
        <f t="shared" si="33"/>
        <v>4.1666670003905892E-3</v>
      </c>
    </row>
    <row r="153" spans="3:35">
      <c r="C153" s="246" t="s">
        <v>21</v>
      </c>
      <c r="D153" s="246" t="s">
        <v>68</v>
      </c>
      <c r="E153" s="246" t="s">
        <v>96</v>
      </c>
      <c r="F153" s="246" t="s">
        <v>3926</v>
      </c>
      <c r="G153" s="246">
        <v>2019</v>
      </c>
      <c r="H153" s="246">
        <v>4</v>
      </c>
      <c r="I153" s="246">
        <v>22</v>
      </c>
      <c r="J153" s="246">
        <v>1</v>
      </c>
      <c r="K153" s="246" t="s">
        <v>95</v>
      </c>
      <c r="L153" s="247">
        <v>3</v>
      </c>
      <c r="M153" s="246">
        <v>279042</v>
      </c>
      <c r="N153" s="246">
        <v>2688206</v>
      </c>
      <c r="O153" s="246">
        <v>9</v>
      </c>
      <c r="P153" s="246">
        <v>3</v>
      </c>
      <c r="Q153" s="246">
        <v>0</v>
      </c>
      <c r="R153" s="246"/>
      <c r="S153" s="246"/>
      <c r="T153" s="246" t="s">
        <v>32</v>
      </c>
      <c r="U153" s="246"/>
      <c r="V153" t="str">
        <f>INDEX(樣區!H:H,MATCH(F153,樣區!E:E,0))</f>
        <v>4月,6月</v>
      </c>
      <c r="W153" s="3" t="str">
        <f t="shared" si="25"/>
        <v>Y</v>
      </c>
      <c r="X153" s="3" t="str">
        <f t="shared" si="26"/>
        <v/>
      </c>
      <c r="Y153" s="3" t="str">
        <f t="shared" si="27"/>
        <v/>
      </c>
      <c r="Z153" s="3" t="str">
        <f t="shared" si="28"/>
        <v/>
      </c>
      <c r="AA153" s="3" t="str">
        <f t="shared" si="29"/>
        <v/>
      </c>
      <c r="AB153" s="249" t="str">
        <f t="shared" si="30"/>
        <v/>
      </c>
      <c r="AC153" s="3" t="str">
        <f t="shared" si="31"/>
        <v/>
      </c>
      <c r="AD153" s="5" t="str">
        <f t="shared" si="36"/>
        <v/>
      </c>
      <c r="AE153" s="3" t="str">
        <f t="shared" si="32"/>
        <v/>
      </c>
      <c r="AF153" s="3"/>
      <c r="AH153">
        <f>MATCH(ROUND(M153,0)&amp;ROUND(N153,0),樣點!N:N,0)</f>
        <v>1131</v>
      </c>
      <c r="AI153" s="5">
        <f t="shared" si="33"/>
        <v>4.1666670003905892E-3</v>
      </c>
    </row>
    <row r="154" spans="3:35">
      <c r="C154" s="246" t="s">
        <v>21</v>
      </c>
      <c r="D154" s="246" t="s">
        <v>68</v>
      </c>
      <c r="E154" s="246" t="s">
        <v>96</v>
      </c>
      <c r="F154" s="246" t="s">
        <v>3926</v>
      </c>
      <c r="G154" s="246">
        <v>2019</v>
      </c>
      <c r="H154" s="246">
        <v>4</v>
      </c>
      <c r="I154" s="246">
        <v>22</v>
      </c>
      <c r="J154" s="246">
        <v>1</v>
      </c>
      <c r="K154" s="246" t="s">
        <v>95</v>
      </c>
      <c r="L154" s="247">
        <v>4</v>
      </c>
      <c r="M154" s="246">
        <v>279168</v>
      </c>
      <c r="N154" s="246">
        <v>2688370</v>
      </c>
      <c r="O154" s="246">
        <v>9</v>
      </c>
      <c r="P154" s="246">
        <v>9</v>
      </c>
      <c r="Q154" s="246">
        <v>2</v>
      </c>
      <c r="R154" s="246" t="s">
        <v>89</v>
      </c>
      <c r="S154" s="246" t="s">
        <v>44</v>
      </c>
      <c r="T154" s="246" t="s">
        <v>32</v>
      </c>
      <c r="U154" s="246"/>
      <c r="V154" t="str">
        <f>INDEX(樣區!H:H,MATCH(F154,樣區!E:E,0))</f>
        <v>4月,6月</v>
      </c>
      <c r="W154" s="3" t="str">
        <f t="shared" si="25"/>
        <v>N</v>
      </c>
      <c r="X154" s="3" t="str">
        <f t="shared" si="26"/>
        <v/>
      </c>
      <c r="Y154" s="3" t="str">
        <f t="shared" si="27"/>
        <v/>
      </c>
      <c r="Z154" s="3" t="str">
        <f t="shared" si="28"/>
        <v/>
      </c>
      <c r="AA154" s="3" t="str">
        <f t="shared" si="29"/>
        <v/>
      </c>
      <c r="AB154" s="2" t="str">
        <f t="shared" si="30"/>
        <v/>
      </c>
      <c r="AC154" s="3" t="str">
        <f t="shared" si="31"/>
        <v/>
      </c>
      <c r="AD154" s="5" t="str">
        <f>IF(ISBLANK(O154),"需記錄時間",IFERROR(IF((AI154-TIME(0,5,59))&lt;0,"需計滿6分鍾",""),""))</f>
        <v/>
      </c>
      <c r="AE154" s="3" t="str">
        <f t="shared" si="32"/>
        <v/>
      </c>
      <c r="AF154" s="3"/>
      <c r="AH154" t="e">
        <f>MATCH(ROUND(M154,0)&amp;ROUND(N154,0),樣點!N:N,0)</f>
        <v>#N/A</v>
      </c>
      <c r="AI154" s="5">
        <f t="shared" si="33"/>
        <v>4.1666660108603537E-3</v>
      </c>
    </row>
    <row r="155" spans="3:35">
      <c r="C155" s="246" t="s">
        <v>21</v>
      </c>
      <c r="D155" s="246" t="s">
        <v>68</v>
      </c>
      <c r="E155" s="246" t="s">
        <v>96</v>
      </c>
      <c r="F155" s="246" t="s">
        <v>3926</v>
      </c>
      <c r="G155" s="246">
        <v>2019</v>
      </c>
      <c r="H155" s="246">
        <v>4</v>
      </c>
      <c r="I155" s="246">
        <v>22</v>
      </c>
      <c r="J155" s="246">
        <v>1</v>
      </c>
      <c r="K155" s="246" t="s">
        <v>95</v>
      </c>
      <c r="L155" s="247">
        <v>5</v>
      </c>
      <c r="M155" s="246">
        <v>279453</v>
      </c>
      <c r="N155" s="246">
        <v>2688545</v>
      </c>
      <c r="O155" s="246">
        <v>9</v>
      </c>
      <c r="P155" s="246">
        <v>15</v>
      </c>
      <c r="Q155" s="246">
        <v>0</v>
      </c>
      <c r="R155" s="246"/>
      <c r="S155" s="246"/>
      <c r="T155" s="246" t="s">
        <v>26</v>
      </c>
      <c r="U155" s="246"/>
      <c r="V155" t="str">
        <f>INDEX(樣區!H:H,MATCH(F155,樣區!E:E,0))</f>
        <v>4月,6月</v>
      </c>
      <c r="W155" s="3" t="str">
        <f t="shared" si="25"/>
        <v>Y</v>
      </c>
      <c r="X155" s="3" t="str">
        <f t="shared" si="26"/>
        <v/>
      </c>
      <c r="Y155" s="3" t="str">
        <f t="shared" si="27"/>
        <v/>
      </c>
      <c r="Z155" s="3" t="str">
        <f t="shared" si="28"/>
        <v/>
      </c>
      <c r="AA155" s="3" t="str">
        <f t="shared" si="29"/>
        <v/>
      </c>
      <c r="AB155" s="249" t="str">
        <f t="shared" si="30"/>
        <v/>
      </c>
      <c r="AC155" s="3" t="str">
        <f t="shared" si="31"/>
        <v/>
      </c>
      <c r="AD155" s="5" t="str">
        <f t="shared" ref="AD155:AD208" si="37">IF(ISBLANK(O155),"需記錄時間",IFERROR(IF((AI155-TIME(0,5,59))&lt;0,"需計滿6分鐘",""),""))</f>
        <v/>
      </c>
      <c r="AE155" s="3" t="str">
        <f t="shared" si="32"/>
        <v/>
      </c>
      <c r="AF155" s="3"/>
      <c r="AH155">
        <f>MATCH(ROUND(M155,0)&amp;ROUND(N155,0),樣點!N:N,0)</f>
        <v>1132</v>
      </c>
      <c r="AI155" s="5">
        <f t="shared" si="33"/>
        <v>4.1666670003905892E-3</v>
      </c>
    </row>
    <row r="156" spans="3:35">
      <c r="C156" s="246" t="s">
        <v>21</v>
      </c>
      <c r="D156" s="246" t="s">
        <v>68</v>
      </c>
      <c r="E156" s="246" t="s">
        <v>96</v>
      </c>
      <c r="F156" s="246" t="s">
        <v>3926</v>
      </c>
      <c r="G156" s="246">
        <v>2019</v>
      </c>
      <c r="H156" s="246">
        <v>4</v>
      </c>
      <c r="I156" s="246">
        <v>22</v>
      </c>
      <c r="J156" s="246">
        <v>1</v>
      </c>
      <c r="K156" s="246" t="s">
        <v>95</v>
      </c>
      <c r="L156" s="247">
        <v>6</v>
      </c>
      <c r="M156" s="246">
        <v>279363</v>
      </c>
      <c r="N156" s="246">
        <v>2688368</v>
      </c>
      <c r="O156" s="246">
        <v>9</v>
      </c>
      <c r="P156" s="246">
        <v>21</v>
      </c>
      <c r="Q156" s="246">
        <v>0</v>
      </c>
      <c r="R156" s="246"/>
      <c r="S156" s="246"/>
      <c r="T156" s="246" t="s">
        <v>26</v>
      </c>
      <c r="U156" s="246"/>
      <c r="V156" t="str">
        <f>INDEX(樣區!H:H,MATCH(F156,樣區!E:E,0))</f>
        <v>4月,6月</v>
      </c>
      <c r="W156" s="3" t="str">
        <f t="shared" si="25"/>
        <v>Y</v>
      </c>
      <c r="X156" s="3" t="str">
        <f t="shared" si="26"/>
        <v/>
      </c>
      <c r="Y156" s="3" t="str">
        <f t="shared" si="27"/>
        <v/>
      </c>
      <c r="Z156" s="3" t="str">
        <f t="shared" si="28"/>
        <v/>
      </c>
      <c r="AA156" s="3" t="str">
        <f t="shared" si="29"/>
        <v/>
      </c>
      <c r="AB156" s="249" t="str">
        <f t="shared" si="30"/>
        <v/>
      </c>
      <c r="AC156" s="3" t="str">
        <f t="shared" si="31"/>
        <v/>
      </c>
      <c r="AD156" s="5" t="str">
        <f t="shared" si="37"/>
        <v/>
      </c>
      <c r="AE156" s="3" t="str">
        <f t="shared" si="32"/>
        <v/>
      </c>
      <c r="AF156" s="3"/>
      <c r="AH156">
        <f>MATCH(ROUND(M156,0)&amp;ROUND(N156,0),樣點!N:N,0)</f>
        <v>1133</v>
      </c>
      <c r="AI156" s="5" t="str">
        <f t="shared" si="33"/>
        <v/>
      </c>
    </row>
    <row r="157" spans="3:35">
      <c r="C157" s="246" t="s">
        <v>21</v>
      </c>
      <c r="D157" s="246" t="s">
        <v>97</v>
      </c>
      <c r="E157" s="246" t="s">
        <v>98</v>
      </c>
      <c r="F157" s="246" t="s">
        <v>99</v>
      </c>
      <c r="G157" s="246">
        <v>2019</v>
      </c>
      <c r="H157" s="246">
        <v>4</v>
      </c>
      <c r="I157" s="246">
        <v>18</v>
      </c>
      <c r="J157" s="246">
        <v>1</v>
      </c>
      <c r="K157" s="246" t="s">
        <v>100</v>
      </c>
      <c r="L157" s="247">
        <v>1</v>
      </c>
      <c r="M157" s="246">
        <v>252508</v>
      </c>
      <c r="N157" s="246">
        <v>2689015</v>
      </c>
      <c r="O157" s="246">
        <v>6</v>
      </c>
      <c r="P157" s="246">
        <v>24</v>
      </c>
      <c r="Q157" s="246">
        <v>0</v>
      </c>
      <c r="R157" s="246"/>
      <c r="S157" s="246" t="s">
        <v>90</v>
      </c>
      <c r="T157" s="246" t="s">
        <v>32</v>
      </c>
      <c r="U157" s="246"/>
      <c r="V157" t="str">
        <f>INDEX(樣區!H:H,MATCH(F157,樣區!E:E,0))</f>
        <v>4月,6月</v>
      </c>
      <c r="W157" s="3" t="str">
        <f t="shared" si="25"/>
        <v>Y</v>
      </c>
      <c r="X157" s="3" t="str">
        <f t="shared" si="26"/>
        <v/>
      </c>
      <c r="Y157" s="3" t="str">
        <f t="shared" si="27"/>
        <v/>
      </c>
      <c r="Z157" s="3" t="str">
        <f t="shared" si="28"/>
        <v/>
      </c>
      <c r="AA157" s="3" t="str">
        <f t="shared" si="29"/>
        <v/>
      </c>
      <c r="AB157" s="249" t="str">
        <f t="shared" si="30"/>
        <v/>
      </c>
      <c r="AC157" s="3" t="str">
        <f t="shared" si="31"/>
        <v/>
      </c>
      <c r="AD157" s="5" t="str">
        <f t="shared" si="37"/>
        <v/>
      </c>
      <c r="AE157" s="3" t="str">
        <f t="shared" si="32"/>
        <v/>
      </c>
      <c r="AF157" s="3"/>
      <c r="AH157">
        <f>MATCH(ROUND(M157,0)&amp;ROUND(N157,0),樣點!N:N,0)</f>
        <v>1207</v>
      </c>
      <c r="AI157" s="5">
        <f t="shared" si="33"/>
        <v>7.6388889574445784E-3</v>
      </c>
    </row>
    <row r="158" spans="3:35">
      <c r="C158" s="246" t="s">
        <v>21</v>
      </c>
      <c r="D158" s="246" t="s">
        <v>97</v>
      </c>
      <c r="E158" s="246" t="s">
        <v>98</v>
      </c>
      <c r="F158" s="246" t="s">
        <v>99</v>
      </c>
      <c r="G158" s="246">
        <v>2019</v>
      </c>
      <c r="H158" s="246">
        <v>4</v>
      </c>
      <c r="I158" s="246">
        <v>18</v>
      </c>
      <c r="J158" s="246">
        <v>1</v>
      </c>
      <c r="K158" s="246" t="s">
        <v>100</v>
      </c>
      <c r="L158" s="247">
        <v>2</v>
      </c>
      <c r="M158" s="246">
        <v>252638</v>
      </c>
      <c r="N158" s="246">
        <v>2689203</v>
      </c>
      <c r="O158" s="246">
        <v>6</v>
      </c>
      <c r="P158" s="246">
        <v>35</v>
      </c>
      <c r="Q158" s="246">
        <v>0</v>
      </c>
      <c r="R158" s="246"/>
      <c r="S158" s="246" t="s">
        <v>90</v>
      </c>
      <c r="T158" s="246" t="s">
        <v>32</v>
      </c>
      <c r="U158" s="246"/>
      <c r="V158" t="str">
        <f>INDEX(樣區!H:H,MATCH(F158,樣區!E:E,0))</f>
        <v>4月,6月</v>
      </c>
      <c r="W158" s="3" t="str">
        <f t="shared" si="25"/>
        <v>Y</v>
      </c>
      <c r="X158" s="3" t="str">
        <f t="shared" si="26"/>
        <v/>
      </c>
      <c r="Y158" s="3" t="str">
        <f t="shared" si="27"/>
        <v/>
      </c>
      <c r="Z158" s="3" t="str">
        <f t="shared" si="28"/>
        <v/>
      </c>
      <c r="AA158" s="3" t="str">
        <f t="shared" si="29"/>
        <v/>
      </c>
      <c r="AB158" s="249" t="str">
        <f t="shared" si="30"/>
        <v/>
      </c>
      <c r="AC158" s="3" t="str">
        <f t="shared" si="31"/>
        <v/>
      </c>
      <c r="AD158" s="5" t="str">
        <f t="shared" si="37"/>
        <v/>
      </c>
      <c r="AE158" s="3" t="str">
        <f t="shared" si="32"/>
        <v/>
      </c>
      <c r="AF158" s="3"/>
      <c r="AH158">
        <f>MATCH(ROUND(M158,0)&amp;ROUND(N158,0),樣點!N:N,0)</f>
        <v>1208</v>
      </c>
      <c r="AI158" s="5">
        <f t="shared" si="33"/>
        <v>9.0277779963798821E-3</v>
      </c>
    </row>
    <row r="159" spans="3:35">
      <c r="C159" s="246" t="s">
        <v>21</v>
      </c>
      <c r="D159" s="246" t="s">
        <v>97</v>
      </c>
      <c r="E159" s="246" t="s">
        <v>98</v>
      </c>
      <c r="F159" s="246" t="s">
        <v>99</v>
      </c>
      <c r="G159" s="246">
        <v>2019</v>
      </c>
      <c r="H159" s="246">
        <v>4</v>
      </c>
      <c r="I159" s="246">
        <v>18</v>
      </c>
      <c r="J159" s="246">
        <v>1</v>
      </c>
      <c r="K159" s="246" t="s">
        <v>100</v>
      </c>
      <c r="L159" s="247">
        <v>3</v>
      </c>
      <c r="M159" s="246">
        <v>252824</v>
      </c>
      <c r="N159" s="246">
        <v>2689382</v>
      </c>
      <c r="O159" s="246">
        <v>6</v>
      </c>
      <c r="P159" s="246">
        <v>48</v>
      </c>
      <c r="Q159" s="246">
        <v>0</v>
      </c>
      <c r="R159" s="246"/>
      <c r="S159" s="246" t="s">
        <v>90</v>
      </c>
      <c r="T159" s="246" t="s">
        <v>32</v>
      </c>
      <c r="U159" s="246"/>
      <c r="V159" t="str">
        <f>INDEX(樣區!H:H,MATCH(F159,樣區!E:E,0))</f>
        <v>4月,6月</v>
      </c>
      <c r="W159" s="3" t="str">
        <f t="shared" si="25"/>
        <v>Y</v>
      </c>
      <c r="X159" s="3" t="str">
        <f t="shared" si="26"/>
        <v/>
      </c>
      <c r="Y159" s="3" t="str">
        <f t="shared" si="27"/>
        <v/>
      </c>
      <c r="Z159" s="3" t="str">
        <f t="shared" si="28"/>
        <v/>
      </c>
      <c r="AA159" s="3" t="str">
        <f t="shared" si="29"/>
        <v/>
      </c>
      <c r="AB159" s="249" t="str">
        <f t="shared" si="30"/>
        <v/>
      </c>
      <c r="AC159" s="3" t="str">
        <f t="shared" si="31"/>
        <v/>
      </c>
      <c r="AD159" s="5" t="str">
        <f t="shared" si="37"/>
        <v/>
      </c>
      <c r="AE159" s="3" t="str">
        <f t="shared" si="32"/>
        <v/>
      </c>
      <c r="AF159" s="3"/>
      <c r="AH159">
        <f>MATCH(ROUND(M159,0)&amp;ROUND(N159,0),樣點!N:N,0)</f>
        <v>1209</v>
      </c>
      <c r="AI159" s="5">
        <f t="shared" si="33"/>
        <v>9.0277779963798821E-3</v>
      </c>
    </row>
    <row r="160" spans="3:35">
      <c r="C160" s="246" t="s">
        <v>21</v>
      </c>
      <c r="D160" s="246" t="s">
        <v>97</v>
      </c>
      <c r="E160" s="246" t="s">
        <v>98</v>
      </c>
      <c r="F160" s="246" t="s">
        <v>99</v>
      </c>
      <c r="G160" s="246">
        <v>2019</v>
      </c>
      <c r="H160" s="246">
        <v>4</v>
      </c>
      <c r="I160" s="246">
        <v>18</v>
      </c>
      <c r="J160" s="246">
        <v>1</v>
      </c>
      <c r="K160" s="246" t="s">
        <v>100</v>
      </c>
      <c r="L160" s="247">
        <v>4</v>
      </c>
      <c r="M160" s="246">
        <v>253078</v>
      </c>
      <c r="N160" s="246">
        <v>2689366</v>
      </c>
      <c r="O160" s="246">
        <v>7</v>
      </c>
      <c r="P160" s="246">
        <v>1</v>
      </c>
      <c r="Q160" s="246">
        <v>0</v>
      </c>
      <c r="R160" s="246"/>
      <c r="S160" s="246" t="s">
        <v>90</v>
      </c>
      <c r="T160" s="246" t="s">
        <v>32</v>
      </c>
      <c r="U160" s="246" t="s">
        <v>101</v>
      </c>
      <c r="V160" t="str">
        <f>INDEX(樣區!H:H,MATCH(F160,樣區!E:E,0))</f>
        <v>4月,6月</v>
      </c>
      <c r="W160" s="3" t="str">
        <f t="shared" si="25"/>
        <v>Y</v>
      </c>
      <c r="X160" s="3" t="str">
        <f t="shared" si="26"/>
        <v/>
      </c>
      <c r="Y160" s="3" t="str">
        <f t="shared" si="27"/>
        <v/>
      </c>
      <c r="Z160" s="3" t="str">
        <f t="shared" si="28"/>
        <v/>
      </c>
      <c r="AA160" s="3" t="str">
        <f t="shared" si="29"/>
        <v/>
      </c>
      <c r="AB160" s="249" t="str">
        <f t="shared" si="30"/>
        <v/>
      </c>
      <c r="AC160" s="3" t="str">
        <f t="shared" si="31"/>
        <v/>
      </c>
      <c r="AD160" s="5" t="str">
        <f t="shared" si="37"/>
        <v/>
      </c>
      <c r="AE160" s="3" t="str">
        <f t="shared" si="32"/>
        <v/>
      </c>
      <c r="AF160" s="3"/>
      <c r="AH160">
        <f>MATCH(ROUND(M160,0)&amp;ROUND(N160,0),樣點!N:N,0)</f>
        <v>1210</v>
      </c>
      <c r="AI160" s="5">
        <f t="shared" si="33"/>
        <v>1.041666604578495E-2</v>
      </c>
    </row>
    <row r="161" spans="3:35">
      <c r="C161" s="246" t="s">
        <v>21</v>
      </c>
      <c r="D161" s="246" t="s">
        <v>97</v>
      </c>
      <c r="E161" s="246" t="s">
        <v>98</v>
      </c>
      <c r="F161" s="246" t="s">
        <v>99</v>
      </c>
      <c r="G161" s="246">
        <v>2019</v>
      </c>
      <c r="H161" s="246">
        <v>4</v>
      </c>
      <c r="I161" s="246">
        <v>18</v>
      </c>
      <c r="J161" s="246">
        <v>1</v>
      </c>
      <c r="K161" s="246" t="s">
        <v>100</v>
      </c>
      <c r="L161" s="247">
        <v>5</v>
      </c>
      <c r="M161" s="246">
        <v>253300</v>
      </c>
      <c r="N161" s="246">
        <v>2689534</v>
      </c>
      <c r="O161" s="246">
        <v>7</v>
      </c>
      <c r="P161" s="246">
        <v>16</v>
      </c>
      <c r="Q161" s="246">
        <v>0</v>
      </c>
      <c r="R161" s="246"/>
      <c r="S161" s="246" t="s">
        <v>90</v>
      </c>
      <c r="T161" s="246" t="s">
        <v>32</v>
      </c>
      <c r="U161" s="246" t="s">
        <v>102</v>
      </c>
      <c r="V161" t="str">
        <f>INDEX(樣區!H:H,MATCH(F161,樣區!E:E,0))</f>
        <v>4月,6月</v>
      </c>
      <c r="W161" s="3" t="str">
        <f t="shared" si="25"/>
        <v>Y</v>
      </c>
      <c r="X161" s="3" t="str">
        <f t="shared" si="26"/>
        <v/>
      </c>
      <c r="Y161" s="3" t="str">
        <f t="shared" si="27"/>
        <v/>
      </c>
      <c r="Z161" s="3" t="str">
        <f t="shared" si="28"/>
        <v/>
      </c>
      <c r="AA161" s="3" t="str">
        <f t="shared" si="29"/>
        <v/>
      </c>
      <c r="AB161" s="249" t="str">
        <f t="shared" si="30"/>
        <v/>
      </c>
      <c r="AC161" s="3" t="str">
        <f t="shared" si="31"/>
        <v/>
      </c>
      <c r="AD161" s="5" t="str">
        <f t="shared" si="37"/>
        <v/>
      </c>
      <c r="AE161" s="3" t="str">
        <f t="shared" si="32"/>
        <v/>
      </c>
      <c r="AF161" s="3"/>
      <c r="AH161">
        <f>MATCH(ROUND(M161,0)&amp;ROUND(N161,0),樣點!N:N,0)</f>
        <v>1211</v>
      </c>
      <c r="AI161" s="5">
        <f t="shared" si="33"/>
        <v>8.3333340007811785E-3</v>
      </c>
    </row>
    <row r="162" spans="3:35">
      <c r="C162" s="246" t="s">
        <v>21</v>
      </c>
      <c r="D162" s="246" t="s">
        <v>97</v>
      </c>
      <c r="E162" s="246" t="s">
        <v>98</v>
      </c>
      <c r="F162" s="246" t="s">
        <v>99</v>
      </c>
      <c r="G162" s="246">
        <v>2019</v>
      </c>
      <c r="H162" s="246">
        <v>4</v>
      </c>
      <c r="I162" s="246">
        <v>18</v>
      </c>
      <c r="J162" s="246">
        <v>1</v>
      </c>
      <c r="K162" s="246" t="s">
        <v>100</v>
      </c>
      <c r="L162" s="247">
        <v>6</v>
      </c>
      <c r="M162" s="246">
        <v>253377</v>
      </c>
      <c r="N162" s="246">
        <v>2689290</v>
      </c>
      <c r="O162" s="246">
        <v>7</v>
      </c>
      <c r="P162" s="246">
        <v>28</v>
      </c>
      <c r="Q162" s="246">
        <v>0</v>
      </c>
      <c r="R162" s="246"/>
      <c r="S162" s="246" t="s">
        <v>90</v>
      </c>
      <c r="T162" s="246" t="s">
        <v>32</v>
      </c>
      <c r="U162" s="246"/>
      <c r="V162" t="str">
        <f>INDEX(樣區!H:H,MATCH(F162,樣區!E:E,0))</f>
        <v>4月,6月</v>
      </c>
      <c r="W162" s="3" t="str">
        <f t="shared" si="25"/>
        <v>Y</v>
      </c>
      <c r="X162" s="3" t="str">
        <f t="shared" si="26"/>
        <v/>
      </c>
      <c r="Y162" s="3" t="str">
        <f t="shared" si="27"/>
        <v/>
      </c>
      <c r="Z162" s="3" t="str">
        <f t="shared" si="28"/>
        <v/>
      </c>
      <c r="AA162" s="3" t="str">
        <f t="shared" si="29"/>
        <v/>
      </c>
      <c r="AB162" s="249" t="str">
        <f t="shared" si="30"/>
        <v/>
      </c>
      <c r="AC162" s="3" t="str">
        <f t="shared" si="31"/>
        <v/>
      </c>
      <c r="AD162" s="5" t="str">
        <f t="shared" si="37"/>
        <v/>
      </c>
      <c r="AE162" s="3" t="str">
        <f t="shared" si="32"/>
        <v/>
      </c>
      <c r="AF162" s="3"/>
      <c r="AH162">
        <f>MATCH(ROUND(M162,0)&amp;ROUND(N162,0),樣點!N:N,0)</f>
        <v>1212</v>
      </c>
      <c r="AI162" s="5" t="str">
        <f t="shared" si="33"/>
        <v/>
      </c>
    </row>
    <row r="163" spans="3:35">
      <c r="C163" s="246" t="s">
        <v>21</v>
      </c>
      <c r="D163" s="246" t="s">
        <v>97</v>
      </c>
      <c r="E163" s="246" t="s">
        <v>103</v>
      </c>
      <c r="F163" s="246" t="s">
        <v>104</v>
      </c>
      <c r="G163" s="246">
        <v>2019</v>
      </c>
      <c r="H163" s="246">
        <v>4</v>
      </c>
      <c r="I163" s="246">
        <v>18</v>
      </c>
      <c r="J163" s="246">
        <v>1</v>
      </c>
      <c r="K163" s="246" t="s">
        <v>105</v>
      </c>
      <c r="L163" s="247">
        <v>1</v>
      </c>
      <c r="M163" s="246">
        <v>253961</v>
      </c>
      <c r="N163" s="246">
        <v>2688928</v>
      </c>
      <c r="O163" s="246">
        <v>6</v>
      </c>
      <c r="P163" s="246">
        <v>48</v>
      </c>
      <c r="Q163" s="246">
        <v>0</v>
      </c>
      <c r="R163" s="246"/>
      <c r="S163" s="246" t="s">
        <v>90</v>
      </c>
      <c r="T163" s="246" t="s">
        <v>32</v>
      </c>
      <c r="U163" s="246" t="s">
        <v>106</v>
      </c>
      <c r="V163" t="str">
        <f>INDEX(樣區!H:H,MATCH(F163,樣區!E:E,0))</f>
        <v>4月,6月</v>
      </c>
      <c r="W163" s="3" t="str">
        <f t="shared" si="25"/>
        <v>Y</v>
      </c>
      <c r="X163" s="3" t="str">
        <f t="shared" si="26"/>
        <v/>
      </c>
      <c r="Y163" s="3" t="str">
        <f t="shared" si="27"/>
        <v/>
      </c>
      <c r="Z163" s="3" t="str">
        <f t="shared" si="28"/>
        <v/>
      </c>
      <c r="AA163" s="3" t="str">
        <f t="shared" si="29"/>
        <v/>
      </c>
      <c r="AB163" s="249" t="str">
        <f t="shared" si="30"/>
        <v/>
      </c>
      <c r="AC163" s="3" t="str">
        <f t="shared" si="31"/>
        <v/>
      </c>
      <c r="AD163" s="5" t="str">
        <f t="shared" si="37"/>
        <v/>
      </c>
      <c r="AE163" s="3" t="str">
        <f t="shared" si="32"/>
        <v/>
      </c>
      <c r="AF163" s="3"/>
      <c r="AH163">
        <f>MATCH(ROUND(M163,0)&amp;ROUND(N163,0),樣點!N:N,0)</f>
        <v>1213</v>
      </c>
      <c r="AI163" s="5">
        <f t="shared" si="33"/>
        <v>9.0277779963798821E-3</v>
      </c>
    </row>
    <row r="164" spans="3:35">
      <c r="C164" s="246" t="s">
        <v>21</v>
      </c>
      <c r="D164" s="246" t="s">
        <v>97</v>
      </c>
      <c r="E164" s="246" t="s">
        <v>103</v>
      </c>
      <c r="F164" s="246" t="s">
        <v>104</v>
      </c>
      <c r="G164" s="246">
        <v>2019</v>
      </c>
      <c r="H164" s="246">
        <v>4</v>
      </c>
      <c r="I164" s="246">
        <v>18</v>
      </c>
      <c r="J164" s="246">
        <v>1</v>
      </c>
      <c r="K164" s="246" t="s">
        <v>105</v>
      </c>
      <c r="L164" s="247">
        <v>2</v>
      </c>
      <c r="M164" s="246">
        <v>254161</v>
      </c>
      <c r="N164" s="246">
        <v>2688852</v>
      </c>
      <c r="O164" s="246">
        <v>7</v>
      </c>
      <c r="P164" s="246">
        <v>1</v>
      </c>
      <c r="Q164" s="246">
        <v>0</v>
      </c>
      <c r="R164" s="246"/>
      <c r="S164" s="246" t="s">
        <v>90</v>
      </c>
      <c r="T164" s="246" t="s">
        <v>30</v>
      </c>
      <c r="U164" s="246"/>
      <c r="V164" t="str">
        <f>INDEX(樣區!H:H,MATCH(F164,樣區!E:E,0))</f>
        <v>4月,6月</v>
      </c>
      <c r="W164" s="3" t="str">
        <f t="shared" si="25"/>
        <v>Y</v>
      </c>
      <c r="X164" s="3" t="str">
        <f t="shared" si="26"/>
        <v/>
      </c>
      <c r="Y164" s="3" t="str">
        <f t="shared" si="27"/>
        <v/>
      </c>
      <c r="Z164" s="3" t="str">
        <f t="shared" si="28"/>
        <v/>
      </c>
      <c r="AA164" s="3" t="str">
        <f t="shared" si="29"/>
        <v/>
      </c>
      <c r="AB164" s="249" t="str">
        <f t="shared" si="30"/>
        <v/>
      </c>
      <c r="AC164" s="3" t="str">
        <f t="shared" si="31"/>
        <v/>
      </c>
      <c r="AD164" s="5" t="str">
        <f t="shared" si="37"/>
        <v/>
      </c>
      <c r="AE164" s="3" t="str">
        <f t="shared" si="32"/>
        <v/>
      </c>
      <c r="AF164" s="3"/>
      <c r="AH164">
        <f>MATCH(ROUND(M164,0)&amp;ROUND(N164,0),樣點!N:N,0)</f>
        <v>1214</v>
      </c>
      <c r="AI164" s="5">
        <f t="shared" si="33"/>
        <v>1.041666604578495E-2</v>
      </c>
    </row>
    <row r="165" spans="3:35">
      <c r="C165" s="246" t="s">
        <v>21</v>
      </c>
      <c r="D165" s="246" t="s">
        <v>97</v>
      </c>
      <c r="E165" s="246" t="s">
        <v>103</v>
      </c>
      <c r="F165" s="246" t="s">
        <v>104</v>
      </c>
      <c r="G165" s="246">
        <v>2019</v>
      </c>
      <c r="H165" s="246">
        <v>4</v>
      </c>
      <c r="I165" s="246">
        <v>18</v>
      </c>
      <c r="J165" s="246">
        <v>1</v>
      </c>
      <c r="K165" s="246" t="s">
        <v>105</v>
      </c>
      <c r="L165" s="247">
        <v>3</v>
      </c>
      <c r="M165" s="246">
        <v>254306</v>
      </c>
      <c r="N165" s="246">
        <v>2688700</v>
      </c>
      <c r="O165" s="246">
        <v>7</v>
      </c>
      <c r="P165" s="246">
        <v>16</v>
      </c>
      <c r="Q165" s="246">
        <v>0</v>
      </c>
      <c r="R165" s="246"/>
      <c r="S165" s="246" t="s">
        <v>90</v>
      </c>
      <c r="T165" s="246" t="s">
        <v>30</v>
      </c>
      <c r="U165" s="246"/>
      <c r="V165" t="str">
        <f>INDEX(樣區!H:H,MATCH(F165,樣區!E:E,0))</f>
        <v>4月,6月</v>
      </c>
      <c r="W165" s="3" t="str">
        <f t="shared" si="25"/>
        <v>Y</v>
      </c>
      <c r="X165" s="3" t="str">
        <f t="shared" si="26"/>
        <v/>
      </c>
      <c r="Y165" s="3" t="str">
        <f t="shared" si="27"/>
        <v/>
      </c>
      <c r="Z165" s="3" t="str">
        <f t="shared" si="28"/>
        <v/>
      </c>
      <c r="AA165" s="3" t="str">
        <f t="shared" si="29"/>
        <v/>
      </c>
      <c r="AB165" s="249" t="str">
        <f t="shared" si="30"/>
        <v/>
      </c>
      <c r="AC165" s="3" t="str">
        <f t="shared" si="31"/>
        <v/>
      </c>
      <c r="AD165" s="5" t="str">
        <f t="shared" si="37"/>
        <v/>
      </c>
      <c r="AE165" s="3" t="str">
        <f t="shared" si="32"/>
        <v/>
      </c>
      <c r="AF165" s="3"/>
      <c r="AH165">
        <f>MATCH(ROUND(M165,0)&amp;ROUND(N165,0),樣點!N:N,0)</f>
        <v>1215</v>
      </c>
      <c r="AI165" s="5">
        <f t="shared" si="33"/>
        <v>6.2499999767169356E-3</v>
      </c>
    </row>
    <row r="166" spans="3:35">
      <c r="C166" s="246" t="s">
        <v>21</v>
      </c>
      <c r="D166" s="246" t="s">
        <v>97</v>
      </c>
      <c r="E166" s="246" t="s">
        <v>103</v>
      </c>
      <c r="F166" s="246" t="s">
        <v>104</v>
      </c>
      <c r="G166" s="246">
        <v>2019</v>
      </c>
      <c r="H166" s="246">
        <v>4</v>
      </c>
      <c r="I166" s="246">
        <v>18</v>
      </c>
      <c r="J166" s="246">
        <v>1</v>
      </c>
      <c r="K166" s="246" t="s">
        <v>105</v>
      </c>
      <c r="L166" s="247">
        <v>4</v>
      </c>
      <c r="M166" s="246">
        <v>254516</v>
      </c>
      <c r="N166" s="246">
        <v>2688533</v>
      </c>
      <c r="O166" s="246">
        <v>7</v>
      </c>
      <c r="P166" s="246">
        <v>25</v>
      </c>
      <c r="Q166" s="246">
        <v>0</v>
      </c>
      <c r="R166" s="246"/>
      <c r="S166" s="246" t="s">
        <v>90</v>
      </c>
      <c r="T166" s="246" t="s">
        <v>32</v>
      </c>
      <c r="U166" s="246" t="s">
        <v>107</v>
      </c>
      <c r="V166" t="str">
        <f>INDEX(樣區!H:H,MATCH(F166,樣區!E:E,0))</f>
        <v>4月,6月</v>
      </c>
      <c r="W166" s="3" t="str">
        <f t="shared" si="25"/>
        <v>Y</v>
      </c>
      <c r="X166" s="3" t="str">
        <f t="shared" si="26"/>
        <v/>
      </c>
      <c r="Y166" s="3" t="str">
        <f t="shared" si="27"/>
        <v/>
      </c>
      <c r="Z166" s="3" t="str">
        <f t="shared" si="28"/>
        <v/>
      </c>
      <c r="AA166" s="3" t="str">
        <f t="shared" si="29"/>
        <v/>
      </c>
      <c r="AB166" s="249" t="str">
        <f t="shared" si="30"/>
        <v/>
      </c>
      <c r="AC166" s="3" t="str">
        <f t="shared" si="31"/>
        <v/>
      </c>
      <c r="AD166" s="5" t="str">
        <f t="shared" si="37"/>
        <v/>
      </c>
      <c r="AE166" s="3" t="str">
        <f t="shared" si="32"/>
        <v/>
      </c>
      <c r="AF166" s="3"/>
      <c r="AH166">
        <f>MATCH(ROUND(M166,0)&amp;ROUND(N166,0),樣點!N:N,0)</f>
        <v>1216</v>
      </c>
      <c r="AI166" s="5">
        <f t="shared" si="33"/>
        <v>1.1805556016042829E-2</v>
      </c>
    </row>
    <row r="167" spans="3:35">
      <c r="C167" s="246" t="s">
        <v>21</v>
      </c>
      <c r="D167" s="246" t="s">
        <v>97</v>
      </c>
      <c r="E167" s="246" t="s">
        <v>103</v>
      </c>
      <c r="F167" s="246" t="s">
        <v>104</v>
      </c>
      <c r="G167" s="246">
        <v>2019</v>
      </c>
      <c r="H167" s="246">
        <v>4</v>
      </c>
      <c r="I167" s="246">
        <v>18</v>
      </c>
      <c r="J167" s="246">
        <v>1</v>
      </c>
      <c r="K167" s="246" t="s">
        <v>105</v>
      </c>
      <c r="L167" s="247">
        <v>5</v>
      </c>
      <c r="M167" s="246">
        <v>254633</v>
      </c>
      <c r="N167" s="246">
        <v>2688703</v>
      </c>
      <c r="O167" s="246">
        <v>7</v>
      </c>
      <c r="P167" s="246">
        <v>42</v>
      </c>
      <c r="Q167" s="246">
        <v>0</v>
      </c>
      <c r="R167" s="246"/>
      <c r="S167" s="246" t="s">
        <v>90</v>
      </c>
      <c r="T167" s="246" t="s">
        <v>32</v>
      </c>
      <c r="U167" s="246" t="s">
        <v>108</v>
      </c>
      <c r="V167" t="str">
        <f>INDEX(樣區!H:H,MATCH(F167,樣區!E:E,0))</f>
        <v>4月,6月</v>
      </c>
      <c r="W167" s="3" t="str">
        <f t="shared" si="25"/>
        <v>Y</v>
      </c>
      <c r="X167" s="3" t="str">
        <f t="shared" si="26"/>
        <v/>
      </c>
      <c r="Y167" s="3" t="str">
        <f t="shared" si="27"/>
        <v/>
      </c>
      <c r="Z167" s="3" t="str">
        <f t="shared" si="28"/>
        <v/>
      </c>
      <c r="AA167" s="3" t="str">
        <f t="shared" si="29"/>
        <v/>
      </c>
      <c r="AB167" s="249" t="str">
        <f t="shared" si="30"/>
        <v/>
      </c>
      <c r="AC167" s="3" t="str">
        <f t="shared" si="31"/>
        <v/>
      </c>
      <c r="AD167" s="5" t="str">
        <f t="shared" si="37"/>
        <v/>
      </c>
      <c r="AE167" s="3" t="str">
        <f t="shared" si="32"/>
        <v/>
      </c>
      <c r="AF167" s="3"/>
      <c r="AH167">
        <f>MATCH(ROUND(M167,0)&amp;ROUND(N167,0),樣點!N:N,0)</f>
        <v>1217</v>
      </c>
      <c r="AI167" s="5">
        <f t="shared" si="33"/>
        <v>8.3333330112509429E-3</v>
      </c>
    </row>
    <row r="168" spans="3:35">
      <c r="C168" s="246" t="s">
        <v>21</v>
      </c>
      <c r="D168" s="246" t="s">
        <v>97</v>
      </c>
      <c r="E168" s="246" t="s">
        <v>103</v>
      </c>
      <c r="F168" s="246" t="s">
        <v>104</v>
      </c>
      <c r="G168" s="246">
        <v>2019</v>
      </c>
      <c r="H168" s="246">
        <v>4</v>
      </c>
      <c r="I168" s="246">
        <v>18</v>
      </c>
      <c r="J168" s="246">
        <v>1</v>
      </c>
      <c r="K168" s="246" t="s">
        <v>105</v>
      </c>
      <c r="L168" s="247">
        <v>6</v>
      </c>
      <c r="M168" s="246">
        <v>254810</v>
      </c>
      <c r="N168" s="246">
        <v>2688885</v>
      </c>
      <c r="O168" s="246">
        <v>7</v>
      </c>
      <c r="P168" s="246">
        <v>54</v>
      </c>
      <c r="Q168" s="246">
        <v>0</v>
      </c>
      <c r="R168" s="246"/>
      <c r="S168" s="246" t="s">
        <v>90</v>
      </c>
      <c r="T168" s="246" t="s">
        <v>32</v>
      </c>
      <c r="U168" s="246" t="s">
        <v>109</v>
      </c>
      <c r="V168" t="str">
        <f>INDEX(樣區!H:H,MATCH(F168,樣區!E:E,0))</f>
        <v>4月,6月</v>
      </c>
      <c r="W168" s="3" t="str">
        <f t="shared" si="25"/>
        <v>Y</v>
      </c>
      <c r="X168" s="3" t="str">
        <f t="shared" si="26"/>
        <v/>
      </c>
      <c r="Y168" s="3" t="str">
        <f t="shared" si="27"/>
        <v/>
      </c>
      <c r="Z168" s="3" t="str">
        <f t="shared" si="28"/>
        <v/>
      </c>
      <c r="AA168" s="3" t="str">
        <f t="shared" si="29"/>
        <v/>
      </c>
      <c r="AB168" s="249" t="str">
        <f t="shared" si="30"/>
        <v/>
      </c>
      <c r="AC168" s="3" t="str">
        <f t="shared" si="31"/>
        <v/>
      </c>
      <c r="AD168" s="5" t="str">
        <f t="shared" si="37"/>
        <v/>
      </c>
      <c r="AE168" s="3" t="str">
        <f t="shared" si="32"/>
        <v/>
      </c>
      <c r="AF168" s="3"/>
      <c r="AH168">
        <f>MATCH(ROUND(M168,0)&amp;ROUND(N168,0),樣點!N:N,0)</f>
        <v>1218</v>
      </c>
      <c r="AI168" s="5" t="str">
        <f t="shared" si="33"/>
        <v/>
      </c>
    </row>
    <row r="169" spans="3:35">
      <c r="C169" s="246" t="s">
        <v>21</v>
      </c>
      <c r="D169" s="246" t="s">
        <v>97</v>
      </c>
      <c r="E169" s="246" t="s">
        <v>110</v>
      </c>
      <c r="F169" s="246" t="s">
        <v>111</v>
      </c>
      <c r="G169" s="246">
        <v>2019</v>
      </c>
      <c r="H169" s="246">
        <v>4</v>
      </c>
      <c r="I169" s="246">
        <v>10</v>
      </c>
      <c r="J169" s="246">
        <v>1</v>
      </c>
      <c r="K169" s="246" t="s">
        <v>112</v>
      </c>
      <c r="L169" s="247">
        <v>5</v>
      </c>
      <c r="M169" s="246">
        <v>239439</v>
      </c>
      <c r="N169" s="246">
        <v>2679924</v>
      </c>
      <c r="O169" s="246">
        <v>8</v>
      </c>
      <c r="P169" s="246">
        <v>0</v>
      </c>
      <c r="Q169" s="246">
        <v>0</v>
      </c>
      <c r="R169" s="246"/>
      <c r="S169" s="246" t="s">
        <v>90</v>
      </c>
      <c r="T169" s="246" t="s">
        <v>31</v>
      </c>
      <c r="U169" s="246"/>
      <c r="V169" t="str">
        <f>INDEX(樣區!H:H,MATCH(F169,樣區!E:E,0))</f>
        <v>4月,6月</v>
      </c>
      <c r="W169" s="3" t="str">
        <f t="shared" si="25"/>
        <v>Y</v>
      </c>
      <c r="X169" s="3" t="str">
        <f t="shared" si="26"/>
        <v/>
      </c>
      <c r="Y169" s="3" t="str">
        <f t="shared" si="27"/>
        <v/>
      </c>
      <c r="Z169" s="3" t="str">
        <f t="shared" si="28"/>
        <v/>
      </c>
      <c r="AA169" s="3" t="str">
        <f t="shared" si="29"/>
        <v/>
      </c>
      <c r="AB169" s="249" t="str">
        <f t="shared" si="30"/>
        <v/>
      </c>
      <c r="AC169" s="3" t="str">
        <f t="shared" si="31"/>
        <v/>
      </c>
      <c r="AD169" s="5" t="str">
        <f t="shared" si="37"/>
        <v/>
      </c>
      <c r="AE169" s="3" t="str">
        <f t="shared" si="32"/>
        <v/>
      </c>
      <c r="AF169" s="3"/>
      <c r="AH169">
        <f>MATCH(ROUND(M169,0)&amp;ROUND(N169,0),樣點!N:N,0)</f>
        <v>1219</v>
      </c>
      <c r="AI169" s="5">
        <f t="shared" si="33"/>
        <v>6.9444439723156393E-3</v>
      </c>
    </row>
    <row r="170" spans="3:35">
      <c r="C170" s="246" t="s">
        <v>21</v>
      </c>
      <c r="D170" s="246" t="s">
        <v>97</v>
      </c>
      <c r="E170" s="246" t="s">
        <v>110</v>
      </c>
      <c r="F170" s="246" t="s">
        <v>111</v>
      </c>
      <c r="G170" s="246">
        <v>2019</v>
      </c>
      <c r="H170" s="246">
        <v>4</v>
      </c>
      <c r="I170" s="246">
        <v>10</v>
      </c>
      <c r="J170" s="246">
        <v>1</v>
      </c>
      <c r="K170" s="246" t="s">
        <v>112</v>
      </c>
      <c r="L170" s="247">
        <v>10</v>
      </c>
      <c r="M170" s="246">
        <v>239257</v>
      </c>
      <c r="N170" s="246">
        <v>2680381</v>
      </c>
      <c r="O170" s="246">
        <v>8</v>
      </c>
      <c r="P170" s="246">
        <v>10</v>
      </c>
      <c r="Q170" s="246">
        <v>0</v>
      </c>
      <c r="R170" s="246"/>
      <c r="S170" s="246" t="s">
        <v>90</v>
      </c>
      <c r="T170" s="246" t="s">
        <v>26</v>
      </c>
      <c r="U170" s="246" t="s">
        <v>113</v>
      </c>
      <c r="V170" t="str">
        <f>INDEX(樣區!H:H,MATCH(F170,樣區!E:E,0))</f>
        <v>4月,6月</v>
      </c>
      <c r="W170" s="3" t="str">
        <f t="shared" si="25"/>
        <v>Y</v>
      </c>
      <c r="X170" s="3" t="str">
        <f t="shared" si="26"/>
        <v/>
      </c>
      <c r="Y170" s="3" t="str">
        <f t="shared" si="27"/>
        <v/>
      </c>
      <c r="Z170" s="3" t="str">
        <f t="shared" si="28"/>
        <v/>
      </c>
      <c r="AA170" s="3" t="str">
        <f t="shared" si="29"/>
        <v/>
      </c>
      <c r="AB170" s="249" t="str">
        <f t="shared" si="30"/>
        <v/>
      </c>
      <c r="AC170" s="3" t="str">
        <f t="shared" si="31"/>
        <v/>
      </c>
      <c r="AD170" s="5" t="str">
        <f t="shared" si="37"/>
        <v/>
      </c>
      <c r="AE170" s="3" t="str">
        <f t="shared" si="32"/>
        <v/>
      </c>
      <c r="AF170" s="3"/>
      <c r="AH170">
        <f>MATCH(ROUND(M170,0)&amp;ROUND(N170,0),樣點!N:N,0)</f>
        <v>1220</v>
      </c>
      <c r="AI170" s="5">
        <f t="shared" si="33"/>
        <v>2.3611110984347761E-2</v>
      </c>
    </row>
    <row r="171" spans="3:35">
      <c r="C171" s="246" t="s">
        <v>21</v>
      </c>
      <c r="D171" s="246" t="s">
        <v>97</v>
      </c>
      <c r="E171" s="246" t="s">
        <v>110</v>
      </c>
      <c r="F171" s="246" t="s">
        <v>111</v>
      </c>
      <c r="G171" s="246">
        <v>2019</v>
      </c>
      <c r="H171" s="246">
        <v>4</v>
      </c>
      <c r="I171" s="246">
        <v>10</v>
      </c>
      <c r="J171" s="246">
        <v>1</v>
      </c>
      <c r="K171" s="246" t="s">
        <v>112</v>
      </c>
      <c r="L171" s="247">
        <v>12</v>
      </c>
      <c r="M171" s="246">
        <v>239817</v>
      </c>
      <c r="N171" s="246">
        <v>2680696</v>
      </c>
      <c r="O171" s="246">
        <v>8</v>
      </c>
      <c r="P171" s="246">
        <v>44</v>
      </c>
      <c r="Q171" s="246">
        <v>0</v>
      </c>
      <c r="R171" s="246"/>
      <c r="S171" s="246" t="s">
        <v>90</v>
      </c>
      <c r="T171" s="246" t="s">
        <v>54</v>
      </c>
      <c r="U171" s="246" t="s">
        <v>114</v>
      </c>
      <c r="V171" t="str">
        <f>INDEX(樣區!H:H,MATCH(F171,樣區!E:E,0))</f>
        <v>4月,6月</v>
      </c>
      <c r="W171" s="3" t="str">
        <f t="shared" si="25"/>
        <v>Y</v>
      </c>
      <c r="X171" s="3" t="str">
        <f t="shared" si="26"/>
        <v/>
      </c>
      <c r="Y171" s="3" t="str">
        <f t="shared" si="27"/>
        <v/>
      </c>
      <c r="Z171" s="3" t="str">
        <f t="shared" si="28"/>
        <v/>
      </c>
      <c r="AA171" s="3" t="str">
        <f t="shared" si="29"/>
        <v/>
      </c>
      <c r="AB171" s="249" t="str">
        <f t="shared" si="30"/>
        <v/>
      </c>
      <c r="AC171" s="3" t="str">
        <f t="shared" si="31"/>
        <v/>
      </c>
      <c r="AD171" s="5" t="str">
        <f t="shared" si="37"/>
        <v/>
      </c>
      <c r="AE171" s="3" t="str">
        <f t="shared" si="32"/>
        <v/>
      </c>
      <c r="AF171" s="3"/>
      <c r="AH171">
        <f>MATCH(ROUND(M171,0)&amp;ROUND(N171,0),樣點!N:N,0)</f>
        <v>1221</v>
      </c>
      <c r="AI171" s="5">
        <f t="shared" si="33"/>
        <v>7.6388890156522393E-3</v>
      </c>
    </row>
    <row r="172" spans="3:35">
      <c r="C172" s="246" t="s">
        <v>21</v>
      </c>
      <c r="D172" s="246" t="s">
        <v>97</v>
      </c>
      <c r="E172" s="246" t="s">
        <v>110</v>
      </c>
      <c r="F172" s="246" t="s">
        <v>111</v>
      </c>
      <c r="G172" s="246">
        <v>2019</v>
      </c>
      <c r="H172" s="246">
        <v>4</v>
      </c>
      <c r="I172" s="246">
        <v>10</v>
      </c>
      <c r="J172" s="246">
        <v>1</v>
      </c>
      <c r="K172" s="246" t="s">
        <v>112</v>
      </c>
      <c r="L172" s="247">
        <v>13</v>
      </c>
      <c r="M172" s="246">
        <v>239987</v>
      </c>
      <c r="N172" s="246">
        <v>2680498</v>
      </c>
      <c r="O172" s="246">
        <v>8</v>
      </c>
      <c r="P172" s="246">
        <v>55</v>
      </c>
      <c r="Q172" s="246">
        <v>0</v>
      </c>
      <c r="R172" s="246"/>
      <c r="S172" s="246" t="s">
        <v>90</v>
      </c>
      <c r="T172" s="246" t="s">
        <v>26</v>
      </c>
      <c r="U172" s="246"/>
      <c r="V172" t="str">
        <f>INDEX(樣區!H:H,MATCH(F172,樣區!E:E,0))</f>
        <v>4月,6月</v>
      </c>
      <c r="W172" s="3" t="str">
        <f t="shared" si="25"/>
        <v>Y</v>
      </c>
      <c r="X172" s="3" t="str">
        <f t="shared" si="26"/>
        <v/>
      </c>
      <c r="Y172" s="3" t="str">
        <f t="shared" si="27"/>
        <v/>
      </c>
      <c r="Z172" s="3" t="str">
        <f t="shared" si="28"/>
        <v/>
      </c>
      <c r="AA172" s="3" t="str">
        <f t="shared" si="29"/>
        <v/>
      </c>
      <c r="AB172" s="249" t="str">
        <f t="shared" si="30"/>
        <v/>
      </c>
      <c r="AC172" s="3" t="str">
        <f t="shared" si="31"/>
        <v/>
      </c>
      <c r="AD172" s="5" t="str">
        <f t="shared" si="37"/>
        <v/>
      </c>
      <c r="AE172" s="3" t="str">
        <f t="shared" si="32"/>
        <v/>
      </c>
      <c r="AF172" s="3"/>
      <c r="AH172">
        <f>MATCH(ROUND(M172,0)&amp;ROUND(N172,0),樣點!N:N,0)</f>
        <v>1222</v>
      </c>
      <c r="AI172" s="5">
        <f t="shared" si="33"/>
        <v>8.3333340007811785E-3</v>
      </c>
    </row>
    <row r="173" spans="3:35">
      <c r="C173" s="246" t="s">
        <v>21</v>
      </c>
      <c r="D173" s="246" t="s">
        <v>97</v>
      </c>
      <c r="E173" s="246" t="s">
        <v>110</v>
      </c>
      <c r="F173" s="246" t="s">
        <v>111</v>
      </c>
      <c r="G173" s="246">
        <v>2019</v>
      </c>
      <c r="H173" s="246">
        <v>4</v>
      </c>
      <c r="I173" s="246">
        <v>10</v>
      </c>
      <c r="J173" s="246">
        <v>1</v>
      </c>
      <c r="K173" s="246" t="s">
        <v>112</v>
      </c>
      <c r="L173" s="247">
        <v>14</v>
      </c>
      <c r="M173" s="246">
        <v>240008</v>
      </c>
      <c r="N173" s="246">
        <v>2680276</v>
      </c>
      <c r="O173" s="246">
        <v>9</v>
      </c>
      <c r="P173" s="246">
        <v>7</v>
      </c>
      <c r="Q173" s="246">
        <v>0</v>
      </c>
      <c r="R173" s="246"/>
      <c r="S173" s="246" t="s">
        <v>90</v>
      </c>
      <c r="T173" s="246" t="s">
        <v>31</v>
      </c>
      <c r="U173" s="246"/>
      <c r="V173" t="str">
        <f>INDEX(樣區!H:H,MATCH(F173,樣區!E:E,0))</f>
        <v>4月,6月</v>
      </c>
      <c r="W173" s="3" t="str">
        <f t="shared" si="25"/>
        <v>Y</v>
      </c>
      <c r="X173" s="3" t="str">
        <f t="shared" si="26"/>
        <v/>
      </c>
      <c r="Y173" s="3" t="str">
        <f t="shared" si="27"/>
        <v/>
      </c>
      <c r="Z173" s="3" t="str">
        <f t="shared" si="28"/>
        <v/>
      </c>
      <c r="AA173" s="3" t="str">
        <f t="shared" si="29"/>
        <v/>
      </c>
      <c r="AB173" s="249" t="str">
        <f t="shared" si="30"/>
        <v/>
      </c>
      <c r="AC173" s="3" t="str">
        <f t="shared" si="31"/>
        <v/>
      </c>
      <c r="AD173" s="5" t="str">
        <f t="shared" si="37"/>
        <v/>
      </c>
      <c r="AE173" s="3" t="str">
        <f t="shared" si="32"/>
        <v/>
      </c>
      <c r="AF173" s="3"/>
      <c r="AH173">
        <f>MATCH(ROUND(M173,0)&amp;ROUND(N173,0),樣點!N:N,0)</f>
        <v>1223</v>
      </c>
      <c r="AI173" s="5">
        <f t="shared" si="33"/>
        <v>2.2222222993150353E-2</v>
      </c>
    </row>
    <row r="174" spans="3:35">
      <c r="C174" s="246" t="s">
        <v>21</v>
      </c>
      <c r="D174" s="246" t="s">
        <v>97</v>
      </c>
      <c r="E174" s="246" t="s">
        <v>110</v>
      </c>
      <c r="F174" s="246" t="s">
        <v>111</v>
      </c>
      <c r="G174" s="246">
        <v>2019</v>
      </c>
      <c r="H174" s="246">
        <v>4</v>
      </c>
      <c r="I174" s="246">
        <v>10</v>
      </c>
      <c r="J174" s="246">
        <v>1</v>
      </c>
      <c r="K174" s="246" t="s">
        <v>112</v>
      </c>
      <c r="L174" s="247">
        <v>15</v>
      </c>
      <c r="M174" s="246">
        <v>239939</v>
      </c>
      <c r="N174" s="246">
        <v>2680945</v>
      </c>
      <c r="O174" s="246">
        <v>8</v>
      </c>
      <c r="P174" s="246">
        <v>35</v>
      </c>
      <c r="Q174" s="246">
        <v>0</v>
      </c>
      <c r="R174" s="246"/>
      <c r="S174" s="246" t="s">
        <v>90</v>
      </c>
      <c r="T174" s="246" t="s">
        <v>54</v>
      </c>
      <c r="U174" s="246" t="s">
        <v>114</v>
      </c>
      <c r="V174" t="str">
        <f>INDEX(樣區!H:H,MATCH(F174,樣區!E:E,0))</f>
        <v>4月,6月</v>
      </c>
      <c r="W174" s="3" t="str">
        <f t="shared" si="25"/>
        <v>Y</v>
      </c>
      <c r="X174" s="3" t="str">
        <f t="shared" si="26"/>
        <v/>
      </c>
      <c r="Y174" s="3" t="str">
        <f t="shared" si="27"/>
        <v/>
      </c>
      <c r="Z174" s="3" t="str">
        <f t="shared" si="28"/>
        <v/>
      </c>
      <c r="AA174" s="3" t="str">
        <f t="shared" si="29"/>
        <v/>
      </c>
      <c r="AB174" s="249" t="str">
        <f t="shared" si="30"/>
        <v/>
      </c>
      <c r="AC174" s="3" t="str">
        <f t="shared" si="31"/>
        <v/>
      </c>
      <c r="AD174" s="5" t="str">
        <f t="shared" si="37"/>
        <v/>
      </c>
      <c r="AE174" s="3" t="str">
        <f t="shared" si="32"/>
        <v/>
      </c>
      <c r="AF174" s="3"/>
      <c r="AH174">
        <f>MATCH(ROUND(M174,0)&amp;ROUND(N174,0),樣點!N:N,0)</f>
        <v>1224</v>
      </c>
      <c r="AI174" s="5">
        <f t="shared" si="33"/>
        <v>9.7222219919785857E-3</v>
      </c>
    </row>
    <row r="175" spans="3:35">
      <c r="C175" s="246" t="s">
        <v>21</v>
      </c>
      <c r="D175" s="246" t="s">
        <v>97</v>
      </c>
      <c r="E175" s="246" t="s">
        <v>110</v>
      </c>
      <c r="F175" s="246" t="s">
        <v>111</v>
      </c>
      <c r="G175" s="246">
        <v>2019</v>
      </c>
      <c r="H175" s="246">
        <v>4</v>
      </c>
      <c r="I175" s="246">
        <v>10</v>
      </c>
      <c r="J175" s="246">
        <v>1</v>
      </c>
      <c r="K175" s="246" t="s">
        <v>112</v>
      </c>
      <c r="L175" s="247">
        <v>16</v>
      </c>
      <c r="M175" s="246">
        <v>239622</v>
      </c>
      <c r="N175" s="246">
        <v>2680413</v>
      </c>
      <c r="O175" s="246">
        <v>8</v>
      </c>
      <c r="P175" s="246">
        <v>21</v>
      </c>
      <c r="Q175" s="246">
        <v>0</v>
      </c>
      <c r="R175" s="246"/>
      <c r="S175" s="246" t="s">
        <v>90</v>
      </c>
      <c r="T175" s="246" t="s">
        <v>26</v>
      </c>
      <c r="U175" s="246" t="s">
        <v>113</v>
      </c>
      <c r="V175" t="str">
        <f>INDEX(樣區!H:H,MATCH(F175,樣區!E:E,0))</f>
        <v>4月,6月</v>
      </c>
      <c r="W175" s="3" t="str">
        <f t="shared" si="25"/>
        <v>Y</v>
      </c>
      <c r="X175" s="3" t="str">
        <f t="shared" si="26"/>
        <v/>
      </c>
      <c r="Y175" s="3" t="str">
        <f t="shared" si="27"/>
        <v/>
      </c>
      <c r="Z175" s="3" t="str">
        <f t="shared" si="28"/>
        <v/>
      </c>
      <c r="AA175" s="3" t="str">
        <f t="shared" si="29"/>
        <v/>
      </c>
      <c r="AB175" s="249" t="str">
        <f t="shared" si="30"/>
        <v/>
      </c>
      <c r="AC175" s="3" t="str">
        <f t="shared" si="31"/>
        <v/>
      </c>
      <c r="AD175" s="5" t="str">
        <f t="shared" si="37"/>
        <v/>
      </c>
      <c r="AE175" s="3" t="str">
        <f t="shared" si="32"/>
        <v/>
      </c>
      <c r="AF175" s="3"/>
      <c r="AH175">
        <f>MATCH(ROUND(M175,0)&amp;ROUND(N175,0),樣點!N:N,0)</f>
        <v>1225</v>
      </c>
      <c r="AI175" s="5">
        <f t="shared" si="33"/>
        <v>3.8194444961845875E-2</v>
      </c>
    </row>
    <row r="176" spans="3:35">
      <c r="C176" s="246" t="s">
        <v>21</v>
      </c>
      <c r="D176" s="246" t="s">
        <v>97</v>
      </c>
      <c r="E176" s="246" t="s">
        <v>110</v>
      </c>
      <c r="F176" s="246" t="s">
        <v>111</v>
      </c>
      <c r="G176" s="246">
        <v>2019</v>
      </c>
      <c r="H176" s="246">
        <v>4</v>
      </c>
      <c r="I176" s="246">
        <v>10</v>
      </c>
      <c r="J176" s="246">
        <v>1</v>
      </c>
      <c r="K176" s="246" t="s">
        <v>112</v>
      </c>
      <c r="L176" s="247">
        <v>17</v>
      </c>
      <c r="M176" s="246">
        <v>240116</v>
      </c>
      <c r="N176" s="246">
        <v>2679921</v>
      </c>
      <c r="O176" s="246">
        <v>9</v>
      </c>
      <c r="P176" s="246">
        <v>16</v>
      </c>
      <c r="Q176" s="246">
        <v>0</v>
      </c>
      <c r="R176" s="246"/>
      <c r="S176" s="246" t="s">
        <v>90</v>
      </c>
      <c r="T176" s="246" t="s">
        <v>26</v>
      </c>
      <c r="U176" s="246"/>
      <c r="V176" t="str">
        <f>INDEX(樣區!H:H,MATCH(F176,樣區!E:E,0))</f>
        <v>4月,6月</v>
      </c>
      <c r="W176" s="3" t="str">
        <f t="shared" si="25"/>
        <v>Y</v>
      </c>
      <c r="X176" s="3" t="str">
        <f t="shared" si="26"/>
        <v/>
      </c>
      <c r="Y176" s="3" t="str">
        <f t="shared" si="27"/>
        <v/>
      </c>
      <c r="Z176" s="3" t="str">
        <f t="shared" si="28"/>
        <v/>
      </c>
      <c r="AA176" s="3" t="str">
        <f t="shared" si="29"/>
        <v/>
      </c>
      <c r="AB176" s="249" t="str">
        <f t="shared" si="30"/>
        <v/>
      </c>
      <c r="AC176" s="3" t="str">
        <f t="shared" si="31"/>
        <v/>
      </c>
      <c r="AD176" s="5" t="str">
        <f t="shared" si="37"/>
        <v/>
      </c>
      <c r="AE176" s="3" t="str">
        <f t="shared" si="32"/>
        <v/>
      </c>
      <c r="AF176" s="3"/>
      <c r="AH176">
        <f>MATCH(ROUND(M176,0)&amp;ROUND(N176,0),樣點!N:N,0)</f>
        <v>1226</v>
      </c>
      <c r="AI176" s="5">
        <f t="shared" si="33"/>
        <v>6.2500000349245965E-3</v>
      </c>
    </row>
    <row r="177" spans="3:35">
      <c r="C177" s="246" t="s">
        <v>21</v>
      </c>
      <c r="D177" s="246" t="s">
        <v>97</v>
      </c>
      <c r="E177" s="246" t="s">
        <v>110</v>
      </c>
      <c r="F177" s="246" t="s">
        <v>111</v>
      </c>
      <c r="G177" s="246">
        <v>2019</v>
      </c>
      <c r="H177" s="246">
        <v>4</v>
      </c>
      <c r="I177" s="246">
        <v>10</v>
      </c>
      <c r="J177" s="246">
        <v>1</v>
      </c>
      <c r="K177" s="246" t="s">
        <v>112</v>
      </c>
      <c r="L177" s="247">
        <v>18</v>
      </c>
      <c r="M177" s="246">
        <v>240148</v>
      </c>
      <c r="N177" s="246">
        <v>2679596</v>
      </c>
      <c r="O177" s="246">
        <v>9</v>
      </c>
      <c r="P177" s="246">
        <v>25</v>
      </c>
      <c r="Q177" s="246">
        <v>0</v>
      </c>
      <c r="R177" s="246"/>
      <c r="S177" s="246" t="s">
        <v>90</v>
      </c>
      <c r="T177" s="246" t="s">
        <v>26</v>
      </c>
      <c r="U177" s="246"/>
      <c r="V177" t="str">
        <f>INDEX(樣區!H:H,MATCH(F177,樣區!E:E,0))</f>
        <v>4月,6月</v>
      </c>
      <c r="W177" s="3" t="str">
        <f t="shared" si="25"/>
        <v>Y</v>
      </c>
      <c r="X177" s="3" t="str">
        <f t="shared" si="26"/>
        <v/>
      </c>
      <c r="Y177" s="3" t="str">
        <f t="shared" si="27"/>
        <v/>
      </c>
      <c r="Z177" s="3" t="str">
        <f t="shared" si="28"/>
        <v/>
      </c>
      <c r="AA177" s="3" t="str">
        <f t="shared" si="29"/>
        <v/>
      </c>
      <c r="AB177" s="249" t="str">
        <f t="shared" si="30"/>
        <v/>
      </c>
      <c r="AC177" s="3" t="str">
        <f t="shared" si="31"/>
        <v/>
      </c>
      <c r="AD177" s="5" t="str">
        <f t="shared" si="37"/>
        <v/>
      </c>
      <c r="AE177" s="3" t="str">
        <f t="shared" si="32"/>
        <v/>
      </c>
      <c r="AF177" s="3"/>
      <c r="AH177">
        <f>MATCH(ROUND(M177,0)&amp;ROUND(N177,0),樣點!N:N,0)</f>
        <v>1227</v>
      </c>
      <c r="AI177" s="5" t="str">
        <f t="shared" si="33"/>
        <v/>
      </c>
    </row>
    <row r="178" spans="3:35">
      <c r="C178" s="246" t="s">
        <v>21</v>
      </c>
      <c r="D178" s="246" t="s">
        <v>97</v>
      </c>
      <c r="E178" s="246" t="s">
        <v>115</v>
      </c>
      <c r="F178" s="246" t="s">
        <v>116</v>
      </c>
      <c r="G178" s="246">
        <v>2019</v>
      </c>
      <c r="H178" s="246">
        <v>4</v>
      </c>
      <c r="I178" s="246">
        <v>10</v>
      </c>
      <c r="J178" s="246">
        <v>1</v>
      </c>
      <c r="K178" s="246" t="s">
        <v>117</v>
      </c>
      <c r="L178" s="247">
        <v>1</v>
      </c>
      <c r="M178" s="246">
        <v>247436</v>
      </c>
      <c r="N178" s="246">
        <v>2682208</v>
      </c>
      <c r="O178" s="246">
        <v>7</v>
      </c>
      <c r="P178" s="246">
        <v>7</v>
      </c>
      <c r="Q178" s="246">
        <v>0</v>
      </c>
      <c r="R178" s="246"/>
      <c r="S178" s="246" t="s">
        <v>90</v>
      </c>
      <c r="T178" s="246" t="s">
        <v>32</v>
      </c>
      <c r="U178" s="246"/>
      <c r="V178" t="str">
        <f>INDEX(樣區!H:H,MATCH(F178,樣區!E:E,0))</f>
        <v>4月,6月</v>
      </c>
      <c r="W178" s="3" t="str">
        <f t="shared" si="25"/>
        <v>Y</v>
      </c>
      <c r="X178" s="3" t="str">
        <f t="shared" si="26"/>
        <v/>
      </c>
      <c r="Y178" s="3" t="str">
        <f t="shared" si="27"/>
        <v/>
      </c>
      <c r="Z178" s="3" t="str">
        <f t="shared" si="28"/>
        <v/>
      </c>
      <c r="AA178" s="3" t="str">
        <f t="shared" si="29"/>
        <v/>
      </c>
      <c r="AB178" s="249" t="str">
        <f t="shared" si="30"/>
        <v/>
      </c>
      <c r="AC178" s="3" t="str">
        <f t="shared" si="31"/>
        <v/>
      </c>
      <c r="AD178" s="5" t="str">
        <f t="shared" si="37"/>
        <v/>
      </c>
      <c r="AE178" s="3" t="str">
        <f t="shared" si="32"/>
        <v/>
      </c>
      <c r="AF178" s="3"/>
      <c r="AH178">
        <f>MATCH(ROUND(M178,0)&amp;ROUND(N178,0),樣點!N:N,0)</f>
        <v>1228</v>
      </c>
      <c r="AI178" s="5">
        <f t="shared" si="33"/>
        <v>4.8611109959892929E-3</v>
      </c>
    </row>
    <row r="179" spans="3:35">
      <c r="C179" s="246" t="s">
        <v>21</v>
      </c>
      <c r="D179" s="246" t="s">
        <v>97</v>
      </c>
      <c r="E179" s="246" t="s">
        <v>115</v>
      </c>
      <c r="F179" s="246" t="s">
        <v>116</v>
      </c>
      <c r="G179" s="246">
        <v>2019</v>
      </c>
      <c r="H179" s="246">
        <v>4</v>
      </c>
      <c r="I179" s="246">
        <v>10</v>
      </c>
      <c r="J179" s="246">
        <v>1</v>
      </c>
      <c r="K179" s="246" t="s">
        <v>117</v>
      </c>
      <c r="L179" s="247">
        <v>2</v>
      </c>
      <c r="M179" s="246">
        <v>247512</v>
      </c>
      <c r="N179" s="246">
        <v>2682344</v>
      </c>
      <c r="O179" s="246">
        <v>7</v>
      </c>
      <c r="P179" s="246">
        <v>14</v>
      </c>
      <c r="Q179" s="246">
        <v>2</v>
      </c>
      <c r="R179" s="246" t="s">
        <v>43</v>
      </c>
      <c r="S179" s="246" t="s">
        <v>44</v>
      </c>
      <c r="T179" s="246" t="s">
        <v>32</v>
      </c>
      <c r="U179" s="246" t="s">
        <v>118</v>
      </c>
      <c r="V179" t="str">
        <f>INDEX(樣區!H:H,MATCH(F179,樣區!E:E,0))</f>
        <v>4月,6月</v>
      </c>
      <c r="W179" s="3" t="str">
        <f t="shared" si="25"/>
        <v>Y</v>
      </c>
      <c r="X179" s="3" t="str">
        <f t="shared" si="26"/>
        <v/>
      </c>
      <c r="Y179" s="3" t="str">
        <f t="shared" si="27"/>
        <v/>
      </c>
      <c r="Z179" s="3" t="str">
        <f t="shared" si="28"/>
        <v/>
      </c>
      <c r="AA179" s="3" t="str">
        <f t="shared" si="29"/>
        <v/>
      </c>
      <c r="AB179" s="249" t="str">
        <f t="shared" si="30"/>
        <v/>
      </c>
      <c r="AC179" s="3" t="str">
        <f t="shared" si="31"/>
        <v/>
      </c>
      <c r="AD179" s="5" t="str">
        <f t="shared" si="37"/>
        <v/>
      </c>
      <c r="AE179" s="3" t="str">
        <f t="shared" si="32"/>
        <v/>
      </c>
      <c r="AF179" s="3"/>
      <c r="AH179">
        <f>MATCH(ROUND(M179,0)&amp;ROUND(N179,0),樣點!N:N,0)</f>
        <v>1229</v>
      </c>
      <c r="AI179" s="5">
        <f t="shared" si="33"/>
        <v>9.7222230397164822E-3</v>
      </c>
    </row>
    <row r="180" spans="3:35">
      <c r="C180" s="246" t="s">
        <v>21</v>
      </c>
      <c r="D180" s="246" t="s">
        <v>97</v>
      </c>
      <c r="E180" s="246" t="s">
        <v>115</v>
      </c>
      <c r="F180" s="246" t="s">
        <v>116</v>
      </c>
      <c r="G180" s="246">
        <v>2019</v>
      </c>
      <c r="H180" s="246">
        <v>4</v>
      </c>
      <c r="I180" s="246">
        <v>10</v>
      </c>
      <c r="J180" s="246">
        <v>1</v>
      </c>
      <c r="K180" s="246" t="s">
        <v>117</v>
      </c>
      <c r="L180" s="247">
        <v>3</v>
      </c>
      <c r="M180" s="246">
        <v>247697</v>
      </c>
      <c r="N180" s="246">
        <v>2682428</v>
      </c>
      <c r="O180" s="246">
        <v>7</v>
      </c>
      <c r="P180" s="246">
        <v>28</v>
      </c>
      <c r="Q180" s="246">
        <v>0</v>
      </c>
      <c r="R180" s="246"/>
      <c r="S180" s="246" t="s">
        <v>90</v>
      </c>
      <c r="T180" s="246" t="s">
        <v>32</v>
      </c>
      <c r="U180" s="246"/>
      <c r="V180" t="str">
        <f>INDEX(樣區!H:H,MATCH(F180,樣區!E:E,0))</f>
        <v>4月,6月</v>
      </c>
      <c r="W180" s="3" t="str">
        <f t="shared" si="25"/>
        <v>Y</v>
      </c>
      <c r="X180" s="3" t="str">
        <f t="shared" si="26"/>
        <v/>
      </c>
      <c r="Y180" s="3" t="str">
        <f t="shared" si="27"/>
        <v/>
      </c>
      <c r="Z180" s="3" t="str">
        <f t="shared" si="28"/>
        <v/>
      </c>
      <c r="AA180" s="3" t="str">
        <f t="shared" si="29"/>
        <v/>
      </c>
      <c r="AB180" s="249" t="str">
        <f t="shared" si="30"/>
        <v/>
      </c>
      <c r="AC180" s="3" t="str">
        <f t="shared" si="31"/>
        <v/>
      </c>
      <c r="AD180" s="5" t="str">
        <f t="shared" si="37"/>
        <v/>
      </c>
      <c r="AE180" s="3" t="str">
        <f t="shared" si="32"/>
        <v/>
      </c>
      <c r="AF180" s="3"/>
      <c r="AH180">
        <f>MATCH(ROUND(M180,0)&amp;ROUND(N180,0),樣點!N:N,0)</f>
        <v>1230</v>
      </c>
      <c r="AI180" s="5">
        <f t="shared" si="33"/>
        <v>6.9444439723156393E-3</v>
      </c>
    </row>
    <row r="181" spans="3:35">
      <c r="C181" s="246" t="s">
        <v>21</v>
      </c>
      <c r="D181" s="246" t="s">
        <v>97</v>
      </c>
      <c r="E181" s="246" t="s">
        <v>115</v>
      </c>
      <c r="F181" s="246" t="s">
        <v>116</v>
      </c>
      <c r="G181" s="246">
        <v>2019</v>
      </c>
      <c r="H181" s="246">
        <v>4</v>
      </c>
      <c r="I181" s="246">
        <v>10</v>
      </c>
      <c r="J181" s="246">
        <v>1</v>
      </c>
      <c r="K181" s="246" t="s">
        <v>117</v>
      </c>
      <c r="L181" s="247">
        <v>4</v>
      </c>
      <c r="M181" s="246">
        <v>247834</v>
      </c>
      <c r="N181" s="246">
        <v>2682563</v>
      </c>
      <c r="O181" s="246">
        <v>7</v>
      </c>
      <c r="P181" s="246">
        <v>38</v>
      </c>
      <c r="Q181" s="246">
        <v>0</v>
      </c>
      <c r="R181" s="246"/>
      <c r="S181" s="246" t="s">
        <v>90</v>
      </c>
      <c r="T181" s="246" t="s">
        <v>32</v>
      </c>
      <c r="U181" s="246"/>
      <c r="V181" t="str">
        <f>INDEX(樣區!H:H,MATCH(F181,樣區!E:E,0))</f>
        <v>4月,6月</v>
      </c>
      <c r="W181" s="3" t="str">
        <f t="shared" si="25"/>
        <v>Y</v>
      </c>
      <c r="X181" s="3" t="str">
        <f t="shared" si="26"/>
        <v/>
      </c>
      <c r="Y181" s="3" t="str">
        <f t="shared" si="27"/>
        <v/>
      </c>
      <c r="Z181" s="3" t="str">
        <f t="shared" si="28"/>
        <v/>
      </c>
      <c r="AA181" s="3" t="str">
        <f t="shared" si="29"/>
        <v/>
      </c>
      <c r="AB181" s="249" t="str">
        <f t="shared" si="30"/>
        <v/>
      </c>
      <c r="AC181" s="3" t="str">
        <f t="shared" si="31"/>
        <v/>
      </c>
      <c r="AD181" s="5" t="str">
        <f t="shared" si="37"/>
        <v/>
      </c>
      <c r="AE181" s="3" t="str">
        <f t="shared" si="32"/>
        <v/>
      </c>
      <c r="AF181" s="3"/>
      <c r="AH181">
        <f>MATCH(ROUND(M181,0)&amp;ROUND(N181,0),樣點!N:N,0)</f>
        <v>1231</v>
      </c>
      <c r="AI181" s="5">
        <f t="shared" si="33"/>
        <v>9.0277779963798821E-3</v>
      </c>
    </row>
    <row r="182" spans="3:35">
      <c r="C182" s="246" t="s">
        <v>21</v>
      </c>
      <c r="D182" s="246" t="s">
        <v>97</v>
      </c>
      <c r="E182" s="246" t="s">
        <v>115</v>
      </c>
      <c r="F182" s="246" t="s">
        <v>116</v>
      </c>
      <c r="G182" s="246">
        <v>2019</v>
      </c>
      <c r="H182" s="246">
        <v>4</v>
      </c>
      <c r="I182" s="246">
        <v>10</v>
      </c>
      <c r="J182" s="246">
        <v>1</v>
      </c>
      <c r="K182" s="246" t="s">
        <v>117</v>
      </c>
      <c r="L182" s="247">
        <v>5</v>
      </c>
      <c r="M182" s="246">
        <v>247933</v>
      </c>
      <c r="N182" s="246">
        <v>2683037</v>
      </c>
      <c r="O182" s="246">
        <v>7</v>
      </c>
      <c r="P182" s="246">
        <v>51</v>
      </c>
      <c r="Q182" s="246">
        <v>0</v>
      </c>
      <c r="R182" s="246"/>
      <c r="S182" s="246" t="s">
        <v>90</v>
      </c>
      <c r="T182" s="246" t="s">
        <v>32</v>
      </c>
      <c r="U182" s="246"/>
      <c r="V182" t="str">
        <f>INDEX(樣區!H:H,MATCH(F182,樣區!E:E,0))</f>
        <v>4月,6月</v>
      </c>
      <c r="W182" s="3" t="str">
        <f t="shared" si="25"/>
        <v>Y</v>
      </c>
      <c r="X182" s="3" t="str">
        <f t="shared" si="26"/>
        <v/>
      </c>
      <c r="Y182" s="3" t="str">
        <f t="shared" si="27"/>
        <v/>
      </c>
      <c r="Z182" s="3" t="str">
        <f t="shared" si="28"/>
        <v/>
      </c>
      <c r="AA182" s="3" t="str">
        <f t="shared" si="29"/>
        <v/>
      </c>
      <c r="AB182" s="249" t="str">
        <f t="shared" si="30"/>
        <v/>
      </c>
      <c r="AC182" s="3" t="str">
        <f t="shared" si="31"/>
        <v/>
      </c>
      <c r="AD182" s="5" t="str">
        <f t="shared" si="37"/>
        <v/>
      </c>
      <c r="AE182" s="3" t="str">
        <f t="shared" si="32"/>
        <v/>
      </c>
      <c r="AF182" s="3"/>
      <c r="AH182">
        <f>MATCH(ROUND(M182,0)&amp;ROUND(N182,0),樣點!N:N,0)</f>
        <v>1232</v>
      </c>
      <c r="AI182" s="5">
        <f t="shared" si="33"/>
        <v>7.6388890156522393E-3</v>
      </c>
    </row>
    <row r="183" spans="3:35">
      <c r="C183" s="246" t="s">
        <v>21</v>
      </c>
      <c r="D183" s="246" t="s">
        <v>97</v>
      </c>
      <c r="E183" s="246" t="s">
        <v>115</v>
      </c>
      <c r="F183" s="246" t="s">
        <v>116</v>
      </c>
      <c r="G183" s="246">
        <v>2019</v>
      </c>
      <c r="H183" s="246">
        <v>4</v>
      </c>
      <c r="I183" s="246">
        <v>10</v>
      </c>
      <c r="J183" s="246">
        <v>1</v>
      </c>
      <c r="K183" s="246" t="s">
        <v>117</v>
      </c>
      <c r="L183" s="247">
        <v>6</v>
      </c>
      <c r="M183" s="246">
        <v>247980</v>
      </c>
      <c r="N183" s="246">
        <v>2683273</v>
      </c>
      <c r="O183" s="246">
        <v>8</v>
      </c>
      <c r="P183" s="246">
        <v>2</v>
      </c>
      <c r="Q183" s="246">
        <v>0</v>
      </c>
      <c r="R183" s="246"/>
      <c r="S183" s="246" t="s">
        <v>90</v>
      </c>
      <c r="T183" s="246" t="s">
        <v>32</v>
      </c>
      <c r="U183" s="246"/>
      <c r="V183" t="str">
        <f>INDEX(樣區!H:H,MATCH(F183,樣區!E:E,0))</f>
        <v>4月,6月</v>
      </c>
      <c r="W183" s="3" t="str">
        <f t="shared" si="25"/>
        <v>Y</v>
      </c>
      <c r="X183" s="3" t="str">
        <f t="shared" si="26"/>
        <v/>
      </c>
      <c r="Y183" s="3" t="str">
        <f t="shared" si="27"/>
        <v/>
      </c>
      <c r="Z183" s="3" t="str">
        <f t="shared" si="28"/>
        <v/>
      </c>
      <c r="AA183" s="3" t="str">
        <f t="shared" si="29"/>
        <v/>
      </c>
      <c r="AB183" s="249" t="str">
        <f t="shared" si="30"/>
        <v/>
      </c>
      <c r="AC183" s="3" t="str">
        <f t="shared" si="31"/>
        <v/>
      </c>
      <c r="AD183" s="5" t="str">
        <f t="shared" si="37"/>
        <v/>
      </c>
      <c r="AE183" s="3" t="str">
        <f t="shared" si="32"/>
        <v/>
      </c>
      <c r="AF183" s="3"/>
      <c r="AH183">
        <f>MATCH(ROUND(M183,0)&amp;ROUND(N183,0),樣點!N:N,0)</f>
        <v>1233</v>
      </c>
      <c r="AI183" s="5">
        <f t="shared" si="33"/>
        <v>7.6388890156522393E-3</v>
      </c>
    </row>
    <row r="184" spans="3:35">
      <c r="C184" s="246" t="s">
        <v>21</v>
      </c>
      <c r="D184" s="246" t="s">
        <v>97</v>
      </c>
      <c r="E184" s="246" t="s">
        <v>115</v>
      </c>
      <c r="F184" s="246" t="s">
        <v>116</v>
      </c>
      <c r="G184" s="246">
        <v>2019</v>
      </c>
      <c r="H184" s="246">
        <v>4</v>
      </c>
      <c r="I184" s="246">
        <v>10</v>
      </c>
      <c r="J184" s="246">
        <v>1</v>
      </c>
      <c r="K184" s="246" t="s">
        <v>117</v>
      </c>
      <c r="L184" s="247">
        <v>7</v>
      </c>
      <c r="M184" s="246">
        <v>248080</v>
      </c>
      <c r="N184" s="246">
        <v>2683789</v>
      </c>
      <c r="O184" s="246">
        <v>8</v>
      </c>
      <c r="P184" s="246">
        <v>13</v>
      </c>
      <c r="Q184" s="246">
        <v>2</v>
      </c>
      <c r="R184" s="246" t="s">
        <v>75</v>
      </c>
      <c r="S184" s="246" t="s">
        <v>44</v>
      </c>
      <c r="T184" s="246" t="s">
        <v>32</v>
      </c>
      <c r="U184" s="246" t="s">
        <v>119</v>
      </c>
      <c r="V184" t="str">
        <f>INDEX(樣區!H:H,MATCH(F184,樣區!E:E,0))</f>
        <v>4月,6月</v>
      </c>
      <c r="W184" s="3" t="str">
        <f t="shared" si="25"/>
        <v>Y</v>
      </c>
      <c r="X184" s="3" t="str">
        <f t="shared" si="26"/>
        <v/>
      </c>
      <c r="Y184" s="3" t="str">
        <f t="shared" si="27"/>
        <v/>
      </c>
      <c r="Z184" s="3" t="str">
        <f t="shared" si="28"/>
        <v/>
      </c>
      <c r="AA184" s="3" t="str">
        <f t="shared" si="29"/>
        <v/>
      </c>
      <c r="AB184" s="249" t="str">
        <f t="shared" si="30"/>
        <v/>
      </c>
      <c r="AC184" s="3" t="str">
        <f t="shared" si="31"/>
        <v/>
      </c>
      <c r="AD184" s="5" t="str">
        <f t="shared" si="37"/>
        <v/>
      </c>
      <c r="AE184" s="3" t="str">
        <f t="shared" si="32"/>
        <v/>
      </c>
      <c r="AF184" s="3"/>
      <c r="AH184">
        <f>MATCH(ROUND(M184,0)&amp;ROUND(N184,0),樣點!N:N,0)</f>
        <v>1234</v>
      </c>
      <c r="AI184" s="5">
        <f t="shared" si="33"/>
        <v>9.7222219919785857E-3</v>
      </c>
    </row>
    <row r="185" spans="3:35">
      <c r="C185" s="246" t="s">
        <v>21</v>
      </c>
      <c r="D185" s="246" t="s">
        <v>97</v>
      </c>
      <c r="E185" s="246" t="s">
        <v>115</v>
      </c>
      <c r="F185" s="246" t="s">
        <v>116</v>
      </c>
      <c r="G185" s="246">
        <v>2019</v>
      </c>
      <c r="H185" s="246">
        <v>4</v>
      </c>
      <c r="I185" s="246">
        <v>10</v>
      </c>
      <c r="J185" s="246">
        <v>1</v>
      </c>
      <c r="K185" s="246" t="s">
        <v>117</v>
      </c>
      <c r="L185" s="247">
        <v>8</v>
      </c>
      <c r="M185" s="246">
        <v>248296</v>
      </c>
      <c r="N185" s="246">
        <v>2683886</v>
      </c>
      <c r="O185" s="246">
        <v>8</v>
      </c>
      <c r="P185" s="246">
        <v>27</v>
      </c>
      <c r="Q185" s="246">
        <v>0</v>
      </c>
      <c r="R185" s="246"/>
      <c r="S185" s="246" t="s">
        <v>90</v>
      </c>
      <c r="T185" s="246" t="s">
        <v>32</v>
      </c>
      <c r="U185" s="246"/>
      <c r="V185" t="str">
        <f>INDEX(樣區!H:H,MATCH(F185,樣區!E:E,0))</f>
        <v>4月,6月</v>
      </c>
      <c r="W185" s="3" t="str">
        <f t="shared" si="25"/>
        <v>Y</v>
      </c>
      <c r="X185" s="3" t="str">
        <f t="shared" si="26"/>
        <v/>
      </c>
      <c r="Y185" s="3" t="str">
        <f t="shared" si="27"/>
        <v/>
      </c>
      <c r="Z185" s="3" t="str">
        <f t="shared" si="28"/>
        <v/>
      </c>
      <c r="AA185" s="3" t="str">
        <f t="shared" si="29"/>
        <v/>
      </c>
      <c r="AB185" s="249" t="str">
        <f t="shared" si="30"/>
        <v/>
      </c>
      <c r="AC185" s="3" t="str">
        <f t="shared" si="31"/>
        <v/>
      </c>
      <c r="AD185" s="5" t="str">
        <f t="shared" si="37"/>
        <v/>
      </c>
      <c r="AE185" s="3" t="str">
        <f t="shared" si="32"/>
        <v/>
      </c>
      <c r="AF185" s="3"/>
      <c r="AH185">
        <f>MATCH(ROUND(M185,0)&amp;ROUND(N185,0),樣點!N:N,0)</f>
        <v>1235</v>
      </c>
      <c r="AI185" s="5">
        <f t="shared" si="33"/>
        <v>6.9444439723156393E-3</v>
      </c>
    </row>
    <row r="186" spans="3:35">
      <c r="C186" s="246" t="s">
        <v>21</v>
      </c>
      <c r="D186" s="246" t="s">
        <v>97</v>
      </c>
      <c r="E186" s="246" t="s">
        <v>115</v>
      </c>
      <c r="F186" s="246" t="s">
        <v>116</v>
      </c>
      <c r="G186" s="246">
        <v>2019</v>
      </c>
      <c r="H186" s="246">
        <v>4</v>
      </c>
      <c r="I186" s="246">
        <v>10</v>
      </c>
      <c r="J186" s="246">
        <v>1</v>
      </c>
      <c r="K186" s="246" t="s">
        <v>117</v>
      </c>
      <c r="L186" s="247">
        <v>9</v>
      </c>
      <c r="M186" s="246">
        <v>248402</v>
      </c>
      <c r="N186" s="246">
        <v>2684179</v>
      </c>
      <c r="O186" s="246">
        <v>8</v>
      </c>
      <c r="P186" s="246">
        <v>37</v>
      </c>
      <c r="Q186" s="246">
        <v>0</v>
      </c>
      <c r="R186" s="246"/>
      <c r="S186" s="246" t="s">
        <v>90</v>
      </c>
      <c r="T186" s="246" t="s">
        <v>32</v>
      </c>
      <c r="U186" s="246"/>
      <c r="V186" t="str">
        <f>INDEX(樣區!H:H,MATCH(F186,樣區!E:E,0))</f>
        <v>4月,6月</v>
      </c>
      <c r="W186" s="3" t="str">
        <f t="shared" si="25"/>
        <v>Y</v>
      </c>
      <c r="X186" s="3" t="str">
        <f t="shared" si="26"/>
        <v/>
      </c>
      <c r="Y186" s="3" t="str">
        <f t="shared" si="27"/>
        <v/>
      </c>
      <c r="Z186" s="3" t="str">
        <f t="shared" si="28"/>
        <v/>
      </c>
      <c r="AA186" s="3" t="str">
        <f t="shared" si="29"/>
        <v/>
      </c>
      <c r="AB186" s="249" t="str">
        <f t="shared" si="30"/>
        <v/>
      </c>
      <c r="AC186" s="3" t="str">
        <f t="shared" si="31"/>
        <v/>
      </c>
      <c r="AD186" s="5" t="str">
        <f t="shared" si="37"/>
        <v/>
      </c>
      <c r="AE186" s="3" t="str">
        <f t="shared" si="32"/>
        <v/>
      </c>
      <c r="AF186" s="3"/>
      <c r="AH186">
        <f>MATCH(ROUND(M186,0)&amp;ROUND(N186,0),樣點!N:N,0)</f>
        <v>1236</v>
      </c>
      <c r="AI186" s="5">
        <f t="shared" si="33"/>
        <v>9.0277779963798821E-3</v>
      </c>
    </row>
    <row r="187" spans="3:35">
      <c r="C187" s="246" t="s">
        <v>21</v>
      </c>
      <c r="D187" s="246" t="s">
        <v>97</v>
      </c>
      <c r="E187" s="246" t="s">
        <v>115</v>
      </c>
      <c r="F187" s="246" t="s">
        <v>116</v>
      </c>
      <c r="G187" s="246">
        <v>2019</v>
      </c>
      <c r="H187" s="246">
        <v>4</v>
      </c>
      <c r="I187" s="246">
        <v>10</v>
      </c>
      <c r="J187" s="246">
        <v>1</v>
      </c>
      <c r="K187" s="246" t="s">
        <v>117</v>
      </c>
      <c r="L187" s="247">
        <v>10</v>
      </c>
      <c r="M187" s="246">
        <v>248392</v>
      </c>
      <c r="N187" s="246">
        <v>2684443</v>
      </c>
      <c r="O187" s="246">
        <v>8</v>
      </c>
      <c r="P187" s="246">
        <v>50</v>
      </c>
      <c r="Q187" s="246">
        <v>2</v>
      </c>
      <c r="R187" s="246" t="s">
        <v>43</v>
      </c>
      <c r="S187" s="246" t="s">
        <v>44</v>
      </c>
      <c r="T187" s="246" t="s">
        <v>32</v>
      </c>
      <c r="U187" s="246" t="s">
        <v>119</v>
      </c>
      <c r="V187" t="str">
        <f>INDEX(樣區!H:H,MATCH(F187,樣區!E:E,0))</f>
        <v>4月,6月</v>
      </c>
      <c r="W187" s="3" t="str">
        <f t="shared" si="25"/>
        <v>Y</v>
      </c>
      <c r="X187" s="3" t="str">
        <f t="shared" si="26"/>
        <v/>
      </c>
      <c r="Y187" s="3" t="str">
        <f t="shared" si="27"/>
        <v/>
      </c>
      <c r="Z187" s="3" t="str">
        <f t="shared" si="28"/>
        <v/>
      </c>
      <c r="AA187" s="3" t="str">
        <f t="shared" si="29"/>
        <v/>
      </c>
      <c r="AB187" s="249" t="str">
        <f t="shared" si="30"/>
        <v/>
      </c>
      <c r="AC187" s="3" t="str">
        <f t="shared" si="31"/>
        <v/>
      </c>
      <c r="AD187" s="5" t="str">
        <f t="shared" si="37"/>
        <v/>
      </c>
      <c r="AE187" s="3" t="str">
        <f t="shared" si="32"/>
        <v/>
      </c>
      <c r="AF187" s="3"/>
      <c r="AH187">
        <f>MATCH(ROUND(M187,0)&amp;ROUND(N187,0),樣點!N:N,0)</f>
        <v>1237</v>
      </c>
      <c r="AI187" s="5" t="str">
        <f t="shared" si="33"/>
        <v/>
      </c>
    </row>
    <row r="188" spans="3:35">
      <c r="C188" s="246" t="s">
        <v>21</v>
      </c>
      <c r="D188" s="246" t="s">
        <v>97</v>
      </c>
      <c r="E188" s="246" t="s">
        <v>120</v>
      </c>
      <c r="F188" s="246" t="s">
        <v>121</v>
      </c>
      <c r="G188" s="246">
        <v>2019</v>
      </c>
      <c r="H188" s="246">
        <v>5</v>
      </c>
      <c r="I188" s="246">
        <v>14</v>
      </c>
      <c r="J188" s="246">
        <v>1</v>
      </c>
      <c r="K188" s="246" t="s">
        <v>100</v>
      </c>
      <c r="L188" s="247">
        <v>1</v>
      </c>
      <c r="M188" s="246">
        <v>254794</v>
      </c>
      <c r="N188" s="246">
        <v>2687527</v>
      </c>
      <c r="O188" s="246">
        <v>6</v>
      </c>
      <c r="P188" s="246">
        <v>37</v>
      </c>
      <c r="Q188" s="246">
        <v>0</v>
      </c>
      <c r="R188" s="246"/>
      <c r="S188" s="246"/>
      <c r="T188" s="246" t="s">
        <v>32</v>
      </c>
      <c r="U188" s="246"/>
      <c r="V188" t="str">
        <f>INDEX(樣區!H:H,MATCH(F188,樣區!E:E,0))</f>
        <v>5月,6月</v>
      </c>
      <c r="W188" s="3" t="str">
        <f t="shared" si="25"/>
        <v>Y</v>
      </c>
      <c r="X188" s="3" t="str">
        <f t="shared" si="26"/>
        <v/>
      </c>
      <c r="Y188" s="3" t="str">
        <f t="shared" si="27"/>
        <v/>
      </c>
      <c r="Z188" s="3" t="str">
        <f t="shared" si="28"/>
        <v/>
      </c>
      <c r="AA188" s="3" t="str">
        <f t="shared" si="29"/>
        <v/>
      </c>
      <c r="AB188" s="249" t="str">
        <f t="shared" si="30"/>
        <v/>
      </c>
      <c r="AC188" s="3" t="str">
        <f t="shared" si="31"/>
        <v/>
      </c>
      <c r="AD188" s="5" t="str">
        <f t="shared" si="37"/>
        <v/>
      </c>
      <c r="AE188" s="3" t="str">
        <f t="shared" si="32"/>
        <v/>
      </c>
      <c r="AF188" s="3"/>
      <c r="AH188">
        <f>MATCH(ROUND(M188,0)&amp;ROUND(N188,0),樣點!N:N,0)</f>
        <v>1238</v>
      </c>
      <c r="AI188" s="5">
        <f t="shared" si="33"/>
        <v>1.3194444007240236E-2</v>
      </c>
    </row>
    <row r="189" spans="3:35">
      <c r="C189" s="246" t="s">
        <v>21</v>
      </c>
      <c r="D189" s="246" t="s">
        <v>97</v>
      </c>
      <c r="E189" s="246" t="s">
        <v>120</v>
      </c>
      <c r="F189" s="246" t="s">
        <v>121</v>
      </c>
      <c r="G189" s="246">
        <v>2019</v>
      </c>
      <c r="H189" s="246">
        <v>5</v>
      </c>
      <c r="I189" s="246">
        <v>14</v>
      </c>
      <c r="J189" s="246">
        <v>1</v>
      </c>
      <c r="K189" s="246" t="s">
        <v>100</v>
      </c>
      <c r="L189" s="247">
        <v>2</v>
      </c>
      <c r="M189" s="246">
        <v>254655</v>
      </c>
      <c r="N189" s="246">
        <v>2687698</v>
      </c>
      <c r="O189" s="246">
        <v>6</v>
      </c>
      <c r="P189" s="246">
        <v>56</v>
      </c>
      <c r="Q189" s="246">
        <v>0</v>
      </c>
      <c r="R189" s="246"/>
      <c r="S189" s="246"/>
      <c r="T189" s="246" t="s">
        <v>54</v>
      </c>
      <c r="U189" s="246"/>
      <c r="V189" t="str">
        <f>INDEX(樣區!H:H,MATCH(F189,樣區!E:E,0))</f>
        <v>5月,6月</v>
      </c>
      <c r="W189" s="3" t="str">
        <f t="shared" si="25"/>
        <v>Y</v>
      </c>
      <c r="X189" s="3" t="str">
        <f t="shared" si="26"/>
        <v/>
      </c>
      <c r="Y189" s="3" t="str">
        <f t="shared" si="27"/>
        <v/>
      </c>
      <c r="Z189" s="3" t="str">
        <f t="shared" si="28"/>
        <v/>
      </c>
      <c r="AA189" s="3" t="str">
        <f t="shared" si="29"/>
        <v/>
      </c>
      <c r="AB189" s="249" t="str">
        <f t="shared" si="30"/>
        <v/>
      </c>
      <c r="AC189" s="3" t="str">
        <f t="shared" si="31"/>
        <v/>
      </c>
      <c r="AD189" s="5" t="str">
        <f t="shared" si="37"/>
        <v/>
      </c>
      <c r="AE189" s="3" t="str">
        <f t="shared" si="32"/>
        <v/>
      </c>
      <c r="AF189" s="3"/>
      <c r="AH189">
        <f>MATCH(ROUND(M189,0)&amp;ROUND(N189,0),樣點!N:N,0)</f>
        <v>1239</v>
      </c>
      <c r="AI189" s="5">
        <f t="shared" si="33"/>
        <v>7.6388889574445784E-3</v>
      </c>
    </row>
    <row r="190" spans="3:35">
      <c r="C190" s="246" t="s">
        <v>21</v>
      </c>
      <c r="D190" s="246" t="s">
        <v>97</v>
      </c>
      <c r="E190" s="246" t="s">
        <v>120</v>
      </c>
      <c r="F190" s="246" t="s">
        <v>121</v>
      </c>
      <c r="G190" s="246">
        <v>2019</v>
      </c>
      <c r="H190" s="246">
        <v>5</v>
      </c>
      <c r="I190" s="246">
        <v>14</v>
      </c>
      <c r="J190" s="246">
        <v>1</v>
      </c>
      <c r="K190" s="246" t="s">
        <v>100</v>
      </c>
      <c r="L190" s="247">
        <v>3</v>
      </c>
      <c r="M190" s="246">
        <v>254445</v>
      </c>
      <c r="N190" s="246">
        <v>2687713</v>
      </c>
      <c r="O190" s="246">
        <v>7</v>
      </c>
      <c r="P190" s="246">
        <v>7</v>
      </c>
      <c r="Q190" s="246">
        <v>0</v>
      </c>
      <c r="R190" s="246"/>
      <c r="S190" s="246"/>
      <c r="T190" s="246" t="s">
        <v>54</v>
      </c>
      <c r="U190" s="246"/>
      <c r="V190" t="str">
        <f>INDEX(樣區!H:H,MATCH(F190,樣區!E:E,0))</f>
        <v>5月,6月</v>
      </c>
      <c r="W190" s="3" t="str">
        <f t="shared" si="25"/>
        <v>Y</v>
      </c>
      <c r="X190" s="3" t="str">
        <f t="shared" si="26"/>
        <v/>
      </c>
      <c r="Y190" s="3" t="str">
        <f t="shared" si="27"/>
        <v/>
      </c>
      <c r="Z190" s="3" t="str">
        <f t="shared" si="28"/>
        <v/>
      </c>
      <c r="AA190" s="3" t="str">
        <f t="shared" si="29"/>
        <v/>
      </c>
      <c r="AB190" s="249" t="str">
        <f t="shared" si="30"/>
        <v/>
      </c>
      <c r="AC190" s="3" t="str">
        <f t="shared" si="31"/>
        <v/>
      </c>
      <c r="AD190" s="5" t="str">
        <f t="shared" si="37"/>
        <v/>
      </c>
      <c r="AE190" s="3" t="str">
        <f t="shared" si="32"/>
        <v/>
      </c>
      <c r="AF190" s="3"/>
      <c r="AH190">
        <f>MATCH(ROUND(M190,0)&amp;ROUND(N190,0),樣點!N:N,0)</f>
        <v>1240</v>
      </c>
      <c r="AI190" s="5">
        <f t="shared" si="33"/>
        <v>1.3888888992369175E-2</v>
      </c>
    </row>
    <row r="191" spans="3:35">
      <c r="C191" s="246" t="s">
        <v>21</v>
      </c>
      <c r="D191" s="246" t="s">
        <v>97</v>
      </c>
      <c r="E191" s="246" t="s">
        <v>120</v>
      </c>
      <c r="F191" s="246" t="s">
        <v>121</v>
      </c>
      <c r="G191" s="246">
        <v>2019</v>
      </c>
      <c r="H191" s="246">
        <v>5</v>
      </c>
      <c r="I191" s="246">
        <v>14</v>
      </c>
      <c r="J191" s="246">
        <v>1</v>
      </c>
      <c r="K191" s="246" t="s">
        <v>100</v>
      </c>
      <c r="L191" s="247">
        <v>4</v>
      </c>
      <c r="M191" s="246">
        <v>254247</v>
      </c>
      <c r="N191" s="246">
        <v>2687633</v>
      </c>
      <c r="O191" s="246">
        <v>7</v>
      </c>
      <c r="P191" s="246">
        <v>27</v>
      </c>
      <c r="Q191" s="246">
        <v>0</v>
      </c>
      <c r="R191" s="246"/>
      <c r="S191" s="246"/>
      <c r="T191" s="246" t="s">
        <v>54</v>
      </c>
      <c r="U191" s="246"/>
      <c r="V191" t="str">
        <f>INDEX(樣區!H:H,MATCH(F191,樣區!E:E,0))</f>
        <v>5月,6月</v>
      </c>
      <c r="W191" s="3" t="str">
        <f t="shared" si="25"/>
        <v>Y</v>
      </c>
      <c r="X191" s="3" t="str">
        <f t="shared" si="26"/>
        <v/>
      </c>
      <c r="Y191" s="3" t="str">
        <f t="shared" si="27"/>
        <v/>
      </c>
      <c r="Z191" s="3" t="str">
        <f t="shared" si="28"/>
        <v/>
      </c>
      <c r="AA191" s="3" t="str">
        <f t="shared" si="29"/>
        <v/>
      </c>
      <c r="AB191" s="249" t="str">
        <f t="shared" si="30"/>
        <v/>
      </c>
      <c r="AC191" s="3" t="str">
        <f t="shared" si="31"/>
        <v/>
      </c>
      <c r="AD191" s="5" t="str">
        <f t="shared" si="37"/>
        <v/>
      </c>
      <c r="AE191" s="3" t="str">
        <f t="shared" si="32"/>
        <v/>
      </c>
      <c r="AF191" s="3"/>
      <c r="AH191">
        <f>MATCH(ROUND(M191,0)&amp;ROUND(N191,0),樣點!N:N,0)</f>
        <v>1241</v>
      </c>
      <c r="AI191" s="5">
        <f t="shared" si="33"/>
        <v>9.7222220501862466E-3</v>
      </c>
    </row>
    <row r="192" spans="3:35">
      <c r="C192" s="246" t="s">
        <v>21</v>
      </c>
      <c r="D192" s="246" t="s">
        <v>97</v>
      </c>
      <c r="E192" s="246" t="s">
        <v>120</v>
      </c>
      <c r="F192" s="246" t="s">
        <v>121</v>
      </c>
      <c r="G192" s="246">
        <v>2019</v>
      </c>
      <c r="H192" s="246">
        <v>5</v>
      </c>
      <c r="I192" s="246">
        <v>14</v>
      </c>
      <c r="J192" s="246">
        <v>1</v>
      </c>
      <c r="K192" s="246" t="s">
        <v>100</v>
      </c>
      <c r="L192" s="247">
        <v>5</v>
      </c>
      <c r="M192" s="246">
        <v>254034</v>
      </c>
      <c r="N192" s="246">
        <v>2687685</v>
      </c>
      <c r="O192" s="246">
        <v>7</v>
      </c>
      <c r="P192" s="246">
        <v>41</v>
      </c>
      <c r="Q192" s="246">
        <v>0</v>
      </c>
      <c r="R192" s="246"/>
      <c r="S192" s="246"/>
      <c r="T192" s="246" t="s">
        <v>54</v>
      </c>
      <c r="U192" s="246"/>
      <c r="V192" t="str">
        <f>INDEX(樣區!H:H,MATCH(F192,樣區!E:E,0))</f>
        <v>5月,6月</v>
      </c>
      <c r="W192" s="3" t="str">
        <f t="shared" si="25"/>
        <v>Y</v>
      </c>
      <c r="X192" s="3" t="str">
        <f t="shared" si="26"/>
        <v/>
      </c>
      <c r="Y192" s="3" t="str">
        <f t="shared" si="27"/>
        <v/>
      </c>
      <c r="Z192" s="3" t="str">
        <f t="shared" si="28"/>
        <v/>
      </c>
      <c r="AA192" s="3" t="str">
        <f t="shared" si="29"/>
        <v/>
      </c>
      <c r="AB192" s="249" t="str">
        <f t="shared" si="30"/>
        <v/>
      </c>
      <c r="AC192" s="3" t="str">
        <f t="shared" si="31"/>
        <v/>
      </c>
      <c r="AD192" s="5" t="str">
        <f t="shared" si="37"/>
        <v/>
      </c>
      <c r="AE192" s="3" t="str">
        <f t="shared" si="32"/>
        <v/>
      </c>
      <c r="AF192" s="3"/>
      <c r="AH192">
        <f>MATCH(ROUND(M192,0)&amp;ROUND(N192,0),樣點!N:N,0)</f>
        <v>1242</v>
      </c>
      <c r="AI192" s="5">
        <f t="shared" si="33"/>
        <v>7.6388889574445784E-3</v>
      </c>
    </row>
    <row r="193" spans="3:35">
      <c r="C193" s="246" t="s">
        <v>21</v>
      </c>
      <c r="D193" s="246" t="s">
        <v>97</v>
      </c>
      <c r="E193" s="246" t="s">
        <v>120</v>
      </c>
      <c r="F193" s="246" t="s">
        <v>121</v>
      </c>
      <c r="G193" s="246">
        <v>2019</v>
      </c>
      <c r="H193" s="246">
        <v>5</v>
      </c>
      <c r="I193" s="246">
        <v>14</v>
      </c>
      <c r="J193" s="246">
        <v>1</v>
      </c>
      <c r="K193" s="246" t="s">
        <v>100</v>
      </c>
      <c r="L193" s="247">
        <v>6</v>
      </c>
      <c r="M193" s="246">
        <v>253829</v>
      </c>
      <c r="N193" s="246">
        <v>2687739</v>
      </c>
      <c r="O193" s="246">
        <v>7</v>
      </c>
      <c r="P193" s="246">
        <v>52</v>
      </c>
      <c r="Q193" s="246">
        <v>0</v>
      </c>
      <c r="R193" s="246"/>
      <c r="S193" s="246"/>
      <c r="T193" s="246" t="s">
        <v>54</v>
      </c>
      <c r="U193" s="246"/>
      <c r="V193" t="str">
        <f>INDEX(樣區!H:H,MATCH(F193,樣區!E:E,0))</f>
        <v>5月,6月</v>
      </c>
      <c r="W193" s="3" t="str">
        <f t="shared" si="25"/>
        <v>Y</v>
      </c>
      <c r="X193" s="3" t="str">
        <f t="shared" si="26"/>
        <v/>
      </c>
      <c r="Y193" s="3" t="str">
        <f t="shared" si="27"/>
        <v/>
      </c>
      <c r="Z193" s="3" t="str">
        <f t="shared" si="28"/>
        <v/>
      </c>
      <c r="AA193" s="3" t="str">
        <f t="shared" si="29"/>
        <v/>
      </c>
      <c r="AB193" s="249" t="str">
        <f t="shared" si="30"/>
        <v/>
      </c>
      <c r="AC193" s="3" t="str">
        <f t="shared" si="31"/>
        <v/>
      </c>
      <c r="AD193" s="5" t="str">
        <f t="shared" si="37"/>
        <v/>
      </c>
      <c r="AE193" s="3" t="str">
        <f t="shared" si="32"/>
        <v/>
      </c>
      <c r="AF193" s="3"/>
      <c r="AH193">
        <f>MATCH(ROUND(M193,0)&amp;ROUND(N193,0),樣點!N:N,0)</f>
        <v>1243</v>
      </c>
      <c r="AI193" s="5" t="str">
        <f t="shared" si="33"/>
        <v/>
      </c>
    </row>
    <row r="194" spans="3:35">
      <c r="C194" s="246" t="s">
        <v>21</v>
      </c>
      <c r="D194" s="246" t="s">
        <v>97</v>
      </c>
      <c r="E194" s="246" t="s">
        <v>122</v>
      </c>
      <c r="F194" s="246" t="s">
        <v>123</v>
      </c>
      <c r="G194" s="246">
        <v>2019</v>
      </c>
      <c r="H194" s="246">
        <v>5</v>
      </c>
      <c r="I194" s="246">
        <v>15</v>
      </c>
      <c r="J194" s="246">
        <v>1</v>
      </c>
      <c r="K194" s="246" t="s">
        <v>105</v>
      </c>
      <c r="L194" s="247">
        <v>1</v>
      </c>
      <c r="M194" s="246">
        <v>252590</v>
      </c>
      <c r="N194" s="246">
        <v>2686279</v>
      </c>
      <c r="O194" s="246">
        <v>6</v>
      </c>
      <c r="P194" s="246">
        <v>22</v>
      </c>
      <c r="Q194" s="246">
        <v>0</v>
      </c>
      <c r="R194" s="246"/>
      <c r="S194" s="246" t="s">
        <v>90</v>
      </c>
      <c r="T194" s="246" t="s">
        <v>54</v>
      </c>
      <c r="U194" s="246" t="s">
        <v>124</v>
      </c>
      <c r="V194" t="str">
        <f>INDEX(樣區!H:H,MATCH(F194,樣區!E:E,0))</f>
        <v>5月,6月</v>
      </c>
      <c r="W194" s="3" t="str">
        <f t="shared" ref="W194:W257" si="38">IF(ISNUMBER(AH194),"Y","N")</f>
        <v>Y</v>
      </c>
      <c r="X194" s="3" t="str">
        <f t="shared" ref="X194:X257" si="39">IF(OR(ISBLANK(H194),ISBLANK(I194)),"需記錄日期","")</f>
        <v/>
      </c>
      <c r="Y194" s="3" t="str">
        <f t="shared" ref="Y194:Y257" si="40">IF(O194&gt;9,"時間太晚","")</f>
        <v/>
      </c>
      <c r="Z194" s="3" t="str">
        <f t="shared" ref="Z194:Z257" si="41">IF(ISBLANK(Q194),"需記錄數量",IF(Q194&gt;2,"2隻以上，請記為猴群",""))</f>
        <v/>
      </c>
      <c r="AA194" s="3" t="str">
        <f t="shared" ref="AA194:AA257" si="42">IF(OR(Q194=1,Q194=2),IF(ISTEXT(R194),"","需記錄距離"),"")</f>
        <v/>
      </c>
      <c r="AB194" s="249" t="str">
        <f t="shared" ref="AB194:AB257" si="43">IF(S194="Y",IF(Q194&lt;&gt;2,"有叫聲應為猴群",""),"")</f>
        <v/>
      </c>
      <c r="AC194" s="3" t="str">
        <f t="shared" ref="AC194:AC257" si="44">IF(ISBLANK(T194),"需記錄棲地類型",IF(LEN(T194)&lt;&gt;2,"請填最主要的棲地類型，其餘的可在備注補充說明",""))</f>
        <v/>
      </c>
      <c r="AD194" s="5" t="str">
        <f t="shared" si="37"/>
        <v/>
      </c>
      <c r="AE194" s="3" t="str">
        <f t="shared" ref="AE194:AE257" si="45">IF(COUNTIF(U194,"*搖樹*")=1,IF(Q194&lt;&gt;2,"有搖樹行為應為猴群",""),"")</f>
        <v/>
      </c>
      <c r="AF194" s="3"/>
      <c r="AH194">
        <f>MATCH(ROUND(M194,0)&amp;ROUND(N194,0),樣點!N:N,0)</f>
        <v>1244</v>
      </c>
      <c r="AI194" s="5">
        <f t="shared" ref="AI194:AI257" si="46">IF((F195&amp;J195)=(F194&amp;J194),ABS((DATE(G195,H195,I195)&amp;TIME(O195,P195,0))-(DATE(G194,H194,I194)&amp;TIME(O194,P194,0))),"")</f>
        <v>5.5555560393258929E-3</v>
      </c>
    </row>
    <row r="195" spans="3:35">
      <c r="C195" s="246" t="s">
        <v>21</v>
      </c>
      <c r="D195" s="246" t="s">
        <v>97</v>
      </c>
      <c r="E195" s="246" t="s">
        <v>122</v>
      </c>
      <c r="F195" s="246" t="s">
        <v>123</v>
      </c>
      <c r="G195" s="246">
        <v>2019</v>
      </c>
      <c r="H195" s="246">
        <v>5</v>
      </c>
      <c r="I195" s="246">
        <v>15</v>
      </c>
      <c r="J195" s="246">
        <v>1</v>
      </c>
      <c r="K195" s="246" t="s">
        <v>105</v>
      </c>
      <c r="L195" s="247">
        <v>2</v>
      </c>
      <c r="M195" s="246">
        <v>252504</v>
      </c>
      <c r="N195" s="246">
        <v>2686484</v>
      </c>
      <c r="O195" s="246">
        <v>6</v>
      </c>
      <c r="P195" s="246">
        <v>30</v>
      </c>
      <c r="Q195" s="246">
        <v>0</v>
      </c>
      <c r="R195" s="246"/>
      <c r="S195" s="246" t="s">
        <v>90</v>
      </c>
      <c r="T195" s="246" t="s">
        <v>54</v>
      </c>
      <c r="U195" s="246" t="s">
        <v>124</v>
      </c>
      <c r="V195" t="str">
        <f>INDEX(樣區!H:H,MATCH(F195,樣區!E:E,0))</f>
        <v>5月,6月</v>
      </c>
      <c r="W195" s="3" t="str">
        <f t="shared" si="38"/>
        <v>Y</v>
      </c>
      <c r="X195" s="3" t="str">
        <f t="shared" si="39"/>
        <v/>
      </c>
      <c r="Y195" s="3" t="str">
        <f t="shared" si="40"/>
        <v/>
      </c>
      <c r="Z195" s="3" t="str">
        <f t="shared" si="41"/>
        <v/>
      </c>
      <c r="AA195" s="3" t="str">
        <f t="shared" si="42"/>
        <v/>
      </c>
      <c r="AB195" s="249" t="str">
        <f t="shared" si="43"/>
        <v/>
      </c>
      <c r="AC195" s="3" t="str">
        <f t="shared" si="44"/>
        <v/>
      </c>
      <c r="AD195" s="5" t="str">
        <f t="shared" si="37"/>
        <v/>
      </c>
      <c r="AE195" s="3" t="str">
        <f t="shared" si="45"/>
        <v/>
      </c>
      <c r="AF195" s="3"/>
      <c r="AH195">
        <f>MATCH(ROUND(M195,0)&amp;ROUND(N195,0),樣點!N:N,0)</f>
        <v>1245</v>
      </c>
      <c r="AI195" s="5">
        <f t="shared" si="46"/>
        <v>6.9444439723156393E-3</v>
      </c>
    </row>
    <row r="196" spans="3:35">
      <c r="C196" s="246" t="s">
        <v>21</v>
      </c>
      <c r="D196" s="246" t="s">
        <v>97</v>
      </c>
      <c r="E196" s="246" t="s">
        <v>122</v>
      </c>
      <c r="F196" s="246" t="s">
        <v>123</v>
      </c>
      <c r="G196" s="246">
        <v>2019</v>
      </c>
      <c r="H196" s="246">
        <v>5</v>
      </c>
      <c r="I196" s="246">
        <v>15</v>
      </c>
      <c r="J196" s="246">
        <v>1</v>
      </c>
      <c r="K196" s="246" t="s">
        <v>105</v>
      </c>
      <c r="L196" s="247">
        <v>3</v>
      </c>
      <c r="M196" s="246">
        <v>252658</v>
      </c>
      <c r="N196" s="246">
        <v>2686754</v>
      </c>
      <c r="O196" s="246">
        <v>6</v>
      </c>
      <c r="P196" s="246">
        <v>40</v>
      </c>
      <c r="Q196" s="246">
        <v>0</v>
      </c>
      <c r="R196" s="246"/>
      <c r="S196" s="246" t="s">
        <v>90</v>
      </c>
      <c r="T196" s="246" t="s">
        <v>54</v>
      </c>
      <c r="U196" s="246" t="s">
        <v>124</v>
      </c>
      <c r="V196" t="str">
        <f>INDEX(樣區!H:H,MATCH(F196,樣區!E:E,0))</f>
        <v>5月,6月</v>
      </c>
      <c r="W196" s="3" t="str">
        <f t="shared" si="38"/>
        <v>Y</v>
      </c>
      <c r="X196" s="3" t="str">
        <f t="shared" si="39"/>
        <v/>
      </c>
      <c r="Y196" s="3" t="str">
        <f t="shared" si="40"/>
        <v/>
      </c>
      <c r="Z196" s="3" t="str">
        <f t="shared" si="41"/>
        <v/>
      </c>
      <c r="AA196" s="3" t="str">
        <f t="shared" si="42"/>
        <v/>
      </c>
      <c r="AB196" s="249" t="str">
        <f t="shared" si="43"/>
        <v/>
      </c>
      <c r="AC196" s="3" t="str">
        <f t="shared" si="44"/>
        <v/>
      </c>
      <c r="AD196" s="5" t="str">
        <f t="shared" si="37"/>
        <v/>
      </c>
      <c r="AE196" s="3" t="str">
        <f t="shared" si="45"/>
        <v/>
      </c>
      <c r="AF196" s="3"/>
      <c r="AH196">
        <f>MATCH(ROUND(M196,0)&amp;ROUND(N196,0),樣點!N:N,0)</f>
        <v>1246</v>
      </c>
      <c r="AI196" s="5">
        <f t="shared" si="46"/>
        <v>6.9444450200535357E-3</v>
      </c>
    </row>
    <row r="197" spans="3:35">
      <c r="C197" s="246" t="s">
        <v>21</v>
      </c>
      <c r="D197" s="246" t="s">
        <v>97</v>
      </c>
      <c r="E197" s="246" t="s">
        <v>122</v>
      </c>
      <c r="F197" s="246" t="s">
        <v>123</v>
      </c>
      <c r="G197" s="246">
        <v>2019</v>
      </c>
      <c r="H197" s="246">
        <v>5</v>
      </c>
      <c r="I197" s="246">
        <v>15</v>
      </c>
      <c r="J197" s="246">
        <v>1</v>
      </c>
      <c r="K197" s="246" t="s">
        <v>105</v>
      </c>
      <c r="L197" s="247">
        <v>4</v>
      </c>
      <c r="M197" s="246">
        <v>252653</v>
      </c>
      <c r="N197" s="246">
        <v>2687022</v>
      </c>
      <c r="O197" s="246">
        <v>6</v>
      </c>
      <c r="P197" s="246">
        <v>50</v>
      </c>
      <c r="Q197" s="246">
        <v>0</v>
      </c>
      <c r="R197" s="246"/>
      <c r="S197" s="246" t="s">
        <v>90</v>
      </c>
      <c r="T197" s="246" t="s">
        <v>54</v>
      </c>
      <c r="U197" s="246" t="s">
        <v>125</v>
      </c>
      <c r="V197" t="str">
        <f>INDEX(樣區!H:H,MATCH(F197,樣區!E:E,0))</f>
        <v>5月,6月</v>
      </c>
      <c r="W197" s="3" t="str">
        <f t="shared" si="38"/>
        <v>Y</v>
      </c>
      <c r="X197" s="3" t="str">
        <f t="shared" si="39"/>
        <v/>
      </c>
      <c r="Y197" s="3" t="str">
        <f t="shared" si="40"/>
        <v/>
      </c>
      <c r="Z197" s="3" t="str">
        <f t="shared" si="41"/>
        <v/>
      </c>
      <c r="AA197" s="3" t="str">
        <f t="shared" si="42"/>
        <v/>
      </c>
      <c r="AB197" s="249" t="str">
        <f t="shared" si="43"/>
        <v/>
      </c>
      <c r="AC197" s="3" t="str">
        <f t="shared" si="44"/>
        <v/>
      </c>
      <c r="AD197" s="5" t="str">
        <f t="shared" si="37"/>
        <v/>
      </c>
      <c r="AE197" s="3" t="str">
        <f t="shared" si="45"/>
        <v/>
      </c>
      <c r="AF197" s="3"/>
      <c r="AH197">
        <f>MATCH(ROUND(M197,0)&amp;ROUND(N197,0),樣點!N:N,0)</f>
        <v>1247</v>
      </c>
      <c r="AI197" s="5">
        <f t="shared" si="46"/>
        <v>6.2499999767169356E-3</v>
      </c>
    </row>
    <row r="198" spans="3:35">
      <c r="C198" s="246" t="s">
        <v>21</v>
      </c>
      <c r="D198" s="246" t="s">
        <v>97</v>
      </c>
      <c r="E198" s="246" t="s">
        <v>122</v>
      </c>
      <c r="F198" s="246" t="s">
        <v>123</v>
      </c>
      <c r="G198" s="246">
        <v>2019</v>
      </c>
      <c r="H198" s="246">
        <v>5</v>
      </c>
      <c r="I198" s="246">
        <v>15</v>
      </c>
      <c r="J198" s="246">
        <v>1</v>
      </c>
      <c r="K198" s="246" t="s">
        <v>105</v>
      </c>
      <c r="L198" s="247">
        <v>5</v>
      </c>
      <c r="M198" s="246">
        <v>252500</v>
      </c>
      <c r="N198" s="246">
        <v>2687172</v>
      </c>
      <c r="O198" s="246">
        <v>6</v>
      </c>
      <c r="P198" s="246">
        <v>59</v>
      </c>
      <c r="Q198" s="246">
        <v>0</v>
      </c>
      <c r="R198" s="246"/>
      <c r="S198" s="246" t="s">
        <v>90</v>
      </c>
      <c r="T198" s="246" t="s">
        <v>32</v>
      </c>
      <c r="U198" s="246"/>
      <c r="V198" t="str">
        <f>INDEX(樣區!H:H,MATCH(F198,樣區!E:E,0))</f>
        <v>5月,6月</v>
      </c>
      <c r="W198" s="3" t="str">
        <f t="shared" si="38"/>
        <v>Y</v>
      </c>
      <c r="X198" s="3" t="str">
        <f t="shared" si="39"/>
        <v/>
      </c>
      <c r="Y198" s="3" t="str">
        <f t="shared" si="40"/>
        <v/>
      </c>
      <c r="Z198" s="3" t="str">
        <f t="shared" si="41"/>
        <v/>
      </c>
      <c r="AA198" s="3" t="str">
        <f t="shared" si="42"/>
        <v/>
      </c>
      <c r="AB198" s="249" t="str">
        <f t="shared" si="43"/>
        <v/>
      </c>
      <c r="AC198" s="3" t="str">
        <f t="shared" si="44"/>
        <v/>
      </c>
      <c r="AD198" s="5" t="str">
        <f t="shared" si="37"/>
        <v/>
      </c>
      <c r="AE198" s="3" t="str">
        <f t="shared" si="45"/>
        <v/>
      </c>
      <c r="AF198" s="3"/>
      <c r="AH198">
        <f>MATCH(ROUND(M198,0)&amp;ROUND(N198,0),樣點!N:N,0)</f>
        <v>1248</v>
      </c>
      <c r="AI198" s="5">
        <f t="shared" si="46"/>
        <v>4.8611109959892929E-3</v>
      </c>
    </row>
    <row r="199" spans="3:35">
      <c r="C199" s="246" t="s">
        <v>21</v>
      </c>
      <c r="D199" s="246" t="s">
        <v>97</v>
      </c>
      <c r="E199" s="246" t="s">
        <v>122</v>
      </c>
      <c r="F199" s="246" t="s">
        <v>123</v>
      </c>
      <c r="G199" s="246">
        <v>2019</v>
      </c>
      <c r="H199" s="246">
        <v>5</v>
      </c>
      <c r="I199" s="246">
        <v>15</v>
      </c>
      <c r="J199" s="246">
        <v>1</v>
      </c>
      <c r="K199" s="246" t="s">
        <v>105</v>
      </c>
      <c r="L199" s="247">
        <v>6</v>
      </c>
      <c r="M199" s="246">
        <v>252358</v>
      </c>
      <c r="N199" s="246">
        <v>2687333</v>
      </c>
      <c r="O199" s="246">
        <v>7</v>
      </c>
      <c r="P199" s="246">
        <v>6</v>
      </c>
      <c r="Q199" s="246">
        <v>0</v>
      </c>
      <c r="R199" s="246"/>
      <c r="S199" s="246" t="s">
        <v>90</v>
      </c>
      <c r="T199" s="246" t="s">
        <v>32</v>
      </c>
      <c r="U199" s="246" t="s">
        <v>126</v>
      </c>
      <c r="V199" t="str">
        <f>INDEX(樣區!H:H,MATCH(F199,樣區!E:E,0))</f>
        <v>5月,6月</v>
      </c>
      <c r="W199" s="3" t="str">
        <f t="shared" si="38"/>
        <v>Y</v>
      </c>
      <c r="X199" s="3" t="str">
        <f t="shared" si="39"/>
        <v/>
      </c>
      <c r="Y199" s="3" t="str">
        <f t="shared" si="40"/>
        <v/>
      </c>
      <c r="Z199" s="3" t="str">
        <f t="shared" si="41"/>
        <v/>
      </c>
      <c r="AA199" s="3" t="str">
        <f t="shared" si="42"/>
        <v/>
      </c>
      <c r="AB199" s="249" t="str">
        <f t="shared" si="43"/>
        <v/>
      </c>
      <c r="AC199" s="3" t="str">
        <f t="shared" si="44"/>
        <v/>
      </c>
      <c r="AD199" s="5" t="str">
        <f t="shared" si="37"/>
        <v/>
      </c>
      <c r="AE199" s="3" t="str">
        <f t="shared" si="45"/>
        <v/>
      </c>
      <c r="AF199" s="3"/>
      <c r="AH199">
        <f>MATCH(ROUND(M199,0)&amp;ROUND(N199,0),樣點!N:N,0)</f>
        <v>1249</v>
      </c>
      <c r="AI199" s="5">
        <f t="shared" si="46"/>
        <v>5.5555549915879965E-3</v>
      </c>
    </row>
    <row r="200" spans="3:35">
      <c r="C200" s="246" t="s">
        <v>21</v>
      </c>
      <c r="D200" s="246" t="s">
        <v>97</v>
      </c>
      <c r="E200" s="246" t="s">
        <v>122</v>
      </c>
      <c r="F200" s="246" t="s">
        <v>123</v>
      </c>
      <c r="G200" s="246">
        <v>2019</v>
      </c>
      <c r="H200" s="246">
        <v>5</v>
      </c>
      <c r="I200" s="246">
        <v>15</v>
      </c>
      <c r="J200" s="246">
        <v>1</v>
      </c>
      <c r="K200" s="246" t="s">
        <v>105</v>
      </c>
      <c r="L200" s="247">
        <v>7</v>
      </c>
      <c r="M200" s="246">
        <v>252612</v>
      </c>
      <c r="N200" s="246">
        <v>2687477</v>
      </c>
      <c r="O200" s="246">
        <v>7</v>
      </c>
      <c r="P200" s="246">
        <v>14</v>
      </c>
      <c r="Q200" s="246">
        <v>0</v>
      </c>
      <c r="R200" s="246"/>
      <c r="S200" s="246" t="s">
        <v>90</v>
      </c>
      <c r="T200" s="246" t="s">
        <v>32</v>
      </c>
      <c r="U200" s="246"/>
      <c r="V200" t="str">
        <f>INDEX(樣區!H:H,MATCH(F200,樣區!E:E,0))</f>
        <v>5月,6月</v>
      </c>
      <c r="W200" s="3" t="str">
        <f t="shared" si="38"/>
        <v>Y</v>
      </c>
      <c r="X200" s="3" t="str">
        <f t="shared" si="39"/>
        <v/>
      </c>
      <c r="Y200" s="3" t="str">
        <f t="shared" si="40"/>
        <v/>
      </c>
      <c r="Z200" s="3" t="str">
        <f t="shared" si="41"/>
        <v/>
      </c>
      <c r="AA200" s="3" t="str">
        <f t="shared" si="42"/>
        <v/>
      </c>
      <c r="AB200" s="249" t="str">
        <f t="shared" si="43"/>
        <v/>
      </c>
      <c r="AC200" s="3" t="str">
        <f t="shared" si="44"/>
        <v/>
      </c>
      <c r="AD200" s="5" t="str">
        <f t="shared" si="37"/>
        <v/>
      </c>
      <c r="AE200" s="3" t="str">
        <f t="shared" si="45"/>
        <v/>
      </c>
      <c r="AF200" s="3"/>
      <c r="AH200">
        <f>MATCH(ROUND(M200,0)&amp;ROUND(N200,0),樣點!N:N,0)</f>
        <v>1250</v>
      </c>
      <c r="AI200" s="5">
        <f t="shared" si="46"/>
        <v>6.2500000349245965E-3</v>
      </c>
    </row>
    <row r="201" spans="3:35">
      <c r="C201" s="246" t="s">
        <v>21</v>
      </c>
      <c r="D201" s="246" t="s">
        <v>97</v>
      </c>
      <c r="E201" s="246" t="s">
        <v>122</v>
      </c>
      <c r="F201" s="246" t="s">
        <v>123</v>
      </c>
      <c r="G201" s="246">
        <v>2019</v>
      </c>
      <c r="H201" s="246">
        <v>5</v>
      </c>
      <c r="I201" s="246">
        <v>15</v>
      </c>
      <c r="J201" s="246">
        <v>1</v>
      </c>
      <c r="K201" s="246" t="s">
        <v>105</v>
      </c>
      <c r="L201" s="247">
        <v>8</v>
      </c>
      <c r="M201" s="246">
        <v>252978</v>
      </c>
      <c r="N201" s="246">
        <v>2687720</v>
      </c>
      <c r="O201" s="246">
        <v>7</v>
      </c>
      <c r="P201" s="246">
        <v>23</v>
      </c>
      <c r="Q201" s="246">
        <v>0</v>
      </c>
      <c r="R201" s="246"/>
      <c r="S201" s="246" t="s">
        <v>90</v>
      </c>
      <c r="T201" s="246" t="s">
        <v>32</v>
      </c>
      <c r="U201" s="246" t="s">
        <v>127</v>
      </c>
      <c r="V201" t="str">
        <f>INDEX(樣區!H:H,MATCH(F201,樣區!E:E,0))</f>
        <v>5月,6月</v>
      </c>
      <c r="W201" s="3" t="str">
        <f t="shared" si="38"/>
        <v>Y</v>
      </c>
      <c r="X201" s="3" t="str">
        <f t="shared" si="39"/>
        <v/>
      </c>
      <c r="Y201" s="3" t="str">
        <f t="shared" si="40"/>
        <v/>
      </c>
      <c r="Z201" s="3" t="str">
        <f t="shared" si="41"/>
        <v/>
      </c>
      <c r="AA201" s="3" t="str">
        <f t="shared" si="42"/>
        <v/>
      </c>
      <c r="AB201" s="249" t="str">
        <f t="shared" si="43"/>
        <v/>
      </c>
      <c r="AC201" s="3" t="str">
        <f t="shared" si="44"/>
        <v/>
      </c>
      <c r="AD201" s="5" t="str">
        <f t="shared" si="37"/>
        <v/>
      </c>
      <c r="AE201" s="3" t="str">
        <f t="shared" si="45"/>
        <v/>
      </c>
      <c r="AF201" s="3"/>
      <c r="AH201">
        <f>MATCH(ROUND(M201,0)&amp;ROUND(N201,0),樣點!N:N,0)</f>
        <v>1251</v>
      </c>
      <c r="AI201" s="5">
        <f t="shared" si="46"/>
        <v>4.8611119855195284E-3</v>
      </c>
    </row>
    <row r="202" spans="3:35">
      <c r="C202" s="246" t="s">
        <v>21</v>
      </c>
      <c r="D202" s="246" t="s">
        <v>97</v>
      </c>
      <c r="E202" s="246" t="s">
        <v>122</v>
      </c>
      <c r="F202" s="246" t="s">
        <v>123</v>
      </c>
      <c r="G202" s="246">
        <v>2019</v>
      </c>
      <c r="H202" s="246">
        <v>5</v>
      </c>
      <c r="I202" s="246">
        <v>15</v>
      </c>
      <c r="J202" s="246">
        <v>1</v>
      </c>
      <c r="K202" s="246" t="s">
        <v>105</v>
      </c>
      <c r="L202" s="247">
        <v>10</v>
      </c>
      <c r="M202" s="246">
        <v>253069</v>
      </c>
      <c r="N202" s="246">
        <v>2687887</v>
      </c>
      <c r="O202" s="246">
        <v>7</v>
      </c>
      <c r="P202" s="246">
        <v>30</v>
      </c>
      <c r="Q202" s="246">
        <v>0</v>
      </c>
      <c r="R202" s="246"/>
      <c r="S202" s="246" t="s">
        <v>90</v>
      </c>
      <c r="T202" s="246" t="s">
        <v>32</v>
      </c>
      <c r="U202" s="246"/>
      <c r="V202" t="str">
        <f>INDEX(樣區!H:H,MATCH(F202,樣區!E:E,0))</f>
        <v>5月,6月</v>
      </c>
      <c r="W202" s="3" t="str">
        <f t="shared" si="38"/>
        <v>Y</v>
      </c>
      <c r="X202" s="3" t="str">
        <f t="shared" si="39"/>
        <v/>
      </c>
      <c r="Y202" s="3" t="str">
        <f t="shared" si="40"/>
        <v/>
      </c>
      <c r="Z202" s="3" t="str">
        <f t="shared" si="41"/>
        <v/>
      </c>
      <c r="AA202" s="3" t="str">
        <f t="shared" si="42"/>
        <v/>
      </c>
      <c r="AB202" s="249" t="str">
        <f t="shared" si="43"/>
        <v/>
      </c>
      <c r="AC202" s="3" t="str">
        <f t="shared" si="44"/>
        <v/>
      </c>
      <c r="AD202" s="5" t="str">
        <f t="shared" si="37"/>
        <v/>
      </c>
      <c r="AE202" s="3" t="str">
        <f t="shared" si="45"/>
        <v/>
      </c>
      <c r="AF202" s="3"/>
      <c r="AH202">
        <f>MATCH(ROUND(M202,0)&amp;ROUND(N202,0),樣點!N:N,0)</f>
        <v>1252</v>
      </c>
      <c r="AI202" s="5" t="str">
        <f t="shared" si="46"/>
        <v/>
      </c>
    </row>
    <row r="203" spans="3:35">
      <c r="C203" s="246" t="s">
        <v>21</v>
      </c>
      <c r="D203" s="246" t="s">
        <v>97</v>
      </c>
      <c r="E203" s="246" t="s">
        <v>128</v>
      </c>
      <c r="F203" s="246" t="s">
        <v>129</v>
      </c>
      <c r="G203" s="246">
        <v>2019</v>
      </c>
      <c r="H203" s="246">
        <v>4</v>
      </c>
      <c r="I203" s="246">
        <v>30</v>
      </c>
      <c r="J203" s="246">
        <v>1</v>
      </c>
      <c r="K203" s="246" t="s">
        <v>130</v>
      </c>
      <c r="L203" s="247">
        <v>1</v>
      </c>
      <c r="M203" s="246">
        <v>246331</v>
      </c>
      <c r="N203" s="246">
        <v>2680085</v>
      </c>
      <c r="O203" s="246">
        <v>6</v>
      </c>
      <c r="P203" s="246">
        <v>42</v>
      </c>
      <c r="Q203" s="246">
        <v>0</v>
      </c>
      <c r="R203" s="246"/>
      <c r="S203" s="246"/>
      <c r="T203" s="246" t="s">
        <v>54</v>
      </c>
      <c r="U203" s="246"/>
      <c r="V203" t="str">
        <f>INDEX(樣區!H:H,MATCH(F203,樣區!E:E,0))</f>
        <v>4月,6月</v>
      </c>
      <c r="W203" s="3" t="str">
        <f t="shared" si="38"/>
        <v>Y</v>
      </c>
      <c r="X203" s="3" t="str">
        <f t="shared" si="39"/>
        <v/>
      </c>
      <c r="Y203" s="3" t="str">
        <f t="shared" si="40"/>
        <v/>
      </c>
      <c r="Z203" s="3" t="str">
        <f t="shared" si="41"/>
        <v/>
      </c>
      <c r="AA203" s="3" t="str">
        <f t="shared" si="42"/>
        <v/>
      </c>
      <c r="AB203" s="249" t="str">
        <f t="shared" si="43"/>
        <v/>
      </c>
      <c r="AC203" s="3" t="str">
        <f t="shared" si="44"/>
        <v/>
      </c>
      <c r="AD203" s="5" t="str">
        <f t="shared" si="37"/>
        <v/>
      </c>
      <c r="AE203" s="3" t="str">
        <f t="shared" si="45"/>
        <v/>
      </c>
      <c r="AF203" s="3"/>
      <c r="AH203">
        <f>MATCH(ROUND(M203,0)&amp;ROUND(N203,0),樣點!N:N,0)</f>
        <v>1253</v>
      </c>
      <c r="AI203" s="5">
        <f t="shared" si="46"/>
        <v>9.7222220501862466E-3</v>
      </c>
    </row>
    <row r="204" spans="3:35">
      <c r="C204" s="246" t="s">
        <v>21</v>
      </c>
      <c r="D204" s="246" t="s">
        <v>97</v>
      </c>
      <c r="E204" s="246" t="s">
        <v>128</v>
      </c>
      <c r="F204" s="246" t="s">
        <v>129</v>
      </c>
      <c r="G204" s="246">
        <v>2019</v>
      </c>
      <c r="H204" s="246">
        <v>4</v>
      </c>
      <c r="I204" s="246">
        <v>30</v>
      </c>
      <c r="J204" s="246">
        <v>1</v>
      </c>
      <c r="K204" s="246" t="s">
        <v>130</v>
      </c>
      <c r="L204" s="247">
        <v>2</v>
      </c>
      <c r="M204" s="246">
        <v>246157</v>
      </c>
      <c r="N204" s="246">
        <v>2679685</v>
      </c>
      <c r="O204" s="246">
        <v>6</v>
      </c>
      <c r="P204" s="246">
        <v>56</v>
      </c>
      <c r="Q204" s="246">
        <v>0</v>
      </c>
      <c r="R204" s="246"/>
      <c r="S204" s="246"/>
      <c r="T204" s="246" t="s">
        <v>54</v>
      </c>
      <c r="U204" s="246" t="s">
        <v>131</v>
      </c>
      <c r="V204" t="str">
        <f>INDEX(樣區!H:H,MATCH(F204,樣區!E:E,0))</f>
        <v>4月,6月</v>
      </c>
      <c r="W204" s="3" t="str">
        <f t="shared" si="38"/>
        <v>Y</v>
      </c>
      <c r="X204" s="3" t="str">
        <f t="shared" si="39"/>
        <v/>
      </c>
      <c r="Y204" s="3" t="str">
        <f t="shared" si="40"/>
        <v/>
      </c>
      <c r="Z204" s="3" t="str">
        <f t="shared" si="41"/>
        <v/>
      </c>
      <c r="AA204" s="3" t="str">
        <f t="shared" si="42"/>
        <v/>
      </c>
      <c r="AB204" s="249" t="str">
        <f t="shared" si="43"/>
        <v/>
      </c>
      <c r="AC204" s="3" t="str">
        <f t="shared" si="44"/>
        <v/>
      </c>
      <c r="AD204" s="5" t="str">
        <f t="shared" si="37"/>
        <v/>
      </c>
      <c r="AE204" s="3" t="str">
        <f t="shared" si="45"/>
        <v/>
      </c>
      <c r="AF204" s="3"/>
      <c r="AH204">
        <f>MATCH(ROUND(M204,0)&amp;ROUND(N204,0),樣點!N:N,0)</f>
        <v>1254</v>
      </c>
      <c r="AI204" s="5">
        <f t="shared" si="46"/>
        <v>6.9444449618458748E-3</v>
      </c>
    </row>
    <row r="205" spans="3:35">
      <c r="C205" s="246" t="s">
        <v>21</v>
      </c>
      <c r="D205" s="246" t="s">
        <v>97</v>
      </c>
      <c r="E205" s="246" t="s">
        <v>128</v>
      </c>
      <c r="F205" s="246" t="s">
        <v>129</v>
      </c>
      <c r="G205" s="246">
        <v>2019</v>
      </c>
      <c r="H205" s="246">
        <v>4</v>
      </c>
      <c r="I205" s="246">
        <v>30</v>
      </c>
      <c r="J205" s="246">
        <v>1</v>
      </c>
      <c r="K205" s="246" t="s">
        <v>130</v>
      </c>
      <c r="L205" s="247">
        <v>3</v>
      </c>
      <c r="M205" s="246">
        <v>246396</v>
      </c>
      <c r="N205" s="246">
        <v>2679801</v>
      </c>
      <c r="O205" s="246">
        <v>7</v>
      </c>
      <c r="P205" s="246">
        <v>6</v>
      </c>
      <c r="Q205" s="246">
        <v>0</v>
      </c>
      <c r="R205" s="246"/>
      <c r="S205" s="246"/>
      <c r="T205" s="246" t="s">
        <v>54</v>
      </c>
      <c r="U205" s="246"/>
      <c r="V205" t="str">
        <f>INDEX(樣區!H:H,MATCH(F205,樣區!E:E,0))</f>
        <v>4月,6月</v>
      </c>
      <c r="W205" s="3" t="str">
        <f t="shared" si="38"/>
        <v>Y</v>
      </c>
      <c r="X205" s="3" t="str">
        <f t="shared" si="39"/>
        <v/>
      </c>
      <c r="Y205" s="3" t="str">
        <f t="shared" si="40"/>
        <v/>
      </c>
      <c r="Z205" s="3" t="str">
        <f t="shared" si="41"/>
        <v/>
      </c>
      <c r="AA205" s="3" t="str">
        <f t="shared" si="42"/>
        <v/>
      </c>
      <c r="AB205" s="249" t="str">
        <f t="shared" si="43"/>
        <v/>
      </c>
      <c r="AC205" s="3" t="str">
        <f t="shared" si="44"/>
        <v/>
      </c>
      <c r="AD205" s="5" t="str">
        <f t="shared" si="37"/>
        <v/>
      </c>
      <c r="AE205" s="3" t="str">
        <f t="shared" si="45"/>
        <v/>
      </c>
      <c r="AF205" s="3"/>
      <c r="AH205">
        <f>MATCH(ROUND(M205,0)&amp;ROUND(N205,0),樣點!N:N,0)</f>
        <v>1255</v>
      </c>
      <c r="AI205" s="5">
        <f t="shared" si="46"/>
        <v>7.6388890156522393E-3</v>
      </c>
    </row>
    <row r="206" spans="3:35">
      <c r="C206" s="246" t="s">
        <v>21</v>
      </c>
      <c r="D206" s="246" t="s">
        <v>97</v>
      </c>
      <c r="E206" s="246" t="s">
        <v>128</v>
      </c>
      <c r="F206" s="246" t="s">
        <v>129</v>
      </c>
      <c r="G206" s="246">
        <v>2019</v>
      </c>
      <c r="H206" s="246">
        <v>4</v>
      </c>
      <c r="I206" s="246">
        <v>30</v>
      </c>
      <c r="J206" s="246">
        <v>1</v>
      </c>
      <c r="K206" s="246" t="s">
        <v>130</v>
      </c>
      <c r="L206" s="247">
        <v>4</v>
      </c>
      <c r="M206" s="246">
        <v>246628</v>
      </c>
      <c r="N206" s="246">
        <v>2680177</v>
      </c>
      <c r="O206" s="246">
        <v>7</v>
      </c>
      <c r="P206" s="246">
        <v>17</v>
      </c>
      <c r="Q206" s="246">
        <v>0</v>
      </c>
      <c r="R206" s="246"/>
      <c r="S206" s="246"/>
      <c r="T206" s="246" t="s">
        <v>32</v>
      </c>
      <c r="U206" s="246" t="s">
        <v>132</v>
      </c>
      <c r="V206" t="str">
        <f>INDEX(樣區!H:H,MATCH(F206,樣區!E:E,0))</f>
        <v>4月,6月</v>
      </c>
      <c r="W206" s="3" t="str">
        <f t="shared" si="38"/>
        <v>Y</v>
      </c>
      <c r="X206" s="3" t="str">
        <f t="shared" si="39"/>
        <v/>
      </c>
      <c r="Y206" s="3" t="str">
        <f t="shared" si="40"/>
        <v/>
      </c>
      <c r="Z206" s="3" t="str">
        <f t="shared" si="41"/>
        <v/>
      </c>
      <c r="AA206" s="3" t="str">
        <f t="shared" si="42"/>
        <v/>
      </c>
      <c r="AB206" s="249" t="str">
        <f t="shared" si="43"/>
        <v/>
      </c>
      <c r="AC206" s="3" t="str">
        <f t="shared" si="44"/>
        <v/>
      </c>
      <c r="AD206" s="5" t="str">
        <f t="shared" si="37"/>
        <v/>
      </c>
      <c r="AE206" s="3" t="str">
        <f t="shared" si="45"/>
        <v/>
      </c>
      <c r="AF206" s="3"/>
      <c r="AH206">
        <f>MATCH(ROUND(M206,0)&amp;ROUND(N206,0),樣點!N:N,0)</f>
        <v>1256</v>
      </c>
      <c r="AI206" s="5">
        <f t="shared" si="46"/>
        <v>5.5555549915879965E-3</v>
      </c>
    </row>
    <row r="207" spans="3:35">
      <c r="C207" s="246" t="s">
        <v>21</v>
      </c>
      <c r="D207" s="246" t="s">
        <v>97</v>
      </c>
      <c r="E207" s="246" t="s">
        <v>128</v>
      </c>
      <c r="F207" s="246" t="s">
        <v>129</v>
      </c>
      <c r="G207" s="246">
        <v>2019</v>
      </c>
      <c r="H207" s="246">
        <v>4</v>
      </c>
      <c r="I207" s="246">
        <v>30</v>
      </c>
      <c r="J207" s="246">
        <v>1</v>
      </c>
      <c r="K207" s="246" t="s">
        <v>130</v>
      </c>
      <c r="L207" s="247">
        <v>5</v>
      </c>
      <c r="M207" s="246">
        <v>246865</v>
      </c>
      <c r="N207" s="246">
        <v>2680095</v>
      </c>
      <c r="O207" s="246">
        <v>7</v>
      </c>
      <c r="P207" s="246">
        <v>25</v>
      </c>
      <c r="Q207" s="246">
        <v>0</v>
      </c>
      <c r="R207" s="246"/>
      <c r="S207" s="246"/>
      <c r="T207" s="246" t="s">
        <v>32</v>
      </c>
      <c r="U207" s="246"/>
      <c r="V207" t="str">
        <f>INDEX(樣區!H:H,MATCH(F207,樣區!E:E,0))</f>
        <v>4月,6月</v>
      </c>
      <c r="W207" s="3" t="str">
        <f t="shared" si="38"/>
        <v>Y</v>
      </c>
      <c r="X207" s="3" t="str">
        <f t="shared" si="39"/>
        <v/>
      </c>
      <c r="Y207" s="3" t="str">
        <f t="shared" si="40"/>
        <v/>
      </c>
      <c r="Z207" s="3" t="str">
        <f t="shared" si="41"/>
        <v/>
      </c>
      <c r="AA207" s="3" t="str">
        <f t="shared" si="42"/>
        <v/>
      </c>
      <c r="AB207" s="249" t="str">
        <f t="shared" si="43"/>
        <v/>
      </c>
      <c r="AC207" s="3" t="str">
        <f t="shared" si="44"/>
        <v/>
      </c>
      <c r="AD207" s="5" t="str">
        <f t="shared" si="37"/>
        <v/>
      </c>
      <c r="AE207" s="3" t="str">
        <f t="shared" si="45"/>
        <v/>
      </c>
      <c r="AF207" s="3"/>
      <c r="AH207">
        <f>MATCH(ROUND(M207,0)&amp;ROUND(N207,0),樣點!N:N,0)</f>
        <v>1257</v>
      </c>
      <c r="AI207" s="5">
        <f t="shared" si="46"/>
        <v>9.7222229815088212E-3</v>
      </c>
    </row>
    <row r="208" spans="3:35">
      <c r="C208" s="246" t="s">
        <v>21</v>
      </c>
      <c r="D208" s="246" t="s">
        <v>97</v>
      </c>
      <c r="E208" s="246" t="s">
        <v>128</v>
      </c>
      <c r="F208" s="246" t="s">
        <v>129</v>
      </c>
      <c r="G208" s="246">
        <v>2019</v>
      </c>
      <c r="H208" s="246">
        <v>4</v>
      </c>
      <c r="I208" s="246">
        <v>30</v>
      </c>
      <c r="J208" s="246">
        <v>1</v>
      </c>
      <c r="K208" s="246" t="s">
        <v>130</v>
      </c>
      <c r="L208" s="247">
        <v>6</v>
      </c>
      <c r="M208" s="246">
        <v>247012</v>
      </c>
      <c r="N208" s="246">
        <v>2679824</v>
      </c>
      <c r="O208" s="246">
        <v>7</v>
      </c>
      <c r="P208" s="246">
        <v>39</v>
      </c>
      <c r="Q208" s="246">
        <v>0</v>
      </c>
      <c r="R208" s="246"/>
      <c r="S208" s="246"/>
      <c r="T208" s="246" t="s">
        <v>32</v>
      </c>
      <c r="U208" s="246" t="s">
        <v>131</v>
      </c>
      <c r="V208" t="str">
        <f>INDEX(樣區!H:H,MATCH(F208,樣區!E:E,0))</f>
        <v>4月,6月</v>
      </c>
      <c r="W208" s="3" t="str">
        <f t="shared" si="38"/>
        <v>Y</v>
      </c>
      <c r="X208" s="3" t="str">
        <f t="shared" si="39"/>
        <v/>
      </c>
      <c r="Y208" s="3" t="str">
        <f t="shared" si="40"/>
        <v/>
      </c>
      <c r="Z208" s="3" t="str">
        <f t="shared" si="41"/>
        <v/>
      </c>
      <c r="AA208" s="3" t="str">
        <f t="shared" si="42"/>
        <v/>
      </c>
      <c r="AB208" s="249" t="str">
        <f t="shared" si="43"/>
        <v/>
      </c>
      <c r="AC208" s="3" t="str">
        <f t="shared" si="44"/>
        <v/>
      </c>
      <c r="AD208" s="5" t="str">
        <f t="shared" si="37"/>
        <v/>
      </c>
      <c r="AE208" s="3" t="str">
        <f t="shared" si="45"/>
        <v/>
      </c>
      <c r="AF208" s="3"/>
      <c r="AH208">
        <f>MATCH(ROUND(M208,0)&amp;ROUND(N208,0),樣點!N:N,0)</f>
        <v>1258</v>
      </c>
      <c r="AI208" s="5">
        <f t="shared" si="46"/>
        <v>7.6388880261220038E-3</v>
      </c>
    </row>
    <row r="209" spans="3:35">
      <c r="C209" s="246" t="s">
        <v>21</v>
      </c>
      <c r="D209" s="246" t="s">
        <v>97</v>
      </c>
      <c r="E209" s="246" t="s">
        <v>128</v>
      </c>
      <c r="F209" s="246" t="s">
        <v>129</v>
      </c>
      <c r="G209" s="246">
        <v>2019</v>
      </c>
      <c r="H209" s="246">
        <v>4</v>
      </c>
      <c r="I209" s="246">
        <v>30</v>
      </c>
      <c r="J209" s="246">
        <v>1</v>
      </c>
      <c r="K209" s="246" t="s">
        <v>130</v>
      </c>
      <c r="L209" s="246" t="s">
        <v>1318</v>
      </c>
      <c r="M209" s="246">
        <v>247023</v>
      </c>
      <c r="N209" s="246">
        <v>2680090</v>
      </c>
      <c r="O209" s="246">
        <v>7</v>
      </c>
      <c r="P209" s="246">
        <v>50</v>
      </c>
      <c r="Q209" s="246">
        <v>2</v>
      </c>
      <c r="R209" s="246" t="s">
        <v>89</v>
      </c>
      <c r="S209" s="246" t="s">
        <v>44</v>
      </c>
      <c r="T209" s="246" t="s">
        <v>133</v>
      </c>
      <c r="U209" s="246" t="s">
        <v>134</v>
      </c>
      <c r="V209" t="str">
        <f>INDEX(樣區!H:H,MATCH(F209,樣區!E:E,0))</f>
        <v>4月,6月</v>
      </c>
      <c r="W209" s="3" t="str">
        <f t="shared" si="38"/>
        <v>N</v>
      </c>
      <c r="X209" s="3" t="str">
        <f t="shared" si="39"/>
        <v/>
      </c>
      <c r="Y209" s="3" t="str">
        <f t="shared" si="40"/>
        <v/>
      </c>
      <c r="Z209" s="3" t="str">
        <f t="shared" si="41"/>
        <v/>
      </c>
      <c r="AA209" s="3" t="str">
        <f t="shared" si="42"/>
        <v/>
      </c>
      <c r="AB209" s="2" t="str">
        <f t="shared" si="43"/>
        <v/>
      </c>
      <c r="AC209" s="3" t="str">
        <f t="shared" si="44"/>
        <v/>
      </c>
      <c r="AD209" s="5" t="str">
        <f>IF(ISBLANK(O209),"需記錄時間",IFERROR(IF((AI209-TIME(0,5,59))&lt;0,"需計滿6分鍾",""),""))</f>
        <v/>
      </c>
      <c r="AE209" s="3" t="str">
        <f t="shared" si="45"/>
        <v/>
      </c>
      <c r="AF209" s="3"/>
      <c r="AH209" t="e">
        <f>MATCH(ROUND(M209,0)&amp;ROUND(N209,0),樣點!N:N,0)</f>
        <v>#N/A</v>
      </c>
      <c r="AI209" s="5" t="str">
        <f t="shared" si="46"/>
        <v/>
      </c>
    </row>
    <row r="210" spans="3:35">
      <c r="C210" s="246" t="s">
        <v>21</v>
      </c>
      <c r="D210" s="246" t="s">
        <v>97</v>
      </c>
      <c r="E210" s="246" t="s">
        <v>135</v>
      </c>
      <c r="F210" s="246" t="s">
        <v>136</v>
      </c>
      <c r="G210" s="246">
        <v>2019</v>
      </c>
      <c r="H210" s="246">
        <v>4</v>
      </c>
      <c r="I210" s="246">
        <v>18</v>
      </c>
      <c r="J210" s="246">
        <v>1</v>
      </c>
      <c r="K210" s="246" t="s">
        <v>137</v>
      </c>
      <c r="L210" s="247">
        <v>1</v>
      </c>
      <c r="M210" s="246">
        <v>249461</v>
      </c>
      <c r="N210" s="246">
        <v>2683934</v>
      </c>
      <c r="O210" s="246">
        <v>8</v>
      </c>
      <c r="P210" s="246">
        <v>25</v>
      </c>
      <c r="Q210" s="246">
        <v>0</v>
      </c>
      <c r="R210" s="246"/>
      <c r="S210" s="246" t="s">
        <v>90</v>
      </c>
      <c r="T210" s="246" t="s">
        <v>26</v>
      </c>
      <c r="U210" s="246"/>
      <c r="V210" t="str">
        <f>INDEX(樣區!H:H,MATCH(F210,樣區!E:E,0))</f>
        <v>4月,6月</v>
      </c>
      <c r="W210" s="3" t="str">
        <f t="shared" si="38"/>
        <v>Y</v>
      </c>
      <c r="X210" s="3" t="str">
        <f t="shared" si="39"/>
        <v/>
      </c>
      <c r="Y210" s="3" t="str">
        <f t="shared" si="40"/>
        <v/>
      </c>
      <c r="Z210" s="3" t="str">
        <f t="shared" si="41"/>
        <v/>
      </c>
      <c r="AA210" s="3" t="str">
        <f t="shared" si="42"/>
        <v/>
      </c>
      <c r="AB210" s="249" t="str">
        <f t="shared" si="43"/>
        <v/>
      </c>
      <c r="AC210" s="3" t="str">
        <f t="shared" si="44"/>
        <v/>
      </c>
      <c r="AD210" s="5" t="str">
        <f t="shared" ref="AD210:AD273" si="47">IF(ISBLANK(O210),"需記錄時間",IFERROR(IF((AI210-TIME(0,5,59))&lt;0,"需計滿6分鐘",""),""))</f>
        <v/>
      </c>
      <c r="AE210" s="3" t="str">
        <f t="shared" si="45"/>
        <v/>
      </c>
      <c r="AF210" s="3"/>
      <c r="AH210">
        <f>MATCH(ROUND(M210,0)&amp;ROUND(N210,0),樣點!N:N,0)</f>
        <v>1259</v>
      </c>
      <c r="AI210" s="5">
        <f t="shared" si="46"/>
        <v>1.1111111030913889E-2</v>
      </c>
    </row>
    <row r="211" spans="3:35">
      <c r="C211" s="246" t="s">
        <v>21</v>
      </c>
      <c r="D211" s="246" t="s">
        <v>97</v>
      </c>
      <c r="E211" s="246" t="s">
        <v>135</v>
      </c>
      <c r="F211" s="246" t="s">
        <v>136</v>
      </c>
      <c r="G211" s="246">
        <v>2019</v>
      </c>
      <c r="H211" s="246">
        <v>4</v>
      </c>
      <c r="I211" s="246">
        <v>18</v>
      </c>
      <c r="J211" s="246">
        <v>1</v>
      </c>
      <c r="K211" s="246" t="s">
        <v>137</v>
      </c>
      <c r="L211" s="247">
        <v>2</v>
      </c>
      <c r="M211" s="246">
        <v>248972</v>
      </c>
      <c r="N211" s="246">
        <v>2683774</v>
      </c>
      <c r="O211" s="246">
        <v>8</v>
      </c>
      <c r="P211" s="246">
        <v>41</v>
      </c>
      <c r="Q211" s="246">
        <v>0</v>
      </c>
      <c r="R211" s="246"/>
      <c r="S211" s="246" t="s">
        <v>90</v>
      </c>
      <c r="T211" s="246" t="s">
        <v>32</v>
      </c>
      <c r="U211" s="246"/>
      <c r="V211" t="str">
        <f>INDEX(樣區!H:H,MATCH(F211,樣區!E:E,0))</f>
        <v>4月,6月</v>
      </c>
      <c r="W211" s="3" t="str">
        <f t="shared" si="38"/>
        <v>Y</v>
      </c>
      <c r="X211" s="3" t="str">
        <f t="shared" si="39"/>
        <v/>
      </c>
      <c r="Y211" s="3" t="str">
        <f t="shared" si="40"/>
        <v/>
      </c>
      <c r="Z211" s="3" t="str">
        <f t="shared" si="41"/>
        <v/>
      </c>
      <c r="AA211" s="3" t="str">
        <f t="shared" si="42"/>
        <v/>
      </c>
      <c r="AB211" s="249" t="str">
        <f t="shared" si="43"/>
        <v/>
      </c>
      <c r="AC211" s="3" t="str">
        <f t="shared" si="44"/>
        <v/>
      </c>
      <c r="AD211" s="5" t="str">
        <f t="shared" si="47"/>
        <v/>
      </c>
      <c r="AE211" s="3" t="str">
        <f t="shared" si="45"/>
        <v/>
      </c>
      <c r="AF211" s="3"/>
      <c r="AH211">
        <f>MATCH(ROUND(M211,0)&amp;ROUND(N211,0),樣點!N:N,0)</f>
        <v>1260</v>
      </c>
      <c r="AI211" s="5">
        <f t="shared" si="46"/>
        <v>6.2499999767169356E-3</v>
      </c>
    </row>
    <row r="212" spans="3:35">
      <c r="C212" s="246" t="s">
        <v>21</v>
      </c>
      <c r="D212" s="246" t="s">
        <v>97</v>
      </c>
      <c r="E212" s="246" t="s">
        <v>135</v>
      </c>
      <c r="F212" s="246" t="s">
        <v>136</v>
      </c>
      <c r="G212" s="246">
        <v>2019</v>
      </c>
      <c r="H212" s="246">
        <v>4</v>
      </c>
      <c r="I212" s="246">
        <v>18</v>
      </c>
      <c r="J212" s="246">
        <v>1</v>
      </c>
      <c r="K212" s="246" t="s">
        <v>137</v>
      </c>
      <c r="L212" s="247">
        <v>3</v>
      </c>
      <c r="M212" s="246">
        <v>248904</v>
      </c>
      <c r="N212" s="246">
        <v>2683403</v>
      </c>
      <c r="O212" s="246">
        <v>8</v>
      </c>
      <c r="P212" s="246">
        <v>50</v>
      </c>
      <c r="Q212" s="246">
        <v>0</v>
      </c>
      <c r="R212" s="246"/>
      <c r="S212" s="246" t="s">
        <v>90</v>
      </c>
      <c r="T212" s="246" t="s">
        <v>32</v>
      </c>
      <c r="U212" s="246"/>
      <c r="V212" t="str">
        <f>INDEX(樣區!H:H,MATCH(F212,樣區!E:E,0))</f>
        <v>4月,6月</v>
      </c>
      <c r="W212" s="3" t="str">
        <f t="shared" si="38"/>
        <v>Y</v>
      </c>
      <c r="X212" s="3" t="str">
        <f t="shared" si="39"/>
        <v/>
      </c>
      <c r="Y212" s="3" t="str">
        <f t="shared" si="40"/>
        <v/>
      </c>
      <c r="Z212" s="3" t="str">
        <f t="shared" si="41"/>
        <v/>
      </c>
      <c r="AA212" s="3" t="str">
        <f t="shared" si="42"/>
        <v/>
      </c>
      <c r="AB212" s="249" t="str">
        <f t="shared" si="43"/>
        <v/>
      </c>
      <c r="AC212" s="3" t="str">
        <f t="shared" si="44"/>
        <v/>
      </c>
      <c r="AD212" s="5" t="str">
        <f t="shared" si="47"/>
        <v/>
      </c>
      <c r="AE212" s="3" t="str">
        <f t="shared" si="45"/>
        <v/>
      </c>
      <c r="AF212" s="3"/>
      <c r="AH212">
        <f>MATCH(ROUND(M212,0)&amp;ROUND(N212,0),樣點!N:N,0)</f>
        <v>1261</v>
      </c>
      <c r="AI212" s="5">
        <f t="shared" si="46"/>
        <v>6.2500000349245965E-3</v>
      </c>
    </row>
    <row r="213" spans="3:35">
      <c r="C213" s="246" t="s">
        <v>21</v>
      </c>
      <c r="D213" s="246" t="s">
        <v>97</v>
      </c>
      <c r="E213" s="246" t="s">
        <v>135</v>
      </c>
      <c r="F213" s="246" t="s">
        <v>136</v>
      </c>
      <c r="G213" s="246">
        <v>2019</v>
      </c>
      <c r="H213" s="246">
        <v>4</v>
      </c>
      <c r="I213" s="246">
        <v>18</v>
      </c>
      <c r="J213" s="246">
        <v>1</v>
      </c>
      <c r="K213" s="246" t="s">
        <v>137</v>
      </c>
      <c r="L213" s="247">
        <v>4</v>
      </c>
      <c r="M213" s="246">
        <v>248659</v>
      </c>
      <c r="N213" s="246">
        <v>2683146</v>
      </c>
      <c r="O213" s="246">
        <v>8</v>
      </c>
      <c r="P213" s="246">
        <v>59</v>
      </c>
      <c r="Q213" s="246">
        <v>0</v>
      </c>
      <c r="R213" s="246"/>
      <c r="S213" s="246" t="s">
        <v>90</v>
      </c>
      <c r="T213" s="246" t="s">
        <v>32</v>
      </c>
      <c r="U213" s="246"/>
      <c r="V213" t="str">
        <f>INDEX(樣區!H:H,MATCH(F213,樣區!E:E,0))</f>
        <v>4月,6月</v>
      </c>
      <c r="W213" s="3" t="str">
        <f t="shared" si="38"/>
        <v>Y</v>
      </c>
      <c r="X213" s="3" t="str">
        <f t="shared" si="39"/>
        <v/>
      </c>
      <c r="Y213" s="3" t="str">
        <f t="shared" si="40"/>
        <v/>
      </c>
      <c r="Z213" s="3" t="str">
        <f t="shared" si="41"/>
        <v/>
      </c>
      <c r="AA213" s="3" t="str">
        <f t="shared" si="42"/>
        <v/>
      </c>
      <c r="AB213" s="249" t="str">
        <f t="shared" si="43"/>
        <v/>
      </c>
      <c r="AC213" s="3" t="str">
        <f t="shared" si="44"/>
        <v/>
      </c>
      <c r="AD213" s="5" t="str">
        <f t="shared" si="47"/>
        <v/>
      </c>
      <c r="AE213" s="3" t="str">
        <f t="shared" si="45"/>
        <v/>
      </c>
      <c r="AF213" s="3"/>
      <c r="AH213">
        <f>MATCH(ROUND(M213,0)&amp;ROUND(N213,0),樣點!N:N,0)</f>
        <v>1262</v>
      </c>
      <c r="AI213" s="5">
        <f t="shared" si="46"/>
        <v>6.9444449618458748E-3</v>
      </c>
    </row>
    <row r="214" spans="3:35">
      <c r="C214" s="246" t="s">
        <v>21</v>
      </c>
      <c r="D214" s="246" t="s">
        <v>97</v>
      </c>
      <c r="E214" s="246" t="s">
        <v>135</v>
      </c>
      <c r="F214" s="246" t="s">
        <v>136</v>
      </c>
      <c r="G214" s="246">
        <v>2019</v>
      </c>
      <c r="H214" s="246">
        <v>4</v>
      </c>
      <c r="I214" s="246">
        <v>18</v>
      </c>
      <c r="J214" s="246">
        <v>1</v>
      </c>
      <c r="K214" s="246" t="s">
        <v>137</v>
      </c>
      <c r="L214" s="247">
        <v>5</v>
      </c>
      <c r="M214" s="246">
        <v>248344</v>
      </c>
      <c r="N214" s="246">
        <v>2682782</v>
      </c>
      <c r="O214" s="246">
        <v>9</v>
      </c>
      <c r="P214" s="246">
        <v>9</v>
      </c>
      <c r="Q214" s="246">
        <v>0</v>
      </c>
      <c r="R214" s="246"/>
      <c r="S214" s="246" t="s">
        <v>90</v>
      </c>
      <c r="T214" s="246" t="s">
        <v>26</v>
      </c>
      <c r="U214" s="246"/>
      <c r="V214" t="str">
        <f>INDEX(樣區!H:H,MATCH(F214,樣區!E:E,0))</f>
        <v>4月,6月</v>
      </c>
      <c r="W214" s="3" t="str">
        <f t="shared" si="38"/>
        <v>Y</v>
      </c>
      <c r="X214" s="3" t="str">
        <f t="shared" si="39"/>
        <v/>
      </c>
      <c r="Y214" s="3" t="str">
        <f t="shared" si="40"/>
        <v/>
      </c>
      <c r="Z214" s="3" t="str">
        <f t="shared" si="41"/>
        <v/>
      </c>
      <c r="AA214" s="3" t="str">
        <f t="shared" si="42"/>
        <v/>
      </c>
      <c r="AB214" s="249" t="str">
        <f t="shared" si="43"/>
        <v/>
      </c>
      <c r="AC214" s="3" t="str">
        <f t="shared" si="44"/>
        <v/>
      </c>
      <c r="AD214" s="5" t="str">
        <f t="shared" si="47"/>
        <v/>
      </c>
      <c r="AE214" s="3" t="str">
        <f t="shared" si="45"/>
        <v/>
      </c>
      <c r="AF214" s="3"/>
      <c r="AH214">
        <f>MATCH(ROUND(M214,0)&amp;ROUND(N214,0),樣點!N:N,0)</f>
        <v>1263</v>
      </c>
      <c r="AI214" s="5">
        <f t="shared" si="46"/>
        <v>6.9444440305233002E-3</v>
      </c>
    </row>
    <row r="215" spans="3:35">
      <c r="C215" s="246" t="s">
        <v>21</v>
      </c>
      <c r="D215" s="246" t="s">
        <v>97</v>
      </c>
      <c r="E215" s="246" t="s">
        <v>135</v>
      </c>
      <c r="F215" s="246" t="s">
        <v>136</v>
      </c>
      <c r="G215" s="246">
        <v>2019</v>
      </c>
      <c r="H215" s="246">
        <v>4</v>
      </c>
      <c r="I215" s="246">
        <v>18</v>
      </c>
      <c r="J215" s="246">
        <v>1</v>
      </c>
      <c r="K215" s="246" t="s">
        <v>137</v>
      </c>
      <c r="L215" s="247">
        <v>6</v>
      </c>
      <c r="M215" s="246">
        <v>248336</v>
      </c>
      <c r="N215" s="246">
        <v>2682464</v>
      </c>
      <c r="O215" s="246">
        <v>9</v>
      </c>
      <c r="P215" s="246">
        <v>19</v>
      </c>
      <c r="Q215" s="246">
        <v>0</v>
      </c>
      <c r="R215" s="246"/>
      <c r="S215" s="246" t="s">
        <v>90</v>
      </c>
      <c r="T215" s="246" t="s">
        <v>32</v>
      </c>
      <c r="U215" s="246"/>
      <c r="V215" t="str">
        <f>INDEX(樣區!H:H,MATCH(F215,樣區!E:E,0))</f>
        <v>4月,6月</v>
      </c>
      <c r="W215" s="3" t="str">
        <f t="shared" si="38"/>
        <v>Y</v>
      </c>
      <c r="X215" s="3" t="str">
        <f t="shared" si="39"/>
        <v/>
      </c>
      <c r="Y215" s="3" t="str">
        <f t="shared" si="40"/>
        <v/>
      </c>
      <c r="Z215" s="3" t="str">
        <f t="shared" si="41"/>
        <v/>
      </c>
      <c r="AA215" s="3" t="str">
        <f t="shared" si="42"/>
        <v/>
      </c>
      <c r="AB215" s="249" t="str">
        <f t="shared" si="43"/>
        <v/>
      </c>
      <c r="AC215" s="3" t="str">
        <f t="shared" si="44"/>
        <v/>
      </c>
      <c r="AD215" s="5" t="str">
        <f t="shared" si="47"/>
        <v/>
      </c>
      <c r="AE215" s="3" t="str">
        <f t="shared" si="45"/>
        <v/>
      </c>
      <c r="AF215" s="3"/>
      <c r="AH215">
        <f>MATCH(ROUND(M215,0)&amp;ROUND(N215,0),樣點!N:N,0)</f>
        <v>1264</v>
      </c>
      <c r="AI215" s="5" t="str">
        <f t="shared" si="46"/>
        <v/>
      </c>
    </row>
    <row r="216" spans="3:35">
      <c r="C216" s="246" t="s">
        <v>21</v>
      </c>
      <c r="D216" s="246" t="s">
        <v>97</v>
      </c>
      <c r="E216" s="246" t="s">
        <v>138</v>
      </c>
      <c r="F216" s="246" t="s">
        <v>139</v>
      </c>
      <c r="G216" s="246">
        <v>2019</v>
      </c>
      <c r="H216" s="246">
        <v>4</v>
      </c>
      <c r="I216" s="246">
        <v>15</v>
      </c>
      <c r="J216" s="246">
        <v>1</v>
      </c>
      <c r="K216" s="246" t="s">
        <v>140</v>
      </c>
      <c r="L216" s="247">
        <v>1</v>
      </c>
      <c r="M216" s="246">
        <v>238478</v>
      </c>
      <c r="N216" s="246">
        <v>2685034</v>
      </c>
      <c r="O216" s="246">
        <v>7</v>
      </c>
      <c r="P216" s="246">
        <v>29</v>
      </c>
      <c r="Q216" s="246">
        <v>0</v>
      </c>
      <c r="R216" s="246"/>
      <c r="S216" s="246" t="s">
        <v>90</v>
      </c>
      <c r="T216" s="246" t="s">
        <v>32</v>
      </c>
      <c r="U216" s="246"/>
      <c r="V216" t="str">
        <f>INDEX(樣區!H:H,MATCH(F216,樣區!E:E,0))</f>
        <v>3月,5月</v>
      </c>
      <c r="W216" s="3" t="str">
        <f t="shared" si="38"/>
        <v>Y</v>
      </c>
      <c r="X216" s="3" t="str">
        <f t="shared" si="39"/>
        <v/>
      </c>
      <c r="Y216" s="3" t="str">
        <f t="shared" si="40"/>
        <v/>
      </c>
      <c r="Z216" s="3" t="str">
        <f t="shared" si="41"/>
        <v/>
      </c>
      <c r="AA216" s="3" t="str">
        <f t="shared" si="42"/>
        <v/>
      </c>
      <c r="AB216" s="249" t="str">
        <f t="shared" si="43"/>
        <v/>
      </c>
      <c r="AC216" s="3" t="str">
        <f t="shared" si="44"/>
        <v/>
      </c>
      <c r="AD216" s="5" t="str">
        <f t="shared" si="47"/>
        <v/>
      </c>
      <c r="AE216" s="3" t="str">
        <f t="shared" si="45"/>
        <v/>
      </c>
      <c r="AF216" s="3"/>
      <c r="AH216">
        <f>MATCH(ROUND(M216,0)&amp;ROUND(N216,0),樣點!N:N,0)</f>
        <v>1265</v>
      </c>
      <c r="AI216" s="5">
        <f t="shared" si="46"/>
        <v>6.2499999767169356E-3</v>
      </c>
    </row>
    <row r="217" spans="3:35">
      <c r="C217" s="246" t="s">
        <v>21</v>
      </c>
      <c r="D217" s="246" t="s">
        <v>97</v>
      </c>
      <c r="E217" s="246" t="s">
        <v>138</v>
      </c>
      <c r="F217" s="246" t="s">
        <v>139</v>
      </c>
      <c r="G217" s="246">
        <v>2019</v>
      </c>
      <c r="H217" s="246">
        <v>4</v>
      </c>
      <c r="I217" s="246">
        <v>15</v>
      </c>
      <c r="J217" s="246">
        <v>1</v>
      </c>
      <c r="K217" s="246" t="s">
        <v>140</v>
      </c>
      <c r="L217" s="247">
        <v>2</v>
      </c>
      <c r="M217" s="246">
        <v>238728</v>
      </c>
      <c r="N217" s="246">
        <v>2685217</v>
      </c>
      <c r="O217" s="246">
        <v>7</v>
      </c>
      <c r="P217" s="246">
        <v>38</v>
      </c>
      <c r="Q217" s="246">
        <v>0</v>
      </c>
      <c r="R217" s="246"/>
      <c r="S217" s="246" t="s">
        <v>90</v>
      </c>
      <c r="T217" s="246" t="s">
        <v>61</v>
      </c>
      <c r="U217" s="246"/>
      <c r="V217" t="str">
        <f>INDEX(樣區!H:H,MATCH(F217,樣區!E:E,0))</f>
        <v>3月,5月</v>
      </c>
      <c r="W217" s="3" t="str">
        <f t="shared" si="38"/>
        <v>Y</v>
      </c>
      <c r="X217" s="3" t="str">
        <f t="shared" si="39"/>
        <v/>
      </c>
      <c r="Y217" s="3" t="str">
        <f t="shared" si="40"/>
        <v/>
      </c>
      <c r="Z217" s="3" t="str">
        <f t="shared" si="41"/>
        <v/>
      </c>
      <c r="AA217" s="3" t="str">
        <f t="shared" si="42"/>
        <v/>
      </c>
      <c r="AB217" s="249" t="str">
        <f t="shared" si="43"/>
        <v/>
      </c>
      <c r="AC217" s="3" t="str">
        <f t="shared" si="44"/>
        <v/>
      </c>
      <c r="AD217" s="5" t="str">
        <f t="shared" si="47"/>
        <v/>
      </c>
      <c r="AE217" s="3" t="str">
        <f t="shared" si="45"/>
        <v/>
      </c>
      <c r="AF217" s="3"/>
      <c r="AH217">
        <f>MATCH(ROUND(M217,0)&amp;ROUND(N217,0),樣點!N:N,0)</f>
        <v>1266</v>
      </c>
      <c r="AI217" s="5">
        <f t="shared" si="46"/>
        <v>7.6388890156522393E-3</v>
      </c>
    </row>
    <row r="218" spans="3:35">
      <c r="C218" s="246" t="s">
        <v>21</v>
      </c>
      <c r="D218" s="246" t="s">
        <v>97</v>
      </c>
      <c r="E218" s="246" t="s">
        <v>138</v>
      </c>
      <c r="F218" s="246" t="s">
        <v>139</v>
      </c>
      <c r="G218" s="246">
        <v>2019</v>
      </c>
      <c r="H218" s="246">
        <v>4</v>
      </c>
      <c r="I218" s="246">
        <v>15</v>
      </c>
      <c r="J218" s="246">
        <v>1</v>
      </c>
      <c r="K218" s="246" t="s">
        <v>140</v>
      </c>
      <c r="L218" s="247">
        <v>3</v>
      </c>
      <c r="M218" s="246">
        <v>239180</v>
      </c>
      <c r="N218" s="246">
        <v>2684617</v>
      </c>
      <c r="O218" s="246">
        <v>7</v>
      </c>
      <c r="P218" s="246">
        <v>49</v>
      </c>
      <c r="Q218" s="246">
        <v>0</v>
      </c>
      <c r="R218" s="246"/>
      <c r="S218" s="246" t="s">
        <v>90</v>
      </c>
      <c r="T218" s="246" t="s">
        <v>26</v>
      </c>
      <c r="U218" s="246"/>
      <c r="V218" t="str">
        <f>INDEX(樣區!H:H,MATCH(F218,樣區!E:E,0))</f>
        <v>3月,5月</v>
      </c>
      <c r="W218" s="3" t="str">
        <f t="shared" si="38"/>
        <v>Y</v>
      </c>
      <c r="X218" s="3" t="str">
        <f t="shared" si="39"/>
        <v/>
      </c>
      <c r="Y218" s="3" t="str">
        <f t="shared" si="40"/>
        <v/>
      </c>
      <c r="Z218" s="3" t="str">
        <f t="shared" si="41"/>
        <v/>
      </c>
      <c r="AA218" s="3" t="str">
        <f t="shared" si="42"/>
        <v/>
      </c>
      <c r="AB218" s="249" t="str">
        <f t="shared" si="43"/>
        <v/>
      </c>
      <c r="AC218" s="3" t="str">
        <f t="shared" si="44"/>
        <v/>
      </c>
      <c r="AD218" s="5" t="str">
        <f t="shared" si="47"/>
        <v/>
      </c>
      <c r="AE218" s="3" t="str">
        <f t="shared" si="45"/>
        <v/>
      </c>
      <c r="AF218" s="3"/>
      <c r="AH218">
        <f>MATCH(ROUND(M218,0)&amp;ROUND(N218,0),樣點!N:N,0)</f>
        <v>1267</v>
      </c>
      <c r="AI218" s="5">
        <f t="shared" si="46"/>
        <v>1.0416666977107525E-2</v>
      </c>
    </row>
    <row r="219" spans="3:35">
      <c r="C219" s="246" t="s">
        <v>21</v>
      </c>
      <c r="D219" s="246" t="s">
        <v>97</v>
      </c>
      <c r="E219" s="246" t="s">
        <v>138</v>
      </c>
      <c r="F219" s="246" t="s">
        <v>139</v>
      </c>
      <c r="G219" s="246">
        <v>2019</v>
      </c>
      <c r="H219" s="246">
        <v>4</v>
      </c>
      <c r="I219" s="246">
        <v>15</v>
      </c>
      <c r="J219" s="246">
        <v>1</v>
      </c>
      <c r="K219" s="246" t="s">
        <v>140</v>
      </c>
      <c r="L219" s="247">
        <v>4</v>
      </c>
      <c r="M219" s="246">
        <v>238770</v>
      </c>
      <c r="N219" s="246">
        <v>2684915</v>
      </c>
      <c r="O219" s="246">
        <v>8</v>
      </c>
      <c r="P219" s="246">
        <v>4</v>
      </c>
      <c r="Q219" s="246">
        <v>0</v>
      </c>
      <c r="R219" s="246"/>
      <c r="S219" s="246" t="s">
        <v>90</v>
      </c>
      <c r="T219" s="246" t="s">
        <v>133</v>
      </c>
      <c r="U219" s="246"/>
      <c r="V219" t="str">
        <f>INDEX(樣區!H:H,MATCH(F219,樣區!E:E,0))</f>
        <v>3月,5月</v>
      </c>
      <c r="W219" s="3" t="str">
        <f t="shared" si="38"/>
        <v>Y</v>
      </c>
      <c r="X219" s="3" t="str">
        <f t="shared" si="39"/>
        <v/>
      </c>
      <c r="Y219" s="3" t="str">
        <f t="shared" si="40"/>
        <v/>
      </c>
      <c r="Z219" s="3" t="str">
        <f t="shared" si="41"/>
        <v/>
      </c>
      <c r="AA219" s="3" t="str">
        <f t="shared" si="42"/>
        <v/>
      </c>
      <c r="AB219" s="249" t="str">
        <f t="shared" si="43"/>
        <v/>
      </c>
      <c r="AC219" s="3" t="str">
        <f t="shared" si="44"/>
        <v/>
      </c>
      <c r="AD219" s="5" t="str">
        <f t="shared" si="47"/>
        <v/>
      </c>
      <c r="AE219" s="3" t="str">
        <f t="shared" si="45"/>
        <v/>
      </c>
      <c r="AF219" s="3"/>
      <c r="AH219">
        <f>MATCH(ROUND(M219,0)&amp;ROUND(N219,0),樣點!N:N,0)</f>
        <v>1268</v>
      </c>
      <c r="AI219" s="5">
        <f t="shared" si="46"/>
        <v>9.0277770068496466E-3</v>
      </c>
    </row>
    <row r="220" spans="3:35">
      <c r="C220" s="246" t="s">
        <v>21</v>
      </c>
      <c r="D220" s="246" t="s">
        <v>97</v>
      </c>
      <c r="E220" s="246" t="s">
        <v>138</v>
      </c>
      <c r="F220" s="246" t="s">
        <v>139</v>
      </c>
      <c r="G220" s="246">
        <v>2019</v>
      </c>
      <c r="H220" s="246">
        <v>4</v>
      </c>
      <c r="I220" s="246">
        <v>15</v>
      </c>
      <c r="J220" s="246">
        <v>1</v>
      </c>
      <c r="K220" s="246" t="s">
        <v>140</v>
      </c>
      <c r="L220" s="247">
        <v>5</v>
      </c>
      <c r="M220" s="246">
        <v>238747</v>
      </c>
      <c r="N220" s="246">
        <v>2684700</v>
      </c>
      <c r="O220" s="246">
        <v>8</v>
      </c>
      <c r="P220" s="246">
        <v>17</v>
      </c>
      <c r="Q220" s="246">
        <v>0</v>
      </c>
      <c r="R220" s="246"/>
      <c r="S220" s="246" t="s">
        <v>90</v>
      </c>
      <c r="T220" s="246" t="s">
        <v>133</v>
      </c>
      <c r="U220" s="246"/>
      <c r="V220" t="str">
        <f>INDEX(樣區!H:H,MATCH(F220,樣區!E:E,0))</f>
        <v>3月,5月</v>
      </c>
      <c r="W220" s="3" t="str">
        <f t="shared" si="38"/>
        <v>Y</v>
      </c>
      <c r="X220" s="3" t="str">
        <f t="shared" si="39"/>
        <v/>
      </c>
      <c r="Y220" s="3" t="str">
        <f t="shared" si="40"/>
        <v/>
      </c>
      <c r="Z220" s="3" t="str">
        <f t="shared" si="41"/>
        <v/>
      </c>
      <c r="AA220" s="3" t="str">
        <f t="shared" si="42"/>
        <v/>
      </c>
      <c r="AB220" s="249" t="str">
        <f t="shared" si="43"/>
        <v/>
      </c>
      <c r="AC220" s="3" t="str">
        <f t="shared" si="44"/>
        <v/>
      </c>
      <c r="AD220" s="5" t="str">
        <f t="shared" si="47"/>
        <v/>
      </c>
      <c r="AE220" s="3" t="str">
        <f t="shared" si="45"/>
        <v/>
      </c>
      <c r="AF220" s="3"/>
      <c r="AH220">
        <f>MATCH(ROUND(M220,0)&amp;ROUND(N220,0),樣點!N:N,0)</f>
        <v>1269</v>
      </c>
      <c r="AI220" s="5">
        <f t="shared" si="46"/>
        <v>8.3333340007811785E-3</v>
      </c>
    </row>
    <row r="221" spans="3:35">
      <c r="C221" s="246" t="s">
        <v>21</v>
      </c>
      <c r="D221" s="246" t="s">
        <v>97</v>
      </c>
      <c r="E221" s="246" t="s">
        <v>138</v>
      </c>
      <c r="F221" s="246" t="s">
        <v>139</v>
      </c>
      <c r="G221" s="246">
        <v>2019</v>
      </c>
      <c r="H221" s="246">
        <v>4</v>
      </c>
      <c r="I221" s="246">
        <v>15</v>
      </c>
      <c r="J221" s="246">
        <v>1</v>
      </c>
      <c r="K221" s="246" t="s">
        <v>140</v>
      </c>
      <c r="L221" s="247">
        <v>6</v>
      </c>
      <c r="M221" s="246">
        <v>238761</v>
      </c>
      <c r="N221" s="246">
        <v>2684458</v>
      </c>
      <c r="O221" s="246">
        <v>8</v>
      </c>
      <c r="P221" s="246">
        <v>29</v>
      </c>
      <c r="Q221" s="246">
        <v>0</v>
      </c>
      <c r="R221" s="246"/>
      <c r="S221" s="246" t="s">
        <v>90</v>
      </c>
      <c r="T221" s="246" t="s">
        <v>26</v>
      </c>
      <c r="U221" s="246"/>
      <c r="V221" t="str">
        <f>INDEX(樣區!H:H,MATCH(F221,樣區!E:E,0))</f>
        <v>3月,5月</v>
      </c>
      <c r="W221" s="3" t="str">
        <f t="shared" si="38"/>
        <v>Y</v>
      </c>
      <c r="X221" s="3" t="str">
        <f t="shared" si="39"/>
        <v/>
      </c>
      <c r="Y221" s="3" t="str">
        <f t="shared" si="40"/>
        <v/>
      </c>
      <c r="Z221" s="3" t="str">
        <f t="shared" si="41"/>
        <v/>
      </c>
      <c r="AA221" s="3" t="str">
        <f t="shared" si="42"/>
        <v/>
      </c>
      <c r="AB221" s="249" t="str">
        <f t="shared" si="43"/>
        <v/>
      </c>
      <c r="AC221" s="3" t="str">
        <f t="shared" si="44"/>
        <v/>
      </c>
      <c r="AD221" s="5" t="str">
        <f t="shared" si="47"/>
        <v/>
      </c>
      <c r="AE221" s="3" t="str">
        <f t="shared" si="45"/>
        <v/>
      </c>
      <c r="AF221" s="3"/>
      <c r="AH221">
        <f>MATCH(ROUND(M221,0)&amp;ROUND(N221,0),樣點!N:N,0)</f>
        <v>1270</v>
      </c>
      <c r="AI221" s="5" t="str">
        <f t="shared" si="46"/>
        <v/>
      </c>
    </row>
    <row r="222" spans="3:35">
      <c r="C222" s="246" t="s">
        <v>21</v>
      </c>
      <c r="D222" s="246" t="s">
        <v>97</v>
      </c>
      <c r="E222" s="246" t="s">
        <v>141</v>
      </c>
      <c r="F222" s="246" t="s">
        <v>142</v>
      </c>
      <c r="G222" s="246">
        <v>2019</v>
      </c>
      <c r="H222" s="246">
        <v>4</v>
      </c>
      <c r="I222" s="246">
        <v>11</v>
      </c>
      <c r="J222" s="246">
        <v>1</v>
      </c>
      <c r="K222" s="246" t="s">
        <v>137</v>
      </c>
      <c r="L222" s="247">
        <v>1</v>
      </c>
      <c r="M222" s="246">
        <v>240280</v>
      </c>
      <c r="N222" s="246">
        <v>2682626</v>
      </c>
      <c r="O222" s="246">
        <v>8</v>
      </c>
      <c r="P222" s="246">
        <v>3</v>
      </c>
      <c r="Q222" s="246">
        <v>0</v>
      </c>
      <c r="R222" s="246"/>
      <c r="S222" s="246" t="s">
        <v>90</v>
      </c>
      <c r="T222" s="246" t="s">
        <v>54</v>
      </c>
      <c r="U222" s="246"/>
      <c r="V222" t="str">
        <f>INDEX(樣區!H:H,MATCH(F222,樣區!E:E,0))</f>
        <v>3月,5月</v>
      </c>
      <c r="W222" s="3" t="str">
        <f t="shared" si="38"/>
        <v>Y</v>
      </c>
      <c r="X222" s="3" t="str">
        <f t="shared" si="39"/>
        <v/>
      </c>
      <c r="Y222" s="3" t="str">
        <f t="shared" si="40"/>
        <v/>
      </c>
      <c r="Z222" s="3" t="str">
        <f t="shared" si="41"/>
        <v/>
      </c>
      <c r="AA222" s="3" t="str">
        <f t="shared" si="42"/>
        <v/>
      </c>
      <c r="AB222" s="249" t="str">
        <f t="shared" si="43"/>
        <v/>
      </c>
      <c r="AC222" s="3" t="str">
        <f t="shared" si="44"/>
        <v/>
      </c>
      <c r="AD222" s="5" t="str">
        <f t="shared" si="47"/>
        <v/>
      </c>
      <c r="AE222" s="3" t="str">
        <f t="shared" si="45"/>
        <v/>
      </c>
      <c r="AF222" s="3"/>
      <c r="AH222">
        <f>MATCH(ROUND(M222,0)&amp;ROUND(N222,0),樣點!N:N,0)</f>
        <v>1285</v>
      </c>
      <c r="AI222" s="5">
        <f t="shared" si="46"/>
        <v>6.9444450200535357E-3</v>
      </c>
    </row>
    <row r="223" spans="3:35">
      <c r="C223" s="246" t="s">
        <v>21</v>
      </c>
      <c r="D223" s="246" t="s">
        <v>97</v>
      </c>
      <c r="E223" s="246" t="s">
        <v>141</v>
      </c>
      <c r="F223" s="246" t="s">
        <v>142</v>
      </c>
      <c r="G223" s="246">
        <v>2019</v>
      </c>
      <c r="H223" s="246">
        <v>4</v>
      </c>
      <c r="I223" s="246">
        <v>11</v>
      </c>
      <c r="J223" s="246">
        <v>1</v>
      </c>
      <c r="K223" s="246" t="s">
        <v>137</v>
      </c>
      <c r="L223" s="247">
        <v>2</v>
      </c>
      <c r="M223" s="246">
        <v>240496</v>
      </c>
      <c r="N223" s="246">
        <v>2682606</v>
      </c>
      <c r="O223" s="246">
        <v>8</v>
      </c>
      <c r="P223" s="246">
        <v>13</v>
      </c>
      <c r="Q223" s="246">
        <v>0</v>
      </c>
      <c r="R223" s="246"/>
      <c r="S223" s="246" t="s">
        <v>90</v>
      </c>
      <c r="T223" s="246" t="s">
        <v>26</v>
      </c>
      <c r="U223" s="246"/>
      <c r="V223" t="str">
        <f>INDEX(樣區!H:H,MATCH(F223,樣區!E:E,0))</f>
        <v>3月,5月</v>
      </c>
      <c r="W223" s="3" t="str">
        <f t="shared" si="38"/>
        <v>Y</v>
      </c>
      <c r="X223" s="3" t="str">
        <f t="shared" si="39"/>
        <v/>
      </c>
      <c r="Y223" s="3" t="str">
        <f t="shared" si="40"/>
        <v/>
      </c>
      <c r="Z223" s="3" t="str">
        <f t="shared" si="41"/>
        <v/>
      </c>
      <c r="AA223" s="3" t="str">
        <f t="shared" si="42"/>
        <v/>
      </c>
      <c r="AB223" s="249" t="str">
        <f t="shared" si="43"/>
        <v/>
      </c>
      <c r="AC223" s="3" t="str">
        <f t="shared" si="44"/>
        <v/>
      </c>
      <c r="AD223" s="5" t="str">
        <f t="shared" si="47"/>
        <v/>
      </c>
      <c r="AE223" s="3" t="str">
        <f t="shared" si="45"/>
        <v/>
      </c>
      <c r="AF223" s="3"/>
      <c r="AH223">
        <f>MATCH(ROUND(M223,0)&amp;ROUND(N223,0),樣點!N:N,0)</f>
        <v>1286</v>
      </c>
      <c r="AI223" s="5">
        <f t="shared" si="46"/>
        <v>6.2499999767169356E-3</v>
      </c>
    </row>
    <row r="224" spans="3:35">
      <c r="C224" s="246" t="s">
        <v>21</v>
      </c>
      <c r="D224" s="246" t="s">
        <v>97</v>
      </c>
      <c r="E224" s="246" t="s">
        <v>141</v>
      </c>
      <c r="F224" s="246" t="s">
        <v>142</v>
      </c>
      <c r="G224" s="246">
        <v>2019</v>
      </c>
      <c r="H224" s="246">
        <v>4</v>
      </c>
      <c r="I224" s="246">
        <v>11</v>
      </c>
      <c r="J224" s="246">
        <v>1</v>
      </c>
      <c r="K224" s="246" t="s">
        <v>137</v>
      </c>
      <c r="L224" s="247">
        <v>3</v>
      </c>
      <c r="M224" s="246">
        <v>240695</v>
      </c>
      <c r="N224" s="246">
        <v>2682695</v>
      </c>
      <c r="O224" s="246">
        <v>8</v>
      </c>
      <c r="P224" s="246">
        <v>22</v>
      </c>
      <c r="Q224" s="246">
        <v>0</v>
      </c>
      <c r="R224" s="246"/>
      <c r="S224" s="246" t="s">
        <v>90</v>
      </c>
      <c r="T224" s="246" t="s">
        <v>26</v>
      </c>
      <c r="U224" s="246"/>
      <c r="V224" t="str">
        <f>INDEX(樣區!H:H,MATCH(F224,樣區!E:E,0))</f>
        <v>3月,5月</v>
      </c>
      <c r="W224" s="3" t="str">
        <f t="shared" si="38"/>
        <v>Y</v>
      </c>
      <c r="X224" s="3" t="str">
        <f t="shared" si="39"/>
        <v/>
      </c>
      <c r="Y224" s="3" t="str">
        <f t="shared" si="40"/>
        <v/>
      </c>
      <c r="Z224" s="3" t="str">
        <f t="shared" si="41"/>
        <v/>
      </c>
      <c r="AA224" s="3" t="str">
        <f t="shared" si="42"/>
        <v/>
      </c>
      <c r="AB224" s="249" t="str">
        <f t="shared" si="43"/>
        <v/>
      </c>
      <c r="AC224" s="3" t="str">
        <f t="shared" si="44"/>
        <v/>
      </c>
      <c r="AD224" s="5" t="str">
        <f t="shared" si="47"/>
        <v/>
      </c>
      <c r="AE224" s="3" t="str">
        <f t="shared" si="45"/>
        <v/>
      </c>
      <c r="AF224" s="3"/>
      <c r="AH224">
        <f>MATCH(ROUND(M224,0)&amp;ROUND(N224,0),樣點!N:N,0)</f>
        <v>1287</v>
      </c>
      <c r="AI224" s="5">
        <f t="shared" si="46"/>
        <v>7.6388890156522393E-3</v>
      </c>
    </row>
    <row r="225" spans="3:35">
      <c r="C225" s="246" t="s">
        <v>21</v>
      </c>
      <c r="D225" s="246" t="s">
        <v>97</v>
      </c>
      <c r="E225" s="246" t="s">
        <v>141</v>
      </c>
      <c r="F225" s="246" t="s">
        <v>142</v>
      </c>
      <c r="G225" s="246">
        <v>2019</v>
      </c>
      <c r="H225" s="246">
        <v>4</v>
      </c>
      <c r="I225" s="246">
        <v>11</v>
      </c>
      <c r="J225" s="246">
        <v>1</v>
      </c>
      <c r="K225" s="246" t="s">
        <v>137</v>
      </c>
      <c r="L225" s="247">
        <v>4</v>
      </c>
      <c r="M225" s="246">
        <v>240881</v>
      </c>
      <c r="N225" s="246">
        <v>2682832</v>
      </c>
      <c r="O225" s="246">
        <v>8</v>
      </c>
      <c r="P225" s="246">
        <v>33</v>
      </c>
      <c r="Q225" s="246">
        <v>0</v>
      </c>
      <c r="R225" s="246"/>
      <c r="S225" s="246" t="s">
        <v>90</v>
      </c>
      <c r="T225" s="246" t="s">
        <v>26</v>
      </c>
      <c r="U225" s="246"/>
      <c r="V225" t="str">
        <f>INDEX(樣區!H:H,MATCH(F225,樣區!E:E,0))</f>
        <v>3月,5月</v>
      </c>
      <c r="W225" s="3" t="str">
        <f t="shared" si="38"/>
        <v>Y</v>
      </c>
      <c r="X225" s="3" t="str">
        <f t="shared" si="39"/>
        <v/>
      </c>
      <c r="Y225" s="3" t="str">
        <f t="shared" si="40"/>
        <v/>
      </c>
      <c r="Z225" s="3" t="str">
        <f t="shared" si="41"/>
        <v/>
      </c>
      <c r="AA225" s="3" t="str">
        <f t="shared" si="42"/>
        <v/>
      </c>
      <c r="AB225" s="249" t="str">
        <f t="shared" si="43"/>
        <v/>
      </c>
      <c r="AC225" s="3" t="str">
        <f t="shared" si="44"/>
        <v/>
      </c>
      <c r="AD225" s="5" t="str">
        <f t="shared" si="47"/>
        <v/>
      </c>
      <c r="AE225" s="3" t="str">
        <f t="shared" si="45"/>
        <v/>
      </c>
      <c r="AF225" s="3"/>
      <c r="AH225">
        <f>MATCH(ROUND(M225,0)&amp;ROUND(N225,0),樣點!N:N,0)</f>
        <v>1288</v>
      </c>
      <c r="AI225" s="5">
        <f t="shared" si="46"/>
        <v>8.3333330112509429E-3</v>
      </c>
    </row>
    <row r="226" spans="3:35">
      <c r="C226" s="246" t="s">
        <v>21</v>
      </c>
      <c r="D226" s="246" t="s">
        <v>97</v>
      </c>
      <c r="E226" s="246" t="s">
        <v>141</v>
      </c>
      <c r="F226" s="246" t="s">
        <v>142</v>
      </c>
      <c r="G226" s="246">
        <v>2019</v>
      </c>
      <c r="H226" s="246">
        <v>4</v>
      </c>
      <c r="I226" s="246">
        <v>11</v>
      </c>
      <c r="J226" s="246">
        <v>1</v>
      </c>
      <c r="K226" s="246" t="s">
        <v>137</v>
      </c>
      <c r="L226" s="247">
        <v>5</v>
      </c>
      <c r="M226" s="246">
        <v>240835</v>
      </c>
      <c r="N226" s="246">
        <v>2683056</v>
      </c>
      <c r="O226" s="246">
        <v>8</v>
      </c>
      <c r="P226" s="246">
        <v>45</v>
      </c>
      <c r="Q226" s="246">
        <v>0</v>
      </c>
      <c r="R226" s="246"/>
      <c r="S226" s="246" t="s">
        <v>90</v>
      </c>
      <c r="T226" s="246" t="s">
        <v>26</v>
      </c>
      <c r="U226" s="246"/>
      <c r="V226" t="str">
        <f>INDEX(樣區!H:H,MATCH(F226,樣區!E:E,0))</f>
        <v>3月,5月</v>
      </c>
      <c r="W226" s="3" t="str">
        <f t="shared" si="38"/>
        <v>Y</v>
      </c>
      <c r="X226" s="3" t="str">
        <f t="shared" si="39"/>
        <v/>
      </c>
      <c r="Y226" s="3" t="str">
        <f t="shared" si="40"/>
        <v/>
      </c>
      <c r="Z226" s="3" t="str">
        <f t="shared" si="41"/>
        <v/>
      </c>
      <c r="AA226" s="3" t="str">
        <f t="shared" si="42"/>
        <v/>
      </c>
      <c r="AB226" s="249" t="str">
        <f t="shared" si="43"/>
        <v/>
      </c>
      <c r="AC226" s="3" t="str">
        <f t="shared" si="44"/>
        <v/>
      </c>
      <c r="AD226" s="5" t="str">
        <f t="shared" si="47"/>
        <v/>
      </c>
      <c r="AE226" s="3" t="str">
        <f t="shared" si="45"/>
        <v/>
      </c>
      <c r="AF226" s="3"/>
      <c r="AH226">
        <f>MATCH(ROUND(M226,0)&amp;ROUND(N226,0),樣點!N:N,0)</f>
        <v>1289</v>
      </c>
      <c r="AI226" s="5">
        <f t="shared" si="46"/>
        <v>7.6388889574445784E-3</v>
      </c>
    </row>
    <row r="227" spans="3:35">
      <c r="C227" s="246" t="s">
        <v>21</v>
      </c>
      <c r="D227" s="246" t="s">
        <v>97</v>
      </c>
      <c r="E227" s="246" t="s">
        <v>141</v>
      </c>
      <c r="F227" s="246" t="s">
        <v>142</v>
      </c>
      <c r="G227" s="246">
        <v>2019</v>
      </c>
      <c r="H227" s="246">
        <v>4</v>
      </c>
      <c r="I227" s="246">
        <v>11</v>
      </c>
      <c r="J227" s="246">
        <v>1</v>
      </c>
      <c r="K227" s="246" t="s">
        <v>137</v>
      </c>
      <c r="L227" s="247">
        <v>6</v>
      </c>
      <c r="M227" s="246">
        <v>241008</v>
      </c>
      <c r="N227" s="246">
        <v>2683214</v>
      </c>
      <c r="O227" s="246">
        <v>8</v>
      </c>
      <c r="P227" s="246">
        <v>56</v>
      </c>
      <c r="Q227" s="246">
        <v>0</v>
      </c>
      <c r="R227" s="246"/>
      <c r="S227" s="246" t="s">
        <v>90</v>
      </c>
      <c r="T227" s="246" t="s">
        <v>54</v>
      </c>
      <c r="U227" s="246"/>
      <c r="V227" t="str">
        <f>INDEX(樣區!H:H,MATCH(F227,樣區!E:E,0))</f>
        <v>3月,5月</v>
      </c>
      <c r="W227" s="3" t="str">
        <f t="shared" si="38"/>
        <v>Y</v>
      </c>
      <c r="X227" s="3" t="str">
        <f t="shared" si="39"/>
        <v/>
      </c>
      <c r="Y227" s="3" t="str">
        <f t="shared" si="40"/>
        <v/>
      </c>
      <c r="Z227" s="3" t="str">
        <f t="shared" si="41"/>
        <v/>
      </c>
      <c r="AA227" s="3" t="str">
        <f t="shared" si="42"/>
        <v/>
      </c>
      <c r="AB227" s="249" t="str">
        <f t="shared" si="43"/>
        <v/>
      </c>
      <c r="AC227" s="3" t="str">
        <f t="shared" si="44"/>
        <v/>
      </c>
      <c r="AD227" s="5" t="str">
        <f t="shared" si="47"/>
        <v/>
      </c>
      <c r="AE227" s="3" t="str">
        <f t="shared" si="45"/>
        <v/>
      </c>
      <c r="AF227" s="3"/>
      <c r="AH227">
        <f>MATCH(ROUND(M227,0)&amp;ROUND(N227,0),樣點!N:N,0)</f>
        <v>1290</v>
      </c>
      <c r="AI227" s="5" t="str">
        <f t="shared" si="46"/>
        <v/>
      </c>
    </row>
    <row r="228" spans="3:35">
      <c r="C228" s="246" t="s">
        <v>21</v>
      </c>
      <c r="D228" s="246" t="s">
        <v>97</v>
      </c>
      <c r="E228" s="246" t="s">
        <v>143</v>
      </c>
      <c r="F228" s="246" t="s">
        <v>144</v>
      </c>
      <c r="G228" s="246">
        <v>2019</v>
      </c>
      <c r="H228" s="246">
        <v>4</v>
      </c>
      <c r="I228" s="246">
        <v>18</v>
      </c>
      <c r="J228" s="246">
        <v>1</v>
      </c>
      <c r="K228" s="246" t="s">
        <v>137</v>
      </c>
      <c r="L228" s="247">
        <v>1</v>
      </c>
      <c r="M228" s="246">
        <v>249954</v>
      </c>
      <c r="N228" s="246">
        <v>2684583</v>
      </c>
      <c r="O228" s="246">
        <v>7</v>
      </c>
      <c r="P228" s="246">
        <v>17</v>
      </c>
      <c r="Q228" s="246">
        <v>0</v>
      </c>
      <c r="R228" s="246"/>
      <c r="S228" s="246" t="s">
        <v>90</v>
      </c>
      <c r="T228" s="246" t="s">
        <v>32</v>
      </c>
      <c r="U228" s="246"/>
      <c r="V228" t="str">
        <f>INDEX(樣區!H:H,MATCH(F228,樣區!E:E,0))</f>
        <v>4月,6月</v>
      </c>
      <c r="W228" s="3" t="str">
        <f t="shared" si="38"/>
        <v>Y</v>
      </c>
      <c r="X228" s="3" t="str">
        <f t="shared" si="39"/>
        <v/>
      </c>
      <c r="Y228" s="3" t="str">
        <f t="shared" si="40"/>
        <v/>
      </c>
      <c r="Z228" s="3" t="str">
        <f t="shared" si="41"/>
        <v/>
      </c>
      <c r="AA228" s="3" t="str">
        <f t="shared" si="42"/>
        <v/>
      </c>
      <c r="AB228" s="249" t="str">
        <f t="shared" si="43"/>
        <v/>
      </c>
      <c r="AC228" s="3" t="str">
        <f t="shared" si="44"/>
        <v/>
      </c>
      <c r="AD228" s="5" t="str">
        <f t="shared" si="47"/>
        <v/>
      </c>
      <c r="AE228" s="3" t="str">
        <f t="shared" si="45"/>
        <v/>
      </c>
      <c r="AF228" s="3"/>
      <c r="AH228">
        <f>MATCH(ROUND(M228,0)&amp;ROUND(N228,0),樣點!N:N,0)</f>
        <v>1291</v>
      </c>
      <c r="AI228" s="5">
        <f t="shared" si="46"/>
        <v>7.6388890156522393E-3</v>
      </c>
    </row>
    <row r="229" spans="3:35">
      <c r="C229" s="246" t="s">
        <v>21</v>
      </c>
      <c r="D229" s="246" t="s">
        <v>97</v>
      </c>
      <c r="E229" s="246" t="s">
        <v>143</v>
      </c>
      <c r="F229" s="246" t="s">
        <v>144</v>
      </c>
      <c r="G229" s="246">
        <v>2019</v>
      </c>
      <c r="H229" s="246">
        <v>4</v>
      </c>
      <c r="I229" s="246">
        <v>18</v>
      </c>
      <c r="J229" s="246">
        <v>1</v>
      </c>
      <c r="K229" s="246" t="s">
        <v>137</v>
      </c>
      <c r="L229" s="247">
        <v>2</v>
      </c>
      <c r="M229" s="246">
        <v>250147</v>
      </c>
      <c r="N229" s="246">
        <v>2684374</v>
      </c>
      <c r="O229" s="246">
        <v>7</v>
      </c>
      <c r="P229" s="246">
        <v>28</v>
      </c>
      <c r="Q229" s="246">
        <v>0</v>
      </c>
      <c r="R229" s="246"/>
      <c r="S229" s="246" t="s">
        <v>90</v>
      </c>
      <c r="T229" s="246" t="s">
        <v>26</v>
      </c>
      <c r="U229" s="246"/>
      <c r="V229" t="str">
        <f>INDEX(樣區!H:H,MATCH(F229,樣區!E:E,0))</f>
        <v>4月,6月</v>
      </c>
      <c r="W229" s="3" t="str">
        <f t="shared" si="38"/>
        <v>Y</v>
      </c>
      <c r="X229" s="3" t="str">
        <f t="shared" si="39"/>
        <v/>
      </c>
      <c r="Y229" s="3" t="str">
        <f t="shared" si="40"/>
        <v/>
      </c>
      <c r="Z229" s="3" t="str">
        <f t="shared" si="41"/>
        <v/>
      </c>
      <c r="AA229" s="3" t="str">
        <f t="shared" si="42"/>
        <v/>
      </c>
      <c r="AB229" s="249" t="str">
        <f t="shared" si="43"/>
        <v/>
      </c>
      <c r="AC229" s="3" t="str">
        <f t="shared" si="44"/>
        <v/>
      </c>
      <c r="AD229" s="5" t="str">
        <f t="shared" si="47"/>
        <v/>
      </c>
      <c r="AE229" s="3" t="str">
        <f t="shared" si="45"/>
        <v/>
      </c>
      <c r="AF229" s="3"/>
      <c r="AH229">
        <f>MATCH(ROUND(M229,0)&amp;ROUND(N229,0),樣點!N:N,0)</f>
        <v>1292</v>
      </c>
      <c r="AI229" s="5">
        <f t="shared" si="46"/>
        <v>6.2499999767169356E-3</v>
      </c>
    </row>
    <row r="230" spans="3:35">
      <c r="C230" s="246" t="s">
        <v>21</v>
      </c>
      <c r="D230" s="246" t="s">
        <v>97</v>
      </c>
      <c r="E230" s="246" t="s">
        <v>143</v>
      </c>
      <c r="F230" s="246" t="s">
        <v>144</v>
      </c>
      <c r="G230" s="246">
        <v>2019</v>
      </c>
      <c r="H230" s="246">
        <v>4</v>
      </c>
      <c r="I230" s="246">
        <v>18</v>
      </c>
      <c r="J230" s="246">
        <v>1</v>
      </c>
      <c r="K230" s="246" t="s">
        <v>137</v>
      </c>
      <c r="L230" s="247">
        <v>3</v>
      </c>
      <c r="M230" s="246">
        <v>250499</v>
      </c>
      <c r="N230" s="246">
        <v>2684336</v>
      </c>
      <c r="O230" s="246">
        <v>7</v>
      </c>
      <c r="P230" s="246">
        <v>37</v>
      </c>
      <c r="Q230" s="246">
        <v>0</v>
      </c>
      <c r="R230" s="246"/>
      <c r="S230" s="246" t="s">
        <v>90</v>
      </c>
      <c r="T230" s="246" t="s">
        <v>32</v>
      </c>
      <c r="U230" s="246"/>
      <c r="V230" t="str">
        <f>INDEX(樣區!H:H,MATCH(F230,樣區!E:E,0))</f>
        <v>4月,6月</v>
      </c>
      <c r="W230" s="3" t="str">
        <f t="shared" si="38"/>
        <v>Y</v>
      </c>
      <c r="X230" s="3" t="str">
        <f t="shared" si="39"/>
        <v/>
      </c>
      <c r="Y230" s="3" t="str">
        <f t="shared" si="40"/>
        <v/>
      </c>
      <c r="Z230" s="3" t="str">
        <f t="shared" si="41"/>
        <v/>
      </c>
      <c r="AA230" s="3" t="str">
        <f t="shared" si="42"/>
        <v/>
      </c>
      <c r="AB230" s="249" t="str">
        <f t="shared" si="43"/>
        <v/>
      </c>
      <c r="AC230" s="3" t="str">
        <f t="shared" si="44"/>
        <v/>
      </c>
      <c r="AD230" s="5" t="str">
        <f t="shared" si="47"/>
        <v/>
      </c>
      <c r="AE230" s="3" t="str">
        <f t="shared" si="45"/>
        <v/>
      </c>
      <c r="AF230" s="3"/>
      <c r="AH230">
        <f>MATCH(ROUND(M230,0)&amp;ROUND(N230,0),樣點!N:N,0)</f>
        <v>1293</v>
      </c>
      <c r="AI230" s="5">
        <f t="shared" si="46"/>
        <v>6.2499999767169356E-3</v>
      </c>
    </row>
    <row r="231" spans="3:35">
      <c r="C231" s="246" t="s">
        <v>21</v>
      </c>
      <c r="D231" s="246" t="s">
        <v>97</v>
      </c>
      <c r="E231" s="246" t="s">
        <v>143</v>
      </c>
      <c r="F231" s="246" t="s">
        <v>144</v>
      </c>
      <c r="G231" s="246">
        <v>2019</v>
      </c>
      <c r="H231" s="246">
        <v>4</v>
      </c>
      <c r="I231" s="246">
        <v>18</v>
      </c>
      <c r="J231" s="246">
        <v>1</v>
      </c>
      <c r="K231" s="246" t="s">
        <v>137</v>
      </c>
      <c r="L231" s="247">
        <v>4</v>
      </c>
      <c r="M231" s="246">
        <v>250630</v>
      </c>
      <c r="N231" s="246">
        <v>2684066</v>
      </c>
      <c r="O231" s="246">
        <v>7</v>
      </c>
      <c r="P231" s="246">
        <v>46</v>
      </c>
      <c r="Q231" s="246">
        <v>0</v>
      </c>
      <c r="R231" s="246"/>
      <c r="S231" s="246" t="s">
        <v>90</v>
      </c>
      <c r="T231" s="246" t="s">
        <v>32</v>
      </c>
      <c r="U231" s="246"/>
      <c r="V231" t="str">
        <f>INDEX(樣區!H:H,MATCH(F231,樣區!E:E,0))</f>
        <v>4月,6月</v>
      </c>
      <c r="W231" s="3" t="str">
        <f t="shared" si="38"/>
        <v>Y</v>
      </c>
      <c r="X231" s="3" t="str">
        <f t="shared" si="39"/>
        <v/>
      </c>
      <c r="Y231" s="3" t="str">
        <f t="shared" si="40"/>
        <v/>
      </c>
      <c r="Z231" s="3" t="str">
        <f t="shared" si="41"/>
        <v/>
      </c>
      <c r="AA231" s="3" t="str">
        <f t="shared" si="42"/>
        <v/>
      </c>
      <c r="AB231" s="249" t="str">
        <f t="shared" si="43"/>
        <v/>
      </c>
      <c r="AC231" s="3" t="str">
        <f t="shared" si="44"/>
        <v/>
      </c>
      <c r="AD231" s="5" t="str">
        <f t="shared" si="47"/>
        <v/>
      </c>
      <c r="AE231" s="3" t="str">
        <f t="shared" si="45"/>
        <v/>
      </c>
      <c r="AF231" s="3"/>
      <c r="AH231">
        <f>MATCH(ROUND(M231,0)&amp;ROUND(N231,0),樣點!N:N,0)</f>
        <v>1294</v>
      </c>
      <c r="AI231" s="5">
        <f t="shared" si="46"/>
        <v>6.2500000349245965E-3</v>
      </c>
    </row>
    <row r="232" spans="3:35">
      <c r="C232" s="246" t="s">
        <v>21</v>
      </c>
      <c r="D232" s="246" t="s">
        <v>97</v>
      </c>
      <c r="E232" s="246" t="s">
        <v>143</v>
      </c>
      <c r="F232" s="246" t="s">
        <v>144</v>
      </c>
      <c r="G232" s="246">
        <v>2019</v>
      </c>
      <c r="H232" s="246">
        <v>4</v>
      </c>
      <c r="I232" s="246">
        <v>18</v>
      </c>
      <c r="J232" s="246">
        <v>1</v>
      </c>
      <c r="K232" s="246" t="s">
        <v>137</v>
      </c>
      <c r="L232" s="247">
        <v>5</v>
      </c>
      <c r="M232" s="246">
        <v>250905</v>
      </c>
      <c r="N232" s="246">
        <v>2683884</v>
      </c>
      <c r="O232" s="246">
        <v>7</v>
      </c>
      <c r="P232" s="246">
        <v>55</v>
      </c>
      <c r="Q232" s="246">
        <v>0</v>
      </c>
      <c r="R232" s="246"/>
      <c r="S232" s="246" t="s">
        <v>90</v>
      </c>
      <c r="T232" s="246" t="s">
        <v>32</v>
      </c>
      <c r="U232" s="246"/>
      <c r="V232" t="str">
        <f>INDEX(樣區!H:H,MATCH(F232,樣區!E:E,0))</f>
        <v>4月,6月</v>
      </c>
      <c r="W232" s="3" t="str">
        <f t="shared" si="38"/>
        <v>Y</v>
      </c>
      <c r="X232" s="3" t="str">
        <f t="shared" si="39"/>
        <v/>
      </c>
      <c r="Y232" s="3" t="str">
        <f t="shared" si="40"/>
        <v/>
      </c>
      <c r="Z232" s="3" t="str">
        <f t="shared" si="41"/>
        <v/>
      </c>
      <c r="AA232" s="3" t="str">
        <f t="shared" si="42"/>
        <v/>
      </c>
      <c r="AB232" s="249" t="str">
        <f t="shared" si="43"/>
        <v/>
      </c>
      <c r="AC232" s="3" t="str">
        <f t="shared" si="44"/>
        <v/>
      </c>
      <c r="AD232" s="5" t="str">
        <f t="shared" si="47"/>
        <v/>
      </c>
      <c r="AE232" s="3" t="str">
        <f t="shared" si="45"/>
        <v/>
      </c>
      <c r="AF232" s="3"/>
      <c r="AH232">
        <f>MATCH(ROUND(M232,0)&amp;ROUND(N232,0),樣點!N:N,0)</f>
        <v>1295</v>
      </c>
      <c r="AI232" s="5">
        <f t="shared" si="46"/>
        <v>5.5555549915879965E-3</v>
      </c>
    </row>
    <row r="233" spans="3:35">
      <c r="C233" s="246" t="s">
        <v>21</v>
      </c>
      <c r="D233" s="246" t="s">
        <v>97</v>
      </c>
      <c r="E233" s="246" t="s">
        <v>143</v>
      </c>
      <c r="F233" s="246" t="s">
        <v>144</v>
      </c>
      <c r="G233" s="246">
        <v>2019</v>
      </c>
      <c r="H233" s="246">
        <v>4</v>
      </c>
      <c r="I233" s="246">
        <v>18</v>
      </c>
      <c r="J233" s="246">
        <v>1</v>
      </c>
      <c r="K233" s="246" t="s">
        <v>137</v>
      </c>
      <c r="L233" s="247">
        <v>6</v>
      </c>
      <c r="M233" s="246">
        <v>250891</v>
      </c>
      <c r="N233" s="246">
        <v>2683511</v>
      </c>
      <c r="O233" s="246">
        <v>8</v>
      </c>
      <c r="P233" s="246">
        <v>3</v>
      </c>
      <c r="Q233" s="246">
        <v>0</v>
      </c>
      <c r="R233" s="246"/>
      <c r="S233" s="246" t="s">
        <v>90</v>
      </c>
      <c r="T233" s="246" t="s">
        <v>32</v>
      </c>
      <c r="U233" s="246"/>
      <c r="V233" t="str">
        <f>INDEX(樣區!H:H,MATCH(F233,樣區!E:E,0))</f>
        <v>4月,6月</v>
      </c>
      <c r="W233" s="3" t="str">
        <f t="shared" si="38"/>
        <v>Y</v>
      </c>
      <c r="X233" s="3" t="str">
        <f t="shared" si="39"/>
        <v/>
      </c>
      <c r="Y233" s="3" t="str">
        <f t="shared" si="40"/>
        <v/>
      </c>
      <c r="Z233" s="3" t="str">
        <f t="shared" si="41"/>
        <v/>
      </c>
      <c r="AA233" s="3" t="str">
        <f t="shared" si="42"/>
        <v/>
      </c>
      <c r="AB233" s="249" t="str">
        <f t="shared" si="43"/>
        <v/>
      </c>
      <c r="AC233" s="3" t="str">
        <f t="shared" si="44"/>
        <v/>
      </c>
      <c r="AD233" s="5" t="str">
        <f t="shared" si="47"/>
        <v/>
      </c>
      <c r="AE233" s="3" t="str">
        <f t="shared" si="45"/>
        <v/>
      </c>
      <c r="AF233" s="3"/>
      <c r="AH233">
        <f>MATCH(ROUND(M233,0)&amp;ROUND(N233,0),樣點!N:N,0)</f>
        <v>1296</v>
      </c>
      <c r="AI233" s="5" t="str">
        <f t="shared" si="46"/>
        <v/>
      </c>
    </row>
    <row r="234" spans="3:35">
      <c r="C234" s="246" t="s">
        <v>21</v>
      </c>
      <c r="D234" s="246" t="s">
        <v>97</v>
      </c>
      <c r="E234" s="246" t="s">
        <v>98</v>
      </c>
      <c r="F234" s="246" t="s">
        <v>99</v>
      </c>
      <c r="G234" s="246">
        <v>2019</v>
      </c>
      <c r="H234" s="246">
        <v>6</v>
      </c>
      <c r="I234" s="246">
        <v>28</v>
      </c>
      <c r="J234" s="246">
        <v>2</v>
      </c>
      <c r="K234" s="246" t="s">
        <v>100</v>
      </c>
      <c r="L234" s="247">
        <v>1</v>
      </c>
      <c r="M234" s="246">
        <v>252508</v>
      </c>
      <c r="N234" s="246">
        <v>2689015</v>
      </c>
      <c r="O234" s="246">
        <v>7</v>
      </c>
      <c r="P234" s="246">
        <v>32</v>
      </c>
      <c r="Q234" s="246">
        <v>0</v>
      </c>
      <c r="R234" s="246"/>
      <c r="S234" s="246" t="s">
        <v>90</v>
      </c>
      <c r="T234" s="246" t="s">
        <v>32</v>
      </c>
      <c r="U234" s="246" t="s">
        <v>145</v>
      </c>
      <c r="V234" t="str">
        <f>INDEX(樣區!H:H,MATCH(F234,樣區!E:E,0))</f>
        <v>4月,6月</v>
      </c>
      <c r="W234" s="3" t="str">
        <f t="shared" si="38"/>
        <v>Y</v>
      </c>
      <c r="X234" s="3" t="str">
        <f t="shared" si="39"/>
        <v/>
      </c>
      <c r="Y234" s="3" t="str">
        <f t="shared" si="40"/>
        <v/>
      </c>
      <c r="Z234" s="3" t="str">
        <f t="shared" si="41"/>
        <v/>
      </c>
      <c r="AA234" s="3" t="str">
        <f t="shared" si="42"/>
        <v/>
      </c>
      <c r="AB234" s="249" t="str">
        <f t="shared" si="43"/>
        <v/>
      </c>
      <c r="AC234" s="3" t="str">
        <f t="shared" si="44"/>
        <v/>
      </c>
      <c r="AD234" s="5" t="str">
        <f t="shared" si="47"/>
        <v/>
      </c>
      <c r="AE234" s="3" t="str">
        <f t="shared" si="45"/>
        <v/>
      </c>
      <c r="AF234" s="3"/>
      <c r="AH234">
        <f>MATCH(ROUND(M234,0)&amp;ROUND(N234,0),樣點!N:N,0)</f>
        <v>1207</v>
      </c>
      <c r="AI234" s="5">
        <f t="shared" si="46"/>
        <v>9.0277779963798821E-3</v>
      </c>
    </row>
    <row r="235" spans="3:35">
      <c r="C235" s="246" t="s">
        <v>21</v>
      </c>
      <c r="D235" s="246" t="s">
        <v>97</v>
      </c>
      <c r="E235" s="246" t="s">
        <v>98</v>
      </c>
      <c r="F235" s="246" t="s">
        <v>99</v>
      </c>
      <c r="G235" s="246">
        <v>2019</v>
      </c>
      <c r="H235" s="246">
        <v>6</v>
      </c>
      <c r="I235" s="246">
        <v>28</v>
      </c>
      <c r="J235" s="246">
        <v>2</v>
      </c>
      <c r="K235" s="246" t="s">
        <v>100</v>
      </c>
      <c r="L235" s="247">
        <v>2</v>
      </c>
      <c r="M235" s="246">
        <v>252638</v>
      </c>
      <c r="N235" s="246">
        <v>2689203</v>
      </c>
      <c r="O235" s="246">
        <v>7</v>
      </c>
      <c r="P235" s="246">
        <v>45</v>
      </c>
      <c r="Q235" s="246">
        <v>0</v>
      </c>
      <c r="R235" s="246"/>
      <c r="S235" s="246" t="s">
        <v>90</v>
      </c>
      <c r="T235" s="246" t="s">
        <v>32</v>
      </c>
      <c r="U235" s="246" t="s">
        <v>146</v>
      </c>
      <c r="V235" t="str">
        <f>INDEX(樣區!H:H,MATCH(F235,樣區!E:E,0))</f>
        <v>4月,6月</v>
      </c>
      <c r="W235" s="3" t="str">
        <f t="shared" si="38"/>
        <v>Y</v>
      </c>
      <c r="X235" s="3" t="str">
        <f t="shared" si="39"/>
        <v/>
      </c>
      <c r="Y235" s="3" t="str">
        <f t="shared" si="40"/>
        <v/>
      </c>
      <c r="Z235" s="3" t="str">
        <f t="shared" si="41"/>
        <v/>
      </c>
      <c r="AA235" s="3" t="str">
        <f t="shared" si="42"/>
        <v/>
      </c>
      <c r="AB235" s="249" t="str">
        <f t="shared" si="43"/>
        <v/>
      </c>
      <c r="AC235" s="3" t="str">
        <f t="shared" si="44"/>
        <v/>
      </c>
      <c r="AD235" s="5" t="str">
        <f t="shared" si="47"/>
        <v/>
      </c>
      <c r="AE235" s="3" t="str">
        <f t="shared" si="45"/>
        <v/>
      </c>
      <c r="AF235" s="3"/>
      <c r="AH235">
        <f>MATCH(ROUND(M235,0)&amp;ROUND(N235,0),樣點!N:N,0)</f>
        <v>1208</v>
      </c>
      <c r="AI235" s="5">
        <f t="shared" si="46"/>
        <v>1.2500000011641532E-2</v>
      </c>
    </row>
    <row r="236" spans="3:35">
      <c r="C236" s="246" t="s">
        <v>21</v>
      </c>
      <c r="D236" s="246" t="s">
        <v>97</v>
      </c>
      <c r="E236" s="246" t="s">
        <v>98</v>
      </c>
      <c r="F236" s="246" t="s">
        <v>99</v>
      </c>
      <c r="G236" s="246">
        <v>2019</v>
      </c>
      <c r="H236" s="246">
        <v>6</v>
      </c>
      <c r="I236" s="246">
        <v>28</v>
      </c>
      <c r="J236" s="246">
        <v>2</v>
      </c>
      <c r="K236" s="246" t="s">
        <v>100</v>
      </c>
      <c r="L236" s="247">
        <v>3</v>
      </c>
      <c r="M236" s="246">
        <v>252824</v>
      </c>
      <c r="N236" s="246">
        <v>2689382</v>
      </c>
      <c r="O236" s="246">
        <v>8</v>
      </c>
      <c r="P236" s="246">
        <v>3</v>
      </c>
      <c r="Q236" s="246">
        <v>0</v>
      </c>
      <c r="R236" s="246"/>
      <c r="S236" s="246" t="s">
        <v>90</v>
      </c>
      <c r="T236" s="246" t="s">
        <v>32</v>
      </c>
      <c r="U236" s="246" t="s">
        <v>147</v>
      </c>
      <c r="V236" t="str">
        <f>INDEX(樣區!H:H,MATCH(F236,樣區!E:E,0))</f>
        <v>4月,6月</v>
      </c>
      <c r="W236" s="3" t="str">
        <f t="shared" si="38"/>
        <v>Y</v>
      </c>
      <c r="X236" s="3" t="str">
        <f t="shared" si="39"/>
        <v/>
      </c>
      <c r="Y236" s="3" t="str">
        <f t="shared" si="40"/>
        <v/>
      </c>
      <c r="Z236" s="3" t="str">
        <f t="shared" si="41"/>
        <v/>
      </c>
      <c r="AA236" s="3" t="str">
        <f t="shared" si="42"/>
        <v/>
      </c>
      <c r="AB236" s="249" t="str">
        <f t="shared" si="43"/>
        <v/>
      </c>
      <c r="AC236" s="3" t="str">
        <f t="shared" si="44"/>
        <v/>
      </c>
      <c r="AD236" s="5" t="str">
        <f t="shared" si="47"/>
        <v/>
      </c>
      <c r="AE236" s="3" t="str">
        <f t="shared" si="45"/>
        <v/>
      </c>
      <c r="AF236" s="3"/>
      <c r="AH236">
        <f>MATCH(ROUND(M236,0)&amp;ROUND(N236,0),樣點!N:N,0)</f>
        <v>1209</v>
      </c>
      <c r="AI236" s="5">
        <f t="shared" si="46"/>
        <v>1.3888888992369175E-2</v>
      </c>
    </row>
    <row r="237" spans="3:35">
      <c r="C237" s="246" t="s">
        <v>21</v>
      </c>
      <c r="D237" s="246" t="s">
        <v>97</v>
      </c>
      <c r="E237" s="246" t="s">
        <v>98</v>
      </c>
      <c r="F237" s="246" t="s">
        <v>99</v>
      </c>
      <c r="G237" s="246">
        <v>2019</v>
      </c>
      <c r="H237" s="246">
        <v>6</v>
      </c>
      <c r="I237" s="246">
        <v>28</v>
      </c>
      <c r="J237" s="246">
        <v>2</v>
      </c>
      <c r="K237" s="246" t="s">
        <v>100</v>
      </c>
      <c r="L237" s="247">
        <v>4</v>
      </c>
      <c r="M237" s="246">
        <v>253078</v>
      </c>
      <c r="N237" s="246">
        <v>2689366</v>
      </c>
      <c r="O237" s="246">
        <v>8</v>
      </c>
      <c r="P237" s="246">
        <v>23</v>
      </c>
      <c r="Q237" s="246">
        <v>0</v>
      </c>
      <c r="R237" s="246"/>
      <c r="S237" s="246" t="s">
        <v>90</v>
      </c>
      <c r="T237" s="246" t="s">
        <v>54</v>
      </c>
      <c r="U237" s="246" t="s">
        <v>148</v>
      </c>
      <c r="V237" t="str">
        <f>INDEX(樣區!H:H,MATCH(F237,樣區!E:E,0))</f>
        <v>4月,6月</v>
      </c>
      <c r="W237" s="3" t="str">
        <f t="shared" si="38"/>
        <v>Y</v>
      </c>
      <c r="X237" s="3" t="str">
        <f t="shared" si="39"/>
        <v/>
      </c>
      <c r="Y237" s="3" t="str">
        <f t="shared" si="40"/>
        <v/>
      </c>
      <c r="Z237" s="3" t="str">
        <f t="shared" si="41"/>
        <v/>
      </c>
      <c r="AA237" s="3" t="str">
        <f t="shared" si="42"/>
        <v/>
      </c>
      <c r="AB237" s="249" t="str">
        <f t="shared" si="43"/>
        <v/>
      </c>
      <c r="AC237" s="3" t="str">
        <f t="shared" si="44"/>
        <v/>
      </c>
      <c r="AD237" s="5" t="str">
        <f t="shared" si="47"/>
        <v/>
      </c>
      <c r="AE237" s="3" t="str">
        <f t="shared" si="45"/>
        <v/>
      </c>
      <c r="AF237" s="3"/>
      <c r="AH237">
        <f>MATCH(ROUND(M237,0)&amp;ROUND(N237,0),樣點!N:N,0)</f>
        <v>1210</v>
      </c>
      <c r="AI237" s="5">
        <f t="shared" si="46"/>
        <v>1.1805556016042829E-2</v>
      </c>
    </row>
    <row r="238" spans="3:35">
      <c r="C238" s="246" t="s">
        <v>21</v>
      </c>
      <c r="D238" s="246" t="s">
        <v>97</v>
      </c>
      <c r="E238" s="246" t="s">
        <v>98</v>
      </c>
      <c r="F238" s="246" t="s">
        <v>99</v>
      </c>
      <c r="G238" s="246">
        <v>2019</v>
      </c>
      <c r="H238" s="246">
        <v>6</v>
      </c>
      <c r="I238" s="246">
        <v>28</v>
      </c>
      <c r="J238" s="246">
        <v>2</v>
      </c>
      <c r="K238" s="246" t="s">
        <v>100</v>
      </c>
      <c r="L238" s="247">
        <v>5</v>
      </c>
      <c r="M238" s="246">
        <v>253300</v>
      </c>
      <c r="N238" s="246">
        <v>2689534</v>
      </c>
      <c r="O238" s="246">
        <v>8</v>
      </c>
      <c r="P238" s="246">
        <v>40</v>
      </c>
      <c r="Q238" s="246">
        <v>0</v>
      </c>
      <c r="R238" s="246"/>
      <c r="S238" s="246" t="s">
        <v>90</v>
      </c>
      <c r="T238" s="246" t="s">
        <v>32</v>
      </c>
      <c r="U238" s="246" t="s">
        <v>149</v>
      </c>
      <c r="V238" t="str">
        <f>INDEX(樣區!H:H,MATCH(F238,樣區!E:E,0))</f>
        <v>4月,6月</v>
      </c>
      <c r="W238" s="3" t="str">
        <f t="shared" si="38"/>
        <v>Y</v>
      </c>
      <c r="X238" s="3" t="str">
        <f t="shared" si="39"/>
        <v/>
      </c>
      <c r="Y238" s="3" t="str">
        <f t="shared" si="40"/>
        <v/>
      </c>
      <c r="Z238" s="3" t="str">
        <f t="shared" si="41"/>
        <v/>
      </c>
      <c r="AA238" s="3" t="str">
        <f t="shared" si="42"/>
        <v/>
      </c>
      <c r="AB238" s="249" t="str">
        <f t="shared" si="43"/>
        <v/>
      </c>
      <c r="AC238" s="3" t="str">
        <f t="shared" si="44"/>
        <v/>
      </c>
      <c r="AD238" s="5" t="str">
        <f t="shared" si="47"/>
        <v/>
      </c>
      <c r="AE238" s="3" t="str">
        <f t="shared" si="45"/>
        <v/>
      </c>
      <c r="AF238" s="3"/>
      <c r="AH238">
        <f>MATCH(ROUND(M238,0)&amp;ROUND(N238,0),樣點!N:N,0)</f>
        <v>1211</v>
      </c>
      <c r="AI238" s="5">
        <f t="shared" si="46"/>
        <v>7.6388890156522393E-3</v>
      </c>
    </row>
    <row r="239" spans="3:35">
      <c r="C239" s="246" t="s">
        <v>21</v>
      </c>
      <c r="D239" s="246" t="s">
        <v>97</v>
      </c>
      <c r="E239" s="246" t="s">
        <v>98</v>
      </c>
      <c r="F239" s="246" t="s">
        <v>99</v>
      </c>
      <c r="G239" s="246">
        <v>2019</v>
      </c>
      <c r="H239" s="246">
        <v>6</v>
      </c>
      <c r="I239" s="246">
        <v>28</v>
      </c>
      <c r="J239" s="246">
        <v>2</v>
      </c>
      <c r="K239" s="246" t="s">
        <v>100</v>
      </c>
      <c r="L239" s="247">
        <v>6</v>
      </c>
      <c r="M239" s="246">
        <v>253377</v>
      </c>
      <c r="N239" s="246">
        <v>2689290</v>
      </c>
      <c r="O239" s="246">
        <v>8</v>
      </c>
      <c r="P239" s="246">
        <v>51</v>
      </c>
      <c r="Q239" s="246">
        <v>0</v>
      </c>
      <c r="R239" s="246"/>
      <c r="S239" s="246" t="s">
        <v>90</v>
      </c>
      <c r="T239" s="246" t="s">
        <v>32</v>
      </c>
      <c r="U239" s="246" t="s">
        <v>150</v>
      </c>
      <c r="V239" t="str">
        <f>INDEX(樣區!H:H,MATCH(F239,樣區!E:E,0))</f>
        <v>4月,6月</v>
      </c>
      <c r="W239" s="3" t="str">
        <f t="shared" si="38"/>
        <v>Y</v>
      </c>
      <c r="X239" s="3" t="str">
        <f t="shared" si="39"/>
        <v/>
      </c>
      <c r="Y239" s="3" t="str">
        <f t="shared" si="40"/>
        <v/>
      </c>
      <c r="Z239" s="3" t="str">
        <f t="shared" si="41"/>
        <v/>
      </c>
      <c r="AA239" s="3" t="str">
        <f t="shared" si="42"/>
        <v/>
      </c>
      <c r="AB239" s="249" t="str">
        <f t="shared" si="43"/>
        <v/>
      </c>
      <c r="AC239" s="3" t="str">
        <f t="shared" si="44"/>
        <v/>
      </c>
      <c r="AD239" s="5" t="str">
        <f t="shared" si="47"/>
        <v/>
      </c>
      <c r="AE239" s="3" t="str">
        <f t="shared" si="45"/>
        <v/>
      </c>
      <c r="AF239" s="3"/>
      <c r="AH239">
        <f>MATCH(ROUND(M239,0)&amp;ROUND(N239,0),樣點!N:N,0)</f>
        <v>1212</v>
      </c>
      <c r="AI239" s="5" t="str">
        <f t="shared" si="46"/>
        <v/>
      </c>
    </row>
    <row r="240" spans="3:35">
      <c r="C240" s="246" t="s">
        <v>21</v>
      </c>
      <c r="D240" s="246" t="s">
        <v>97</v>
      </c>
      <c r="E240" s="246" t="s">
        <v>103</v>
      </c>
      <c r="F240" s="246" t="s">
        <v>104</v>
      </c>
      <c r="G240" s="246">
        <v>2019</v>
      </c>
      <c r="H240" s="246">
        <v>6</v>
      </c>
      <c r="I240" s="246">
        <v>28</v>
      </c>
      <c r="J240" s="246">
        <v>2</v>
      </c>
      <c r="K240" s="246" t="s">
        <v>105</v>
      </c>
      <c r="L240" s="247">
        <v>1</v>
      </c>
      <c r="M240" s="246">
        <v>253961</v>
      </c>
      <c r="N240" s="246">
        <v>2688928</v>
      </c>
      <c r="O240" s="246">
        <v>7</v>
      </c>
      <c r="P240" s="246">
        <v>38</v>
      </c>
      <c r="Q240" s="246">
        <v>0</v>
      </c>
      <c r="R240" s="246"/>
      <c r="S240" s="246" t="s">
        <v>90</v>
      </c>
      <c r="T240" s="246" t="s">
        <v>32</v>
      </c>
      <c r="U240" s="246" t="s">
        <v>106</v>
      </c>
      <c r="V240" t="str">
        <f>INDEX(樣區!H:H,MATCH(F240,樣區!E:E,0))</f>
        <v>4月,6月</v>
      </c>
      <c r="W240" s="3" t="str">
        <f t="shared" si="38"/>
        <v>Y</v>
      </c>
      <c r="X240" s="3" t="str">
        <f t="shared" si="39"/>
        <v/>
      </c>
      <c r="Y240" s="3" t="str">
        <f t="shared" si="40"/>
        <v/>
      </c>
      <c r="Z240" s="3" t="str">
        <f t="shared" si="41"/>
        <v/>
      </c>
      <c r="AA240" s="3" t="str">
        <f t="shared" si="42"/>
        <v/>
      </c>
      <c r="AB240" s="249" t="str">
        <f t="shared" si="43"/>
        <v/>
      </c>
      <c r="AC240" s="3" t="str">
        <f t="shared" si="44"/>
        <v/>
      </c>
      <c r="AD240" s="5" t="str">
        <f t="shared" si="47"/>
        <v/>
      </c>
      <c r="AE240" s="3" t="str">
        <f t="shared" si="45"/>
        <v/>
      </c>
      <c r="AF240" s="3"/>
      <c r="AH240">
        <f>MATCH(ROUND(M240,0)&amp;ROUND(N240,0),樣點!N:N,0)</f>
        <v>1213</v>
      </c>
      <c r="AI240" s="5">
        <f t="shared" si="46"/>
        <v>4.8611109959892929E-3</v>
      </c>
    </row>
    <row r="241" spans="3:35">
      <c r="C241" s="246" t="s">
        <v>21</v>
      </c>
      <c r="D241" s="246" t="s">
        <v>97</v>
      </c>
      <c r="E241" s="246" t="s">
        <v>103</v>
      </c>
      <c r="F241" s="246" t="s">
        <v>104</v>
      </c>
      <c r="G241" s="246">
        <v>2019</v>
      </c>
      <c r="H241" s="246">
        <v>6</v>
      </c>
      <c r="I241" s="246">
        <v>28</v>
      </c>
      <c r="J241" s="246">
        <v>2</v>
      </c>
      <c r="K241" s="246" t="s">
        <v>105</v>
      </c>
      <c r="L241" s="247">
        <v>2</v>
      </c>
      <c r="M241" s="246">
        <v>254161</v>
      </c>
      <c r="N241" s="246">
        <v>2688852</v>
      </c>
      <c r="O241" s="246">
        <v>7</v>
      </c>
      <c r="P241" s="246">
        <v>45</v>
      </c>
      <c r="Q241" s="246">
        <v>0</v>
      </c>
      <c r="R241" s="246"/>
      <c r="S241" s="246" t="s">
        <v>90</v>
      </c>
      <c r="T241" s="246" t="s">
        <v>30</v>
      </c>
      <c r="U241" s="246"/>
      <c r="V241" t="str">
        <f>INDEX(樣區!H:H,MATCH(F241,樣區!E:E,0))</f>
        <v>4月,6月</v>
      </c>
      <c r="W241" s="3" t="str">
        <f t="shared" si="38"/>
        <v>Y</v>
      </c>
      <c r="X241" s="3" t="str">
        <f t="shared" si="39"/>
        <v/>
      </c>
      <c r="Y241" s="3" t="str">
        <f t="shared" si="40"/>
        <v/>
      </c>
      <c r="Z241" s="3" t="str">
        <f t="shared" si="41"/>
        <v/>
      </c>
      <c r="AA241" s="3" t="str">
        <f t="shared" si="42"/>
        <v/>
      </c>
      <c r="AB241" s="249" t="str">
        <f t="shared" si="43"/>
        <v/>
      </c>
      <c r="AC241" s="3" t="str">
        <f t="shared" si="44"/>
        <v/>
      </c>
      <c r="AD241" s="5" t="str">
        <f t="shared" si="47"/>
        <v/>
      </c>
      <c r="AE241" s="3" t="str">
        <f t="shared" si="45"/>
        <v/>
      </c>
      <c r="AF241" s="3"/>
      <c r="AH241">
        <f>MATCH(ROUND(M241,0)&amp;ROUND(N241,0),樣點!N:N,0)</f>
        <v>1214</v>
      </c>
      <c r="AI241" s="5">
        <f t="shared" si="46"/>
        <v>6.2500000349245965E-3</v>
      </c>
    </row>
    <row r="242" spans="3:35">
      <c r="C242" s="246" t="s">
        <v>21</v>
      </c>
      <c r="D242" s="246" t="s">
        <v>97</v>
      </c>
      <c r="E242" s="246" t="s">
        <v>103</v>
      </c>
      <c r="F242" s="246" t="s">
        <v>104</v>
      </c>
      <c r="G242" s="246">
        <v>2019</v>
      </c>
      <c r="H242" s="246">
        <v>6</v>
      </c>
      <c r="I242" s="246">
        <v>28</v>
      </c>
      <c r="J242" s="246">
        <v>2</v>
      </c>
      <c r="K242" s="246" t="s">
        <v>105</v>
      </c>
      <c r="L242" s="247">
        <v>3</v>
      </c>
      <c r="M242" s="246">
        <v>254306</v>
      </c>
      <c r="N242" s="246">
        <v>2688700</v>
      </c>
      <c r="O242" s="246">
        <v>7</v>
      </c>
      <c r="P242" s="246">
        <v>54</v>
      </c>
      <c r="Q242" s="246">
        <v>0</v>
      </c>
      <c r="R242" s="246"/>
      <c r="S242" s="246" t="s">
        <v>90</v>
      </c>
      <c r="T242" s="246" t="s">
        <v>30</v>
      </c>
      <c r="U242" s="246"/>
      <c r="V242" t="str">
        <f>INDEX(樣區!H:H,MATCH(F242,樣區!E:E,0))</f>
        <v>4月,6月</v>
      </c>
      <c r="W242" s="3" t="str">
        <f t="shared" si="38"/>
        <v>Y</v>
      </c>
      <c r="X242" s="3" t="str">
        <f t="shared" si="39"/>
        <v/>
      </c>
      <c r="Y242" s="3" t="str">
        <f t="shared" si="40"/>
        <v/>
      </c>
      <c r="Z242" s="3" t="str">
        <f t="shared" si="41"/>
        <v/>
      </c>
      <c r="AA242" s="3" t="str">
        <f t="shared" si="42"/>
        <v/>
      </c>
      <c r="AB242" s="249" t="str">
        <f t="shared" si="43"/>
        <v/>
      </c>
      <c r="AC242" s="3" t="str">
        <f t="shared" si="44"/>
        <v/>
      </c>
      <c r="AD242" s="5" t="str">
        <f t="shared" si="47"/>
        <v/>
      </c>
      <c r="AE242" s="3" t="str">
        <f t="shared" si="45"/>
        <v/>
      </c>
      <c r="AF242" s="3"/>
      <c r="AH242">
        <f>MATCH(ROUND(M242,0)&amp;ROUND(N242,0),樣點!N:N,0)</f>
        <v>1215</v>
      </c>
      <c r="AI242" s="5">
        <f t="shared" si="46"/>
        <v>5.555555981118232E-3</v>
      </c>
    </row>
    <row r="243" spans="3:35">
      <c r="C243" s="246" t="s">
        <v>21</v>
      </c>
      <c r="D243" s="246" t="s">
        <v>97</v>
      </c>
      <c r="E243" s="246" t="s">
        <v>103</v>
      </c>
      <c r="F243" s="246" t="s">
        <v>104</v>
      </c>
      <c r="G243" s="246">
        <v>2019</v>
      </c>
      <c r="H243" s="246">
        <v>6</v>
      </c>
      <c r="I243" s="246">
        <v>28</v>
      </c>
      <c r="J243" s="246">
        <v>2</v>
      </c>
      <c r="K243" s="246" t="s">
        <v>105</v>
      </c>
      <c r="L243" s="247">
        <v>4</v>
      </c>
      <c r="M243" s="246">
        <v>254516</v>
      </c>
      <c r="N243" s="246">
        <v>2688533</v>
      </c>
      <c r="O243" s="246">
        <v>8</v>
      </c>
      <c r="P243" s="246">
        <v>2</v>
      </c>
      <c r="Q243" s="246">
        <v>0</v>
      </c>
      <c r="R243" s="246"/>
      <c r="S243" s="246" t="s">
        <v>90</v>
      </c>
      <c r="T243" s="246" t="s">
        <v>32</v>
      </c>
      <c r="U243" s="246" t="s">
        <v>107</v>
      </c>
      <c r="V243" t="str">
        <f>INDEX(樣區!H:H,MATCH(F243,樣區!E:E,0))</f>
        <v>4月,6月</v>
      </c>
      <c r="W243" s="3" t="str">
        <f t="shared" si="38"/>
        <v>Y</v>
      </c>
      <c r="X243" s="3" t="str">
        <f t="shared" si="39"/>
        <v/>
      </c>
      <c r="Y243" s="3" t="str">
        <f t="shared" si="40"/>
        <v/>
      </c>
      <c r="Z243" s="3" t="str">
        <f t="shared" si="41"/>
        <v/>
      </c>
      <c r="AA243" s="3" t="str">
        <f t="shared" si="42"/>
        <v/>
      </c>
      <c r="AB243" s="249" t="str">
        <f t="shared" si="43"/>
        <v/>
      </c>
      <c r="AC243" s="3" t="str">
        <f t="shared" si="44"/>
        <v/>
      </c>
      <c r="AD243" s="5" t="str">
        <f t="shared" si="47"/>
        <v/>
      </c>
      <c r="AE243" s="3" t="str">
        <f t="shared" si="45"/>
        <v/>
      </c>
      <c r="AF243" s="3"/>
      <c r="AH243">
        <f>MATCH(ROUND(M243,0)&amp;ROUND(N243,0),樣點!N:N,0)</f>
        <v>1216</v>
      </c>
      <c r="AI243" s="5">
        <f t="shared" si="46"/>
        <v>9.7222219919785857E-3</v>
      </c>
    </row>
    <row r="244" spans="3:35">
      <c r="C244" s="246" t="s">
        <v>21</v>
      </c>
      <c r="D244" s="246" t="s">
        <v>97</v>
      </c>
      <c r="E244" s="246" t="s">
        <v>103</v>
      </c>
      <c r="F244" s="246" t="s">
        <v>104</v>
      </c>
      <c r="G244" s="246">
        <v>2019</v>
      </c>
      <c r="H244" s="246">
        <v>6</v>
      </c>
      <c r="I244" s="246">
        <v>28</v>
      </c>
      <c r="J244" s="246">
        <v>2</v>
      </c>
      <c r="K244" s="246" t="s">
        <v>105</v>
      </c>
      <c r="L244" s="247">
        <v>5</v>
      </c>
      <c r="M244" s="246">
        <v>254633</v>
      </c>
      <c r="N244" s="246">
        <v>2688703</v>
      </c>
      <c r="O244" s="246">
        <v>8</v>
      </c>
      <c r="P244" s="246">
        <v>16</v>
      </c>
      <c r="Q244" s="246">
        <v>0</v>
      </c>
      <c r="R244" s="246"/>
      <c r="S244" s="246" t="s">
        <v>90</v>
      </c>
      <c r="T244" s="246" t="s">
        <v>32</v>
      </c>
      <c r="U244" s="246" t="s">
        <v>108</v>
      </c>
      <c r="V244" t="str">
        <f>INDEX(樣區!H:H,MATCH(F244,樣區!E:E,0))</f>
        <v>4月,6月</v>
      </c>
      <c r="W244" s="3" t="str">
        <f t="shared" si="38"/>
        <v>Y</v>
      </c>
      <c r="X244" s="3" t="str">
        <f t="shared" si="39"/>
        <v/>
      </c>
      <c r="Y244" s="3" t="str">
        <f t="shared" si="40"/>
        <v/>
      </c>
      <c r="Z244" s="3" t="str">
        <f t="shared" si="41"/>
        <v/>
      </c>
      <c r="AA244" s="3" t="str">
        <f t="shared" si="42"/>
        <v/>
      </c>
      <c r="AB244" s="249" t="str">
        <f t="shared" si="43"/>
        <v/>
      </c>
      <c r="AC244" s="3" t="str">
        <f t="shared" si="44"/>
        <v/>
      </c>
      <c r="AD244" s="5" t="str">
        <f t="shared" si="47"/>
        <v/>
      </c>
      <c r="AE244" s="3" t="str">
        <f t="shared" si="45"/>
        <v/>
      </c>
      <c r="AF244" s="3"/>
      <c r="AH244">
        <f>MATCH(ROUND(M244,0)&amp;ROUND(N244,0),樣點!N:N,0)</f>
        <v>1217</v>
      </c>
      <c r="AI244" s="5">
        <f t="shared" si="46"/>
        <v>8.3333330112509429E-3</v>
      </c>
    </row>
    <row r="245" spans="3:35">
      <c r="C245" s="246" t="s">
        <v>21</v>
      </c>
      <c r="D245" s="246" t="s">
        <v>97</v>
      </c>
      <c r="E245" s="246" t="s">
        <v>103</v>
      </c>
      <c r="F245" s="246" t="s">
        <v>104</v>
      </c>
      <c r="G245" s="246">
        <v>2019</v>
      </c>
      <c r="H245" s="246">
        <v>6</v>
      </c>
      <c r="I245" s="246">
        <v>28</v>
      </c>
      <c r="J245" s="246">
        <v>2</v>
      </c>
      <c r="K245" s="246" t="s">
        <v>105</v>
      </c>
      <c r="L245" s="247">
        <v>6</v>
      </c>
      <c r="M245" s="246">
        <v>254810</v>
      </c>
      <c r="N245" s="246">
        <v>2688885</v>
      </c>
      <c r="O245" s="246">
        <v>8</v>
      </c>
      <c r="P245" s="246">
        <v>28</v>
      </c>
      <c r="Q245" s="246">
        <v>0</v>
      </c>
      <c r="R245" s="246"/>
      <c r="S245" s="246" t="s">
        <v>90</v>
      </c>
      <c r="T245" s="246" t="s">
        <v>32</v>
      </c>
      <c r="U245" s="246" t="s">
        <v>109</v>
      </c>
      <c r="V245" t="str">
        <f>INDEX(樣區!H:H,MATCH(F245,樣區!E:E,0))</f>
        <v>4月,6月</v>
      </c>
      <c r="W245" s="3" t="str">
        <f t="shared" si="38"/>
        <v>Y</v>
      </c>
      <c r="X245" s="3" t="str">
        <f t="shared" si="39"/>
        <v/>
      </c>
      <c r="Y245" s="3" t="str">
        <f t="shared" si="40"/>
        <v/>
      </c>
      <c r="Z245" s="3" t="str">
        <f t="shared" si="41"/>
        <v/>
      </c>
      <c r="AA245" s="3" t="str">
        <f t="shared" si="42"/>
        <v/>
      </c>
      <c r="AB245" s="249" t="str">
        <f t="shared" si="43"/>
        <v/>
      </c>
      <c r="AC245" s="3" t="str">
        <f t="shared" si="44"/>
        <v/>
      </c>
      <c r="AD245" s="5" t="str">
        <f t="shared" si="47"/>
        <v/>
      </c>
      <c r="AE245" s="3" t="str">
        <f t="shared" si="45"/>
        <v/>
      </c>
      <c r="AF245" s="3"/>
      <c r="AH245">
        <f>MATCH(ROUND(M245,0)&amp;ROUND(N245,0),樣點!N:N,0)</f>
        <v>1218</v>
      </c>
      <c r="AI245" s="5" t="str">
        <f t="shared" si="46"/>
        <v/>
      </c>
    </row>
    <row r="246" spans="3:35">
      <c r="C246" s="246" t="s">
        <v>21</v>
      </c>
      <c r="D246" s="246" t="s">
        <v>97</v>
      </c>
      <c r="E246" s="246" t="s">
        <v>110</v>
      </c>
      <c r="F246" s="246" t="s">
        <v>111</v>
      </c>
      <c r="G246" s="246">
        <v>2019</v>
      </c>
      <c r="H246" s="246">
        <v>6</v>
      </c>
      <c r="I246" s="246">
        <v>25</v>
      </c>
      <c r="J246" s="246">
        <v>2</v>
      </c>
      <c r="K246" s="246" t="s">
        <v>151</v>
      </c>
      <c r="L246" s="247">
        <v>5</v>
      </c>
      <c r="M246" s="246">
        <v>239439</v>
      </c>
      <c r="N246" s="246">
        <v>2679924</v>
      </c>
      <c r="O246" s="246">
        <v>8</v>
      </c>
      <c r="P246" s="246">
        <v>34</v>
      </c>
      <c r="Q246" s="246">
        <v>0</v>
      </c>
      <c r="R246" s="246"/>
      <c r="S246" s="246" t="s">
        <v>90</v>
      </c>
      <c r="T246" s="246" t="s">
        <v>31</v>
      </c>
      <c r="U246" s="246"/>
      <c r="V246" t="str">
        <f>INDEX(樣區!H:H,MATCH(F246,樣區!E:E,0))</f>
        <v>4月,6月</v>
      </c>
      <c r="W246" s="3" t="str">
        <f t="shared" si="38"/>
        <v>Y</v>
      </c>
      <c r="X246" s="3" t="str">
        <f t="shared" si="39"/>
        <v/>
      </c>
      <c r="Y246" s="3" t="str">
        <f t="shared" si="40"/>
        <v/>
      </c>
      <c r="Z246" s="3" t="str">
        <f t="shared" si="41"/>
        <v/>
      </c>
      <c r="AA246" s="3" t="str">
        <f t="shared" si="42"/>
        <v/>
      </c>
      <c r="AB246" s="249" t="str">
        <f t="shared" si="43"/>
        <v/>
      </c>
      <c r="AC246" s="3" t="str">
        <f t="shared" si="44"/>
        <v/>
      </c>
      <c r="AD246" s="5" t="str">
        <f t="shared" si="47"/>
        <v/>
      </c>
      <c r="AE246" s="3" t="str">
        <f t="shared" si="45"/>
        <v/>
      </c>
      <c r="AF246" s="3"/>
      <c r="AH246">
        <f>MATCH(ROUND(M246,0)&amp;ROUND(N246,0),樣點!N:N,0)</f>
        <v>1219</v>
      </c>
      <c r="AI246" s="5">
        <f t="shared" si="46"/>
        <v>9.0277779963798821E-3</v>
      </c>
    </row>
    <row r="247" spans="3:35">
      <c r="C247" s="246" t="s">
        <v>21</v>
      </c>
      <c r="D247" s="246" t="s">
        <v>97</v>
      </c>
      <c r="E247" s="246" t="s">
        <v>110</v>
      </c>
      <c r="F247" s="246" t="s">
        <v>111</v>
      </c>
      <c r="G247" s="246">
        <v>2019</v>
      </c>
      <c r="H247" s="246">
        <v>6</v>
      </c>
      <c r="I247" s="246">
        <v>25</v>
      </c>
      <c r="J247" s="246">
        <v>2</v>
      </c>
      <c r="K247" s="246" t="s">
        <v>151</v>
      </c>
      <c r="L247" s="247">
        <v>10</v>
      </c>
      <c r="M247" s="246">
        <v>239257</v>
      </c>
      <c r="N247" s="246">
        <v>2680381</v>
      </c>
      <c r="O247" s="246">
        <v>8</v>
      </c>
      <c r="P247" s="246">
        <v>21</v>
      </c>
      <c r="Q247" s="246">
        <v>0</v>
      </c>
      <c r="R247" s="246"/>
      <c r="S247" s="246" t="s">
        <v>90</v>
      </c>
      <c r="T247" s="246" t="s">
        <v>26</v>
      </c>
      <c r="U247" s="246"/>
      <c r="V247" t="str">
        <f>INDEX(樣區!H:H,MATCH(F247,樣區!E:E,0))</f>
        <v>4月,6月</v>
      </c>
      <c r="W247" s="3" t="str">
        <f t="shared" si="38"/>
        <v>Y</v>
      </c>
      <c r="X247" s="3" t="str">
        <f t="shared" si="39"/>
        <v/>
      </c>
      <c r="Y247" s="3" t="str">
        <f t="shared" si="40"/>
        <v/>
      </c>
      <c r="Z247" s="3" t="str">
        <f t="shared" si="41"/>
        <v/>
      </c>
      <c r="AA247" s="3" t="str">
        <f t="shared" si="42"/>
        <v/>
      </c>
      <c r="AB247" s="249" t="str">
        <f t="shared" si="43"/>
        <v/>
      </c>
      <c r="AC247" s="3" t="str">
        <f t="shared" si="44"/>
        <v/>
      </c>
      <c r="AD247" s="5" t="str">
        <f t="shared" si="47"/>
        <v/>
      </c>
      <c r="AE247" s="3" t="str">
        <f t="shared" si="45"/>
        <v/>
      </c>
      <c r="AF247" s="3"/>
      <c r="AH247">
        <f>MATCH(ROUND(M247,0)&amp;ROUND(N247,0),樣點!N:N,0)</f>
        <v>1220</v>
      </c>
      <c r="AI247" s="5">
        <f t="shared" si="46"/>
        <v>1.3194444007240236E-2</v>
      </c>
    </row>
    <row r="248" spans="3:35">
      <c r="C248" s="246" t="s">
        <v>21</v>
      </c>
      <c r="D248" s="246" t="s">
        <v>97</v>
      </c>
      <c r="E248" s="246" t="s">
        <v>110</v>
      </c>
      <c r="F248" s="246" t="s">
        <v>111</v>
      </c>
      <c r="G248" s="246">
        <v>2019</v>
      </c>
      <c r="H248" s="246">
        <v>6</v>
      </c>
      <c r="I248" s="246">
        <v>25</v>
      </c>
      <c r="J248" s="246">
        <v>2</v>
      </c>
      <c r="K248" s="246" t="s">
        <v>151</v>
      </c>
      <c r="L248" s="247">
        <v>12</v>
      </c>
      <c r="M248" s="246">
        <v>239817</v>
      </c>
      <c r="N248" s="246">
        <v>2680696</v>
      </c>
      <c r="O248" s="246">
        <v>8</v>
      </c>
      <c r="P248" s="246">
        <v>2</v>
      </c>
      <c r="Q248" s="246">
        <v>0</v>
      </c>
      <c r="R248" s="246"/>
      <c r="S248" s="246" t="s">
        <v>90</v>
      </c>
      <c r="T248" s="246" t="s">
        <v>54</v>
      </c>
      <c r="U248" s="246"/>
      <c r="V248" t="str">
        <f>INDEX(樣區!H:H,MATCH(F248,樣區!E:E,0))</f>
        <v>4月,6月</v>
      </c>
      <c r="W248" s="3" t="str">
        <f t="shared" si="38"/>
        <v>Y</v>
      </c>
      <c r="X248" s="3" t="str">
        <f t="shared" si="39"/>
        <v/>
      </c>
      <c r="Y248" s="3" t="str">
        <f t="shared" si="40"/>
        <v/>
      </c>
      <c r="Z248" s="3" t="str">
        <f t="shared" si="41"/>
        <v/>
      </c>
      <c r="AA248" s="3" t="str">
        <f t="shared" si="42"/>
        <v/>
      </c>
      <c r="AB248" s="249" t="str">
        <f t="shared" si="43"/>
        <v/>
      </c>
      <c r="AC248" s="3" t="str">
        <f t="shared" si="44"/>
        <v/>
      </c>
      <c r="AD248" s="5" t="str">
        <f t="shared" si="47"/>
        <v/>
      </c>
      <c r="AE248" s="3" t="str">
        <f t="shared" si="45"/>
        <v/>
      </c>
      <c r="AF248" s="3"/>
      <c r="AH248">
        <f>MATCH(ROUND(M248,0)&amp;ROUND(N248,0),樣點!N:N,0)</f>
        <v>1221</v>
      </c>
      <c r="AI248" s="5">
        <f t="shared" si="46"/>
        <v>2.5000000023283064E-2</v>
      </c>
    </row>
    <row r="249" spans="3:35">
      <c r="C249" s="246" t="s">
        <v>21</v>
      </c>
      <c r="D249" s="246" t="s">
        <v>97</v>
      </c>
      <c r="E249" s="246" t="s">
        <v>110</v>
      </c>
      <c r="F249" s="246" t="s">
        <v>111</v>
      </c>
      <c r="G249" s="246">
        <v>2019</v>
      </c>
      <c r="H249" s="246">
        <v>6</v>
      </c>
      <c r="I249" s="246">
        <v>25</v>
      </c>
      <c r="J249" s="246">
        <v>2</v>
      </c>
      <c r="K249" s="246" t="s">
        <v>151</v>
      </c>
      <c r="L249" s="247">
        <v>13</v>
      </c>
      <c r="M249" s="246">
        <v>239987</v>
      </c>
      <c r="N249" s="246">
        <v>2680498</v>
      </c>
      <c r="O249" s="246">
        <v>7</v>
      </c>
      <c r="P249" s="246">
        <v>26</v>
      </c>
      <c r="Q249" s="246">
        <v>0</v>
      </c>
      <c r="R249" s="246"/>
      <c r="S249" s="246" t="s">
        <v>90</v>
      </c>
      <c r="T249" s="246" t="s">
        <v>26</v>
      </c>
      <c r="U249" s="246"/>
      <c r="V249" t="str">
        <f>INDEX(樣區!H:H,MATCH(F249,樣區!E:E,0))</f>
        <v>4月,6月</v>
      </c>
      <c r="W249" s="3" t="str">
        <f t="shared" si="38"/>
        <v>Y</v>
      </c>
      <c r="X249" s="3" t="str">
        <f t="shared" si="39"/>
        <v/>
      </c>
      <c r="Y249" s="3" t="str">
        <f t="shared" si="40"/>
        <v/>
      </c>
      <c r="Z249" s="3" t="str">
        <f t="shared" si="41"/>
        <v/>
      </c>
      <c r="AA249" s="3" t="str">
        <f t="shared" si="42"/>
        <v/>
      </c>
      <c r="AB249" s="249" t="str">
        <f t="shared" si="43"/>
        <v/>
      </c>
      <c r="AC249" s="3" t="str">
        <f t="shared" si="44"/>
        <v/>
      </c>
      <c r="AD249" s="5" t="str">
        <f t="shared" si="47"/>
        <v/>
      </c>
      <c r="AE249" s="3" t="str">
        <f t="shared" si="45"/>
        <v/>
      </c>
      <c r="AF249" s="3"/>
      <c r="AH249">
        <f>MATCH(ROUND(M249,0)&amp;ROUND(N249,0),樣點!N:N,0)</f>
        <v>1222</v>
      </c>
      <c r="AI249" s="5">
        <f t="shared" si="46"/>
        <v>6.2500000349245965E-3</v>
      </c>
    </row>
    <row r="250" spans="3:35">
      <c r="C250" s="246" t="s">
        <v>21</v>
      </c>
      <c r="D250" s="246" t="s">
        <v>97</v>
      </c>
      <c r="E250" s="246" t="s">
        <v>110</v>
      </c>
      <c r="F250" s="246" t="s">
        <v>111</v>
      </c>
      <c r="G250" s="246">
        <v>2019</v>
      </c>
      <c r="H250" s="246">
        <v>6</v>
      </c>
      <c r="I250" s="246">
        <v>25</v>
      </c>
      <c r="J250" s="246">
        <v>2</v>
      </c>
      <c r="K250" s="246" t="s">
        <v>151</v>
      </c>
      <c r="L250" s="247">
        <v>14</v>
      </c>
      <c r="M250" s="246">
        <v>240008</v>
      </c>
      <c r="N250" s="246">
        <v>2680276</v>
      </c>
      <c r="O250" s="246">
        <v>7</v>
      </c>
      <c r="P250" s="246">
        <v>35</v>
      </c>
      <c r="Q250" s="246">
        <v>0</v>
      </c>
      <c r="R250" s="246"/>
      <c r="S250" s="246" t="s">
        <v>90</v>
      </c>
      <c r="T250" s="246" t="s">
        <v>31</v>
      </c>
      <c r="U250" s="246"/>
      <c r="V250" t="str">
        <f>INDEX(樣區!H:H,MATCH(F250,樣區!E:E,0))</f>
        <v>4月,6月</v>
      </c>
      <c r="W250" s="3" t="str">
        <f t="shared" si="38"/>
        <v>Y</v>
      </c>
      <c r="X250" s="3" t="str">
        <f t="shared" si="39"/>
        <v/>
      </c>
      <c r="Y250" s="3" t="str">
        <f t="shared" si="40"/>
        <v/>
      </c>
      <c r="Z250" s="3" t="str">
        <f t="shared" si="41"/>
        <v/>
      </c>
      <c r="AA250" s="3" t="str">
        <f t="shared" si="42"/>
        <v/>
      </c>
      <c r="AB250" s="249" t="str">
        <f t="shared" si="43"/>
        <v/>
      </c>
      <c r="AC250" s="3" t="str">
        <f t="shared" si="44"/>
        <v/>
      </c>
      <c r="AD250" s="5" t="str">
        <f t="shared" si="47"/>
        <v/>
      </c>
      <c r="AE250" s="3" t="str">
        <f t="shared" si="45"/>
        <v/>
      </c>
      <c r="AF250" s="3"/>
      <c r="AH250">
        <f>MATCH(ROUND(M250,0)&amp;ROUND(N250,0),樣點!N:N,0)</f>
        <v>1223</v>
      </c>
      <c r="AI250" s="5">
        <f t="shared" si="46"/>
        <v>1.4583334035705775E-2</v>
      </c>
    </row>
    <row r="251" spans="3:35">
      <c r="C251" s="246" t="s">
        <v>21</v>
      </c>
      <c r="D251" s="246" t="s">
        <v>97</v>
      </c>
      <c r="E251" s="246" t="s">
        <v>110</v>
      </c>
      <c r="F251" s="246" t="s">
        <v>111</v>
      </c>
      <c r="G251" s="246">
        <v>2019</v>
      </c>
      <c r="H251" s="246">
        <v>6</v>
      </c>
      <c r="I251" s="246">
        <v>25</v>
      </c>
      <c r="J251" s="246">
        <v>2</v>
      </c>
      <c r="K251" s="246" t="s">
        <v>151</v>
      </c>
      <c r="L251" s="247">
        <v>15</v>
      </c>
      <c r="M251" s="246">
        <v>239939</v>
      </c>
      <c r="N251" s="246">
        <v>2680945</v>
      </c>
      <c r="O251" s="246">
        <v>7</v>
      </c>
      <c r="P251" s="246">
        <v>14</v>
      </c>
      <c r="Q251" s="246">
        <v>0</v>
      </c>
      <c r="R251" s="246"/>
      <c r="S251" s="246" t="s">
        <v>90</v>
      </c>
      <c r="T251" s="246" t="s">
        <v>54</v>
      </c>
      <c r="U251" s="246" t="s">
        <v>152</v>
      </c>
      <c r="V251" t="str">
        <f>INDEX(樣區!H:H,MATCH(F251,樣區!E:E,0))</f>
        <v>4月,6月</v>
      </c>
      <c r="W251" s="3" t="str">
        <f t="shared" si="38"/>
        <v>Y</v>
      </c>
      <c r="X251" s="3" t="str">
        <f t="shared" si="39"/>
        <v/>
      </c>
      <c r="Y251" s="3" t="str">
        <f t="shared" si="40"/>
        <v/>
      </c>
      <c r="Z251" s="3" t="str">
        <f t="shared" si="41"/>
        <v/>
      </c>
      <c r="AA251" s="3" t="str">
        <f t="shared" si="42"/>
        <v/>
      </c>
      <c r="AB251" s="249" t="str">
        <f t="shared" si="43"/>
        <v/>
      </c>
      <c r="AC251" s="3" t="str">
        <f t="shared" si="44"/>
        <v/>
      </c>
      <c r="AD251" s="5" t="str">
        <f t="shared" si="47"/>
        <v/>
      </c>
      <c r="AE251" s="3" t="str">
        <f t="shared" si="45"/>
        <v/>
      </c>
      <c r="AF251" s="3"/>
      <c r="AH251">
        <f>MATCH(ROUND(M251,0)&amp;ROUND(N251,0),樣點!N:N,0)</f>
        <v>1224</v>
      </c>
      <c r="AI251" s="5">
        <f t="shared" si="46"/>
        <v>3.9583334000781178E-2</v>
      </c>
    </row>
    <row r="252" spans="3:35">
      <c r="C252" s="246" t="s">
        <v>21</v>
      </c>
      <c r="D252" s="246" t="s">
        <v>97</v>
      </c>
      <c r="E252" s="246" t="s">
        <v>110</v>
      </c>
      <c r="F252" s="246" t="s">
        <v>111</v>
      </c>
      <c r="G252" s="246">
        <v>2019</v>
      </c>
      <c r="H252" s="246">
        <v>6</v>
      </c>
      <c r="I252" s="246">
        <v>25</v>
      </c>
      <c r="J252" s="246">
        <v>2</v>
      </c>
      <c r="K252" s="246" t="s">
        <v>151</v>
      </c>
      <c r="L252" s="247">
        <v>16</v>
      </c>
      <c r="M252" s="246">
        <v>239622</v>
      </c>
      <c r="N252" s="246">
        <v>2680413</v>
      </c>
      <c r="O252" s="246">
        <v>8</v>
      </c>
      <c r="P252" s="246">
        <v>11</v>
      </c>
      <c r="Q252" s="246">
        <v>0</v>
      </c>
      <c r="R252" s="246"/>
      <c r="S252" s="246" t="s">
        <v>90</v>
      </c>
      <c r="T252" s="246" t="s">
        <v>26</v>
      </c>
      <c r="U252" s="246"/>
      <c r="V252" t="str">
        <f>INDEX(樣區!H:H,MATCH(F252,樣區!E:E,0))</f>
        <v>4月,6月</v>
      </c>
      <c r="W252" s="3" t="str">
        <f t="shared" si="38"/>
        <v>Y</v>
      </c>
      <c r="X252" s="3" t="str">
        <f t="shared" si="39"/>
        <v/>
      </c>
      <c r="Y252" s="3" t="str">
        <f t="shared" si="40"/>
        <v/>
      </c>
      <c r="Z252" s="3" t="str">
        <f t="shared" si="41"/>
        <v/>
      </c>
      <c r="AA252" s="3" t="str">
        <f t="shared" si="42"/>
        <v/>
      </c>
      <c r="AB252" s="249" t="str">
        <f t="shared" si="43"/>
        <v/>
      </c>
      <c r="AC252" s="3" t="str">
        <f t="shared" si="44"/>
        <v/>
      </c>
      <c r="AD252" s="5" t="str">
        <f t="shared" si="47"/>
        <v/>
      </c>
      <c r="AE252" s="3" t="str">
        <f t="shared" si="45"/>
        <v/>
      </c>
      <c r="AF252" s="3"/>
      <c r="AH252">
        <f>MATCH(ROUND(M252,0)&amp;ROUND(N252,0),樣點!N:N,0)</f>
        <v>1225</v>
      </c>
      <c r="AI252" s="5">
        <f t="shared" si="46"/>
        <v>1.9444444973487407E-2</v>
      </c>
    </row>
    <row r="253" spans="3:35">
      <c r="C253" s="246" t="s">
        <v>21</v>
      </c>
      <c r="D253" s="246" t="s">
        <v>97</v>
      </c>
      <c r="E253" s="246" t="s">
        <v>110</v>
      </c>
      <c r="F253" s="246" t="s">
        <v>111</v>
      </c>
      <c r="G253" s="246">
        <v>2019</v>
      </c>
      <c r="H253" s="246">
        <v>6</v>
      </c>
      <c r="I253" s="246">
        <v>25</v>
      </c>
      <c r="J253" s="246">
        <v>2</v>
      </c>
      <c r="K253" s="246" t="s">
        <v>151</v>
      </c>
      <c r="L253" s="247">
        <v>17</v>
      </c>
      <c r="M253" s="246">
        <v>240116</v>
      </c>
      <c r="N253" s="246">
        <v>2679921</v>
      </c>
      <c r="O253" s="246">
        <v>7</v>
      </c>
      <c r="P253" s="246">
        <v>43</v>
      </c>
      <c r="Q253" s="246">
        <v>0</v>
      </c>
      <c r="R253" s="246"/>
      <c r="S253" s="246" t="s">
        <v>90</v>
      </c>
      <c r="T253" s="246" t="s">
        <v>26</v>
      </c>
      <c r="U253" s="246"/>
      <c r="V253" t="str">
        <f>INDEX(樣區!H:H,MATCH(F253,樣區!E:E,0))</f>
        <v>4月,6月</v>
      </c>
      <c r="W253" s="3" t="str">
        <f t="shared" si="38"/>
        <v>Y</v>
      </c>
      <c r="X253" s="3" t="str">
        <f t="shared" si="39"/>
        <v/>
      </c>
      <c r="Y253" s="3" t="str">
        <f t="shared" si="40"/>
        <v/>
      </c>
      <c r="Z253" s="3" t="str">
        <f t="shared" si="41"/>
        <v/>
      </c>
      <c r="AA253" s="3" t="str">
        <f t="shared" si="42"/>
        <v/>
      </c>
      <c r="AB253" s="249" t="str">
        <f t="shared" si="43"/>
        <v/>
      </c>
      <c r="AC253" s="3" t="str">
        <f t="shared" si="44"/>
        <v/>
      </c>
      <c r="AD253" s="5" t="str">
        <f t="shared" si="47"/>
        <v/>
      </c>
      <c r="AE253" s="3" t="str">
        <f t="shared" si="45"/>
        <v/>
      </c>
      <c r="AF253" s="3"/>
      <c r="AH253">
        <f>MATCH(ROUND(M253,0)&amp;ROUND(N253,0),樣點!N:N,0)</f>
        <v>1226</v>
      </c>
      <c r="AI253" s="5">
        <f t="shared" si="46"/>
        <v>5.555555981118232E-3</v>
      </c>
    </row>
    <row r="254" spans="3:35">
      <c r="C254" s="246" t="s">
        <v>21</v>
      </c>
      <c r="D254" s="246" t="s">
        <v>97</v>
      </c>
      <c r="E254" s="246" t="s">
        <v>110</v>
      </c>
      <c r="F254" s="246" t="s">
        <v>111</v>
      </c>
      <c r="G254" s="246">
        <v>2019</v>
      </c>
      <c r="H254" s="246">
        <v>6</v>
      </c>
      <c r="I254" s="246">
        <v>25</v>
      </c>
      <c r="J254" s="246">
        <v>2</v>
      </c>
      <c r="K254" s="246" t="s">
        <v>151</v>
      </c>
      <c r="L254" s="247">
        <v>18</v>
      </c>
      <c r="M254" s="246">
        <v>240148</v>
      </c>
      <c r="N254" s="246">
        <v>2679596</v>
      </c>
      <c r="O254" s="246">
        <v>7</v>
      </c>
      <c r="P254" s="246">
        <v>51</v>
      </c>
      <c r="Q254" s="246">
        <v>0</v>
      </c>
      <c r="R254" s="246"/>
      <c r="S254" s="246" t="s">
        <v>90</v>
      </c>
      <c r="T254" s="246" t="s">
        <v>26</v>
      </c>
      <c r="U254" s="246"/>
      <c r="V254" t="str">
        <f>INDEX(樣區!H:H,MATCH(F254,樣區!E:E,0))</f>
        <v>4月,6月</v>
      </c>
      <c r="W254" s="3" t="str">
        <f t="shared" si="38"/>
        <v>Y</v>
      </c>
      <c r="X254" s="3" t="str">
        <f t="shared" si="39"/>
        <v/>
      </c>
      <c r="Y254" s="3" t="str">
        <f t="shared" si="40"/>
        <v/>
      </c>
      <c r="Z254" s="3" t="str">
        <f t="shared" si="41"/>
        <v/>
      </c>
      <c r="AA254" s="3" t="str">
        <f t="shared" si="42"/>
        <v/>
      </c>
      <c r="AB254" s="249" t="str">
        <f t="shared" si="43"/>
        <v/>
      </c>
      <c r="AC254" s="3" t="str">
        <f t="shared" si="44"/>
        <v/>
      </c>
      <c r="AD254" s="5" t="str">
        <f t="shared" si="47"/>
        <v/>
      </c>
      <c r="AE254" s="3" t="str">
        <f t="shared" si="45"/>
        <v/>
      </c>
      <c r="AF254" s="3"/>
      <c r="AH254">
        <f>MATCH(ROUND(M254,0)&amp;ROUND(N254,0),樣點!N:N,0)</f>
        <v>1227</v>
      </c>
      <c r="AI254" s="5" t="str">
        <f t="shared" si="46"/>
        <v/>
      </c>
    </row>
    <row r="255" spans="3:35">
      <c r="C255" s="246" t="s">
        <v>21</v>
      </c>
      <c r="D255" s="246" t="s">
        <v>97</v>
      </c>
      <c r="E255" s="246" t="s">
        <v>115</v>
      </c>
      <c r="F255" s="246" t="s">
        <v>116</v>
      </c>
      <c r="G255" s="246">
        <v>2019</v>
      </c>
      <c r="H255" s="246">
        <v>5</v>
      </c>
      <c r="I255" s="246">
        <v>30</v>
      </c>
      <c r="J255" s="246">
        <v>2</v>
      </c>
      <c r="K255" s="246" t="s">
        <v>153</v>
      </c>
      <c r="L255" s="247">
        <v>1</v>
      </c>
      <c r="M255" s="246">
        <v>247436</v>
      </c>
      <c r="N255" s="246">
        <v>2682208</v>
      </c>
      <c r="O255" s="246">
        <v>8</v>
      </c>
      <c r="P255" s="246">
        <v>20</v>
      </c>
      <c r="Q255" s="246">
        <v>0</v>
      </c>
      <c r="R255" s="246"/>
      <c r="S255" s="246" t="s">
        <v>90</v>
      </c>
      <c r="T255" s="246" t="s">
        <v>26</v>
      </c>
      <c r="U255" s="246"/>
      <c r="V255" t="str">
        <f>INDEX(樣區!H:H,MATCH(F255,樣區!E:E,0))</f>
        <v>4月,6月</v>
      </c>
      <c r="W255" s="3" t="str">
        <f t="shared" si="38"/>
        <v>Y</v>
      </c>
      <c r="X255" s="3" t="str">
        <f t="shared" si="39"/>
        <v/>
      </c>
      <c r="Y255" s="3" t="str">
        <f t="shared" si="40"/>
        <v/>
      </c>
      <c r="Z255" s="3" t="str">
        <f t="shared" si="41"/>
        <v/>
      </c>
      <c r="AA255" s="3" t="str">
        <f t="shared" si="42"/>
        <v/>
      </c>
      <c r="AB255" s="249" t="str">
        <f t="shared" si="43"/>
        <v/>
      </c>
      <c r="AC255" s="3" t="str">
        <f t="shared" si="44"/>
        <v/>
      </c>
      <c r="AD255" s="5" t="str">
        <f t="shared" si="47"/>
        <v/>
      </c>
      <c r="AE255" s="3" t="str">
        <f t="shared" si="45"/>
        <v/>
      </c>
      <c r="AF255" s="3"/>
      <c r="AH255">
        <f>MATCH(ROUND(M255,0)&amp;ROUND(N255,0),樣點!N:N,0)</f>
        <v>1228</v>
      </c>
      <c r="AI255" s="5">
        <f t="shared" si="46"/>
        <v>9.7222219919785857E-3</v>
      </c>
    </row>
    <row r="256" spans="3:35">
      <c r="C256" s="246" t="s">
        <v>21</v>
      </c>
      <c r="D256" s="246" t="s">
        <v>97</v>
      </c>
      <c r="E256" s="246" t="s">
        <v>115</v>
      </c>
      <c r="F256" s="246" t="s">
        <v>116</v>
      </c>
      <c r="G256" s="246">
        <v>2019</v>
      </c>
      <c r="H256" s="246">
        <v>5</v>
      </c>
      <c r="I256" s="246">
        <v>30</v>
      </c>
      <c r="J256" s="246">
        <v>2</v>
      </c>
      <c r="K256" s="246" t="s">
        <v>153</v>
      </c>
      <c r="L256" s="247">
        <v>2</v>
      </c>
      <c r="M256" s="246">
        <v>247512</v>
      </c>
      <c r="N256" s="246">
        <v>2682344</v>
      </c>
      <c r="O256" s="246">
        <v>8</v>
      </c>
      <c r="P256" s="246">
        <v>6</v>
      </c>
      <c r="Q256" s="246">
        <v>0</v>
      </c>
      <c r="R256" s="246"/>
      <c r="S256" s="246" t="s">
        <v>90</v>
      </c>
      <c r="T256" s="246" t="s">
        <v>26</v>
      </c>
      <c r="U256" s="246"/>
      <c r="V256" t="str">
        <f>INDEX(樣區!H:H,MATCH(F256,樣區!E:E,0))</f>
        <v>4月,6月</v>
      </c>
      <c r="W256" s="3" t="str">
        <f t="shared" si="38"/>
        <v>Y</v>
      </c>
      <c r="X256" s="3" t="str">
        <f t="shared" si="39"/>
        <v/>
      </c>
      <c r="Y256" s="3" t="str">
        <f t="shared" si="40"/>
        <v/>
      </c>
      <c r="Z256" s="3" t="str">
        <f t="shared" si="41"/>
        <v/>
      </c>
      <c r="AA256" s="3" t="str">
        <f t="shared" si="42"/>
        <v/>
      </c>
      <c r="AB256" s="249" t="str">
        <f t="shared" si="43"/>
        <v/>
      </c>
      <c r="AC256" s="3" t="str">
        <f t="shared" si="44"/>
        <v/>
      </c>
      <c r="AD256" s="5" t="str">
        <f t="shared" si="47"/>
        <v/>
      </c>
      <c r="AE256" s="3" t="str">
        <f t="shared" si="45"/>
        <v/>
      </c>
      <c r="AF256" s="3"/>
      <c r="AH256">
        <f>MATCH(ROUND(M256,0)&amp;ROUND(N256,0),樣點!N:N,0)</f>
        <v>1229</v>
      </c>
      <c r="AI256" s="5">
        <f t="shared" si="46"/>
        <v>9.0277779963798821E-3</v>
      </c>
    </row>
    <row r="257" spans="3:35">
      <c r="C257" s="246" t="s">
        <v>21</v>
      </c>
      <c r="D257" s="246" t="s">
        <v>97</v>
      </c>
      <c r="E257" s="246" t="s">
        <v>115</v>
      </c>
      <c r="F257" s="246" t="s">
        <v>116</v>
      </c>
      <c r="G257" s="246">
        <v>2019</v>
      </c>
      <c r="H257" s="246">
        <v>5</v>
      </c>
      <c r="I257" s="246">
        <v>30</v>
      </c>
      <c r="J257" s="246">
        <v>2</v>
      </c>
      <c r="K257" s="246" t="s">
        <v>153</v>
      </c>
      <c r="L257" s="247">
        <v>3</v>
      </c>
      <c r="M257" s="246">
        <v>247697</v>
      </c>
      <c r="N257" s="246">
        <v>2682428</v>
      </c>
      <c r="O257" s="246">
        <v>7</v>
      </c>
      <c r="P257" s="246">
        <v>53</v>
      </c>
      <c r="Q257" s="246">
        <v>0</v>
      </c>
      <c r="R257" s="246"/>
      <c r="S257" s="246" t="s">
        <v>90</v>
      </c>
      <c r="T257" s="246" t="s">
        <v>26</v>
      </c>
      <c r="U257" s="246"/>
      <c r="V257" t="str">
        <f>INDEX(樣區!H:H,MATCH(F257,樣區!E:E,0))</f>
        <v>4月,6月</v>
      </c>
      <c r="W257" s="3" t="str">
        <f t="shared" si="38"/>
        <v>Y</v>
      </c>
      <c r="X257" s="3" t="str">
        <f t="shared" si="39"/>
        <v/>
      </c>
      <c r="Y257" s="3" t="str">
        <f t="shared" si="40"/>
        <v/>
      </c>
      <c r="Z257" s="3" t="str">
        <f t="shared" si="41"/>
        <v/>
      </c>
      <c r="AA257" s="3" t="str">
        <f t="shared" si="42"/>
        <v/>
      </c>
      <c r="AB257" s="249" t="str">
        <f t="shared" si="43"/>
        <v/>
      </c>
      <c r="AC257" s="3" t="str">
        <f t="shared" si="44"/>
        <v/>
      </c>
      <c r="AD257" s="5" t="str">
        <f t="shared" si="47"/>
        <v/>
      </c>
      <c r="AE257" s="3" t="str">
        <f t="shared" si="45"/>
        <v/>
      </c>
      <c r="AF257" s="3"/>
      <c r="AH257">
        <f>MATCH(ROUND(M257,0)&amp;ROUND(N257,0),樣點!N:N,0)</f>
        <v>1230</v>
      </c>
      <c r="AI257" s="5">
        <f t="shared" si="46"/>
        <v>9.027778054587543E-3</v>
      </c>
    </row>
    <row r="258" spans="3:35">
      <c r="C258" s="246" t="s">
        <v>21</v>
      </c>
      <c r="D258" s="246" t="s">
        <v>97</v>
      </c>
      <c r="E258" s="246" t="s">
        <v>115</v>
      </c>
      <c r="F258" s="246" t="s">
        <v>116</v>
      </c>
      <c r="G258" s="246">
        <v>2019</v>
      </c>
      <c r="H258" s="246">
        <v>5</v>
      </c>
      <c r="I258" s="246">
        <v>30</v>
      </c>
      <c r="J258" s="246">
        <v>2</v>
      </c>
      <c r="K258" s="246" t="s">
        <v>153</v>
      </c>
      <c r="L258" s="247">
        <v>4</v>
      </c>
      <c r="M258" s="246">
        <v>247834</v>
      </c>
      <c r="N258" s="246">
        <v>2682563</v>
      </c>
      <c r="O258" s="246">
        <v>7</v>
      </c>
      <c r="P258" s="246">
        <v>40</v>
      </c>
      <c r="Q258" s="246">
        <v>0</v>
      </c>
      <c r="R258" s="246"/>
      <c r="S258" s="246" t="s">
        <v>90</v>
      </c>
      <c r="T258" s="246" t="s">
        <v>54</v>
      </c>
      <c r="U258" s="246"/>
      <c r="V258" t="str">
        <f>INDEX(樣區!H:H,MATCH(F258,樣區!E:E,0))</f>
        <v>4月,6月</v>
      </c>
      <c r="W258" s="3" t="str">
        <f t="shared" ref="W258:W321" si="48">IF(ISNUMBER(AH258),"Y","N")</f>
        <v>Y</v>
      </c>
      <c r="X258" s="3" t="str">
        <f t="shared" ref="X258:X321" si="49">IF(OR(ISBLANK(H258),ISBLANK(I258)),"需記錄日期","")</f>
        <v/>
      </c>
      <c r="Y258" s="3" t="str">
        <f t="shared" ref="Y258:Y321" si="50">IF(O258&gt;9,"時間太晚","")</f>
        <v/>
      </c>
      <c r="Z258" s="3" t="str">
        <f t="shared" ref="Z258:Z321" si="51">IF(ISBLANK(Q258),"需記錄數量",IF(Q258&gt;2,"2隻以上，請記為猴群",""))</f>
        <v/>
      </c>
      <c r="AA258" s="3" t="str">
        <f t="shared" ref="AA258:AA321" si="52">IF(OR(Q258=1,Q258=2),IF(ISTEXT(R258),"","需記錄距離"),"")</f>
        <v/>
      </c>
      <c r="AB258" s="249" t="str">
        <f t="shared" ref="AB258:AB321" si="53">IF(S258="Y",IF(Q258&lt;&gt;2,"有叫聲應為猴群",""),"")</f>
        <v/>
      </c>
      <c r="AC258" s="3" t="str">
        <f t="shared" ref="AC258:AC321" si="54">IF(ISBLANK(T258),"需記錄棲地類型",IF(LEN(T258)&lt;&gt;2,"請填最主要的棲地類型，其餘的可在備注補充說明",""))</f>
        <v/>
      </c>
      <c r="AD258" s="5" t="str">
        <f t="shared" si="47"/>
        <v/>
      </c>
      <c r="AE258" s="3" t="str">
        <f t="shared" ref="AE258:AE321" si="55">IF(COUNTIF(U258,"*搖樹*")=1,IF(Q258&lt;&gt;2,"有搖樹行為應為猴群",""),"")</f>
        <v/>
      </c>
      <c r="AF258" s="3"/>
      <c r="AH258">
        <f>MATCH(ROUND(M258,0)&amp;ROUND(N258,0),樣點!N:N,0)</f>
        <v>1231</v>
      </c>
      <c r="AI258" s="5">
        <f t="shared" ref="AI258:AI321" si="56">IF((F259&amp;J259)=(F258&amp;J258),ABS((DATE(G259,H259,I259)&amp;TIME(O259,P259,0))-(DATE(G258,H258,I258)&amp;TIME(O258,P258,0))),"")</f>
        <v>1.0416666977107525E-2</v>
      </c>
    </row>
    <row r="259" spans="3:35">
      <c r="C259" s="246" t="s">
        <v>21</v>
      </c>
      <c r="D259" s="246" t="s">
        <v>97</v>
      </c>
      <c r="E259" s="246" t="s">
        <v>115</v>
      </c>
      <c r="F259" s="246" t="s">
        <v>116</v>
      </c>
      <c r="G259" s="246">
        <v>2019</v>
      </c>
      <c r="H259" s="246">
        <v>5</v>
      </c>
      <c r="I259" s="246">
        <v>30</v>
      </c>
      <c r="J259" s="246">
        <v>2</v>
      </c>
      <c r="K259" s="246" t="s">
        <v>153</v>
      </c>
      <c r="L259" s="247">
        <v>5</v>
      </c>
      <c r="M259" s="246">
        <v>247933</v>
      </c>
      <c r="N259" s="246">
        <v>2683037</v>
      </c>
      <c r="O259" s="246">
        <v>7</v>
      </c>
      <c r="P259" s="246">
        <v>25</v>
      </c>
      <c r="Q259" s="246">
        <v>0</v>
      </c>
      <c r="R259" s="246"/>
      <c r="S259" s="246" t="s">
        <v>90</v>
      </c>
      <c r="T259" s="246" t="s">
        <v>54</v>
      </c>
      <c r="U259" s="246"/>
      <c r="V259" t="str">
        <f>INDEX(樣區!H:H,MATCH(F259,樣區!E:E,0))</f>
        <v>4月,6月</v>
      </c>
      <c r="W259" s="3" t="str">
        <f t="shared" si="48"/>
        <v>Y</v>
      </c>
      <c r="X259" s="3" t="str">
        <f t="shared" si="49"/>
        <v/>
      </c>
      <c r="Y259" s="3" t="str">
        <f t="shared" si="50"/>
        <v/>
      </c>
      <c r="Z259" s="3" t="str">
        <f t="shared" si="51"/>
        <v/>
      </c>
      <c r="AA259" s="3" t="str">
        <f t="shared" si="52"/>
        <v/>
      </c>
      <c r="AB259" s="249" t="str">
        <f t="shared" si="53"/>
        <v/>
      </c>
      <c r="AC259" s="3" t="str">
        <f t="shared" si="54"/>
        <v/>
      </c>
      <c r="AD259" s="5" t="str">
        <f t="shared" si="47"/>
        <v/>
      </c>
      <c r="AE259" s="3" t="str">
        <f t="shared" si="55"/>
        <v/>
      </c>
      <c r="AF259" s="3"/>
      <c r="AH259">
        <f>MATCH(ROUND(M259,0)&amp;ROUND(N259,0),樣點!N:N,0)</f>
        <v>1232</v>
      </c>
      <c r="AI259" s="5">
        <f t="shared" si="56"/>
        <v>1.0416665987577289E-2</v>
      </c>
    </row>
    <row r="260" spans="3:35">
      <c r="C260" s="246" t="s">
        <v>21</v>
      </c>
      <c r="D260" s="246" t="s">
        <v>97</v>
      </c>
      <c r="E260" s="246" t="s">
        <v>115</v>
      </c>
      <c r="F260" s="246" t="s">
        <v>116</v>
      </c>
      <c r="G260" s="246">
        <v>2019</v>
      </c>
      <c r="H260" s="246">
        <v>5</v>
      </c>
      <c r="I260" s="246">
        <v>30</v>
      </c>
      <c r="J260" s="246">
        <v>2</v>
      </c>
      <c r="K260" s="246" t="s">
        <v>153</v>
      </c>
      <c r="L260" s="247">
        <v>6</v>
      </c>
      <c r="M260" s="246">
        <v>247980</v>
      </c>
      <c r="N260" s="246">
        <v>2683273</v>
      </c>
      <c r="O260" s="246">
        <v>7</v>
      </c>
      <c r="P260" s="246">
        <v>10</v>
      </c>
      <c r="Q260" s="246">
        <v>0</v>
      </c>
      <c r="R260" s="246"/>
      <c r="S260" s="246" t="s">
        <v>90</v>
      </c>
      <c r="T260" s="246" t="s">
        <v>32</v>
      </c>
      <c r="U260" s="246"/>
      <c r="V260" t="str">
        <f>INDEX(樣區!H:H,MATCH(F260,樣區!E:E,0))</f>
        <v>4月,6月</v>
      </c>
      <c r="W260" s="3" t="str">
        <f t="shared" si="48"/>
        <v>Y</v>
      </c>
      <c r="X260" s="3" t="str">
        <f t="shared" si="49"/>
        <v/>
      </c>
      <c r="Y260" s="3" t="str">
        <f t="shared" si="50"/>
        <v/>
      </c>
      <c r="Z260" s="3" t="str">
        <f t="shared" si="51"/>
        <v/>
      </c>
      <c r="AA260" s="3" t="str">
        <f t="shared" si="52"/>
        <v/>
      </c>
      <c r="AB260" s="249" t="str">
        <f t="shared" si="53"/>
        <v/>
      </c>
      <c r="AC260" s="3" t="str">
        <f t="shared" si="54"/>
        <v/>
      </c>
      <c r="AD260" s="5" t="str">
        <f t="shared" si="47"/>
        <v/>
      </c>
      <c r="AE260" s="3" t="str">
        <f t="shared" si="55"/>
        <v/>
      </c>
      <c r="AF260" s="3"/>
      <c r="AH260">
        <f>MATCH(ROUND(M260,0)&amp;ROUND(N260,0),樣點!N:N,0)</f>
        <v>1233</v>
      </c>
      <c r="AI260" s="5">
        <f t="shared" si="56"/>
        <v>1.2500000011641532E-2</v>
      </c>
    </row>
    <row r="261" spans="3:35">
      <c r="C261" s="246" t="s">
        <v>21</v>
      </c>
      <c r="D261" s="246" t="s">
        <v>97</v>
      </c>
      <c r="E261" s="246" t="s">
        <v>115</v>
      </c>
      <c r="F261" s="246" t="s">
        <v>116</v>
      </c>
      <c r="G261" s="246">
        <v>2019</v>
      </c>
      <c r="H261" s="246">
        <v>5</v>
      </c>
      <c r="I261" s="246">
        <v>30</v>
      </c>
      <c r="J261" s="246">
        <v>2</v>
      </c>
      <c r="K261" s="246" t="s">
        <v>153</v>
      </c>
      <c r="L261" s="247">
        <v>7</v>
      </c>
      <c r="M261" s="246">
        <v>248080</v>
      </c>
      <c r="N261" s="246">
        <v>2683789</v>
      </c>
      <c r="O261" s="246">
        <v>6</v>
      </c>
      <c r="P261" s="246">
        <v>52</v>
      </c>
      <c r="Q261" s="246">
        <v>0</v>
      </c>
      <c r="R261" s="246"/>
      <c r="S261" s="246" t="s">
        <v>90</v>
      </c>
      <c r="T261" s="246" t="s">
        <v>32</v>
      </c>
      <c r="U261" s="246"/>
      <c r="V261" t="str">
        <f>INDEX(樣區!H:H,MATCH(F261,樣區!E:E,0))</f>
        <v>4月,6月</v>
      </c>
      <c r="W261" s="3" t="str">
        <f t="shared" si="48"/>
        <v>Y</v>
      </c>
      <c r="X261" s="3" t="str">
        <f t="shared" si="49"/>
        <v/>
      </c>
      <c r="Y261" s="3" t="str">
        <f t="shared" si="50"/>
        <v/>
      </c>
      <c r="Z261" s="3" t="str">
        <f t="shared" si="51"/>
        <v/>
      </c>
      <c r="AA261" s="3" t="str">
        <f t="shared" si="52"/>
        <v/>
      </c>
      <c r="AB261" s="249" t="str">
        <f t="shared" si="53"/>
        <v/>
      </c>
      <c r="AC261" s="3" t="str">
        <f t="shared" si="54"/>
        <v/>
      </c>
      <c r="AD261" s="5" t="str">
        <f t="shared" si="47"/>
        <v/>
      </c>
      <c r="AE261" s="3" t="str">
        <f t="shared" si="55"/>
        <v/>
      </c>
      <c r="AF261" s="3"/>
      <c r="AH261">
        <f>MATCH(ROUND(M261,0)&amp;ROUND(N261,0),樣點!N:N,0)</f>
        <v>1234</v>
      </c>
      <c r="AI261" s="5">
        <f t="shared" si="56"/>
        <v>8.3333340007811785E-3</v>
      </c>
    </row>
    <row r="262" spans="3:35">
      <c r="C262" s="246" t="s">
        <v>21</v>
      </c>
      <c r="D262" s="246" t="s">
        <v>97</v>
      </c>
      <c r="E262" s="246" t="s">
        <v>115</v>
      </c>
      <c r="F262" s="246" t="s">
        <v>116</v>
      </c>
      <c r="G262" s="246">
        <v>2019</v>
      </c>
      <c r="H262" s="246">
        <v>5</v>
      </c>
      <c r="I262" s="246">
        <v>30</v>
      </c>
      <c r="J262" s="246">
        <v>2</v>
      </c>
      <c r="K262" s="246" t="s">
        <v>153</v>
      </c>
      <c r="L262" s="247">
        <v>8</v>
      </c>
      <c r="M262" s="246">
        <v>248296</v>
      </c>
      <c r="N262" s="246">
        <v>2683886</v>
      </c>
      <c r="O262" s="246">
        <v>6</v>
      </c>
      <c r="P262" s="246">
        <v>40</v>
      </c>
      <c r="Q262" s="246">
        <v>0</v>
      </c>
      <c r="R262" s="246"/>
      <c r="S262" s="246" t="s">
        <v>90</v>
      </c>
      <c r="T262" s="246" t="s">
        <v>32</v>
      </c>
      <c r="U262" s="246"/>
      <c r="V262" t="str">
        <f>INDEX(樣區!H:H,MATCH(F262,樣區!E:E,0))</f>
        <v>4月,6月</v>
      </c>
      <c r="W262" s="3" t="str">
        <f t="shared" si="48"/>
        <v>Y</v>
      </c>
      <c r="X262" s="3" t="str">
        <f t="shared" si="49"/>
        <v/>
      </c>
      <c r="Y262" s="3" t="str">
        <f t="shared" si="50"/>
        <v/>
      </c>
      <c r="Z262" s="3" t="str">
        <f t="shared" si="51"/>
        <v/>
      </c>
      <c r="AA262" s="3" t="str">
        <f t="shared" si="52"/>
        <v/>
      </c>
      <c r="AB262" s="249" t="str">
        <f t="shared" si="53"/>
        <v/>
      </c>
      <c r="AC262" s="3" t="str">
        <f t="shared" si="54"/>
        <v/>
      </c>
      <c r="AD262" s="5" t="str">
        <f t="shared" si="47"/>
        <v/>
      </c>
      <c r="AE262" s="3" t="str">
        <f t="shared" si="55"/>
        <v/>
      </c>
      <c r="AF262" s="3"/>
      <c r="AH262">
        <f>MATCH(ROUND(M262,0)&amp;ROUND(N262,0),樣點!N:N,0)</f>
        <v>1235</v>
      </c>
      <c r="AI262" s="5">
        <f t="shared" si="56"/>
        <v>1.0416665987577289E-2</v>
      </c>
    </row>
    <row r="263" spans="3:35">
      <c r="C263" s="246" t="s">
        <v>21</v>
      </c>
      <c r="D263" s="246" t="s">
        <v>97</v>
      </c>
      <c r="E263" s="246" t="s">
        <v>115</v>
      </c>
      <c r="F263" s="246" t="s">
        <v>116</v>
      </c>
      <c r="G263" s="246">
        <v>2019</v>
      </c>
      <c r="H263" s="246">
        <v>5</v>
      </c>
      <c r="I263" s="246">
        <v>30</v>
      </c>
      <c r="J263" s="246">
        <v>2</v>
      </c>
      <c r="K263" s="246" t="s">
        <v>153</v>
      </c>
      <c r="L263" s="247">
        <v>9</v>
      </c>
      <c r="M263" s="246">
        <v>248402</v>
      </c>
      <c r="N263" s="246">
        <v>2684179</v>
      </c>
      <c r="O263" s="246">
        <v>6</v>
      </c>
      <c r="P263" s="246">
        <v>25</v>
      </c>
      <c r="Q263" s="246">
        <v>0</v>
      </c>
      <c r="R263" s="246"/>
      <c r="S263" s="246" t="s">
        <v>90</v>
      </c>
      <c r="T263" s="246" t="s">
        <v>32</v>
      </c>
      <c r="U263" s="246"/>
      <c r="V263" t="str">
        <f>INDEX(樣區!H:H,MATCH(F263,樣區!E:E,0))</f>
        <v>4月,6月</v>
      </c>
      <c r="W263" s="3" t="str">
        <f t="shared" si="48"/>
        <v>Y</v>
      </c>
      <c r="X263" s="3" t="str">
        <f t="shared" si="49"/>
        <v/>
      </c>
      <c r="Y263" s="3" t="str">
        <f t="shared" si="50"/>
        <v/>
      </c>
      <c r="Z263" s="3" t="str">
        <f t="shared" si="51"/>
        <v/>
      </c>
      <c r="AA263" s="3" t="str">
        <f t="shared" si="52"/>
        <v/>
      </c>
      <c r="AB263" s="249" t="str">
        <f t="shared" si="53"/>
        <v/>
      </c>
      <c r="AC263" s="3" t="str">
        <f t="shared" si="54"/>
        <v/>
      </c>
      <c r="AD263" s="5" t="str">
        <f t="shared" si="47"/>
        <v/>
      </c>
      <c r="AE263" s="3" t="str">
        <f t="shared" si="55"/>
        <v/>
      </c>
      <c r="AF263" s="3"/>
      <c r="AH263">
        <f>MATCH(ROUND(M263,0)&amp;ROUND(N263,0),樣點!N:N,0)</f>
        <v>1236</v>
      </c>
      <c r="AI263" s="5">
        <f t="shared" si="56"/>
        <v>1.1805556016042829E-2</v>
      </c>
    </row>
    <row r="264" spans="3:35">
      <c r="C264" s="246" t="s">
        <v>21</v>
      </c>
      <c r="D264" s="246" t="s">
        <v>97</v>
      </c>
      <c r="E264" s="246" t="s">
        <v>115</v>
      </c>
      <c r="F264" s="246" t="s">
        <v>116</v>
      </c>
      <c r="G264" s="246">
        <v>2019</v>
      </c>
      <c r="H264" s="246">
        <v>5</v>
      </c>
      <c r="I264" s="246">
        <v>30</v>
      </c>
      <c r="J264" s="246">
        <v>2</v>
      </c>
      <c r="K264" s="246" t="s">
        <v>153</v>
      </c>
      <c r="L264" s="247">
        <v>10</v>
      </c>
      <c r="M264" s="246">
        <v>248392</v>
      </c>
      <c r="N264" s="246">
        <v>2684443</v>
      </c>
      <c r="O264" s="246">
        <v>6</v>
      </c>
      <c r="P264" s="246">
        <v>8</v>
      </c>
      <c r="Q264" s="246">
        <v>0</v>
      </c>
      <c r="R264" s="246"/>
      <c r="S264" s="246" t="s">
        <v>90</v>
      </c>
      <c r="T264" s="246" t="s">
        <v>26</v>
      </c>
      <c r="U264" s="246"/>
      <c r="V264" t="str">
        <f>INDEX(樣區!H:H,MATCH(F264,樣區!E:E,0))</f>
        <v>4月,6月</v>
      </c>
      <c r="W264" s="3" t="str">
        <f t="shared" si="48"/>
        <v>Y</v>
      </c>
      <c r="X264" s="3" t="str">
        <f t="shared" si="49"/>
        <v/>
      </c>
      <c r="Y264" s="3" t="str">
        <f t="shared" si="50"/>
        <v/>
      </c>
      <c r="Z264" s="3" t="str">
        <f t="shared" si="51"/>
        <v/>
      </c>
      <c r="AA264" s="3" t="str">
        <f t="shared" si="52"/>
        <v/>
      </c>
      <c r="AB264" s="249" t="str">
        <f t="shared" si="53"/>
        <v/>
      </c>
      <c r="AC264" s="3" t="str">
        <f t="shared" si="54"/>
        <v/>
      </c>
      <c r="AD264" s="5" t="str">
        <f t="shared" si="47"/>
        <v/>
      </c>
      <c r="AE264" s="3" t="str">
        <f t="shared" si="55"/>
        <v/>
      </c>
      <c r="AF264" s="3"/>
      <c r="AH264">
        <f>MATCH(ROUND(M264,0)&amp;ROUND(N264,0),樣點!N:N,0)</f>
        <v>1237</v>
      </c>
      <c r="AI264" s="5" t="str">
        <f t="shared" si="56"/>
        <v/>
      </c>
    </row>
    <row r="265" spans="3:35">
      <c r="C265" s="246" t="s">
        <v>21</v>
      </c>
      <c r="D265" s="246" t="s">
        <v>97</v>
      </c>
      <c r="E265" s="246" t="s">
        <v>120</v>
      </c>
      <c r="F265" s="246" t="s">
        <v>121</v>
      </c>
      <c r="G265" s="246">
        <v>2019</v>
      </c>
      <c r="H265" s="246">
        <v>6</v>
      </c>
      <c r="I265" s="246">
        <v>6</v>
      </c>
      <c r="J265" s="246">
        <v>2</v>
      </c>
      <c r="K265" s="246" t="s">
        <v>100</v>
      </c>
      <c r="L265" s="247">
        <v>1</v>
      </c>
      <c r="M265" s="246">
        <v>254794</v>
      </c>
      <c r="N265" s="246">
        <v>2687527</v>
      </c>
      <c r="O265" s="246">
        <v>6</v>
      </c>
      <c r="P265" s="246">
        <v>54</v>
      </c>
      <c r="Q265" s="246">
        <v>0</v>
      </c>
      <c r="R265" s="246"/>
      <c r="S265" s="246"/>
      <c r="T265" s="246" t="s">
        <v>32</v>
      </c>
      <c r="U265" s="246" t="s">
        <v>154</v>
      </c>
      <c r="V265" t="str">
        <f>INDEX(樣區!H:H,MATCH(F265,樣區!E:E,0))</f>
        <v>5月,6月</v>
      </c>
      <c r="W265" s="3" t="str">
        <f t="shared" si="48"/>
        <v>Y</v>
      </c>
      <c r="X265" s="3" t="str">
        <f t="shared" si="49"/>
        <v/>
      </c>
      <c r="Y265" s="3" t="str">
        <f t="shared" si="50"/>
        <v/>
      </c>
      <c r="Z265" s="3" t="str">
        <f t="shared" si="51"/>
        <v/>
      </c>
      <c r="AA265" s="3" t="str">
        <f t="shared" si="52"/>
        <v/>
      </c>
      <c r="AB265" s="249" t="str">
        <f t="shared" si="53"/>
        <v/>
      </c>
      <c r="AC265" s="3" t="str">
        <f t="shared" si="54"/>
        <v/>
      </c>
      <c r="AD265" s="5" t="str">
        <f t="shared" si="47"/>
        <v/>
      </c>
      <c r="AE265" s="3" t="str">
        <f t="shared" si="55"/>
        <v/>
      </c>
      <c r="AF265" s="3"/>
      <c r="AH265">
        <f>MATCH(ROUND(M265,0)&amp;ROUND(N265,0),樣點!N:N,0)</f>
        <v>1238</v>
      </c>
      <c r="AI265" s="5">
        <f t="shared" si="56"/>
        <v>1.4583333046175539E-2</v>
      </c>
    </row>
    <row r="266" spans="3:35">
      <c r="C266" s="246" t="s">
        <v>21</v>
      </c>
      <c r="D266" s="246" t="s">
        <v>97</v>
      </c>
      <c r="E266" s="246" t="s">
        <v>120</v>
      </c>
      <c r="F266" s="246" t="s">
        <v>121</v>
      </c>
      <c r="G266" s="246">
        <v>2019</v>
      </c>
      <c r="H266" s="246">
        <v>6</v>
      </c>
      <c r="I266" s="246">
        <v>6</v>
      </c>
      <c r="J266" s="246">
        <v>2</v>
      </c>
      <c r="K266" s="246" t="s">
        <v>100</v>
      </c>
      <c r="L266" s="247">
        <v>2</v>
      </c>
      <c r="M266" s="246">
        <v>254655</v>
      </c>
      <c r="N266" s="246">
        <v>2687698</v>
      </c>
      <c r="O266" s="246">
        <v>7</v>
      </c>
      <c r="P266" s="246">
        <v>15</v>
      </c>
      <c r="Q266" s="246">
        <v>0</v>
      </c>
      <c r="R266" s="246"/>
      <c r="S266" s="246"/>
      <c r="T266" s="246" t="s">
        <v>54</v>
      </c>
      <c r="U266" s="246" t="s">
        <v>155</v>
      </c>
      <c r="V266" t="str">
        <f>INDEX(樣區!H:H,MATCH(F266,樣區!E:E,0))</f>
        <v>5月,6月</v>
      </c>
      <c r="W266" s="3" t="str">
        <f t="shared" si="48"/>
        <v>Y</v>
      </c>
      <c r="X266" s="3" t="str">
        <f t="shared" si="49"/>
        <v/>
      </c>
      <c r="Y266" s="3" t="str">
        <f t="shared" si="50"/>
        <v/>
      </c>
      <c r="Z266" s="3" t="str">
        <f t="shared" si="51"/>
        <v/>
      </c>
      <c r="AA266" s="3" t="str">
        <f t="shared" si="52"/>
        <v/>
      </c>
      <c r="AB266" s="249" t="str">
        <f t="shared" si="53"/>
        <v/>
      </c>
      <c r="AC266" s="3" t="str">
        <f t="shared" si="54"/>
        <v/>
      </c>
      <c r="AD266" s="5" t="str">
        <f t="shared" si="47"/>
        <v/>
      </c>
      <c r="AE266" s="3" t="str">
        <f t="shared" si="55"/>
        <v/>
      </c>
      <c r="AF266" s="3"/>
      <c r="AH266">
        <f>MATCH(ROUND(M266,0)&amp;ROUND(N266,0),樣點!N:N,0)</f>
        <v>1239</v>
      </c>
      <c r="AI266" s="5">
        <f t="shared" si="56"/>
        <v>8.333332953043282E-3</v>
      </c>
    </row>
    <row r="267" spans="3:35">
      <c r="C267" s="246" t="s">
        <v>21</v>
      </c>
      <c r="D267" s="246" t="s">
        <v>97</v>
      </c>
      <c r="E267" s="246" t="s">
        <v>120</v>
      </c>
      <c r="F267" s="246" t="s">
        <v>121</v>
      </c>
      <c r="G267" s="246">
        <v>2019</v>
      </c>
      <c r="H267" s="246">
        <v>6</v>
      </c>
      <c r="I267" s="246">
        <v>6</v>
      </c>
      <c r="J267" s="246">
        <v>2</v>
      </c>
      <c r="K267" s="246" t="s">
        <v>100</v>
      </c>
      <c r="L267" s="247">
        <v>3</v>
      </c>
      <c r="M267" s="246">
        <v>254445</v>
      </c>
      <c r="N267" s="246">
        <v>2687713</v>
      </c>
      <c r="O267" s="246">
        <v>7</v>
      </c>
      <c r="P267" s="246">
        <v>27</v>
      </c>
      <c r="Q267" s="246">
        <v>0</v>
      </c>
      <c r="R267" s="246"/>
      <c r="S267" s="246"/>
      <c r="T267" s="246" t="s">
        <v>54</v>
      </c>
      <c r="U267" s="246" t="s">
        <v>156</v>
      </c>
      <c r="V267" t="str">
        <f>INDEX(樣區!H:H,MATCH(F267,樣區!E:E,0))</f>
        <v>5月,6月</v>
      </c>
      <c r="W267" s="3" t="str">
        <f t="shared" si="48"/>
        <v>Y</v>
      </c>
      <c r="X267" s="3" t="str">
        <f t="shared" si="49"/>
        <v/>
      </c>
      <c r="Y267" s="3" t="str">
        <f t="shared" si="50"/>
        <v/>
      </c>
      <c r="Z267" s="3" t="str">
        <f t="shared" si="51"/>
        <v/>
      </c>
      <c r="AA267" s="3" t="str">
        <f t="shared" si="52"/>
        <v/>
      </c>
      <c r="AB267" s="249" t="str">
        <f t="shared" si="53"/>
        <v/>
      </c>
      <c r="AC267" s="3" t="str">
        <f t="shared" si="54"/>
        <v/>
      </c>
      <c r="AD267" s="5" t="str">
        <f t="shared" si="47"/>
        <v/>
      </c>
      <c r="AE267" s="3" t="str">
        <f t="shared" si="55"/>
        <v/>
      </c>
      <c r="AF267" s="3"/>
      <c r="AH267">
        <f>MATCH(ROUND(M267,0)&amp;ROUND(N267,0),樣點!N:N,0)</f>
        <v>1240</v>
      </c>
      <c r="AI267" s="5">
        <f t="shared" si="56"/>
        <v>1.4583334035705775E-2</v>
      </c>
    </row>
    <row r="268" spans="3:35">
      <c r="C268" s="246" t="s">
        <v>21</v>
      </c>
      <c r="D268" s="246" t="s">
        <v>97</v>
      </c>
      <c r="E268" s="246" t="s">
        <v>120</v>
      </c>
      <c r="F268" s="246" t="s">
        <v>121</v>
      </c>
      <c r="G268" s="246">
        <v>2019</v>
      </c>
      <c r="H268" s="246">
        <v>6</v>
      </c>
      <c r="I268" s="246">
        <v>6</v>
      </c>
      <c r="J268" s="246">
        <v>2</v>
      </c>
      <c r="K268" s="246" t="s">
        <v>100</v>
      </c>
      <c r="L268" s="247">
        <v>4</v>
      </c>
      <c r="M268" s="246">
        <v>254247</v>
      </c>
      <c r="N268" s="246">
        <v>2687633</v>
      </c>
      <c r="O268" s="246">
        <v>7</v>
      </c>
      <c r="P268" s="246">
        <v>48</v>
      </c>
      <c r="Q268" s="246">
        <v>0</v>
      </c>
      <c r="R268" s="246"/>
      <c r="S268" s="246"/>
      <c r="T268" s="246" t="s">
        <v>54</v>
      </c>
      <c r="U268" s="246" t="s">
        <v>157</v>
      </c>
      <c r="V268" t="str">
        <f>INDEX(樣區!H:H,MATCH(F268,樣區!E:E,0))</f>
        <v>5月,6月</v>
      </c>
      <c r="W268" s="3" t="str">
        <f t="shared" si="48"/>
        <v>Y</v>
      </c>
      <c r="X268" s="3" t="str">
        <f t="shared" si="49"/>
        <v/>
      </c>
      <c r="Y268" s="3" t="str">
        <f t="shared" si="50"/>
        <v/>
      </c>
      <c r="Z268" s="3" t="str">
        <f t="shared" si="51"/>
        <v/>
      </c>
      <c r="AA268" s="3" t="str">
        <f t="shared" si="52"/>
        <v/>
      </c>
      <c r="AB268" s="249" t="str">
        <f t="shared" si="53"/>
        <v/>
      </c>
      <c r="AC268" s="3" t="str">
        <f t="shared" si="54"/>
        <v/>
      </c>
      <c r="AD268" s="5" t="str">
        <f t="shared" si="47"/>
        <v/>
      </c>
      <c r="AE268" s="3" t="str">
        <f t="shared" si="55"/>
        <v/>
      </c>
      <c r="AF268" s="3"/>
      <c r="AH268">
        <f>MATCH(ROUND(M268,0)&amp;ROUND(N268,0),樣點!N:N,0)</f>
        <v>1241</v>
      </c>
      <c r="AI268" s="5">
        <f t="shared" si="56"/>
        <v>1.0416665987577289E-2</v>
      </c>
    </row>
    <row r="269" spans="3:35">
      <c r="C269" s="246" t="s">
        <v>21</v>
      </c>
      <c r="D269" s="246" t="s">
        <v>97</v>
      </c>
      <c r="E269" s="246" t="s">
        <v>120</v>
      </c>
      <c r="F269" s="246" t="s">
        <v>121</v>
      </c>
      <c r="G269" s="246">
        <v>2019</v>
      </c>
      <c r="H269" s="246">
        <v>6</v>
      </c>
      <c r="I269" s="246">
        <v>6</v>
      </c>
      <c r="J269" s="246">
        <v>2</v>
      </c>
      <c r="K269" s="246" t="s">
        <v>100</v>
      </c>
      <c r="L269" s="247">
        <v>5</v>
      </c>
      <c r="M269" s="246">
        <v>254034</v>
      </c>
      <c r="N269" s="246">
        <v>2687685</v>
      </c>
      <c r="O269" s="246">
        <v>8</v>
      </c>
      <c r="P269" s="246">
        <v>3</v>
      </c>
      <c r="Q269" s="246">
        <v>0</v>
      </c>
      <c r="R269" s="246"/>
      <c r="S269" s="246"/>
      <c r="T269" s="246" t="s">
        <v>54</v>
      </c>
      <c r="U269" s="246"/>
      <c r="V269" t="str">
        <f>INDEX(樣區!H:H,MATCH(F269,樣區!E:E,0))</f>
        <v>5月,6月</v>
      </c>
      <c r="W269" s="3" t="str">
        <f t="shared" si="48"/>
        <v>Y</v>
      </c>
      <c r="X269" s="3" t="str">
        <f t="shared" si="49"/>
        <v/>
      </c>
      <c r="Y269" s="3" t="str">
        <f t="shared" si="50"/>
        <v/>
      </c>
      <c r="Z269" s="3" t="str">
        <f t="shared" si="51"/>
        <v/>
      </c>
      <c r="AA269" s="3" t="str">
        <f t="shared" si="52"/>
        <v/>
      </c>
      <c r="AB269" s="249" t="str">
        <f t="shared" si="53"/>
        <v/>
      </c>
      <c r="AC269" s="3" t="str">
        <f t="shared" si="54"/>
        <v/>
      </c>
      <c r="AD269" s="5" t="str">
        <f t="shared" si="47"/>
        <v/>
      </c>
      <c r="AE269" s="3" t="str">
        <f t="shared" si="55"/>
        <v/>
      </c>
      <c r="AF269" s="3"/>
      <c r="AH269">
        <f>MATCH(ROUND(M269,0)&amp;ROUND(N269,0),樣點!N:N,0)</f>
        <v>1242</v>
      </c>
      <c r="AI269" s="5">
        <f t="shared" si="56"/>
        <v>1.1111110972706228E-2</v>
      </c>
    </row>
    <row r="270" spans="3:35">
      <c r="C270" s="246" t="s">
        <v>21</v>
      </c>
      <c r="D270" s="246" t="s">
        <v>97</v>
      </c>
      <c r="E270" s="246" t="s">
        <v>120</v>
      </c>
      <c r="F270" s="246" t="s">
        <v>121</v>
      </c>
      <c r="G270" s="246">
        <v>2019</v>
      </c>
      <c r="H270" s="246">
        <v>6</v>
      </c>
      <c r="I270" s="246">
        <v>6</v>
      </c>
      <c r="J270" s="246">
        <v>2</v>
      </c>
      <c r="K270" s="246" t="s">
        <v>100</v>
      </c>
      <c r="L270" s="247">
        <v>6</v>
      </c>
      <c r="M270" s="246">
        <v>253829</v>
      </c>
      <c r="N270" s="246">
        <v>2687739</v>
      </c>
      <c r="O270" s="246">
        <v>8</v>
      </c>
      <c r="P270" s="246">
        <v>19</v>
      </c>
      <c r="Q270" s="246">
        <v>0</v>
      </c>
      <c r="R270" s="246"/>
      <c r="S270" s="246"/>
      <c r="T270" s="246" t="s">
        <v>54</v>
      </c>
      <c r="U270" s="246" t="s">
        <v>158</v>
      </c>
      <c r="V270" t="str">
        <f>INDEX(樣區!H:H,MATCH(F270,樣區!E:E,0))</f>
        <v>5月,6月</v>
      </c>
      <c r="W270" s="3" t="str">
        <f t="shared" si="48"/>
        <v>Y</v>
      </c>
      <c r="X270" s="3" t="str">
        <f t="shared" si="49"/>
        <v/>
      </c>
      <c r="Y270" s="3" t="str">
        <f t="shared" si="50"/>
        <v/>
      </c>
      <c r="Z270" s="3" t="str">
        <f t="shared" si="51"/>
        <v/>
      </c>
      <c r="AA270" s="3" t="str">
        <f t="shared" si="52"/>
        <v/>
      </c>
      <c r="AB270" s="249" t="str">
        <f t="shared" si="53"/>
        <v/>
      </c>
      <c r="AC270" s="3" t="str">
        <f t="shared" si="54"/>
        <v/>
      </c>
      <c r="AD270" s="5" t="str">
        <f t="shared" si="47"/>
        <v/>
      </c>
      <c r="AE270" s="3" t="str">
        <f t="shared" si="55"/>
        <v/>
      </c>
      <c r="AF270" s="3"/>
      <c r="AH270">
        <f>MATCH(ROUND(M270,0)&amp;ROUND(N270,0),樣點!N:N,0)</f>
        <v>1243</v>
      </c>
      <c r="AI270" s="5" t="str">
        <f t="shared" si="56"/>
        <v/>
      </c>
    </row>
    <row r="271" spans="3:35">
      <c r="C271" s="246" t="s">
        <v>21</v>
      </c>
      <c r="D271" s="246" t="s">
        <v>97</v>
      </c>
      <c r="E271" s="246" t="s">
        <v>122</v>
      </c>
      <c r="F271" s="246" t="s">
        <v>123</v>
      </c>
      <c r="G271" s="246">
        <v>2019</v>
      </c>
      <c r="H271" s="246">
        <v>6</v>
      </c>
      <c r="I271" s="246">
        <v>6</v>
      </c>
      <c r="J271" s="246">
        <v>2</v>
      </c>
      <c r="K271" s="246" t="s">
        <v>105</v>
      </c>
      <c r="L271" s="247">
        <v>1</v>
      </c>
      <c r="M271" s="246">
        <v>252590</v>
      </c>
      <c r="N271" s="246">
        <v>2686279</v>
      </c>
      <c r="O271" s="246">
        <v>6</v>
      </c>
      <c r="P271" s="246">
        <v>47</v>
      </c>
      <c r="Q271" s="246">
        <v>0</v>
      </c>
      <c r="R271" s="246"/>
      <c r="S271" s="246" t="s">
        <v>90</v>
      </c>
      <c r="T271" s="246" t="s">
        <v>54</v>
      </c>
      <c r="U271" s="246"/>
      <c r="V271" t="str">
        <f>INDEX(樣區!H:H,MATCH(F271,樣區!E:E,0))</f>
        <v>5月,6月</v>
      </c>
      <c r="W271" s="3" t="str">
        <f t="shared" si="48"/>
        <v>Y</v>
      </c>
      <c r="X271" s="3" t="str">
        <f t="shared" si="49"/>
        <v/>
      </c>
      <c r="Y271" s="3" t="str">
        <f t="shared" si="50"/>
        <v/>
      </c>
      <c r="Z271" s="3" t="str">
        <f t="shared" si="51"/>
        <v/>
      </c>
      <c r="AA271" s="3" t="str">
        <f t="shared" si="52"/>
        <v/>
      </c>
      <c r="AB271" s="249" t="str">
        <f t="shared" si="53"/>
        <v/>
      </c>
      <c r="AC271" s="3" t="str">
        <f t="shared" si="54"/>
        <v/>
      </c>
      <c r="AD271" s="5" t="str">
        <f t="shared" si="47"/>
        <v/>
      </c>
      <c r="AE271" s="3" t="str">
        <f t="shared" si="55"/>
        <v/>
      </c>
      <c r="AF271" s="3"/>
      <c r="AH271">
        <f>MATCH(ROUND(M271,0)&amp;ROUND(N271,0),樣點!N:N,0)</f>
        <v>1244</v>
      </c>
      <c r="AI271" s="5">
        <f t="shared" si="56"/>
        <v>5.555555981118232E-3</v>
      </c>
    </row>
    <row r="272" spans="3:35">
      <c r="C272" s="246" t="s">
        <v>21</v>
      </c>
      <c r="D272" s="246" t="s">
        <v>97</v>
      </c>
      <c r="E272" s="246" t="s">
        <v>122</v>
      </c>
      <c r="F272" s="246" t="s">
        <v>123</v>
      </c>
      <c r="G272" s="246">
        <v>2019</v>
      </c>
      <c r="H272" s="246">
        <v>6</v>
      </c>
      <c r="I272" s="246">
        <v>6</v>
      </c>
      <c r="J272" s="246">
        <v>2</v>
      </c>
      <c r="K272" s="246" t="s">
        <v>105</v>
      </c>
      <c r="L272" s="247">
        <v>2</v>
      </c>
      <c r="M272" s="246">
        <v>252504</v>
      </c>
      <c r="N272" s="246">
        <v>2686484</v>
      </c>
      <c r="O272" s="246">
        <v>6</v>
      </c>
      <c r="P272" s="246">
        <v>55</v>
      </c>
      <c r="Q272" s="246">
        <v>0</v>
      </c>
      <c r="R272" s="246"/>
      <c r="S272" s="246" t="s">
        <v>90</v>
      </c>
      <c r="T272" s="246" t="s">
        <v>54</v>
      </c>
      <c r="U272" s="246"/>
      <c r="V272" t="str">
        <f>INDEX(樣區!H:H,MATCH(F272,樣區!E:E,0))</f>
        <v>5月,6月</v>
      </c>
      <c r="W272" s="3" t="str">
        <f t="shared" si="48"/>
        <v>Y</v>
      </c>
      <c r="X272" s="3" t="str">
        <f t="shared" si="49"/>
        <v/>
      </c>
      <c r="Y272" s="3" t="str">
        <f t="shared" si="50"/>
        <v/>
      </c>
      <c r="Z272" s="3" t="str">
        <f t="shared" si="51"/>
        <v/>
      </c>
      <c r="AA272" s="3" t="str">
        <f t="shared" si="52"/>
        <v/>
      </c>
      <c r="AB272" s="249" t="str">
        <f t="shared" si="53"/>
        <v/>
      </c>
      <c r="AC272" s="3" t="str">
        <f t="shared" si="54"/>
        <v/>
      </c>
      <c r="AD272" s="5" t="str">
        <f t="shared" si="47"/>
        <v/>
      </c>
      <c r="AE272" s="3" t="str">
        <f t="shared" si="55"/>
        <v/>
      </c>
      <c r="AF272" s="3"/>
      <c r="AH272">
        <f>MATCH(ROUND(M272,0)&amp;ROUND(N272,0),樣點!N:N,0)</f>
        <v>1245</v>
      </c>
      <c r="AI272" s="5">
        <f t="shared" si="56"/>
        <v>6.2500000349245965E-3</v>
      </c>
    </row>
    <row r="273" spans="3:35">
      <c r="C273" s="246" t="s">
        <v>21</v>
      </c>
      <c r="D273" s="246" t="s">
        <v>97</v>
      </c>
      <c r="E273" s="246" t="s">
        <v>122</v>
      </c>
      <c r="F273" s="246" t="s">
        <v>123</v>
      </c>
      <c r="G273" s="246">
        <v>2019</v>
      </c>
      <c r="H273" s="246">
        <v>6</v>
      </c>
      <c r="I273" s="246">
        <v>6</v>
      </c>
      <c r="J273" s="246">
        <v>2</v>
      </c>
      <c r="K273" s="246" t="s">
        <v>105</v>
      </c>
      <c r="L273" s="247">
        <v>3</v>
      </c>
      <c r="M273" s="246">
        <v>252658</v>
      </c>
      <c r="N273" s="246">
        <v>2686754</v>
      </c>
      <c r="O273" s="246">
        <v>7</v>
      </c>
      <c r="P273" s="246">
        <v>4</v>
      </c>
      <c r="Q273" s="246">
        <v>0</v>
      </c>
      <c r="R273" s="246"/>
      <c r="S273" s="246" t="s">
        <v>90</v>
      </c>
      <c r="T273" s="246" t="s">
        <v>54</v>
      </c>
      <c r="U273" s="246"/>
      <c r="V273" t="str">
        <f>INDEX(樣區!H:H,MATCH(F273,樣區!E:E,0))</f>
        <v>5月,6月</v>
      </c>
      <c r="W273" s="3" t="str">
        <f t="shared" si="48"/>
        <v>Y</v>
      </c>
      <c r="X273" s="3" t="str">
        <f t="shared" si="49"/>
        <v/>
      </c>
      <c r="Y273" s="3" t="str">
        <f t="shared" si="50"/>
        <v/>
      </c>
      <c r="Z273" s="3" t="str">
        <f t="shared" si="51"/>
        <v/>
      </c>
      <c r="AA273" s="3" t="str">
        <f t="shared" si="52"/>
        <v/>
      </c>
      <c r="AB273" s="249" t="str">
        <f t="shared" si="53"/>
        <v/>
      </c>
      <c r="AC273" s="3" t="str">
        <f t="shared" si="54"/>
        <v/>
      </c>
      <c r="AD273" s="5" t="str">
        <f t="shared" si="47"/>
        <v/>
      </c>
      <c r="AE273" s="3" t="str">
        <f t="shared" si="55"/>
        <v/>
      </c>
      <c r="AF273" s="3"/>
      <c r="AH273">
        <f>MATCH(ROUND(M273,0)&amp;ROUND(N273,0),樣點!N:N,0)</f>
        <v>1246</v>
      </c>
      <c r="AI273" s="5">
        <f t="shared" si="56"/>
        <v>6.2499999767169356E-3</v>
      </c>
    </row>
    <row r="274" spans="3:35">
      <c r="C274" s="246" t="s">
        <v>21</v>
      </c>
      <c r="D274" s="246" t="s">
        <v>97</v>
      </c>
      <c r="E274" s="246" t="s">
        <v>122</v>
      </c>
      <c r="F274" s="246" t="s">
        <v>123</v>
      </c>
      <c r="G274" s="246">
        <v>2019</v>
      </c>
      <c r="H274" s="246">
        <v>6</v>
      </c>
      <c r="I274" s="246">
        <v>6</v>
      </c>
      <c r="J274" s="246">
        <v>2</v>
      </c>
      <c r="K274" s="246" t="s">
        <v>105</v>
      </c>
      <c r="L274" s="247">
        <v>4</v>
      </c>
      <c r="M274" s="246">
        <v>252653</v>
      </c>
      <c r="N274" s="246">
        <v>2687022</v>
      </c>
      <c r="O274" s="246">
        <v>7</v>
      </c>
      <c r="P274" s="246">
        <v>13</v>
      </c>
      <c r="Q274" s="246">
        <v>0</v>
      </c>
      <c r="R274" s="246"/>
      <c r="S274" s="246" t="s">
        <v>90</v>
      </c>
      <c r="T274" s="246" t="s">
        <v>54</v>
      </c>
      <c r="U274" s="246"/>
      <c r="V274" t="str">
        <f>INDEX(樣區!H:H,MATCH(F274,樣區!E:E,0))</f>
        <v>5月,6月</v>
      </c>
      <c r="W274" s="3" t="str">
        <f t="shared" si="48"/>
        <v>Y</v>
      </c>
      <c r="X274" s="3" t="str">
        <f t="shared" si="49"/>
        <v/>
      </c>
      <c r="Y274" s="3" t="str">
        <f t="shared" si="50"/>
        <v/>
      </c>
      <c r="Z274" s="3" t="str">
        <f t="shared" si="51"/>
        <v/>
      </c>
      <c r="AA274" s="3" t="str">
        <f t="shared" si="52"/>
        <v/>
      </c>
      <c r="AB274" s="249" t="str">
        <f t="shared" si="53"/>
        <v/>
      </c>
      <c r="AC274" s="3" t="str">
        <f t="shared" si="54"/>
        <v/>
      </c>
      <c r="AD274" s="5" t="str">
        <f t="shared" ref="AD274:AD327" si="57">IF(ISBLANK(O274),"需記錄時間",IFERROR(IF((AI274-TIME(0,5,59))&lt;0,"需計滿6分鐘",""),""))</f>
        <v/>
      </c>
      <c r="AE274" s="3" t="str">
        <f t="shared" si="55"/>
        <v/>
      </c>
      <c r="AF274" s="3"/>
      <c r="AH274">
        <f>MATCH(ROUND(M274,0)&amp;ROUND(N274,0),樣點!N:N,0)</f>
        <v>1247</v>
      </c>
      <c r="AI274" s="5">
        <f t="shared" si="56"/>
        <v>5.5555560393258929E-3</v>
      </c>
    </row>
    <row r="275" spans="3:35">
      <c r="C275" s="246" t="s">
        <v>21</v>
      </c>
      <c r="D275" s="246" t="s">
        <v>97</v>
      </c>
      <c r="E275" s="246" t="s">
        <v>122</v>
      </c>
      <c r="F275" s="246" t="s">
        <v>123</v>
      </c>
      <c r="G275" s="246">
        <v>2019</v>
      </c>
      <c r="H275" s="246">
        <v>6</v>
      </c>
      <c r="I275" s="246">
        <v>6</v>
      </c>
      <c r="J275" s="246">
        <v>2</v>
      </c>
      <c r="K275" s="246" t="s">
        <v>105</v>
      </c>
      <c r="L275" s="247">
        <v>5</v>
      </c>
      <c r="M275" s="246">
        <v>252500</v>
      </c>
      <c r="N275" s="246">
        <v>2687172</v>
      </c>
      <c r="O275" s="246">
        <v>7</v>
      </c>
      <c r="P275" s="246">
        <v>21</v>
      </c>
      <c r="Q275" s="246">
        <v>0</v>
      </c>
      <c r="R275" s="246"/>
      <c r="S275" s="246" t="s">
        <v>90</v>
      </c>
      <c r="T275" s="246" t="s">
        <v>32</v>
      </c>
      <c r="U275" s="246"/>
      <c r="V275" t="str">
        <f>INDEX(樣區!H:H,MATCH(F275,樣區!E:E,0))</f>
        <v>5月,6月</v>
      </c>
      <c r="W275" s="3" t="str">
        <f t="shared" si="48"/>
        <v>Y</v>
      </c>
      <c r="X275" s="3" t="str">
        <f t="shared" si="49"/>
        <v/>
      </c>
      <c r="Y275" s="3" t="str">
        <f t="shared" si="50"/>
        <v/>
      </c>
      <c r="Z275" s="3" t="str">
        <f t="shared" si="51"/>
        <v/>
      </c>
      <c r="AA275" s="3" t="str">
        <f t="shared" si="52"/>
        <v/>
      </c>
      <c r="AB275" s="249" t="str">
        <f t="shared" si="53"/>
        <v/>
      </c>
      <c r="AC275" s="3" t="str">
        <f t="shared" si="54"/>
        <v/>
      </c>
      <c r="AD275" s="5" t="str">
        <f t="shared" si="57"/>
        <v/>
      </c>
      <c r="AE275" s="3" t="str">
        <f t="shared" si="55"/>
        <v/>
      </c>
      <c r="AF275" s="3"/>
      <c r="AH275">
        <f>MATCH(ROUND(M275,0)&amp;ROUND(N275,0),樣點!N:N,0)</f>
        <v>1248</v>
      </c>
      <c r="AI275" s="5">
        <f t="shared" si="56"/>
        <v>8.333332953043282E-3</v>
      </c>
    </row>
    <row r="276" spans="3:35">
      <c r="C276" s="246" t="s">
        <v>21</v>
      </c>
      <c r="D276" s="246" t="s">
        <v>97</v>
      </c>
      <c r="E276" s="246" t="s">
        <v>122</v>
      </c>
      <c r="F276" s="246" t="s">
        <v>123</v>
      </c>
      <c r="G276" s="246">
        <v>2019</v>
      </c>
      <c r="H276" s="246">
        <v>6</v>
      </c>
      <c r="I276" s="246">
        <v>6</v>
      </c>
      <c r="J276" s="246">
        <v>2</v>
      </c>
      <c r="K276" s="246" t="s">
        <v>105</v>
      </c>
      <c r="L276" s="247">
        <v>6</v>
      </c>
      <c r="M276" s="246">
        <v>252358</v>
      </c>
      <c r="N276" s="246">
        <v>2687333</v>
      </c>
      <c r="O276" s="246">
        <v>7</v>
      </c>
      <c r="P276" s="246">
        <v>33</v>
      </c>
      <c r="Q276" s="246">
        <v>0</v>
      </c>
      <c r="R276" s="246"/>
      <c r="S276" s="246" t="s">
        <v>90</v>
      </c>
      <c r="T276" s="246" t="s">
        <v>32</v>
      </c>
      <c r="U276" s="246"/>
      <c r="V276" t="str">
        <f>INDEX(樣區!H:H,MATCH(F276,樣區!E:E,0))</f>
        <v>5月,6月</v>
      </c>
      <c r="W276" s="3" t="str">
        <f t="shared" si="48"/>
        <v>Y</v>
      </c>
      <c r="X276" s="3" t="str">
        <f t="shared" si="49"/>
        <v/>
      </c>
      <c r="Y276" s="3" t="str">
        <f t="shared" si="50"/>
        <v/>
      </c>
      <c r="Z276" s="3" t="str">
        <f t="shared" si="51"/>
        <v/>
      </c>
      <c r="AA276" s="3" t="str">
        <f t="shared" si="52"/>
        <v/>
      </c>
      <c r="AB276" s="249" t="str">
        <f t="shared" si="53"/>
        <v/>
      </c>
      <c r="AC276" s="3" t="str">
        <f t="shared" si="54"/>
        <v/>
      </c>
      <c r="AD276" s="5" t="str">
        <f t="shared" si="57"/>
        <v/>
      </c>
      <c r="AE276" s="3" t="str">
        <f t="shared" si="55"/>
        <v/>
      </c>
      <c r="AF276" s="3"/>
      <c r="AH276">
        <f>MATCH(ROUND(M276,0)&amp;ROUND(N276,0),樣點!N:N,0)</f>
        <v>1249</v>
      </c>
      <c r="AI276" s="5">
        <f t="shared" si="56"/>
        <v>5.5555550497956574E-3</v>
      </c>
    </row>
    <row r="277" spans="3:35">
      <c r="C277" s="246" t="s">
        <v>21</v>
      </c>
      <c r="D277" s="246" t="s">
        <v>97</v>
      </c>
      <c r="E277" s="246" t="s">
        <v>122</v>
      </c>
      <c r="F277" s="246" t="s">
        <v>123</v>
      </c>
      <c r="G277" s="246">
        <v>2019</v>
      </c>
      <c r="H277" s="246">
        <v>6</v>
      </c>
      <c r="I277" s="246">
        <v>6</v>
      </c>
      <c r="J277" s="246">
        <v>2</v>
      </c>
      <c r="K277" s="246" t="s">
        <v>105</v>
      </c>
      <c r="L277" s="247">
        <v>7</v>
      </c>
      <c r="M277" s="246">
        <v>252612</v>
      </c>
      <c r="N277" s="246">
        <v>2687477</v>
      </c>
      <c r="O277" s="246">
        <v>7</v>
      </c>
      <c r="P277" s="246">
        <v>41</v>
      </c>
      <c r="Q277" s="246">
        <v>0</v>
      </c>
      <c r="R277" s="246"/>
      <c r="S277" s="246" t="s">
        <v>90</v>
      </c>
      <c r="T277" s="246" t="s">
        <v>32</v>
      </c>
      <c r="U277" s="246"/>
      <c r="V277" t="str">
        <f>INDEX(樣區!H:H,MATCH(F277,樣區!E:E,0))</f>
        <v>5月,6月</v>
      </c>
      <c r="W277" s="3" t="str">
        <f t="shared" si="48"/>
        <v>Y</v>
      </c>
      <c r="X277" s="3" t="str">
        <f t="shared" si="49"/>
        <v/>
      </c>
      <c r="Y277" s="3" t="str">
        <f t="shared" si="50"/>
        <v/>
      </c>
      <c r="Z277" s="3" t="str">
        <f t="shared" si="51"/>
        <v/>
      </c>
      <c r="AA277" s="3" t="str">
        <f t="shared" si="52"/>
        <v/>
      </c>
      <c r="AB277" s="249" t="str">
        <f t="shared" si="53"/>
        <v/>
      </c>
      <c r="AC277" s="3" t="str">
        <f t="shared" si="54"/>
        <v/>
      </c>
      <c r="AD277" s="5" t="str">
        <f t="shared" si="57"/>
        <v/>
      </c>
      <c r="AE277" s="3" t="str">
        <f t="shared" si="55"/>
        <v/>
      </c>
      <c r="AF277" s="3"/>
      <c r="AH277">
        <f>MATCH(ROUND(M277,0)&amp;ROUND(N277,0),樣點!N:N,0)</f>
        <v>1250</v>
      </c>
      <c r="AI277" s="5">
        <f t="shared" si="56"/>
        <v>6.9444449618458748E-3</v>
      </c>
    </row>
    <row r="278" spans="3:35">
      <c r="C278" s="246" t="s">
        <v>21</v>
      </c>
      <c r="D278" s="246" t="s">
        <v>97</v>
      </c>
      <c r="E278" s="246" t="s">
        <v>122</v>
      </c>
      <c r="F278" s="246" t="s">
        <v>123</v>
      </c>
      <c r="G278" s="246">
        <v>2019</v>
      </c>
      <c r="H278" s="246">
        <v>6</v>
      </c>
      <c r="I278" s="246">
        <v>6</v>
      </c>
      <c r="J278" s="246">
        <v>2</v>
      </c>
      <c r="K278" s="246" t="s">
        <v>105</v>
      </c>
      <c r="L278" s="247">
        <v>8</v>
      </c>
      <c r="M278" s="246">
        <v>252978</v>
      </c>
      <c r="N278" s="246">
        <v>2687720</v>
      </c>
      <c r="O278" s="246">
        <v>7</v>
      </c>
      <c r="P278" s="246">
        <v>51</v>
      </c>
      <c r="Q278" s="246">
        <v>0</v>
      </c>
      <c r="R278" s="246"/>
      <c r="S278" s="246" t="s">
        <v>90</v>
      </c>
      <c r="T278" s="246" t="s">
        <v>32</v>
      </c>
      <c r="U278" s="246"/>
      <c r="V278" t="str">
        <f>INDEX(樣區!H:H,MATCH(F278,樣區!E:E,0))</f>
        <v>5月,6月</v>
      </c>
      <c r="W278" s="3" t="str">
        <f t="shared" si="48"/>
        <v>Y</v>
      </c>
      <c r="X278" s="3" t="str">
        <f t="shared" si="49"/>
        <v/>
      </c>
      <c r="Y278" s="3" t="str">
        <f t="shared" si="50"/>
        <v/>
      </c>
      <c r="Z278" s="3" t="str">
        <f t="shared" si="51"/>
        <v/>
      </c>
      <c r="AA278" s="3" t="str">
        <f t="shared" si="52"/>
        <v/>
      </c>
      <c r="AB278" s="249" t="str">
        <f t="shared" si="53"/>
        <v/>
      </c>
      <c r="AC278" s="3" t="str">
        <f t="shared" si="54"/>
        <v/>
      </c>
      <c r="AD278" s="5" t="str">
        <f t="shared" si="57"/>
        <v/>
      </c>
      <c r="AE278" s="3" t="str">
        <f t="shared" si="55"/>
        <v/>
      </c>
      <c r="AF278" s="3"/>
      <c r="AH278">
        <f>MATCH(ROUND(M278,0)&amp;ROUND(N278,0),樣點!N:N,0)</f>
        <v>1251</v>
      </c>
      <c r="AI278" s="5">
        <f t="shared" si="56"/>
        <v>4.8611109959892929E-3</v>
      </c>
    </row>
    <row r="279" spans="3:35">
      <c r="C279" s="246" t="s">
        <v>21</v>
      </c>
      <c r="D279" s="246" t="s">
        <v>97</v>
      </c>
      <c r="E279" s="246" t="s">
        <v>122</v>
      </c>
      <c r="F279" s="246" t="s">
        <v>123</v>
      </c>
      <c r="G279" s="246">
        <v>2019</v>
      </c>
      <c r="H279" s="246">
        <v>6</v>
      </c>
      <c r="I279" s="246">
        <v>6</v>
      </c>
      <c r="J279" s="246">
        <v>2</v>
      </c>
      <c r="K279" s="246" t="s">
        <v>105</v>
      </c>
      <c r="L279" s="247">
        <v>10</v>
      </c>
      <c r="M279" s="246">
        <v>253069</v>
      </c>
      <c r="N279" s="246">
        <v>2687887</v>
      </c>
      <c r="O279" s="246">
        <v>7</v>
      </c>
      <c r="P279" s="246">
        <v>58</v>
      </c>
      <c r="Q279" s="246">
        <v>0</v>
      </c>
      <c r="R279" s="246"/>
      <c r="S279" s="246" t="s">
        <v>90</v>
      </c>
      <c r="T279" s="246" t="s">
        <v>32</v>
      </c>
      <c r="U279" s="246"/>
      <c r="V279" t="str">
        <f>INDEX(樣區!H:H,MATCH(F279,樣區!E:E,0))</f>
        <v>5月,6月</v>
      </c>
      <c r="W279" s="3" t="str">
        <f t="shared" si="48"/>
        <v>Y</v>
      </c>
      <c r="X279" s="3" t="str">
        <f t="shared" si="49"/>
        <v/>
      </c>
      <c r="Y279" s="3" t="str">
        <f t="shared" si="50"/>
        <v/>
      </c>
      <c r="Z279" s="3" t="str">
        <f t="shared" si="51"/>
        <v/>
      </c>
      <c r="AA279" s="3" t="str">
        <f t="shared" si="52"/>
        <v/>
      </c>
      <c r="AB279" s="249" t="str">
        <f t="shared" si="53"/>
        <v/>
      </c>
      <c r="AC279" s="3" t="str">
        <f t="shared" si="54"/>
        <v/>
      </c>
      <c r="AD279" s="5" t="str">
        <f t="shared" si="57"/>
        <v/>
      </c>
      <c r="AE279" s="3" t="str">
        <f t="shared" si="55"/>
        <v/>
      </c>
      <c r="AF279" s="3"/>
      <c r="AH279">
        <f>MATCH(ROUND(M279,0)&amp;ROUND(N279,0),樣點!N:N,0)</f>
        <v>1252</v>
      </c>
      <c r="AI279" s="5" t="str">
        <f t="shared" si="56"/>
        <v/>
      </c>
    </row>
    <row r="280" spans="3:35">
      <c r="C280" s="246" t="s">
        <v>21</v>
      </c>
      <c r="D280" s="246" t="s">
        <v>97</v>
      </c>
      <c r="E280" s="246" t="s">
        <v>128</v>
      </c>
      <c r="F280" s="246" t="s">
        <v>129</v>
      </c>
      <c r="G280" s="246">
        <v>2019</v>
      </c>
      <c r="H280" s="246">
        <v>6</v>
      </c>
      <c r="I280" s="246">
        <v>26</v>
      </c>
      <c r="J280" s="246">
        <v>2</v>
      </c>
      <c r="K280" s="246" t="s">
        <v>130</v>
      </c>
      <c r="L280" s="247">
        <v>1</v>
      </c>
      <c r="M280" s="246">
        <v>246331</v>
      </c>
      <c r="N280" s="246">
        <v>2680085</v>
      </c>
      <c r="O280" s="246">
        <v>6</v>
      </c>
      <c r="P280" s="246">
        <v>43</v>
      </c>
      <c r="Q280" s="246">
        <v>0</v>
      </c>
      <c r="R280" s="246"/>
      <c r="S280" s="246"/>
      <c r="T280" s="246" t="s">
        <v>54</v>
      </c>
      <c r="U280" s="246"/>
      <c r="V280" t="str">
        <f>INDEX(樣區!H:H,MATCH(F280,樣區!E:E,0))</f>
        <v>4月,6月</v>
      </c>
      <c r="W280" s="3" t="str">
        <f t="shared" si="48"/>
        <v>Y</v>
      </c>
      <c r="X280" s="3" t="str">
        <f t="shared" si="49"/>
        <v/>
      </c>
      <c r="Y280" s="3" t="str">
        <f t="shared" si="50"/>
        <v/>
      </c>
      <c r="Z280" s="3" t="str">
        <f t="shared" si="51"/>
        <v/>
      </c>
      <c r="AA280" s="3" t="str">
        <f t="shared" si="52"/>
        <v/>
      </c>
      <c r="AB280" s="249" t="str">
        <f t="shared" si="53"/>
        <v/>
      </c>
      <c r="AC280" s="3" t="str">
        <f t="shared" si="54"/>
        <v/>
      </c>
      <c r="AD280" s="5" t="str">
        <f t="shared" si="57"/>
        <v/>
      </c>
      <c r="AE280" s="3" t="str">
        <f t="shared" si="55"/>
        <v/>
      </c>
      <c r="AF280" s="3"/>
      <c r="AH280">
        <f>MATCH(ROUND(M280,0)&amp;ROUND(N280,0),樣點!N:N,0)</f>
        <v>1253</v>
      </c>
      <c r="AI280" s="5">
        <f t="shared" si="56"/>
        <v>1.4583332987967879E-2</v>
      </c>
    </row>
    <row r="281" spans="3:35">
      <c r="C281" s="246" t="s">
        <v>21</v>
      </c>
      <c r="D281" s="246" t="s">
        <v>97</v>
      </c>
      <c r="E281" s="246" t="s">
        <v>128</v>
      </c>
      <c r="F281" s="246" t="s">
        <v>129</v>
      </c>
      <c r="G281" s="246">
        <v>2019</v>
      </c>
      <c r="H281" s="246">
        <v>6</v>
      </c>
      <c r="I281" s="246">
        <v>26</v>
      </c>
      <c r="J281" s="246">
        <v>2</v>
      </c>
      <c r="K281" s="246" t="s">
        <v>130</v>
      </c>
      <c r="L281" s="247">
        <v>2</v>
      </c>
      <c r="M281" s="246">
        <v>246157</v>
      </c>
      <c r="N281" s="246">
        <v>2679685</v>
      </c>
      <c r="O281" s="246">
        <v>7</v>
      </c>
      <c r="P281" s="246">
        <v>4</v>
      </c>
      <c r="Q281" s="246">
        <v>0</v>
      </c>
      <c r="R281" s="246"/>
      <c r="S281" s="246"/>
      <c r="T281" s="246" t="s">
        <v>54</v>
      </c>
      <c r="U281" s="246" t="s">
        <v>159</v>
      </c>
      <c r="V281" t="str">
        <f>INDEX(樣區!H:H,MATCH(F281,樣區!E:E,0))</f>
        <v>4月,6月</v>
      </c>
      <c r="W281" s="3" t="str">
        <f t="shared" si="48"/>
        <v>Y</v>
      </c>
      <c r="X281" s="3" t="str">
        <f t="shared" si="49"/>
        <v/>
      </c>
      <c r="Y281" s="3" t="str">
        <f t="shared" si="50"/>
        <v/>
      </c>
      <c r="Z281" s="3" t="str">
        <f t="shared" si="51"/>
        <v/>
      </c>
      <c r="AA281" s="3" t="str">
        <f t="shared" si="52"/>
        <v/>
      </c>
      <c r="AB281" s="249" t="str">
        <f t="shared" si="53"/>
        <v/>
      </c>
      <c r="AC281" s="3" t="str">
        <f t="shared" si="54"/>
        <v/>
      </c>
      <c r="AD281" s="5" t="str">
        <f t="shared" si="57"/>
        <v/>
      </c>
      <c r="AE281" s="3" t="str">
        <f t="shared" si="55"/>
        <v/>
      </c>
      <c r="AF281" s="3"/>
      <c r="AH281">
        <f>MATCH(ROUND(M281,0)&amp;ROUND(N281,0),樣點!N:N,0)</f>
        <v>1254</v>
      </c>
      <c r="AI281" s="5">
        <f t="shared" si="56"/>
        <v>1.0416666977107525E-2</v>
      </c>
    </row>
    <row r="282" spans="3:35">
      <c r="C282" s="246" t="s">
        <v>21</v>
      </c>
      <c r="D282" s="246" t="s">
        <v>97</v>
      </c>
      <c r="E282" s="246" t="s">
        <v>128</v>
      </c>
      <c r="F282" s="246" t="s">
        <v>129</v>
      </c>
      <c r="G282" s="246">
        <v>2019</v>
      </c>
      <c r="H282" s="246">
        <v>6</v>
      </c>
      <c r="I282" s="246">
        <v>26</v>
      </c>
      <c r="J282" s="246">
        <v>2</v>
      </c>
      <c r="K282" s="246" t="s">
        <v>130</v>
      </c>
      <c r="L282" s="247">
        <v>3</v>
      </c>
      <c r="M282" s="246">
        <v>246396</v>
      </c>
      <c r="N282" s="246">
        <v>2679801</v>
      </c>
      <c r="O282" s="246">
        <v>7</v>
      </c>
      <c r="P282" s="246">
        <v>19</v>
      </c>
      <c r="Q282" s="246">
        <v>0</v>
      </c>
      <c r="R282" s="246"/>
      <c r="S282" s="246"/>
      <c r="T282" s="246" t="s">
        <v>54</v>
      </c>
      <c r="U282" s="246"/>
      <c r="V282" t="str">
        <f>INDEX(樣區!H:H,MATCH(F282,樣區!E:E,0))</f>
        <v>4月,6月</v>
      </c>
      <c r="W282" s="3" t="str">
        <f t="shared" si="48"/>
        <v>Y</v>
      </c>
      <c r="X282" s="3" t="str">
        <f t="shared" si="49"/>
        <v/>
      </c>
      <c r="Y282" s="3" t="str">
        <f t="shared" si="50"/>
        <v/>
      </c>
      <c r="Z282" s="3" t="str">
        <f t="shared" si="51"/>
        <v/>
      </c>
      <c r="AA282" s="3" t="str">
        <f t="shared" si="52"/>
        <v/>
      </c>
      <c r="AB282" s="249" t="str">
        <f t="shared" si="53"/>
        <v/>
      </c>
      <c r="AC282" s="3" t="str">
        <f t="shared" si="54"/>
        <v/>
      </c>
      <c r="AD282" s="5" t="str">
        <f t="shared" si="57"/>
        <v/>
      </c>
      <c r="AE282" s="3" t="str">
        <f t="shared" si="55"/>
        <v/>
      </c>
      <c r="AF282" s="3"/>
      <c r="AH282">
        <f>MATCH(ROUND(M282,0)&amp;ROUND(N282,0),樣點!N:N,0)</f>
        <v>1255</v>
      </c>
      <c r="AI282" s="5">
        <f t="shared" si="56"/>
        <v>1.2500000011641532E-2</v>
      </c>
    </row>
    <row r="283" spans="3:35">
      <c r="C283" s="246" t="s">
        <v>21</v>
      </c>
      <c r="D283" s="246" t="s">
        <v>97</v>
      </c>
      <c r="E283" s="246" t="s">
        <v>128</v>
      </c>
      <c r="F283" s="246" t="s">
        <v>129</v>
      </c>
      <c r="G283" s="246">
        <v>2019</v>
      </c>
      <c r="H283" s="246">
        <v>6</v>
      </c>
      <c r="I283" s="246">
        <v>26</v>
      </c>
      <c r="J283" s="246">
        <v>2</v>
      </c>
      <c r="K283" s="246" t="s">
        <v>130</v>
      </c>
      <c r="L283" s="247">
        <v>4</v>
      </c>
      <c r="M283" s="246">
        <v>246628</v>
      </c>
      <c r="N283" s="246">
        <v>2680177</v>
      </c>
      <c r="O283" s="246">
        <v>7</v>
      </c>
      <c r="P283" s="246">
        <v>37</v>
      </c>
      <c r="Q283" s="246">
        <v>2</v>
      </c>
      <c r="R283" s="246" t="s">
        <v>75</v>
      </c>
      <c r="S283" s="246" t="s">
        <v>44</v>
      </c>
      <c r="T283" s="246" t="s">
        <v>32</v>
      </c>
      <c r="U283" s="246"/>
      <c r="V283" t="str">
        <f>INDEX(樣區!H:H,MATCH(F283,樣區!E:E,0))</f>
        <v>4月,6月</v>
      </c>
      <c r="W283" s="3" t="str">
        <f t="shared" si="48"/>
        <v>Y</v>
      </c>
      <c r="X283" s="3" t="str">
        <f t="shared" si="49"/>
        <v/>
      </c>
      <c r="Y283" s="3" t="str">
        <f t="shared" si="50"/>
        <v/>
      </c>
      <c r="Z283" s="3" t="str">
        <f t="shared" si="51"/>
        <v/>
      </c>
      <c r="AA283" s="3" t="str">
        <f t="shared" si="52"/>
        <v/>
      </c>
      <c r="AB283" s="249" t="str">
        <f t="shared" si="53"/>
        <v/>
      </c>
      <c r="AC283" s="3" t="str">
        <f t="shared" si="54"/>
        <v/>
      </c>
      <c r="AD283" s="5" t="str">
        <f t="shared" si="57"/>
        <v/>
      </c>
      <c r="AE283" s="3" t="str">
        <f t="shared" si="55"/>
        <v/>
      </c>
      <c r="AF283" s="3"/>
      <c r="AH283">
        <f>MATCH(ROUND(M283,0)&amp;ROUND(N283,0),樣點!N:N,0)</f>
        <v>1256</v>
      </c>
      <c r="AI283" s="5">
        <f t="shared" si="56"/>
        <v>6.9444440305233002E-3</v>
      </c>
    </row>
    <row r="284" spans="3:35">
      <c r="C284" s="246" t="s">
        <v>21</v>
      </c>
      <c r="D284" s="246" t="s">
        <v>97</v>
      </c>
      <c r="E284" s="246" t="s">
        <v>128</v>
      </c>
      <c r="F284" s="246" t="s">
        <v>129</v>
      </c>
      <c r="G284" s="246">
        <v>2019</v>
      </c>
      <c r="H284" s="246">
        <v>6</v>
      </c>
      <c r="I284" s="246">
        <v>26</v>
      </c>
      <c r="J284" s="246">
        <v>2</v>
      </c>
      <c r="K284" s="246" t="s">
        <v>130</v>
      </c>
      <c r="L284" s="247">
        <v>5</v>
      </c>
      <c r="M284" s="246">
        <v>246865</v>
      </c>
      <c r="N284" s="246">
        <v>2680095</v>
      </c>
      <c r="O284" s="246">
        <v>7</v>
      </c>
      <c r="P284" s="246">
        <v>47</v>
      </c>
      <c r="Q284" s="246">
        <v>0</v>
      </c>
      <c r="R284" s="246"/>
      <c r="S284" s="246"/>
      <c r="T284" s="246" t="s">
        <v>32</v>
      </c>
      <c r="U284" s="246"/>
      <c r="V284" t="str">
        <f>INDEX(樣區!H:H,MATCH(F284,樣區!E:E,0))</f>
        <v>4月,6月</v>
      </c>
      <c r="W284" s="3" t="str">
        <f t="shared" si="48"/>
        <v>Y</v>
      </c>
      <c r="X284" s="3" t="str">
        <f t="shared" si="49"/>
        <v/>
      </c>
      <c r="Y284" s="3" t="str">
        <f t="shared" si="50"/>
        <v/>
      </c>
      <c r="Z284" s="3" t="str">
        <f t="shared" si="51"/>
        <v/>
      </c>
      <c r="AA284" s="3" t="str">
        <f t="shared" si="52"/>
        <v/>
      </c>
      <c r="AB284" s="249" t="str">
        <f t="shared" si="53"/>
        <v/>
      </c>
      <c r="AC284" s="3" t="str">
        <f t="shared" si="54"/>
        <v/>
      </c>
      <c r="AD284" s="5" t="str">
        <f t="shared" si="57"/>
        <v/>
      </c>
      <c r="AE284" s="3" t="str">
        <f t="shared" si="55"/>
        <v/>
      </c>
      <c r="AF284" s="3"/>
      <c r="AH284">
        <f>MATCH(ROUND(M284,0)&amp;ROUND(N284,0),樣點!N:N,0)</f>
        <v>1257</v>
      </c>
      <c r="AI284" s="5">
        <f t="shared" si="56"/>
        <v>1.1805555957835168E-2</v>
      </c>
    </row>
    <row r="285" spans="3:35">
      <c r="C285" s="246" t="s">
        <v>21</v>
      </c>
      <c r="D285" s="246" t="s">
        <v>97</v>
      </c>
      <c r="E285" s="246" t="s">
        <v>128</v>
      </c>
      <c r="F285" s="246" t="s">
        <v>129</v>
      </c>
      <c r="G285" s="246">
        <v>2019</v>
      </c>
      <c r="H285" s="246">
        <v>6</v>
      </c>
      <c r="I285" s="246">
        <v>26</v>
      </c>
      <c r="J285" s="246">
        <v>2</v>
      </c>
      <c r="K285" s="246" t="s">
        <v>130</v>
      </c>
      <c r="L285" s="247">
        <v>6</v>
      </c>
      <c r="M285" s="246">
        <v>247012</v>
      </c>
      <c r="N285" s="246">
        <v>2679824</v>
      </c>
      <c r="O285" s="246">
        <v>8</v>
      </c>
      <c r="P285" s="246">
        <v>4</v>
      </c>
      <c r="Q285" s="246">
        <v>0</v>
      </c>
      <c r="R285" s="246"/>
      <c r="S285" s="246"/>
      <c r="T285" s="246" t="s">
        <v>32</v>
      </c>
      <c r="U285" s="246"/>
      <c r="V285" t="str">
        <f>INDEX(樣區!H:H,MATCH(F285,樣區!E:E,0))</f>
        <v>4月,6月</v>
      </c>
      <c r="W285" s="3" t="str">
        <f t="shared" si="48"/>
        <v>Y</v>
      </c>
      <c r="X285" s="3" t="str">
        <f t="shared" si="49"/>
        <v/>
      </c>
      <c r="Y285" s="3" t="str">
        <f t="shared" si="50"/>
        <v/>
      </c>
      <c r="Z285" s="3" t="str">
        <f t="shared" si="51"/>
        <v/>
      </c>
      <c r="AA285" s="3" t="str">
        <f t="shared" si="52"/>
        <v/>
      </c>
      <c r="AB285" s="249" t="str">
        <f t="shared" si="53"/>
        <v/>
      </c>
      <c r="AC285" s="3" t="str">
        <f t="shared" si="54"/>
        <v/>
      </c>
      <c r="AD285" s="5" t="str">
        <f t="shared" si="57"/>
        <v/>
      </c>
      <c r="AE285" s="3" t="str">
        <f t="shared" si="55"/>
        <v/>
      </c>
      <c r="AF285" s="3"/>
      <c r="AH285">
        <f>MATCH(ROUND(M285,0)&amp;ROUND(N285,0),樣點!N:N,0)</f>
        <v>1258</v>
      </c>
      <c r="AI285" s="5" t="str">
        <f t="shared" si="56"/>
        <v/>
      </c>
    </row>
    <row r="286" spans="3:35">
      <c r="C286" s="246" t="s">
        <v>21</v>
      </c>
      <c r="D286" s="246" t="s">
        <v>97</v>
      </c>
      <c r="E286" s="246" t="s">
        <v>135</v>
      </c>
      <c r="F286" s="246" t="s">
        <v>136</v>
      </c>
      <c r="G286" s="246">
        <v>2019</v>
      </c>
      <c r="H286" s="246">
        <v>6</v>
      </c>
      <c r="I286" s="246">
        <v>19</v>
      </c>
      <c r="J286" s="246">
        <v>2</v>
      </c>
      <c r="K286" s="246" t="s">
        <v>137</v>
      </c>
      <c r="L286" s="247">
        <v>1</v>
      </c>
      <c r="M286" s="246">
        <v>249461</v>
      </c>
      <c r="N286" s="246">
        <v>2683934</v>
      </c>
      <c r="O286" s="246">
        <v>7</v>
      </c>
      <c r="P286" s="246">
        <v>54</v>
      </c>
      <c r="Q286" s="246">
        <v>0</v>
      </c>
      <c r="R286" s="246"/>
      <c r="S286" s="246" t="s">
        <v>90</v>
      </c>
      <c r="T286" s="246" t="s">
        <v>26</v>
      </c>
      <c r="U286" s="246"/>
      <c r="V286" t="str">
        <f>INDEX(樣區!H:H,MATCH(F286,樣區!E:E,0))</f>
        <v>4月,6月</v>
      </c>
      <c r="W286" s="3" t="str">
        <f t="shared" si="48"/>
        <v>Y</v>
      </c>
      <c r="X286" s="3" t="str">
        <f t="shared" si="49"/>
        <v/>
      </c>
      <c r="Y286" s="3" t="str">
        <f t="shared" si="50"/>
        <v/>
      </c>
      <c r="Z286" s="3" t="str">
        <f t="shared" si="51"/>
        <v/>
      </c>
      <c r="AA286" s="3" t="str">
        <f t="shared" si="52"/>
        <v/>
      </c>
      <c r="AB286" s="249" t="str">
        <f t="shared" si="53"/>
        <v/>
      </c>
      <c r="AC286" s="3" t="str">
        <f t="shared" si="54"/>
        <v/>
      </c>
      <c r="AD286" s="5" t="str">
        <f t="shared" si="57"/>
        <v/>
      </c>
      <c r="AE286" s="3" t="str">
        <f t="shared" si="55"/>
        <v/>
      </c>
      <c r="AF286" s="3"/>
      <c r="AH286">
        <f>MATCH(ROUND(M286,0)&amp;ROUND(N286,0),樣點!N:N,0)</f>
        <v>1259</v>
      </c>
      <c r="AI286" s="5">
        <f t="shared" si="56"/>
        <v>1.0416666977107525E-2</v>
      </c>
    </row>
    <row r="287" spans="3:35">
      <c r="C287" s="246" t="s">
        <v>21</v>
      </c>
      <c r="D287" s="246" t="s">
        <v>97</v>
      </c>
      <c r="E287" s="246" t="s">
        <v>135</v>
      </c>
      <c r="F287" s="246" t="s">
        <v>136</v>
      </c>
      <c r="G287" s="246">
        <v>2019</v>
      </c>
      <c r="H287" s="246">
        <v>6</v>
      </c>
      <c r="I287" s="246">
        <v>19</v>
      </c>
      <c r="J287" s="246">
        <v>2</v>
      </c>
      <c r="K287" s="246" t="s">
        <v>137</v>
      </c>
      <c r="L287" s="247">
        <v>2</v>
      </c>
      <c r="M287" s="246">
        <v>248972</v>
      </c>
      <c r="N287" s="246">
        <v>2683774</v>
      </c>
      <c r="O287" s="246">
        <v>8</v>
      </c>
      <c r="P287" s="246">
        <v>9</v>
      </c>
      <c r="Q287" s="246">
        <v>0</v>
      </c>
      <c r="R287" s="246"/>
      <c r="S287" s="246" t="s">
        <v>90</v>
      </c>
      <c r="T287" s="246" t="s">
        <v>32</v>
      </c>
      <c r="U287" s="246"/>
      <c r="V287" t="str">
        <f>INDEX(樣區!H:H,MATCH(F287,樣區!E:E,0))</f>
        <v>4月,6月</v>
      </c>
      <c r="W287" s="3" t="str">
        <f t="shared" si="48"/>
        <v>Y</v>
      </c>
      <c r="X287" s="3" t="str">
        <f t="shared" si="49"/>
        <v/>
      </c>
      <c r="Y287" s="3" t="str">
        <f t="shared" si="50"/>
        <v/>
      </c>
      <c r="Z287" s="3" t="str">
        <f t="shared" si="51"/>
        <v/>
      </c>
      <c r="AA287" s="3" t="str">
        <f t="shared" si="52"/>
        <v/>
      </c>
      <c r="AB287" s="249" t="str">
        <f t="shared" si="53"/>
        <v/>
      </c>
      <c r="AC287" s="3" t="str">
        <f t="shared" si="54"/>
        <v/>
      </c>
      <c r="AD287" s="5" t="str">
        <f t="shared" si="57"/>
        <v/>
      </c>
      <c r="AE287" s="3" t="str">
        <f t="shared" si="55"/>
        <v/>
      </c>
      <c r="AF287" s="3"/>
      <c r="AH287">
        <f>MATCH(ROUND(M287,0)&amp;ROUND(N287,0),樣點!N:N,0)</f>
        <v>1260</v>
      </c>
      <c r="AI287" s="5">
        <f t="shared" si="56"/>
        <v>7.6388890156522393E-3</v>
      </c>
    </row>
    <row r="288" spans="3:35">
      <c r="C288" s="246" t="s">
        <v>21</v>
      </c>
      <c r="D288" s="246" t="s">
        <v>97</v>
      </c>
      <c r="E288" s="246" t="s">
        <v>135</v>
      </c>
      <c r="F288" s="246" t="s">
        <v>136</v>
      </c>
      <c r="G288" s="246">
        <v>2019</v>
      </c>
      <c r="H288" s="246">
        <v>6</v>
      </c>
      <c r="I288" s="246">
        <v>19</v>
      </c>
      <c r="J288" s="246">
        <v>2</v>
      </c>
      <c r="K288" s="246" t="s">
        <v>137</v>
      </c>
      <c r="L288" s="247">
        <v>3</v>
      </c>
      <c r="M288" s="246">
        <v>248904</v>
      </c>
      <c r="N288" s="246">
        <v>2683403</v>
      </c>
      <c r="O288" s="246">
        <v>8</v>
      </c>
      <c r="P288" s="246">
        <v>20</v>
      </c>
      <c r="Q288" s="246">
        <v>0</v>
      </c>
      <c r="R288" s="246"/>
      <c r="S288" s="246" t="s">
        <v>90</v>
      </c>
      <c r="T288" s="246" t="s">
        <v>32</v>
      </c>
      <c r="U288" s="246"/>
      <c r="V288" t="str">
        <f>INDEX(樣區!H:H,MATCH(F288,樣區!E:E,0))</f>
        <v>4月,6月</v>
      </c>
      <c r="W288" s="3" t="str">
        <f t="shared" si="48"/>
        <v>Y</v>
      </c>
      <c r="X288" s="3" t="str">
        <f t="shared" si="49"/>
        <v/>
      </c>
      <c r="Y288" s="3" t="str">
        <f t="shared" si="50"/>
        <v/>
      </c>
      <c r="Z288" s="3" t="str">
        <f t="shared" si="51"/>
        <v/>
      </c>
      <c r="AA288" s="3" t="str">
        <f t="shared" si="52"/>
        <v/>
      </c>
      <c r="AB288" s="249" t="str">
        <f t="shared" si="53"/>
        <v/>
      </c>
      <c r="AC288" s="3" t="str">
        <f t="shared" si="54"/>
        <v/>
      </c>
      <c r="AD288" s="5" t="str">
        <f t="shared" si="57"/>
        <v/>
      </c>
      <c r="AE288" s="3" t="str">
        <f t="shared" si="55"/>
        <v/>
      </c>
      <c r="AF288" s="3"/>
      <c r="AH288">
        <f>MATCH(ROUND(M288,0)&amp;ROUND(N288,0),樣點!N:N,0)</f>
        <v>1261</v>
      </c>
      <c r="AI288" s="5">
        <f t="shared" si="56"/>
        <v>5.5555549915879965E-3</v>
      </c>
    </row>
    <row r="289" spans="3:35">
      <c r="C289" s="246" t="s">
        <v>21</v>
      </c>
      <c r="D289" s="246" t="s">
        <v>97</v>
      </c>
      <c r="E289" s="246" t="s">
        <v>135</v>
      </c>
      <c r="F289" s="246" t="s">
        <v>136</v>
      </c>
      <c r="G289" s="246">
        <v>2019</v>
      </c>
      <c r="H289" s="246">
        <v>6</v>
      </c>
      <c r="I289" s="246">
        <v>19</v>
      </c>
      <c r="J289" s="246">
        <v>2</v>
      </c>
      <c r="K289" s="246" t="s">
        <v>137</v>
      </c>
      <c r="L289" s="247">
        <v>4</v>
      </c>
      <c r="M289" s="246">
        <v>248659</v>
      </c>
      <c r="N289" s="246">
        <v>2683146</v>
      </c>
      <c r="O289" s="246">
        <v>8</v>
      </c>
      <c r="P289" s="246">
        <v>28</v>
      </c>
      <c r="Q289" s="246">
        <v>0</v>
      </c>
      <c r="R289" s="246"/>
      <c r="S289" s="246" t="s">
        <v>90</v>
      </c>
      <c r="T289" s="246" t="s">
        <v>32</v>
      </c>
      <c r="U289" s="246"/>
      <c r="V289" t="str">
        <f>INDEX(樣區!H:H,MATCH(F289,樣區!E:E,0))</f>
        <v>4月,6月</v>
      </c>
      <c r="W289" s="3" t="str">
        <f t="shared" si="48"/>
        <v>Y</v>
      </c>
      <c r="X289" s="3" t="str">
        <f t="shared" si="49"/>
        <v/>
      </c>
      <c r="Y289" s="3" t="str">
        <f t="shared" si="50"/>
        <v/>
      </c>
      <c r="Z289" s="3" t="str">
        <f t="shared" si="51"/>
        <v/>
      </c>
      <c r="AA289" s="3" t="str">
        <f t="shared" si="52"/>
        <v/>
      </c>
      <c r="AB289" s="249" t="str">
        <f t="shared" si="53"/>
        <v/>
      </c>
      <c r="AC289" s="3" t="str">
        <f t="shared" si="54"/>
        <v/>
      </c>
      <c r="AD289" s="5" t="str">
        <f t="shared" si="57"/>
        <v/>
      </c>
      <c r="AE289" s="3" t="str">
        <f t="shared" si="55"/>
        <v/>
      </c>
      <c r="AF289" s="3"/>
      <c r="AH289">
        <f>MATCH(ROUND(M289,0)&amp;ROUND(N289,0),樣點!N:N,0)</f>
        <v>1262</v>
      </c>
      <c r="AI289" s="5">
        <f t="shared" si="56"/>
        <v>6.2499999767169356E-3</v>
      </c>
    </row>
    <row r="290" spans="3:35">
      <c r="C290" s="246" t="s">
        <v>21</v>
      </c>
      <c r="D290" s="246" t="s">
        <v>97</v>
      </c>
      <c r="E290" s="246" t="s">
        <v>135</v>
      </c>
      <c r="F290" s="246" t="s">
        <v>136</v>
      </c>
      <c r="G290" s="246">
        <v>2019</v>
      </c>
      <c r="H290" s="246">
        <v>6</v>
      </c>
      <c r="I290" s="246">
        <v>19</v>
      </c>
      <c r="J290" s="246">
        <v>2</v>
      </c>
      <c r="K290" s="246" t="s">
        <v>137</v>
      </c>
      <c r="L290" s="247">
        <v>5</v>
      </c>
      <c r="M290" s="246">
        <v>248344</v>
      </c>
      <c r="N290" s="246">
        <v>2682782</v>
      </c>
      <c r="O290" s="246">
        <v>8</v>
      </c>
      <c r="P290" s="246">
        <v>37</v>
      </c>
      <c r="Q290" s="246">
        <v>0</v>
      </c>
      <c r="R290" s="246"/>
      <c r="S290" s="246" t="s">
        <v>90</v>
      </c>
      <c r="T290" s="246" t="s">
        <v>26</v>
      </c>
      <c r="U290" s="246"/>
      <c r="V290" t="str">
        <f>INDEX(樣區!H:H,MATCH(F290,樣區!E:E,0))</f>
        <v>4月,6月</v>
      </c>
      <c r="W290" s="3" t="str">
        <f t="shared" si="48"/>
        <v>Y</v>
      </c>
      <c r="X290" s="3" t="str">
        <f t="shared" si="49"/>
        <v/>
      </c>
      <c r="Y290" s="3" t="str">
        <f t="shared" si="50"/>
        <v/>
      </c>
      <c r="Z290" s="3" t="str">
        <f t="shared" si="51"/>
        <v/>
      </c>
      <c r="AA290" s="3" t="str">
        <f t="shared" si="52"/>
        <v/>
      </c>
      <c r="AB290" s="249" t="str">
        <f t="shared" si="53"/>
        <v/>
      </c>
      <c r="AC290" s="3" t="str">
        <f t="shared" si="54"/>
        <v/>
      </c>
      <c r="AD290" s="5" t="str">
        <f t="shared" si="57"/>
        <v/>
      </c>
      <c r="AE290" s="3" t="str">
        <f t="shared" si="55"/>
        <v/>
      </c>
      <c r="AF290" s="3"/>
      <c r="AH290">
        <f>MATCH(ROUND(M290,0)&amp;ROUND(N290,0),樣點!N:N,0)</f>
        <v>1263</v>
      </c>
      <c r="AI290" s="5">
        <f t="shared" si="56"/>
        <v>5.5555560393258929E-3</v>
      </c>
    </row>
    <row r="291" spans="3:35">
      <c r="C291" s="246" t="s">
        <v>21</v>
      </c>
      <c r="D291" s="246" t="s">
        <v>97</v>
      </c>
      <c r="E291" s="246" t="s">
        <v>135</v>
      </c>
      <c r="F291" s="246" t="s">
        <v>136</v>
      </c>
      <c r="G291" s="246">
        <v>2019</v>
      </c>
      <c r="H291" s="246">
        <v>6</v>
      </c>
      <c r="I291" s="246">
        <v>19</v>
      </c>
      <c r="J291" s="246">
        <v>2</v>
      </c>
      <c r="K291" s="246" t="s">
        <v>137</v>
      </c>
      <c r="L291" s="247">
        <v>6</v>
      </c>
      <c r="M291" s="246">
        <v>248336</v>
      </c>
      <c r="N291" s="246">
        <v>2682464</v>
      </c>
      <c r="O291" s="246">
        <v>8</v>
      </c>
      <c r="P291" s="246">
        <v>45</v>
      </c>
      <c r="Q291" s="246">
        <v>0</v>
      </c>
      <c r="R291" s="246"/>
      <c r="S291" s="246" t="s">
        <v>90</v>
      </c>
      <c r="T291" s="246" t="s">
        <v>32</v>
      </c>
      <c r="U291" s="246"/>
      <c r="V291" t="str">
        <f>INDEX(樣區!H:H,MATCH(F291,樣區!E:E,0))</f>
        <v>4月,6月</v>
      </c>
      <c r="W291" s="3" t="str">
        <f t="shared" si="48"/>
        <v>Y</v>
      </c>
      <c r="X291" s="3" t="str">
        <f t="shared" si="49"/>
        <v/>
      </c>
      <c r="Y291" s="3" t="str">
        <f t="shared" si="50"/>
        <v/>
      </c>
      <c r="Z291" s="3" t="str">
        <f t="shared" si="51"/>
        <v/>
      </c>
      <c r="AA291" s="3" t="str">
        <f t="shared" si="52"/>
        <v/>
      </c>
      <c r="AB291" s="249" t="str">
        <f t="shared" si="53"/>
        <v/>
      </c>
      <c r="AC291" s="3" t="str">
        <f t="shared" si="54"/>
        <v/>
      </c>
      <c r="AD291" s="5" t="str">
        <f t="shared" si="57"/>
        <v/>
      </c>
      <c r="AE291" s="3" t="str">
        <f t="shared" si="55"/>
        <v/>
      </c>
      <c r="AF291" s="3"/>
      <c r="AH291">
        <f>MATCH(ROUND(M291,0)&amp;ROUND(N291,0),樣點!N:N,0)</f>
        <v>1264</v>
      </c>
      <c r="AI291" s="5" t="str">
        <f t="shared" si="56"/>
        <v/>
      </c>
    </row>
    <row r="292" spans="3:35">
      <c r="C292" s="246" t="s">
        <v>21</v>
      </c>
      <c r="D292" s="246" t="s">
        <v>97</v>
      </c>
      <c r="E292" s="246" t="s">
        <v>138</v>
      </c>
      <c r="F292" s="246" t="s">
        <v>139</v>
      </c>
      <c r="G292" s="246">
        <v>2019</v>
      </c>
      <c r="H292" s="246">
        <v>5</v>
      </c>
      <c r="I292" s="246">
        <v>22</v>
      </c>
      <c r="J292" s="246">
        <v>2</v>
      </c>
      <c r="K292" s="246" t="s">
        <v>140</v>
      </c>
      <c r="L292" s="247">
        <v>1</v>
      </c>
      <c r="M292" s="246">
        <v>238478</v>
      </c>
      <c r="N292" s="246">
        <v>2685034</v>
      </c>
      <c r="O292" s="246">
        <v>6</v>
      </c>
      <c r="P292" s="246">
        <v>55</v>
      </c>
      <c r="Q292" s="246">
        <v>0</v>
      </c>
      <c r="R292" s="246"/>
      <c r="S292" s="246" t="s">
        <v>90</v>
      </c>
      <c r="T292" s="246" t="s">
        <v>32</v>
      </c>
      <c r="U292" s="246"/>
      <c r="V292" t="str">
        <f>INDEX(樣區!H:H,MATCH(F292,樣區!E:E,0))</f>
        <v>3月,5月</v>
      </c>
      <c r="W292" s="3" t="str">
        <f t="shared" si="48"/>
        <v>Y</v>
      </c>
      <c r="X292" s="3" t="str">
        <f t="shared" si="49"/>
        <v/>
      </c>
      <c r="Y292" s="3" t="str">
        <f t="shared" si="50"/>
        <v/>
      </c>
      <c r="Z292" s="3" t="str">
        <f t="shared" si="51"/>
        <v/>
      </c>
      <c r="AA292" s="3" t="str">
        <f t="shared" si="52"/>
        <v/>
      </c>
      <c r="AB292" s="249" t="str">
        <f t="shared" si="53"/>
        <v/>
      </c>
      <c r="AC292" s="3" t="str">
        <f t="shared" si="54"/>
        <v/>
      </c>
      <c r="AD292" s="5" t="str">
        <f t="shared" si="57"/>
        <v/>
      </c>
      <c r="AE292" s="3" t="str">
        <f t="shared" si="55"/>
        <v/>
      </c>
      <c r="AF292" s="3"/>
      <c r="AH292">
        <f>MATCH(ROUND(M292,0)&amp;ROUND(N292,0),樣點!N:N,0)</f>
        <v>1265</v>
      </c>
      <c r="AI292" s="5">
        <f t="shared" si="56"/>
        <v>9.027778054587543E-3</v>
      </c>
    </row>
    <row r="293" spans="3:35">
      <c r="C293" s="246" t="s">
        <v>21</v>
      </c>
      <c r="D293" s="246" t="s">
        <v>97</v>
      </c>
      <c r="E293" s="246" t="s">
        <v>138</v>
      </c>
      <c r="F293" s="246" t="s">
        <v>139</v>
      </c>
      <c r="G293" s="246">
        <v>2019</v>
      </c>
      <c r="H293" s="246">
        <v>5</v>
      </c>
      <c r="I293" s="246">
        <v>22</v>
      </c>
      <c r="J293" s="246">
        <v>2</v>
      </c>
      <c r="K293" s="246" t="s">
        <v>140</v>
      </c>
      <c r="L293" s="247">
        <v>2</v>
      </c>
      <c r="M293" s="246">
        <v>238728</v>
      </c>
      <c r="N293" s="246">
        <v>2685217</v>
      </c>
      <c r="O293" s="246">
        <v>7</v>
      </c>
      <c r="P293" s="246">
        <v>8</v>
      </c>
      <c r="Q293" s="246">
        <v>0</v>
      </c>
      <c r="R293" s="246"/>
      <c r="S293" s="246" t="s">
        <v>90</v>
      </c>
      <c r="T293" s="246" t="s">
        <v>61</v>
      </c>
      <c r="U293" s="246"/>
      <c r="V293" t="str">
        <f>INDEX(樣區!H:H,MATCH(F293,樣區!E:E,0))</f>
        <v>3月,5月</v>
      </c>
      <c r="W293" s="3" t="str">
        <f t="shared" si="48"/>
        <v>Y</v>
      </c>
      <c r="X293" s="3" t="str">
        <f t="shared" si="49"/>
        <v/>
      </c>
      <c r="Y293" s="3" t="str">
        <f t="shared" si="50"/>
        <v/>
      </c>
      <c r="Z293" s="3" t="str">
        <f t="shared" si="51"/>
        <v/>
      </c>
      <c r="AA293" s="3" t="str">
        <f t="shared" si="52"/>
        <v/>
      </c>
      <c r="AB293" s="249" t="str">
        <f t="shared" si="53"/>
        <v/>
      </c>
      <c r="AC293" s="3" t="str">
        <f t="shared" si="54"/>
        <v/>
      </c>
      <c r="AD293" s="5" t="str">
        <f t="shared" si="57"/>
        <v/>
      </c>
      <c r="AE293" s="3" t="str">
        <f t="shared" si="55"/>
        <v/>
      </c>
      <c r="AF293" s="3"/>
      <c r="AH293">
        <f>MATCH(ROUND(M293,0)&amp;ROUND(N293,0),樣點!N:N,0)</f>
        <v>1266</v>
      </c>
      <c r="AI293" s="5">
        <f t="shared" si="56"/>
        <v>9.7222219919785857E-3</v>
      </c>
    </row>
    <row r="294" spans="3:35">
      <c r="C294" s="246" t="s">
        <v>21</v>
      </c>
      <c r="D294" s="246" t="s">
        <v>97</v>
      </c>
      <c r="E294" s="246" t="s">
        <v>138</v>
      </c>
      <c r="F294" s="246" t="s">
        <v>139</v>
      </c>
      <c r="G294" s="246">
        <v>2019</v>
      </c>
      <c r="H294" s="246">
        <v>5</v>
      </c>
      <c r="I294" s="246">
        <v>22</v>
      </c>
      <c r="J294" s="246">
        <v>2</v>
      </c>
      <c r="K294" s="246" t="s">
        <v>140</v>
      </c>
      <c r="L294" s="247">
        <v>3</v>
      </c>
      <c r="M294" s="246">
        <v>239180</v>
      </c>
      <c r="N294" s="246">
        <v>2684617</v>
      </c>
      <c r="O294" s="246">
        <v>7</v>
      </c>
      <c r="P294" s="246">
        <v>22</v>
      </c>
      <c r="Q294" s="246">
        <v>0</v>
      </c>
      <c r="R294" s="246"/>
      <c r="S294" s="246" t="s">
        <v>90</v>
      </c>
      <c r="T294" s="246" t="s">
        <v>26</v>
      </c>
      <c r="U294" s="246"/>
      <c r="V294" t="str">
        <f>INDEX(樣區!H:H,MATCH(F294,樣區!E:E,0))</f>
        <v>3月,5月</v>
      </c>
      <c r="W294" s="3" t="str">
        <f t="shared" si="48"/>
        <v>Y</v>
      </c>
      <c r="X294" s="3" t="str">
        <f t="shared" si="49"/>
        <v/>
      </c>
      <c r="Y294" s="3" t="str">
        <f t="shared" si="50"/>
        <v/>
      </c>
      <c r="Z294" s="3" t="str">
        <f t="shared" si="51"/>
        <v/>
      </c>
      <c r="AA294" s="3" t="str">
        <f t="shared" si="52"/>
        <v/>
      </c>
      <c r="AB294" s="249" t="str">
        <f t="shared" si="53"/>
        <v/>
      </c>
      <c r="AC294" s="3" t="str">
        <f t="shared" si="54"/>
        <v/>
      </c>
      <c r="AD294" s="5" t="str">
        <f t="shared" si="57"/>
        <v/>
      </c>
      <c r="AE294" s="3" t="str">
        <f t="shared" si="55"/>
        <v/>
      </c>
      <c r="AF294" s="3"/>
      <c r="AH294">
        <f>MATCH(ROUND(M294,0)&amp;ROUND(N294,0),樣點!N:N,0)</f>
        <v>1267</v>
      </c>
      <c r="AI294" s="5">
        <f t="shared" si="56"/>
        <v>9.0277779963798821E-3</v>
      </c>
    </row>
    <row r="295" spans="3:35">
      <c r="C295" s="246" t="s">
        <v>21</v>
      </c>
      <c r="D295" s="246" t="s">
        <v>97</v>
      </c>
      <c r="E295" s="246" t="s">
        <v>138</v>
      </c>
      <c r="F295" s="246" t="s">
        <v>139</v>
      </c>
      <c r="G295" s="246">
        <v>2019</v>
      </c>
      <c r="H295" s="246">
        <v>5</v>
      </c>
      <c r="I295" s="246">
        <v>22</v>
      </c>
      <c r="J295" s="246">
        <v>2</v>
      </c>
      <c r="K295" s="246" t="s">
        <v>140</v>
      </c>
      <c r="L295" s="247">
        <v>4</v>
      </c>
      <c r="M295" s="246">
        <v>238770</v>
      </c>
      <c r="N295" s="246">
        <v>2684915</v>
      </c>
      <c r="O295" s="246">
        <v>7</v>
      </c>
      <c r="P295" s="246">
        <v>35</v>
      </c>
      <c r="Q295" s="246">
        <v>0</v>
      </c>
      <c r="R295" s="246"/>
      <c r="S295" s="246" t="s">
        <v>90</v>
      </c>
      <c r="T295" s="246" t="s">
        <v>133</v>
      </c>
      <c r="U295" s="246"/>
      <c r="V295" t="str">
        <f>INDEX(樣區!H:H,MATCH(F295,樣區!E:E,0))</f>
        <v>3月,5月</v>
      </c>
      <c r="W295" s="3" t="str">
        <f t="shared" si="48"/>
        <v>Y</v>
      </c>
      <c r="X295" s="3" t="str">
        <f t="shared" si="49"/>
        <v/>
      </c>
      <c r="Y295" s="3" t="str">
        <f t="shared" si="50"/>
        <v/>
      </c>
      <c r="Z295" s="3" t="str">
        <f t="shared" si="51"/>
        <v/>
      </c>
      <c r="AA295" s="3" t="str">
        <f t="shared" si="52"/>
        <v/>
      </c>
      <c r="AB295" s="249" t="str">
        <f t="shared" si="53"/>
        <v/>
      </c>
      <c r="AC295" s="3" t="str">
        <f t="shared" si="54"/>
        <v/>
      </c>
      <c r="AD295" s="5" t="str">
        <f t="shared" si="57"/>
        <v/>
      </c>
      <c r="AE295" s="3" t="str">
        <f t="shared" si="55"/>
        <v/>
      </c>
      <c r="AF295" s="3"/>
      <c r="AH295">
        <f>MATCH(ROUND(M295,0)&amp;ROUND(N295,0),樣點!N:N,0)</f>
        <v>1268</v>
      </c>
      <c r="AI295" s="5">
        <f t="shared" si="56"/>
        <v>9.7222219919785857E-3</v>
      </c>
    </row>
    <row r="296" spans="3:35">
      <c r="C296" s="246" t="s">
        <v>21</v>
      </c>
      <c r="D296" s="246" t="s">
        <v>97</v>
      </c>
      <c r="E296" s="246" t="s">
        <v>138</v>
      </c>
      <c r="F296" s="246" t="s">
        <v>139</v>
      </c>
      <c r="G296" s="246">
        <v>2019</v>
      </c>
      <c r="H296" s="246">
        <v>5</v>
      </c>
      <c r="I296" s="246">
        <v>22</v>
      </c>
      <c r="J296" s="246">
        <v>2</v>
      </c>
      <c r="K296" s="246" t="s">
        <v>140</v>
      </c>
      <c r="L296" s="247">
        <v>5</v>
      </c>
      <c r="M296" s="246">
        <v>238747</v>
      </c>
      <c r="N296" s="246">
        <v>2684700</v>
      </c>
      <c r="O296" s="246">
        <v>7</v>
      </c>
      <c r="P296" s="246">
        <v>49</v>
      </c>
      <c r="Q296" s="246">
        <v>0</v>
      </c>
      <c r="R296" s="246"/>
      <c r="S296" s="246" t="s">
        <v>90</v>
      </c>
      <c r="T296" s="246" t="s">
        <v>133</v>
      </c>
      <c r="U296" s="246"/>
      <c r="V296" t="str">
        <f>INDEX(樣區!H:H,MATCH(F296,樣區!E:E,0))</f>
        <v>3月,5月</v>
      </c>
      <c r="W296" s="3" t="str">
        <f t="shared" si="48"/>
        <v>Y</v>
      </c>
      <c r="X296" s="3" t="str">
        <f t="shared" si="49"/>
        <v/>
      </c>
      <c r="Y296" s="3" t="str">
        <f t="shared" si="50"/>
        <v/>
      </c>
      <c r="Z296" s="3" t="str">
        <f t="shared" si="51"/>
        <v/>
      </c>
      <c r="AA296" s="3" t="str">
        <f t="shared" si="52"/>
        <v/>
      </c>
      <c r="AB296" s="249" t="str">
        <f t="shared" si="53"/>
        <v/>
      </c>
      <c r="AC296" s="3" t="str">
        <f t="shared" si="54"/>
        <v/>
      </c>
      <c r="AD296" s="5" t="str">
        <f t="shared" si="57"/>
        <v/>
      </c>
      <c r="AE296" s="3" t="str">
        <f t="shared" si="55"/>
        <v/>
      </c>
      <c r="AF296" s="3"/>
      <c r="AH296">
        <f>MATCH(ROUND(M296,0)&amp;ROUND(N296,0),樣點!N:N,0)</f>
        <v>1269</v>
      </c>
      <c r="AI296" s="5">
        <f t="shared" si="56"/>
        <v>9.0277779963798821E-3</v>
      </c>
    </row>
    <row r="297" spans="3:35">
      <c r="C297" s="246" t="s">
        <v>21</v>
      </c>
      <c r="D297" s="246" t="s">
        <v>97</v>
      </c>
      <c r="E297" s="246" t="s">
        <v>138</v>
      </c>
      <c r="F297" s="246" t="s">
        <v>139</v>
      </c>
      <c r="G297" s="246">
        <v>2019</v>
      </c>
      <c r="H297" s="246">
        <v>5</v>
      </c>
      <c r="I297" s="246">
        <v>22</v>
      </c>
      <c r="J297" s="246">
        <v>2</v>
      </c>
      <c r="K297" s="246" t="s">
        <v>140</v>
      </c>
      <c r="L297" s="247">
        <v>6</v>
      </c>
      <c r="M297" s="246">
        <v>238761</v>
      </c>
      <c r="N297" s="246">
        <v>2684458</v>
      </c>
      <c r="O297" s="246">
        <v>8</v>
      </c>
      <c r="P297" s="246">
        <v>2</v>
      </c>
      <c r="Q297" s="246">
        <v>0</v>
      </c>
      <c r="R297" s="246"/>
      <c r="S297" s="246" t="s">
        <v>90</v>
      </c>
      <c r="T297" s="246" t="s">
        <v>26</v>
      </c>
      <c r="U297" s="246"/>
      <c r="V297" t="str">
        <f>INDEX(樣區!H:H,MATCH(F297,樣區!E:E,0))</f>
        <v>3月,5月</v>
      </c>
      <c r="W297" s="3" t="str">
        <f t="shared" si="48"/>
        <v>Y</v>
      </c>
      <c r="X297" s="3" t="str">
        <f t="shared" si="49"/>
        <v/>
      </c>
      <c r="Y297" s="3" t="str">
        <f t="shared" si="50"/>
        <v/>
      </c>
      <c r="Z297" s="3" t="str">
        <f t="shared" si="51"/>
        <v/>
      </c>
      <c r="AA297" s="3" t="str">
        <f t="shared" si="52"/>
        <v/>
      </c>
      <c r="AB297" s="249" t="str">
        <f t="shared" si="53"/>
        <v/>
      </c>
      <c r="AC297" s="3" t="str">
        <f t="shared" si="54"/>
        <v/>
      </c>
      <c r="AD297" s="5" t="str">
        <f t="shared" si="57"/>
        <v/>
      </c>
      <c r="AE297" s="3" t="str">
        <f t="shared" si="55"/>
        <v/>
      </c>
      <c r="AF297" s="3"/>
      <c r="AH297">
        <f>MATCH(ROUND(M297,0)&amp;ROUND(N297,0),樣點!N:N,0)</f>
        <v>1270</v>
      </c>
      <c r="AI297" s="5" t="str">
        <f t="shared" si="56"/>
        <v/>
      </c>
    </row>
    <row r="298" spans="3:35">
      <c r="C298" s="246" t="s">
        <v>21</v>
      </c>
      <c r="D298" s="246" t="s">
        <v>97</v>
      </c>
      <c r="E298" s="246" t="s">
        <v>160</v>
      </c>
      <c r="F298" s="246" t="s">
        <v>161</v>
      </c>
      <c r="G298" s="246">
        <v>2019</v>
      </c>
      <c r="H298" s="246">
        <v>6</v>
      </c>
      <c r="I298" s="246">
        <v>5</v>
      </c>
      <c r="J298" s="246">
        <v>2</v>
      </c>
      <c r="K298" s="246" t="s">
        <v>162</v>
      </c>
      <c r="L298" s="247">
        <v>1</v>
      </c>
      <c r="M298" s="246">
        <v>244730</v>
      </c>
      <c r="N298" s="246">
        <v>2681251</v>
      </c>
      <c r="O298" s="246">
        <v>5</v>
      </c>
      <c r="P298" s="246">
        <v>40</v>
      </c>
      <c r="Q298" s="246">
        <v>0</v>
      </c>
      <c r="R298" s="246"/>
      <c r="S298" s="246" t="s">
        <v>90</v>
      </c>
      <c r="T298" s="246" t="s">
        <v>32</v>
      </c>
      <c r="U298" s="246" t="s">
        <v>163</v>
      </c>
      <c r="V298" t="str">
        <f>INDEX(樣區!H:H,MATCH(F298,樣區!E:E,0))</f>
        <v>4月,6月</v>
      </c>
      <c r="W298" s="3" t="str">
        <f t="shared" si="48"/>
        <v>Y</v>
      </c>
      <c r="X298" s="3" t="str">
        <f t="shared" si="49"/>
        <v/>
      </c>
      <c r="Y298" s="3" t="str">
        <f t="shared" si="50"/>
        <v/>
      </c>
      <c r="Z298" s="3" t="str">
        <f t="shared" si="51"/>
        <v/>
      </c>
      <c r="AA298" s="3" t="str">
        <f t="shared" si="52"/>
        <v/>
      </c>
      <c r="AB298" s="249" t="str">
        <f t="shared" si="53"/>
        <v/>
      </c>
      <c r="AC298" s="3" t="str">
        <f t="shared" si="54"/>
        <v/>
      </c>
      <c r="AD298" s="5" t="str">
        <f t="shared" si="57"/>
        <v/>
      </c>
      <c r="AE298" s="3" t="str">
        <f t="shared" si="55"/>
        <v/>
      </c>
      <c r="AF298" s="3"/>
      <c r="AH298">
        <f>MATCH(ROUND(M298,0)&amp;ROUND(N298,0),樣點!N:N,0)</f>
        <v>1271</v>
      </c>
      <c r="AI298" s="5">
        <f t="shared" si="56"/>
        <v>7.6388890156522393E-3</v>
      </c>
    </row>
    <row r="299" spans="3:35">
      <c r="C299" s="246" t="s">
        <v>21</v>
      </c>
      <c r="D299" s="246" t="s">
        <v>97</v>
      </c>
      <c r="E299" s="246" t="s">
        <v>160</v>
      </c>
      <c r="F299" s="246" t="s">
        <v>161</v>
      </c>
      <c r="G299" s="246">
        <v>2019</v>
      </c>
      <c r="H299" s="246">
        <v>6</v>
      </c>
      <c r="I299" s="246">
        <v>5</v>
      </c>
      <c r="J299" s="246">
        <v>2</v>
      </c>
      <c r="K299" s="246" t="s">
        <v>162</v>
      </c>
      <c r="L299" s="247">
        <v>2</v>
      </c>
      <c r="M299" s="246">
        <v>244540</v>
      </c>
      <c r="N299" s="246">
        <v>2681129</v>
      </c>
      <c r="O299" s="246">
        <v>5</v>
      </c>
      <c r="P299" s="246">
        <v>51</v>
      </c>
      <c r="Q299" s="246">
        <v>0</v>
      </c>
      <c r="R299" s="246"/>
      <c r="S299" s="246" t="s">
        <v>90</v>
      </c>
      <c r="T299" s="246" t="s">
        <v>32</v>
      </c>
      <c r="U299" s="246"/>
      <c r="V299" t="str">
        <f>INDEX(樣區!H:H,MATCH(F299,樣區!E:E,0))</f>
        <v>4月,6月</v>
      </c>
      <c r="W299" s="3" t="str">
        <f t="shared" si="48"/>
        <v>Y</v>
      </c>
      <c r="X299" s="3" t="str">
        <f t="shared" si="49"/>
        <v/>
      </c>
      <c r="Y299" s="3" t="str">
        <f t="shared" si="50"/>
        <v/>
      </c>
      <c r="Z299" s="3" t="str">
        <f t="shared" si="51"/>
        <v/>
      </c>
      <c r="AA299" s="3" t="str">
        <f t="shared" si="52"/>
        <v/>
      </c>
      <c r="AB299" s="249" t="str">
        <f t="shared" si="53"/>
        <v/>
      </c>
      <c r="AC299" s="3" t="str">
        <f t="shared" si="54"/>
        <v/>
      </c>
      <c r="AD299" s="5" t="str">
        <f t="shared" si="57"/>
        <v/>
      </c>
      <c r="AE299" s="3" t="str">
        <f t="shared" si="55"/>
        <v/>
      </c>
      <c r="AF299" s="3"/>
      <c r="AH299">
        <f>MATCH(ROUND(M299,0)&amp;ROUND(N299,0),樣點!N:N,0)</f>
        <v>1272</v>
      </c>
      <c r="AI299" s="5">
        <f t="shared" si="56"/>
        <v>1.3888888002838939E-2</v>
      </c>
    </row>
    <row r="300" spans="3:35">
      <c r="C300" s="246" t="s">
        <v>21</v>
      </c>
      <c r="D300" s="246" t="s">
        <v>97</v>
      </c>
      <c r="E300" s="246" t="s">
        <v>160</v>
      </c>
      <c r="F300" s="246" t="s">
        <v>161</v>
      </c>
      <c r="G300" s="246">
        <v>2019</v>
      </c>
      <c r="H300" s="246">
        <v>6</v>
      </c>
      <c r="I300" s="246">
        <v>5</v>
      </c>
      <c r="J300" s="246">
        <v>2</v>
      </c>
      <c r="K300" s="246" t="s">
        <v>162</v>
      </c>
      <c r="L300" s="247">
        <v>3</v>
      </c>
      <c r="M300" s="246">
        <v>244410</v>
      </c>
      <c r="N300" s="246">
        <v>2680978</v>
      </c>
      <c r="O300" s="246">
        <v>6</v>
      </c>
      <c r="P300" s="246">
        <v>11</v>
      </c>
      <c r="Q300" s="246">
        <v>0</v>
      </c>
      <c r="R300" s="246"/>
      <c r="S300" s="246" t="s">
        <v>90</v>
      </c>
      <c r="T300" s="246" t="s">
        <v>32</v>
      </c>
      <c r="U300" s="246"/>
      <c r="V300" t="str">
        <f>INDEX(樣區!H:H,MATCH(F300,樣區!E:E,0))</f>
        <v>4月,6月</v>
      </c>
      <c r="W300" s="3" t="str">
        <f t="shared" si="48"/>
        <v>Y</v>
      </c>
      <c r="X300" s="3" t="str">
        <f t="shared" si="49"/>
        <v/>
      </c>
      <c r="Y300" s="3" t="str">
        <f t="shared" si="50"/>
        <v/>
      </c>
      <c r="Z300" s="3" t="str">
        <f t="shared" si="51"/>
        <v/>
      </c>
      <c r="AA300" s="3" t="str">
        <f t="shared" si="52"/>
        <v/>
      </c>
      <c r="AB300" s="249" t="str">
        <f t="shared" si="53"/>
        <v/>
      </c>
      <c r="AC300" s="3" t="str">
        <f t="shared" si="54"/>
        <v/>
      </c>
      <c r="AD300" s="5" t="str">
        <f t="shared" si="57"/>
        <v/>
      </c>
      <c r="AE300" s="3" t="str">
        <f t="shared" si="55"/>
        <v/>
      </c>
      <c r="AF300" s="3"/>
      <c r="AH300">
        <f>MATCH(ROUND(M300,0)&amp;ROUND(N300,0),樣點!N:N,0)</f>
        <v>1273</v>
      </c>
      <c r="AI300" s="5">
        <f t="shared" si="56"/>
        <v>9.7222229815088212E-3</v>
      </c>
    </row>
    <row r="301" spans="3:35">
      <c r="C301" s="246" t="s">
        <v>21</v>
      </c>
      <c r="D301" s="246" t="s">
        <v>97</v>
      </c>
      <c r="E301" s="246" t="s">
        <v>160</v>
      </c>
      <c r="F301" s="246" t="s">
        <v>161</v>
      </c>
      <c r="G301" s="246">
        <v>2019</v>
      </c>
      <c r="H301" s="246">
        <v>6</v>
      </c>
      <c r="I301" s="246">
        <v>5</v>
      </c>
      <c r="J301" s="246">
        <v>2</v>
      </c>
      <c r="K301" s="246" t="s">
        <v>162</v>
      </c>
      <c r="L301" s="247">
        <v>4</v>
      </c>
      <c r="M301" s="246">
        <v>244369</v>
      </c>
      <c r="N301" s="246">
        <v>2680769</v>
      </c>
      <c r="O301" s="246">
        <v>6</v>
      </c>
      <c r="P301" s="246">
        <v>25</v>
      </c>
      <c r="Q301" s="246">
        <v>0</v>
      </c>
      <c r="R301" s="246"/>
      <c r="S301" s="246" t="s">
        <v>90</v>
      </c>
      <c r="T301" s="246" t="s">
        <v>54</v>
      </c>
      <c r="U301" s="246"/>
      <c r="V301" t="str">
        <f>INDEX(樣區!H:H,MATCH(F301,樣區!E:E,0))</f>
        <v>4月,6月</v>
      </c>
      <c r="W301" s="3" t="str">
        <f t="shared" si="48"/>
        <v>Y</v>
      </c>
      <c r="X301" s="3" t="str">
        <f t="shared" si="49"/>
        <v/>
      </c>
      <c r="Y301" s="3" t="str">
        <f t="shared" si="50"/>
        <v/>
      </c>
      <c r="Z301" s="3" t="str">
        <f t="shared" si="51"/>
        <v/>
      </c>
      <c r="AA301" s="3" t="str">
        <f t="shared" si="52"/>
        <v/>
      </c>
      <c r="AB301" s="249" t="str">
        <f t="shared" si="53"/>
        <v/>
      </c>
      <c r="AC301" s="3" t="str">
        <f t="shared" si="54"/>
        <v/>
      </c>
      <c r="AD301" s="5" t="str">
        <f t="shared" si="57"/>
        <v/>
      </c>
      <c r="AE301" s="3" t="str">
        <f t="shared" si="55"/>
        <v/>
      </c>
      <c r="AF301" s="3"/>
      <c r="AH301">
        <f>MATCH(ROUND(M301,0)&amp;ROUND(N301,0),樣點!N:N,0)</f>
        <v>1274</v>
      </c>
      <c r="AI301" s="5">
        <f t="shared" si="56"/>
        <v>1.0416665987577289E-2</v>
      </c>
    </row>
    <row r="302" spans="3:35">
      <c r="C302" s="246" t="s">
        <v>21</v>
      </c>
      <c r="D302" s="246" t="s">
        <v>97</v>
      </c>
      <c r="E302" s="246" t="s">
        <v>160</v>
      </c>
      <c r="F302" s="246" t="s">
        <v>161</v>
      </c>
      <c r="G302" s="246">
        <v>2019</v>
      </c>
      <c r="H302" s="246">
        <v>6</v>
      </c>
      <c r="I302" s="246">
        <v>5</v>
      </c>
      <c r="J302" s="246">
        <v>2</v>
      </c>
      <c r="K302" s="246" t="s">
        <v>162</v>
      </c>
      <c r="L302" s="247">
        <v>5</v>
      </c>
      <c r="M302" s="246">
        <v>244178</v>
      </c>
      <c r="N302" s="246">
        <v>2680876</v>
      </c>
      <c r="O302" s="246">
        <v>6</v>
      </c>
      <c r="P302" s="246">
        <v>40</v>
      </c>
      <c r="Q302" s="246">
        <v>0</v>
      </c>
      <c r="R302" s="246"/>
      <c r="S302" s="246" t="s">
        <v>90</v>
      </c>
      <c r="T302" s="246" t="s">
        <v>54</v>
      </c>
      <c r="U302" s="246"/>
      <c r="V302" t="str">
        <f>INDEX(樣區!H:H,MATCH(F302,樣區!E:E,0))</f>
        <v>4月,6月</v>
      </c>
      <c r="W302" s="3" t="str">
        <f t="shared" si="48"/>
        <v>Y</v>
      </c>
      <c r="X302" s="3" t="str">
        <f t="shared" si="49"/>
        <v/>
      </c>
      <c r="Y302" s="3" t="str">
        <f t="shared" si="50"/>
        <v/>
      </c>
      <c r="Z302" s="3" t="str">
        <f t="shared" si="51"/>
        <v/>
      </c>
      <c r="AA302" s="3" t="str">
        <f t="shared" si="52"/>
        <v/>
      </c>
      <c r="AB302" s="249" t="str">
        <f t="shared" si="53"/>
        <v/>
      </c>
      <c r="AC302" s="3" t="str">
        <f t="shared" si="54"/>
        <v/>
      </c>
      <c r="AD302" s="5" t="str">
        <f t="shared" si="57"/>
        <v/>
      </c>
      <c r="AE302" s="3" t="str">
        <f t="shared" si="55"/>
        <v/>
      </c>
      <c r="AF302" s="3"/>
      <c r="AH302">
        <f>MATCH(ROUND(M302,0)&amp;ROUND(N302,0),樣點!N:N,0)</f>
        <v>1275</v>
      </c>
      <c r="AI302" s="5">
        <f t="shared" si="56"/>
        <v>9.7222229815088212E-3</v>
      </c>
    </row>
    <row r="303" spans="3:35">
      <c r="C303" s="246" t="s">
        <v>21</v>
      </c>
      <c r="D303" s="246" t="s">
        <v>97</v>
      </c>
      <c r="E303" s="246" t="s">
        <v>160</v>
      </c>
      <c r="F303" s="246" t="s">
        <v>161</v>
      </c>
      <c r="G303" s="246">
        <v>2019</v>
      </c>
      <c r="H303" s="246">
        <v>6</v>
      </c>
      <c r="I303" s="246">
        <v>5</v>
      </c>
      <c r="J303" s="246">
        <v>2</v>
      </c>
      <c r="K303" s="246" t="s">
        <v>162</v>
      </c>
      <c r="L303" s="247">
        <v>6</v>
      </c>
      <c r="M303" s="246">
        <v>243944</v>
      </c>
      <c r="N303" s="246">
        <v>2680733</v>
      </c>
      <c r="O303" s="246">
        <v>6</v>
      </c>
      <c r="P303" s="246">
        <v>54</v>
      </c>
      <c r="Q303" s="246">
        <v>0</v>
      </c>
      <c r="R303" s="246"/>
      <c r="S303" s="246" t="s">
        <v>90</v>
      </c>
      <c r="T303" s="246" t="s">
        <v>54</v>
      </c>
      <c r="U303" s="246"/>
      <c r="V303" t="str">
        <f>INDEX(樣區!H:H,MATCH(F303,樣區!E:E,0))</f>
        <v>4月,6月</v>
      </c>
      <c r="W303" s="3" t="str">
        <f t="shared" si="48"/>
        <v>Y</v>
      </c>
      <c r="X303" s="3" t="str">
        <f t="shared" si="49"/>
        <v/>
      </c>
      <c r="Y303" s="3" t="str">
        <f t="shared" si="50"/>
        <v/>
      </c>
      <c r="Z303" s="3" t="str">
        <f t="shared" si="51"/>
        <v/>
      </c>
      <c r="AA303" s="3" t="str">
        <f t="shared" si="52"/>
        <v/>
      </c>
      <c r="AB303" s="249" t="str">
        <f t="shared" si="53"/>
        <v/>
      </c>
      <c r="AC303" s="3" t="str">
        <f t="shared" si="54"/>
        <v/>
      </c>
      <c r="AD303" s="5" t="str">
        <f t="shared" si="57"/>
        <v/>
      </c>
      <c r="AE303" s="3" t="str">
        <f t="shared" si="55"/>
        <v/>
      </c>
      <c r="AF303" s="3"/>
      <c r="AH303">
        <f>MATCH(ROUND(M303,0)&amp;ROUND(N303,0),樣點!N:N,0)</f>
        <v>1276</v>
      </c>
      <c r="AI303" s="5">
        <f t="shared" si="56"/>
        <v>7.6388880261220038E-3</v>
      </c>
    </row>
    <row r="304" spans="3:35">
      <c r="C304" s="246" t="s">
        <v>21</v>
      </c>
      <c r="D304" s="246" t="s">
        <v>97</v>
      </c>
      <c r="E304" s="246" t="s">
        <v>160</v>
      </c>
      <c r="F304" s="246" t="s">
        <v>161</v>
      </c>
      <c r="G304" s="246">
        <v>2019</v>
      </c>
      <c r="H304" s="246">
        <v>6</v>
      </c>
      <c r="I304" s="246">
        <v>5</v>
      </c>
      <c r="J304" s="246">
        <v>2</v>
      </c>
      <c r="K304" s="246" t="s">
        <v>162</v>
      </c>
      <c r="L304" s="247">
        <v>7</v>
      </c>
      <c r="M304" s="246">
        <v>243707</v>
      </c>
      <c r="N304" s="246">
        <v>2680817</v>
      </c>
      <c r="O304" s="246">
        <v>7</v>
      </c>
      <c r="P304" s="246">
        <v>5</v>
      </c>
      <c r="Q304" s="246">
        <v>0</v>
      </c>
      <c r="R304" s="246"/>
      <c r="S304" s="246" t="s">
        <v>90</v>
      </c>
      <c r="T304" s="246" t="s">
        <v>54</v>
      </c>
      <c r="U304" s="246"/>
      <c r="V304" t="str">
        <f>INDEX(樣區!H:H,MATCH(F304,樣區!E:E,0))</f>
        <v>4月,6月</v>
      </c>
      <c r="W304" s="3" t="str">
        <f t="shared" si="48"/>
        <v>Y</v>
      </c>
      <c r="X304" s="3" t="str">
        <f t="shared" si="49"/>
        <v/>
      </c>
      <c r="Y304" s="3" t="str">
        <f t="shared" si="50"/>
        <v/>
      </c>
      <c r="Z304" s="3" t="str">
        <f t="shared" si="51"/>
        <v/>
      </c>
      <c r="AA304" s="3" t="str">
        <f t="shared" si="52"/>
        <v/>
      </c>
      <c r="AB304" s="249" t="str">
        <f t="shared" si="53"/>
        <v/>
      </c>
      <c r="AC304" s="3" t="str">
        <f t="shared" si="54"/>
        <v/>
      </c>
      <c r="AD304" s="5" t="str">
        <f t="shared" si="57"/>
        <v/>
      </c>
      <c r="AE304" s="3" t="str">
        <f t="shared" si="55"/>
        <v/>
      </c>
      <c r="AF304" s="3"/>
      <c r="AH304">
        <f>MATCH(ROUND(M304,0)&amp;ROUND(N304,0),樣點!N:N,0)</f>
        <v>1277</v>
      </c>
      <c r="AI304" s="5" t="str">
        <f t="shared" si="56"/>
        <v/>
      </c>
    </row>
    <row r="305" spans="3:35">
      <c r="C305" s="246" t="s">
        <v>21</v>
      </c>
      <c r="D305" s="246" t="s">
        <v>97</v>
      </c>
      <c r="E305" s="246" t="s">
        <v>164</v>
      </c>
      <c r="F305" s="246" t="s">
        <v>165</v>
      </c>
      <c r="G305" s="246">
        <v>2019</v>
      </c>
      <c r="H305" s="246">
        <v>7</v>
      </c>
      <c r="I305" s="246">
        <v>2</v>
      </c>
      <c r="J305" s="246">
        <v>2</v>
      </c>
      <c r="K305" s="246" t="s">
        <v>162</v>
      </c>
      <c r="L305" s="247">
        <v>1</v>
      </c>
      <c r="M305" s="246">
        <v>246175</v>
      </c>
      <c r="N305" s="246">
        <v>2681125</v>
      </c>
      <c r="O305" s="246">
        <v>5</v>
      </c>
      <c r="P305" s="246">
        <v>40</v>
      </c>
      <c r="Q305" s="246">
        <v>0</v>
      </c>
      <c r="R305" s="246"/>
      <c r="S305" s="246" t="s">
        <v>90</v>
      </c>
      <c r="T305" s="246" t="s">
        <v>32</v>
      </c>
      <c r="U305" s="246" t="s">
        <v>166</v>
      </c>
      <c r="V305" t="str">
        <f>INDEX(樣區!H:H,MATCH(F305,樣區!E:E,0))</f>
        <v>4月,6月</v>
      </c>
      <c r="W305" s="3" t="str">
        <f t="shared" si="48"/>
        <v>Y</v>
      </c>
      <c r="X305" s="3" t="str">
        <f t="shared" si="49"/>
        <v/>
      </c>
      <c r="Y305" s="3" t="str">
        <f t="shared" si="50"/>
        <v/>
      </c>
      <c r="Z305" s="3" t="str">
        <f t="shared" si="51"/>
        <v/>
      </c>
      <c r="AA305" s="3" t="str">
        <f t="shared" si="52"/>
        <v/>
      </c>
      <c r="AB305" s="249" t="str">
        <f t="shared" si="53"/>
        <v/>
      </c>
      <c r="AC305" s="3" t="str">
        <f t="shared" si="54"/>
        <v/>
      </c>
      <c r="AD305" s="5" t="str">
        <f t="shared" si="57"/>
        <v/>
      </c>
      <c r="AE305" s="3" t="str">
        <f t="shared" si="55"/>
        <v/>
      </c>
      <c r="AF305" s="3"/>
      <c r="AH305">
        <f>MATCH(ROUND(M305,0)&amp;ROUND(N305,0),樣點!N:N,0)</f>
        <v>1278</v>
      </c>
      <c r="AI305" s="5">
        <f t="shared" si="56"/>
        <v>6.9444439723156393E-3</v>
      </c>
    </row>
    <row r="306" spans="3:35">
      <c r="C306" s="246" t="s">
        <v>21</v>
      </c>
      <c r="D306" s="246" t="s">
        <v>97</v>
      </c>
      <c r="E306" s="246" t="s">
        <v>164</v>
      </c>
      <c r="F306" s="246" t="s">
        <v>165</v>
      </c>
      <c r="G306" s="246">
        <v>2019</v>
      </c>
      <c r="H306" s="246">
        <v>7</v>
      </c>
      <c r="I306" s="246">
        <v>2</v>
      </c>
      <c r="J306" s="246">
        <v>2</v>
      </c>
      <c r="K306" s="246" t="s">
        <v>162</v>
      </c>
      <c r="L306" s="247">
        <v>2</v>
      </c>
      <c r="M306" s="246">
        <v>246027</v>
      </c>
      <c r="N306" s="246">
        <v>2680925</v>
      </c>
      <c r="O306" s="246">
        <v>5</v>
      </c>
      <c r="P306" s="246">
        <v>50</v>
      </c>
      <c r="Q306" s="246">
        <v>0</v>
      </c>
      <c r="R306" s="246"/>
      <c r="S306" s="246" t="s">
        <v>90</v>
      </c>
      <c r="T306" s="246" t="s">
        <v>26</v>
      </c>
      <c r="U306" s="246" t="s">
        <v>167</v>
      </c>
      <c r="V306" t="str">
        <f>INDEX(樣區!H:H,MATCH(F306,樣區!E:E,0))</f>
        <v>4月,6月</v>
      </c>
      <c r="W306" s="3" t="str">
        <f t="shared" si="48"/>
        <v>Y</v>
      </c>
      <c r="X306" s="3" t="str">
        <f t="shared" si="49"/>
        <v/>
      </c>
      <c r="Y306" s="3" t="str">
        <f t="shared" si="50"/>
        <v/>
      </c>
      <c r="Z306" s="3" t="str">
        <f t="shared" si="51"/>
        <v/>
      </c>
      <c r="AA306" s="3" t="str">
        <f t="shared" si="52"/>
        <v/>
      </c>
      <c r="AB306" s="249" t="str">
        <f t="shared" si="53"/>
        <v/>
      </c>
      <c r="AC306" s="3" t="str">
        <f t="shared" si="54"/>
        <v/>
      </c>
      <c r="AD306" s="5" t="str">
        <f t="shared" si="57"/>
        <v/>
      </c>
      <c r="AE306" s="3" t="str">
        <f t="shared" si="55"/>
        <v/>
      </c>
      <c r="AF306" s="3"/>
      <c r="AH306">
        <f>MATCH(ROUND(M306,0)&amp;ROUND(N306,0),樣點!N:N,0)</f>
        <v>1279</v>
      </c>
      <c r="AI306" s="5">
        <f t="shared" si="56"/>
        <v>6.9444450200535357E-3</v>
      </c>
    </row>
    <row r="307" spans="3:35">
      <c r="C307" s="246" t="s">
        <v>21</v>
      </c>
      <c r="D307" s="246" t="s">
        <v>97</v>
      </c>
      <c r="E307" s="246" t="s">
        <v>164</v>
      </c>
      <c r="F307" s="246" t="s">
        <v>165</v>
      </c>
      <c r="G307" s="246">
        <v>2019</v>
      </c>
      <c r="H307" s="246">
        <v>7</v>
      </c>
      <c r="I307" s="246">
        <v>2</v>
      </c>
      <c r="J307" s="246">
        <v>2</v>
      </c>
      <c r="K307" s="246" t="s">
        <v>162</v>
      </c>
      <c r="L307" s="247">
        <v>3</v>
      </c>
      <c r="M307" s="246">
        <v>245804</v>
      </c>
      <c r="N307" s="246">
        <v>2680924</v>
      </c>
      <c r="O307" s="246">
        <v>6</v>
      </c>
      <c r="P307" s="246">
        <v>0</v>
      </c>
      <c r="Q307" s="246">
        <v>0</v>
      </c>
      <c r="R307" s="246"/>
      <c r="S307" s="246" t="s">
        <v>90</v>
      </c>
      <c r="T307" s="246" t="s">
        <v>32</v>
      </c>
      <c r="U307" s="246" t="s">
        <v>168</v>
      </c>
      <c r="V307" t="str">
        <f>INDEX(樣區!H:H,MATCH(F307,樣區!E:E,0))</f>
        <v>4月,6月</v>
      </c>
      <c r="W307" s="3" t="str">
        <f t="shared" si="48"/>
        <v>Y</v>
      </c>
      <c r="X307" s="3" t="str">
        <f t="shared" si="49"/>
        <v/>
      </c>
      <c r="Y307" s="3" t="str">
        <f t="shared" si="50"/>
        <v/>
      </c>
      <c r="Z307" s="3" t="str">
        <f t="shared" si="51"/>
        <v/>
      </c>
      <c r="AA307" s="3" t="str">
        <f t="shared" si="52"/>
        <v/>
      </c>
      <c r="AB307" s="249" t="str">
        <f t="shared" si="53"/>
        <v/>
      </c>
      <c r="AC307" s="3" t="str">
        <f t="shared" si="54"/>
        <v/>
      </c>
      <c r="AD307" s="5" t="str">
        <f t="shared" si="57"/>
        <v/>
      </c>
      <c r="AE307" s="3" t="str">
        <f t="shared" si="55"/>
        <v/>
      </c>
      <c r="AF307" s="3"/>
      <c r="AH307">
        <f>MATCH(ROUND(M307,0)&amp;ROUND(N307,0),樣點!N:N,0)</f>
        <v>1280</v>
      </c>
      <c r="AI307" s="5">
        <f t="shared" si="56"/>
        <v>6.9444439723156393E-3</v>
      </c>
    </row>
    <row r="308" spans="3:35">
      <c r="C308" s="246" t="s">
        <v>21</v>
      </c>
      <c r="D308" s="246" t="s">
        <v>97</v>
      </c>
      <c r="E308" s="246" t="s">
        <v>164</v>
      </c>
      <c r="F308" s="246" t="s">
        <v>165</v>
      </c>
      <c r="G308" s="246">
        <v>2019</v>
      </c>
      <c r="H308" s="246">
        <v>7</v>
      </c>
      <c r="I308" s="246">
        <v>2</v>
      </c>
      <c r="J308" s="246">
        <v>2</v>
      </c>
      <c r="K308" s="246" t="s">
        <v>162</v>
      </c>
      <c r="L308" s="247">
        <v>4</v>
      </c>
      <c r="M308" s="246">
        <v>245653</v>
      </c>
      <c r="N308" s="246">
        <v>2681110</v>
      </c>
      <c r="O308" s="246">
        <v>6</v>
      </c>
      <c r="P308" s="246">
        <v>10</v>
      </c>
      <c r="Q308" s="246">
        <v>0</v>
      </c>
      <c r="R308" s="246"/>
      <c r="S308" s="246" t="s">
        <v>90</v>
      </c>
      <c r="T308" s="246" t="s">
        <v>32</v>
      </c>
      <c r="U308" s="246" t="s">
        <v>168</v>
      </c>
      <c r="V308" t="str">
        <f>INDEX(樣區!H:H,MATCH(F308,樣區!E:E,0))</f>
        <v>4月,6月</v>
      </c>
      <c r="W308" s="3" t="str">
        <f t="shared" si="48"/>
        <v>Y</v>
      </c>
      <c r="X308" s="3" t="str">
        <f t="shared" si="49"/>
        <v/>
      </c>
      <c r="Y308" s="3" t="str">
        <f t="shared" si="50"/>
        <v/>
      </c>
      <c r="Z308" s="3" t="str">
        <f t="shared" si="51"/>
        <v/>
      </c>
      <c r="AA308" s="3" t="str">
        <f t="shared" si="52"/>
        <v/>
      </c>
      <c r="AB308" s="249" t="str">
        <f t="shared" si="53"/>
        <v/>
      </c>
      <c r="AC308" s="3" t="str">
        <f t="shared" si="54"/>
        <v/>
      </c>
      <c r="AD308" s="5" t="str">
        <f t="shared" si="57"/>
        <v/>
      </c>
      <c r="AE308" s="3" t="str">
        <f t="shared" si="55"/>
        <v/>
      </c>
      <c r="AF308" s="3"/>
      <c r="AH308">
        <f>MATCH(ROUND(M308,0)&amp;ROUND(N308,0),樣點!N:N,0)</f>
        <v>1281</v>
      </c>
      <c r="AI308" s="5">
        <f t="shared" si="56"/>
        <v>6.9444440305233002E-3</v>
      </c>
    </row>
    <row r="309" spans="3:35">
      <c r="C309" s="246" t="s">
        <v>21</v>
      </c>
      <c r="D309" s="246" t="s">
        <v>97</v>
      </c>
      <c r="E309" s="246" t="s">
        <v>164</v>
      </c>
      <c r="F309" s="246" t="s">
        <v>165</v>
      </c>
      <c r="G309" s="246">
        <v>2019</v>
      </c>
      <c r="H309" s="246">
        <v>7</v>
      </c>
      <c r="I309" s="246">
        <v>2</v>
      </c>
      <c r="J309" s="246">
        <v>2</v>
      </c>
      <c r="K309" s="246" t="s">
        <v>162</v>
      </c>
      <c r="L309" s="247">
        <v>5</v>
      </c>
      <c r="M309" s="246">
        <v>245487</v>
      </c>
      <c r="N309" s="246">
        <v>2681260</v>
      </c>
      <c r="O309" s="246">
        <v>6</v>
      </c>
      <c r="P309" s="246">
        <v>20</v>
      </c>
      <c r="Q309" s="246">
        <v>0</v>
      </c>
      <c r="R309" s="246"/>
      <c r="S309" s="246" t="s">
        <v>90</v>
      </c>
      <c r="T309" s="246" t="s">
        <v>32</v>
      </c>
      <c r="U309" s="246" t="s">
        <v>169</v>
      </c>
      <c r="V309" t="str">
        <f>INDEX(樣區!H:H,MATCH(F309,樣區!E:E,0))</f>
        <v>4月,6月</v>
      </c>
      <c r="W309" s="3" t="str">
        <f t="shared" si="48"/>
        <v>Y</v>
      </c>
      <c r="X309" s="3" t="str">
        <f t="shared" si="49"/>
        <v/>
      </c>
      <c r="Y309" s="3" t="str">
        <f t="shared" si="50"/>
        <v/>
      </c>
      <c r="Z309" s="3" t="str">
        <f t="shared" si="51"/>
        <v/>
      </c>
      <c r="AA309" s="3" t="str">
        <f t="shared" si="52"/>
        <v/>
      </c>
      <c r="AB309" s="249" t="str">
        <f t="shared" si="53"/>
        <v/>
      </c>
      <c r="AC309" s="3" t="str">
        <f t="shared" si="54"/>
        <v/>
      </c>
      <c r="AD309" s="5" t="str">
        <f t="shared" si="57"/>
        <v/>
      </c>
      <c r="AE309" s="3" t="str">
        <f t="shared" si="55"/>
        <v/>
      </c>
      <c r="AF309" s="3"/>
      <c r="AH309">
        <f>MATCH(ROUND(M309,0)&amp;ROUND(N309,0),樣點!N:N,0)</f>
        <v>1282</v>
      </c>
      <c r="AI309" s="5">
        <f t="shared" si="56"/>
        <v>1.3888888992369175E-2</v>
      </c>
    </row>
    <row r="310" spans="3:35">
      <c r="C310" s="246" t="s">
        <v>21</v>
      </c>
      <c r="D310" s="246" t="s">
        <v>97</v>
      </c>
      <c r="E310" s="246" t="s">
        <v>164</v>
      </c>
      <c r="F310" s="246" t="s">
        <v>165</v>
      </c>
      <c r="G310" s="246">
        <v>2019</v>
      </c>
      <c r="H310" s="246">
        <v>7</v>
      </c>
      <c r="I310" s="246">
        <v>2</v>
      </c>
      <c r="J310" s="246">
        <v>2</v>
      </c>
      <c r="K310" s="246" t="s">
        <v>162</v>
      </c>
      <c r="L310" s="247">
        <v>6</v>
      </c>
      <c r="M310" s="246">
        <v>245570</v>
      </c>
      <c r="N310" s="246">
        <v>2681470</v>
      </c>
      <c r="O310" s="246">
        <v>6</v>
      </c>
      <c r="P310" s="246">
        <v>40</v>
      </c>
      <c r="Q310" s="246">
        <v>0</v>
      </c>
      <c r="R310" s="246"/>
      <c r="S310" s="246" t="s">
        <v>90</v>
      </c>
      <c r="T310" s="246" t="s">
        <v>32</v>
      </c>
      <c r="U310" s="246" t="s">
        <v>170</v>
      </c>
      <c r="V310" t="str">
        <f>INDEX(樣區!H:H,MATCH(F310,樣區!E:E,0))</f>
        <v>4月,6月</v>
      </c>
      <c r="W310" s="3" t="str">
        <f t="shared" si="48"/>
        <v>Y</v>
      </c>
      <c r="X310" s="3" t="str">
        <f t="shared" si="49"/>
        <v/>
      </c>
      <c r="Y310" s="3" t="str">
        <f t="shared" si="50"/>
        <v/>
      </c>
      <c r="Z310" s="3" t="str">
        <f t="shared" si="51"/>
        <v/>
      </c>
      <c r="AA310" s="3" t="str">
        <f t="shared" si="52"/>
        <v/>
      </c>
      <c r="AB310" s="249" t="str">
        <f t="shared" si="53"/>
        <v/>
      </c>
      <c r="AC310" s="3" t="str">
        <f t="shared" si="54"/>
        <v/>
      </c>
      <c r="AD310" s="5" t="str">
        <f t="shared" si="57"/>
        <v/>
      </c>
      <c r="AE310" s="3" t="str">
        <f t="shared" si="55"/>
        <v/>
      </c>
      <c r="AF310" s="3"/>
      <c r="AH310">
        <f>MATCH(ROUND(M310,0)&amp;ROUND(N310,0),樣點!N:N,0)</f>
        <v>1283</v>
      </c>
      <c r="AI310" s="5">
        <f t="shared" si="56"/>
        <v>2.777777798473835E-2</v>
      </c>
    </row>
    <row r="311" spans="3:35">
      <c r="C311" s="246" t="s">
        <v>21</v>
      </c>
      <c r="D311" s="246" t="s">
        <v>97</v>
      </c>
      <c r="E311" s="246" t="s">
        <v>164</v>
      </c>
      <c r="F311" s="246" t="s">
        <v>165</v>
      </c>
      <c r="G311" s="246">
        <v>2019</v>
      </c>
      <c r="H311" s="246">
        <v>7</v>
      </c>
      <c r="I311" s="246">
        <v>2</v>
      </c>
      <c r="J311" s="246">
        <v>2</v>
      </c>
      <c r="K311" s="246" t="s">
        <v>162</v>
      </c>
      <c r="L311" s="247">
        <v>7</v>
      </c>
      <c r="M311" s="246">
        <v>245708</v>
      </c>
      <c r="N311" s="246">
        <v>2681622</v>
      </c>
      <c r="O311" s="246">
        <v>7</v>
      </c>
      <c r="P311" s="246">
        <v>20</v>
      </c>
      <c r="Q311" s="246">
        <v>0</v>
      </c>
      <c r="R311" s="246"/>
      <c r="S311" s="246" t="s">
        <v>90</v>
      </c>
      <c r="T311" s="246" t="s">
        <v>26</v>
      </c>
      <c r="U311" s="246" t="s">
        <v>171</v>
      </c>
      <c r="V311" t="str">
        <f>INDEX(樣區!H:H,MATCH(F311,樣區!E:E,0))</f>
        <v>4月,6月</v>
      </c>
      <c r="W311" s="3" t="str">
        <f t="shared" si="48"/>
        <v>Y</v>
      </c>
      <c r="X311" s="3" t="str">
        <f t="shared" si="49"/>
        <v/>
      </c>
      <c r="Y311" s="3" t="str">
        <f t="shared" si="50"/>
        <v/>
      </c>
      <c r="Z311" s="3" t="str">
        <f t="shared" si="51"/>
        <v/>
      </c>
      <c r="AA311" s="3" t="str">
        <f t="shared" si="52"/>
        <v/>
      </c>
      <c r="AB311" s="249" t="str">
        <f t="shared" si="53"/>
        <v/>
      </c>
      <c r="AC311" s="3" t="str">
        <f t="shared" si="54"/>
        <v/>
      </c>
      <c r="AD311" s="5" t="str">
        <f t="shared" si="57"/>
        <v/>
      </c>
      <c r="AE311" s="3" t="str">
        <f t="shared" si="55"/>
        <v/>
      </c>
      <c r="AF311" s="3"/>
      <c r="AH311">
        <f>MATCH(ROUND(M311,0)&amp;ROUND(N311,0),樣點!N:N,0)</f>
        <v>1284</v>
      </c>
      <c r="AI311" s="5" t="str">
        <f t="shared" si="56"/>
        <v/>
      </c>
    </row>
    <row r="312" spans="3:35">
      <c r="C312" s="246" t="s">
        <v>21</v>
      </c>
      <c r="D312" s="246" t="s">
        <v>97</v>
      </c>
      <c r="E312" s="246" t="s">
        <v>141</v>
      </c>
      <c r="F312" s="246" t="s">
        <v>142</v>
      </c>
      <c r="G312" s="246">
        <v>2019</v>
      </c>
      <c r="H312" s="246">
        <v>5</v>
      </c>
      <c r="I312" s="246">
        <v>23</v>
      </c>
      <c r="J312" s="246">
        <v>2</v>
      </c>
      <c r="K312" s="246" t="s">
        <v>137</v>
      </c>
      <c r="L312" s="247">
        <v>1</v>
      </c>
      <c r="M312" s="246">
        <v>240280</v>
      </c>
      <c r="N312" s="246">
        <v>2682626</v>
      </c>
      <c r="O312" s="246">
        <v>7</v>
      </c>
      <c r="P312" s="246">
        <v>52</v>
      </c>
      <c r="Q312" s="246">
        <v>0</v>
      </c>
      <c r="R312" s="246"/>
      <c r="S312" s="246" t="s">
        <v>90</v>
      </c>
      <c r="T312" s="246" t="s">
        <v>54</v>
      </c>
      <c r="U312" s="246"/>
      <c r="V312" t="str">
        <f>INDEX(樣區!H:H,MATCH(F312,樣區!E:E,0))</f>
        <v>3月,5月</v>
      </c>
      <c r="W312" s="3" t="str">
        <f t="shared" si="48"/>
        <v>Y</v>
      </c>
      <c r="X312" s="3" t="str">
        <f t="shared" si="49"/>
        <v/>
      </c>
      <c r="Y312" s="3" t="str">
        <f t="shared" si="50"/>
        <v/>
      </c>
      <c r="Z312" s="3" t="str">
        <f t="shared" si="51"/>
        <v/>
      </c>
      <c r="AA312" s="3" t="str">
        <f t="shared" si="52"/>
        <v/>
      </c>
      <c r="AB312" s="249" t="str">
        <f t="shared" si="53"/>
        <v/>
      </c>
      <c r="AC312" s="3" t="str">
        <f t="shared" si="54"/>
        <v/>
      </c>
      <c r="AD312" s="5" t="str">
        <f t="shared" si="57"/>
        <v/>
      </c>
      <c r="AE312" s="3" t="str">
        <f t="shared" si="55"/>
        <v/>
      </c>
      <c r="AF312" s="3"/>
      <c r="AH312">
        <f>MATCH(ROUND(M312,0)&amp;ROUND(N312,0),樣點!N:N,0)</f>
        <v>1285</v>
      </c>
      <c r="AI312" s="5">
        <f t="shared" si="56"/>
        <v>6.2500000349245965E-3</v>
      </c>
    </row>
    <row r="313" spans="3:35">
      <c r="C313" s="246" t="s">
        <v>21</v>
      </c>
      <c r="D313" s="246" t="s">
        <v>97</v>
      </c>
      <c r="E313" s="246" t="s">
        <v>141</v>
      </c>
      <c r="F313" s="246" t="s">
        <v>142</v>
      </c>
      <c r="G313" s="246">
        <v>2019</v>
      </c>
      <c r="H313" s="246">
        <v>5</v>
      </c>
      <c r="I313" s="246">
        <v>23</v>
      </c>
      <c r="J313" s="246">
        <v>2</v>
      </c>
      <c r="K313" s="246" t="s">
        <v>137</v>
      </c>
      <c r="L313" s="247">
        <v>2</v>
      </c>
      <c r="M313" s="246">
        <v>240496</v>
      </c>
      <c r="N313" s="246">
        <v>2682606</v>
      </c>
      <c r="O313" s="246">
        <v>8</v>
      </c>
      <c r="P313" s="246">
        <v>1</v>
      </c>
      <c r="Q313" s="246">
        <v>0</v>
      </c>
      <c r="R313" s="246"/>
      <c r="S313" s="246" t="s">
        <v>90</v>
      </c>
      <c r="T313" s="246" t="s">
        <v>26</v>
      </c>
      <c r="U313" s="246"/>
      <c r="V313" t="str">
        <f>INDEX(樣區!H:H,MATCH(F313,樣區!E:E,0))</f>
        <v>3月,5月</v>
      </c>
      <c r="W313" s="3" t="str">
        <f t="shared" si="48"/>
        <v>Y</v>
      </c>
      <c r="X313" s="3" t="str">
        <f t="shared" si="49"/>
        <v/>
      </c>
      <c r="Y313" s="3" t="str">
        <f t="shared" si="50"/>
        <v/>
      </c>
      <c r="Z313" s="3" t="str">
        <f t="shared" si="51"/>
        <v/>
      </c>
      <c r="AA313" s="3" t="str">
        <f t="shared" si="52"/>
        <v/>
      </c>
      <c r="AB313" s="249" t="str">
        <f t="shared" si="53"/>
        <v/>
      </c>
      <c r="AC313" s="3" t="str">
        <f t="shared" si="54"/>
        <v/>
      </c>
      <c r="AD313" s="5" t="str">
        <f t="shared" si="57"/>
        <v/>
      </c>
      <c r="AE313" s="3" t="str">
        <f t="shared" si="55"/>
        <v/>
      </c>
      <c r="AF313" s="3"/>
      <c r="AH313">
        <f>MATCH(ROUND(M313,0)&amp;ROUND(N313,0),樣點!N:N,0)</f>
        <v>1286</v>
      </c>
      <c r="AI313" s="5">
        <f t="shared" si="56"/>
        <v>6.9444449618458748E-3</v>
      </c>
    </row>
    <row r="314" spans="3:35">
      <c r="C314" s="246" t="s">
        <v>21</v>
      </c>
      <c r="D314" s="246" t="s">
        <v>97</v>
      </c>
      <c r="E314" s="246" t="s">
        <v>141</v>
      </c>
      <c r="F314" s="246" t="s">
        <v>142</v>
      </c>
      <c r="G314" s="246">
        <v>2019</v>
      </c>
      <c r="H314" s="246">
        <v>5</v>
      </c>
      <c r="I314" s="246">
        <v>23</v>
      </c>
      <c r="J314" s="246">
        <v>2</v>
      </c>
      <c r="K314" s="246" t="s">
        <v>137</v>
      </c>
      <c r="L314" s="247">
        <v>3</v>
      </c>
      <c r="M314" s="246">
        <v>240695</v>
      </c>
      <c r="N314" s="246">
        <v>2682695</v>
      </c>
      <c r="O314" s="246">
        <v>8</v>
      </c>
      <c r="P314" s="246">
        <v>11</v>
      </c>
      <c r="Q314" s="246">
        <v>0</v>
      </c>
      <c r="R314" s="246"/>
      <c r="S314" s="246" t="s">
        <v>90</v>
      </c>
      <c r="T314" s="246" t="s">
        <v>26</v>
      </c>
      <c r="U314" s="246"/>
      <c r="V314" t="str">
        <f>INDEX(樣區!H:H,MATCH(F314,樣區!E:E,0))</f>
        <v>3月,5月</v>
      </c>
      <c r="W314" s="3" t="str">
        <f t="shared" si="48"/>
        <v>Y</v>
      </c>
      <c r="X314" s="3" t="str">
        <f t="shared" si="49"/>
        <v/>
      </c>
      <c r="Y314" s="3" t="str">
        <f t="shared" si="50"/>
        <v/>
      </c>
      <c r="Z314" s="3" t="str">
        <f t="shared" si="51"/>
        <v/>
      </c>
      <c r="AA314" s="3" t="str">
        <f t="shared" si="52"/>
        <v/>
      </c>
      <c r="AB314" s="249" t="str">
        <f t="shared" si="53"/>
        <v/>
      </c>
      <c r="AC314" s="3" t="str">
        <f t="shared" si="54"/>
        <v/>
      </c>
      <c r="AD314" s="5" t="str">
        <f t="shared" si="57"/>
        <v/>
      </c>
      <c r="AE314" s="3" t="str">
        <f t="shared" si="55"/>
        <v/>
      </c>
      <c r="AF314" s="3"/>
      <c r="AH314">
        <f>MATCH(ROUND(M314,0)&amp;ROUND(N314,0),樣點!N:N,0)</f>
        <v>1287</v>
      </c>
      <c r="AI314" s="5">
        <f t="shared" si="56"/>
        <v>6.2500000349245965E-3</v>
      </c>
    </row>
    <row r="315" spans="3:35">
      <c r="C315" s="246" t="s">
        <v>21</v>
      </c>
      <c r="D315" s="246" t="s">
        <v>97</v>
      </c>
      <c r="E315" s="246" t="s">
        <v>141</v>
      </c>
      <c r="F315" s="246" t="s">
        <v>142</v>
      </c>
      <c r="G315" s="246">
        <v>2019</v>
      </c>
      <c r="H315" s="246">
        <v>5</v>
      </c>
      <c r="I315" s="246">
        <v>23</v>
      </c>
      <c r="J315" s="246">
        <v>2</v>
      </c>
      <c r="K315" s="246" t="s">
        <v>137</v>
      </c>
      <c r="L315" s="247">
        <v>4</v>
      </c>
      <c r="M315" s="246">
        <v>240881</v>
      </c>
      <c r="N315" s="246">
        <v>2682832</v>
      </c>
      <c r="O315" s="246">
        <v>8</v>
      </c>
      <c r="P315" s="246">
        <v>20</v>
      </c>
      <c r="Q315" s="246">
        <v>0</v>
      </c>
      <c r="R315" s="246"/>
      <c r="S315" s="246" t="s">
        <v>90</v>
      </c>
      <c r="T315" s="246" t="s">
        <v>26</v>
      </c>
      <c r="U315" s="246"/>
      <c r="V315" t="str">
        <f>INDEX(樣區!H:H,MATCH(F315,樣區!E:E,0))</f>
        <v>3月,5月</v>
      </c>
      <c r="W315" s="3" t="str">
        <f t="shared" si="48"/>
        <v>Y</v>
      </c>
      <c r="X315" s="3" t="str">
        <f t="shared" si="49"/>
        <v/>
      </c>
      <c r="Y315" s="3" t="str">
        <f t="shared" si="50"/>
        <v/>
      </c>
      <c r="Z315" s="3" t="str">
        <f t="shared" si="51"/>
        <v/>
      </c>
      <c r="AA315" s="3" t="str">
        <f t="shared" si="52"/>
        <v/>
      </c>
      <c r="AB315" s="249" t="str">
        <f t="shared" si="53"/>
        <v/>
      </c>
      <c r="AC315" s="3" t="str">
        <f t="shared" si="54"/>
        <v/>
      </c>
      <c r="AD315" s="5" t="str">
        <f t="shared" si="57"/>
        <v/>
      </c>
      <c r="AE315" s="3" t="str">
        <f t="shared" si="55"/>
        <v/>
      </c>
      <c r="AF315" s="3"/>
      <c r="AH315">
        <f>MATCH(ROUND(M315,0)&amp;ROUND(N315,0),樣點!N:N,0)</f>
        <v>1288</v>
      </c>
      <c r="AI315" s="5">
        <f t="shared" si="56"/>
        <v>6.9444439723156393E-3</v>
      </c>
    </row>
    <row r="316" spans="3:35">
      <c r="C316" s="246" t="s">
        <v>21</v>
      </c>
      <c r="D316" s="246" t="s">
        <v>97</v>
      </c>
      <c r="E316" s="246" t="s">
        <v>141</v>
      </c>
      <c r="F316" s="246" t="s">
        <v>142</v>
      </c>
      <c r="G316" s="246">
        <v>2019</v>
      </c>
      <c r="H316" s="246">
        <v>5</v>
      </c>
      <c r="I316" s="246">
        <v>23</v>
      </c>
      <c r="J316" s="246">
        <v>2</v>
      </c>
      <c r="K316" s="246" t="s">
        <v>137</v>
      </c>
      <c r="L316" s="247">
        <v>5</v>
      </c>
      <c r="M316" s="246">
        <v>240835</v>
      </c>
      <c r="N316" s="246">
        <v>2683056</v>
      </c>
      <c r="O316" s="246">
        <v>8</v>
      </c>
      <c r="P316" s="246">
        <v>30</v>
      </c>
      <c r="Q316" s="246">
        <v>0</v>
      </c>
      <c r="R316" s="246"/>
      <c r="S316" s="246" t="s">
        <v>90</v>
      </c>
      <c r="T316" s="246" t="s">
        <v>26</v>
      </c>
      <c r="U316" s="246"/>
      <c r="V316" t="str">
        <f>INDEX(樣區!H:H,MATCH(F316,樣區!E:E,0))</f>
        <v>3月,5月</v>
      </c>
      <c r="W316" s="3" t="str">
        <f t="shared" si="48"/>
        <v>Y</v>
      </c>
      <c r="X316" s="3" t="str">
        <f t="shared" si="49"/>
        <v/>
      </c>
      <c r="Y316" s="3" t="str">
        <f t="shared" si="50"/>
        <v/>
      </c>
      <c r="Z316" s="3" t="str">
        <f t="shared" si="51"/>
        <v/>
      </c>
      <c r="AA316" s="3" t="str">
        <f t="shared" si="52"/>
        <v/>
      </c>
      <c r="AB316" s="249" t="str">
        <f t="shared" si="53"/>
        <v/>
      </c>
      <c r="AC316" s="3" t="str">
        <f t="shared" si="54"/>
        <v/>
      </c>
      <c r="AD316" s="5" t="str">
        <f t="shared" si="57"/>
        <v/>
      </c>
      <c r="AE316" s="3" t="str">
        <f t="shared" si="55"/>
        <v/>
      </c>
      <c r="AF316" s="3"/>
      <c r="AH316">
        <f>MATCH(ROUND(M316,0)&amp;ROUND(N316,0),樣點!N:N,0)</f>
        <v>1289</v>
      </c>
      <c r="AI316" s="5">
        <f t="shared" si="56"/>
        <v>6.9444450200535357E-3</v>
      </c>
    </row>
    <row r="317" spans="3:35">
      <c r="C317" s="246" t="s">
        <v>21</v>
      </c>
      <c r="D317" s="246" t="s">
        <v>97</v>
      </c>
      <c r="E317" s="246" t="s">
        <v>141</v>
      </c>
      <c r="F317" s="246" t="s">
        <v>142</v>
      </c>
      <c r="G317" s="246">
        <v>2019</v>
      </c>
      <c r="H317" s="246">
        <v>5</v>
      </c>
      <c r="I317" s="246">
        <v>23</v>
      </c>
      <c r="J317" s="246">
        <v>2</v>
      </c>
      <c r="K317" s="246" t="s">
        <v>137</v>
      </c>
      <c r="L317" s="247">
        <v>6</v>
      </c>
      <c r="M317" s="246">
        <v>241008</v>
      </c>
      <c r="N317" s="246">
        <v>2683214</v>
      </c>
      <c r="O317" s="246">
        <v>8</v>
      </c>
      <c r="P317" s="246">
        <v>40</v>
      </c>
      <c r="Q317" s="246">
        <v>0</v>
      </c>
      <c r="R317" s="246"/>
      <c r="S317" s="246" t="s">
        <v>90</v>
      </c>
      <c r="T317" s="246" t="s">
        <v>54</v>
      </c>
      <c r="U317" s="246"/>
      <c r="V317" t="str">
        <f>INDEX(樣區!H:H,MATCH(F317,樣區!E:E,0))</f>
        <v>3月,5月</v>
      </c>
      <c r="W317" s="3" t="str">
        <f t="shared" si="48"/>
        <v>Y</v>
      </c>
      <c r="X317" s="3" t="str">
        <f t="shared" si="49"/>
        <v/>
      </c>
      <c r="Y317" s="3" t="str">
        <f t="shared" si="50"/>
        <v/>
      </c>
      <c r="Z317" s="3" t="str">
        <f t="shared" si="51"/>
        <v/>
      </c>
      <c r="AA317" s="3" t="str">
        <f t="shared" si="52"/>
        <v/>
      </c>
      <c r="AB317" s="249" t="str">
        <f t="shared" si="53"/>
        <v/>
      </c>
      <c r="AC317" s="3" t="str">
        <f t="shared" si="54"/>
        <v/>
      </c>
      <c r="AD317" s="5" t="str">
        <f t="shared" si="57"/>
        <v/>
      </c>
      <c r="AE317" s="3" t="str">
        <f t="shared" si="55"/>
        <v/>
      </c>
      <c r="AF317" s="3"/>
      <c r="AH317">
        <f>MATCH(ROUND(M317,0)&amp;ROUND(N317,0),樣點!N:N,0)</f>
        <v>1290</v>
      </c>
      <c r="AI317" s="5" t="str">
        <f t="shared" si="56"/>
        <v/>
      </c>
    </row>
    <row r="318" spans="3:35">
      <c r="C318" s="246" t="s">
        <v>21</v>
      </c>
      <c r="D318" s="246" t="s">
        <v>97</v>
      </c>
      <c r="E318" s="246" t="s">
        <v>143</v>
      </c>
      <c r="F318" s="246" t="s">
        <v>144</v>
      </c>
      <c r="G318" s="246">
        <v>2019</v>
      </c>
      <c r="H318" s="246">
        <v>6</v>
      </c>
      <c r="I318" s="246">
        <v>19</v>
      </c>
      <c r="J318" s="246">
        <v>2</v>
      </c>
      <c r="K318" s="246" t="s">
        <v>137</v>
      </c>
      <c r="L318" s="247">
        <v>1</v>
      </c>
      <c r="M318" s="246">
        <v>249954</v>
      </c>
      <c r="N318" s="246">
        <v>2684583</v>
      </c>
      <c r="O318" s="246">
        <v>6</v>
      </c>
      <c r="P318" s="246">
        <v>35</v>
      </c>
      <c r="Q318" s="246">
        <v>0</v>
      </c>
      <c r="R318" s="246"/>
      <c r="S318" s="246" t="s">
        <v>90</v>
      </c>
      <c r="T318" s="246" t="s">
        <v>32</v>
      </c>
      <c r="U318" s="246"/>
      <c r="V318" t="str">
        <f>INDEX(樣區!H:H,MATCH(F318,樣區!E:E,0))</f>
        <v>4月,6月</v>
      </c>
      <c r="W318" s="3" t="str">
        <f t="shared" si="48"/>
        <v>Y</v>
      </c>
      <c r="X318" s="3" t="str">
        <f t="shared" si="49"/>
        <v/>
      </c>
      <c r="Y318" s="3" t="str">
        <f t="shared" si="50"/>
        <v/>
      </c>
      <c r="Z318" s="3" t="str">
        <f t="shared" si="51"/>
        <v/>
      </c>
      <c r="AA318" s="3" t="str">
        <f t="shared" si="52"/>
        <v/>
      </c>
      <c r="AB318" s="249" t="str">
        <f t="shared" si="53"/>
        <v/>
      </c>
      <c r="AC318" s="3" t="str">
        <f t="shared" si="54"/>
        <v/>
      </c>
      <c r="AD318" s="5" t="str">
        <f t="shared" si="57"/>
        <v/>
      </c>
      <c r="AE318" s="3" t="str">
        <f t="shared" si="55"/>
        <v/>
      </c>
      <c r="AF318" s="3"/>
      <c r="AH318">
        <f>MATCH(ROUND(M318,0)&amp;ROUND(N318,0),樣點!N:N,0)</f>
        <v>1291</v>
      </c>
      <c r="AI318" s="5">
        <f t="shared" si="56"/>
        <v>7.6388890156522393E-3</v>
      </c>
    </row>
    <row r="319" spans="3:35">
      <c r="C319" s="246" t="s">
        <v>21</v>
      </c>
      <c r="D319" s="246" t="s">
        <v>97</v>
      </c>
      <c r="E319" s="246" t="s">
        <v>143</v>
      </c>
      <c r="F319" s="246" t="s">
        <v>144</v>
      </c>
      <c r="G319" s="246">
        <v>2019</v>
      </c>
      <c r="H319" s="246">
        <v>6</v>
      </c>
      <c r="I319" s="246">
        <v>19</v>
      </c>
      <c r="J319" s="246">
        <v>2</v>
      </c>
      <c r="K319" s="246" t="s">
        <v>137</v>
      </c>
      <c r="L319" s="247">
        <v>2</v>
      </c>
      <c r="M319" s="246">
        <v>250147</v>
      </c>
      <c r="N319" s="246">
        <v>2684374</v>
      </c>
      <c r="O319" s="246">
        <v>6</v>
      </c>
      <c r="P319" s="246">
        <v>46</v>
      </c>
      <c r="Q319" s="246">
        <v>0</v>
      </c>
      <c r="R319" s="246"/>
      <c r="S319" s="246" t="s">
        <v>90</v>
      </c>
      <c r="T319" s="246" t="s">
        <v>26</v>
      </c>
      <c r="U319" s="246"/>
      <c r="V319" t="str">
        <f>INDEX(樣區!H:H,MATCH(F319,樣區!E:E,0))</f>
        <v>4月,6月</v>
      </c>
      <c r="W319" s="3" t="str">
        <f t="shared" si="48"/>
        <v>Y</v>
      </c>
      <c r="X319" s="3" t="str">
        <f t="shared" si="49"/>
        <v/>
      </c>
      <c r="Y319" s="3" t="str">
        <f t="shared" si="50"/>
        <v/>
      </c>
      <c r="Z319" s="3" t="str">
        <f t="shared" si="51"/>
        <v/>
      </c>
      <c r="AA319" s="3" t="str">
        <f t="shared" si="52"/>
        <v/>
      </c>
      <c r="AB319" s="249" t="str">
        <f t="shared" si="53"/>
        <v/>
      </c>
      <c r="AC319" s="3" t="str">
        <f t="shared" si="54"/>
        <v/>
      </c>
      <c r="AD319" s="5" t="str">
        <f t="shared" si="57"/>
        <v/>
      </c>
      <c r="AE319" s="3" t="str">
        <f t="shared" si="55"/>
        <v/>
      </c>
      <c r="AF319" s="3"/>
      <c r="AH319">
        <f>MATCH(ROUND(M319,0)&amp;ROUND(N319,0),樣點!N:N,0)</f>
        <v>1292</v>
      </c>
      <c r="AI319" s="5">
        <f t="shared" si="56"/>
        <v>6.2499999767169356E-3</v>
      </c>
    </row>
    <row r="320" spans="3:35">
      <c r="C320" s="246" t="s">
        <v>21</v>
      </c>
      <c r="D320" s="246" t="s">
        <v>97</v>
      </c>
      <c r="E320" s="246" t="s">
        <v>143</v>
      </c>
      <c r="F320" s="246" t="s">
        <v>144</v>
      </c>
      <c r="G320" s="246">
        <v>2019</v>
      </c>
      <c r="H320" s="246">
        <v>6</v>
      </c>
      <c r="I320" s="246">
        <v>19</v>
      </c>
      <c r="J320" s="246">
        <v>2</v>
      </c>
      <c r="K320" s="246" t="s">
        <v>137</v>
      </c>
      <c r="L320" s="247">
        <v>3</v>
      </c>
      <c r="M320" s="246">
        <v>250499</v>
      </c>
      <c r="N320" s="246">
        <v>2684336</v>
      </c>
      <c r="O320" s="246">
        <v>6</v>
      </c>
      <c r="P320" s="246">
        <v>55</v>
      </c>
      <c r="Q320" s="246">
        <v>0</v>
      </c>
      <c r="R320" s="246"/>
      <c r="S320" s="246" t="s">
        <v>90</v>
      </c>
      <c r="T320" s="246" t="s">
        <v>32</v>
      </c>
      <c r="U320" s="246"/>
      <c r="V320" t="str">
        <f>INDEX(樣區!H:H,MATCH(F320,樣區!E:E,0))</f>
        <v>4月,6月</v>
      </c>
      <c r="W320" s="3" t="str">
        <f t="shared" si="48"/>
        <v>Y</v>
      </c>
      <c r="X320" s="3" t="str">
        <f t="shared" si="49"/>
        <v/>
      </c>
      <c r="Y320" s="3" t="str">
        <f t="shared" si="50"/>
        <v/>
      </c>
      <c r="Z320" s="3" t="str">
        <f t="shared" si="51"/>
        <v/>
      </c>
      <c r="AA320" s="3" t="str">
        <f t="shared" si="52"/>
        <v/>
      </c>
      <c r="AB320" s="249" t="str">
        <f t="shared" si="53"/>
        <v/>
      </c>
      <c r="AC320" s="3" t="str">
        <f t="shared" si="54"/>
        <v/>
      </c>
      <c r="AD320" s="5" t="str">
        <f t="shared" si="57"/>
        <v/>
      </c>
      <c r="AE320" s="3" t="str">
        <f t="shared" si="55"/>
        <v/>
      </c>
      <c r="AF320" s="3"/>
      <c r="AH320">
        <f>MATCH(ROUND(M320,0)&amp;ROUND(N320,0),樣點!N:N,0)</f>
        <v>1293</v>
      </c>
      <c r="AI320" s="5">
        <f t="shared" si="56"/>
        <v>6.9444440305233002E-3</v>
      </c>
    </row>
    <row r="321" spans="3:35">
      <c r="C321" s="246" t="s">
        <v>21</v>
      </c>
      <c r="D321" s="246" t="s">
        <v>97</v>
      </c>
      <c r="E321" s="246" t="s">
        <v>143</v>
      </c>
      <c r="F321" s="246" t="s">
        <v>144</v>
      </c>
      <c r="G321" s="246">
        <v>2019</v>
      </c>
      <c r="H321" s="246">
        <v>6</v>
      </c>
      <c r="I321" s="246">
        <v>19</v>
      </c>
      <c r="J321" s="246">
        <v>2</v>
      </c>
      <c r="K321" s="246" t="s">
        <v>137</v>
      </c>
      <c r="L321" s="247">
        <v>4</v>
      </c>
      <c r="M321" s="246">
        <v>250630</v>
      </c>
      <c r="N321" s="246">
        <v>2684066</v>
      </c>
      <c r="O321" s="246">
        <v>7</v>
      </c>
      <c r="P321" s="246">
        <v>5</v>
      </c>
      <c r="Q321" s="246">
        <v>0</v>
      </c>
      <c r="R321" s="246"/>
      <c r="S321" s="246" t="s">
        <v>90</v>
      </c>
      <c r="T321" s="246" t="s">
        <v>32</v>
      </c>
      <c r="U321" s="246"/>
      <c r="V321" t="str">
        <f>INDEX(樣區!H:H,MATCH(F321,樣區!E:E,0))</f>
        <v>4月,6月</v>
      </c>
      <c r="W321" s="3" t="str">
        <f t="shared" si="48"/>
        <v>Y</v>
      </c>
      <c r="X321" s="3" t="str">
        <f t="shared" si="49"/>
        <v/>
      </c>
      <c r="Y321" s="3" t="str">
        <f t="shared" si="50"/>
        <v/>
      </c>
      <c r="Z321" s="3" t="str">
        <f t="shared" si="51"/>
        <v/>
      </c>
      <c r="AA321" s="3" t="str">
        <f t="shared" si="52"/>
        <v/>
      </c>
      <c r="AB321" s="249" t="str">
        <f t="shared" si="53"/>
        <v/>
      </c>
      <c r="AC321" s="3" t="str">
        <f t="shared" si="54"/>
        <v/>
      </c>
      <c r="AD321" s="5" t="str">
        <f t="shared" si="57"/>
        <v/>
      </c>
      <c r="AE321" s="3" t="str">
        <f t="shared" si="55"/>
        <v/>
      </c>
      <c r="AF321" s="3"/>
      <c r="AH321">
        <f>MATCH(ROUND(M321,0)&amp;ROUND(N321,0),樣點!N:N,0)</f>
        <v>1294</v>
      </c>
      <c r="AI321" s="5">
        <f t="shared" si="56"/>
        <v>6.9444450200535357E-3</v>
      </c>
    </row>
    <row r="322" spans="3:35">
      <c r="C322" s="246" t="s">
        <v>21</v>
      </c>
      <c r="D322" s="246" t="s">
        <v>97</v>
      </c>
      <c r="E322" s="246" t="s">
        <v>143</v>
      </c>
      <c r="F322" s="246" t="s">
        <v>144</v>
      </c>
      <c r="G322" s="246">
        <v>2019</v>
      </c>
      <c r="H322" s="246">
        <v>6</v>
      </c>
      <c r="I322" s="246">
        <v>19</v>
      </c>
      <c r="J322" s="246">
        <v>2</v>
      </c>
      <c r="K322" s="246" t="s">
        <v>137</v>
      </c>
      <c r="L322" s="247">
        <v>5</v>
      </c>
      <c r="M322" s="246">
        <v>250905</v>
      </c>
      <c r="N322" s="246">
        <v>2683884</v>
      </c>
      <c r="O322" s="246">
        <v>7</v>
      </c>
      <c r="P322" s="246">
        <v>15</v>
      </c>
      <c r="Q322" s="246">
        <v>0</v>
      </c>
      <c r="R322" s="246"/>
      <c r="S322" s="246" t="s">
        <v>90</v>
      </c>
      <c r="T322" s="246" t="s">
        <v>32</v>
      </c>
      <c r="U322" s="246"/>
      <c r="V322" t="str">
        <f>INDEX(樣區!H:H,MATCH(F322,樣區!E:E,0))</f>
        <v>4月,6月</v>
      </c>
      <c r="W322" s="3" t="str">
        <f t="shared" ref="W322:W385" si="58">IF(ISNUMBER(AH322),"Y","N")</f>
        <v>Y</v>
      </c>
      <c r="X322" s="3" t="str">
        <f t="shared" ref="X322:X385" si="59">IF(OR(ISBLANK(H322),ISBLANK(I322)),"需記錄日期","")</f>
        <v/>
      </c>
      <c r="Y322" s="3" t="str">
        <f t="shared" ref="Y322:Y385" si="60">IF(O322&gt;9,"時間太晚","")</f>
        <v/>
      </c>
      <c r="Z322" s="3" t="str">
        <f t="shared" ref="Z322:Z385" si="61">IF(ISBLANK(Q322),"需記錄數量",IF(Q322&gt;2,"2隻以上，請記為猴群",""))</f>
        <v/>
      </c>
      <c r="AA322" s="3" t="str">
        <f t="shared" ref="AA322:AA385" si="62">IF(OR(Q322=1,Q322=2),IF(ISTEXT(R322),"","需記錄距離"),"")</f>
        <v/>
      </c>
      <c r="AB322" s="249" t="str">
        <f t="shared" ref="AB322:AB385" si="63">IF(S322="Y",IF(Q322&lt;&gt;2,"有叫聲應為猴群",""),"")</f>
        <v/>
      </c>
      <c r="AC322" s="3" t="str">
        <f t="shared" ref="AC322:AC385" si="64">IF(ISBLANK(T322),"需記錄棲地類型",IF(LEN(T322)&lt;&gt;2,"請填最主要的棲地類型，其餘的可在備注補充說明",""))</f>
        <v/>
      </c>
      <c r="AD322" s="5" t="str">
        <f t="shared" si="57"/>
        <v/>
      </c>
      <c r="AE322" s="3" t="str">
        <f t="shared" ref="AE322:AE385" si="65">IF(COUNTIF(U322,"*搖樹*")=1,IF(Q322&lt;&gt;2,"有搖樹行為應為猴群",""),"")</f>
        <v/>
      </c>
      <c r="AF322" s="3"/>
      <c r="AH322">
        <f>MATCH(ROUND(M322,0)&amp;ROUND(N322,0),樣點!N:N,0)</f>
        <v>1295</v>
      </c>
      <c r="AI322" s="5">
        <f t="shared" ref="AI322:AI385" si="66">IF((F323&amp;J323)=(F322&amp;J322),ABS((DATE(G323,H323,I323)&amp;TIME(O323,P323,0))-(DATE(G322,H322,I322)&amp;TIME(O322,P322,0))),"")</f>
        <v>8.333332953043282E-3</v>
      </c>
    </row>
    <row r="323" spans="3:35">
      <c r="C323" s="246" t="s">
        <v>21</v>
      </c>
      <c r="D323" s="246" t="s">
        <v>97</v>
      </c>
      <c r="E323" s="246" t="s">
        <v>143</v>
      </c>
      <c r="F323" s="246" t="s">
        <v>144</v>
      </c>
      <c r="G323" s="246">
        <v>2019</v>
      </c>
      <c r="H323" s="246">
        <v>6</v>
      </c>
      <c r="I323" s="246">
        <v>19</v>
      </c>
      <c r="J323" s="246">
        <v>2</v>
      </c>
      <c r="K323" s="246" t="s">
        <v>137</v>
      </c>
      <c r="L323" s="247">
        <v>6</v>
      </c>
      <c r="M323" s="246">
        <v>250891</v>
      </c>
      <c r="N323" s="246">
        <v>2683511</v>
      </c>
      <c r="O323" s="246">
        <v>7</v>
      </c>
      <c r="P323" s="246">
        <v>27</v>
      </c>
      <c r="Q323" s="246">
        <v>0</v>
      </c>
      <c r="R323" s="246"/>
      <c r="S323" s="246" t="s">
        <v>90</v>
      </c>
      <c r="T323" s="246" t="s">
        <v>32</v>
      </c>
      <c r="U323" s="246"/>
      <c r="V323" t="str">
        <f>INDEX(樣區!H:H,MATCH(F323,樣區!E:E,0))</f>
        <v>4月,6月</v>
      </c>
      <c r="W323" s="3" t="str">
        <f t="shared" si="58"/>
        <v>Y</v>
      </c>
      <c r="X323" s="3" t="str">
        <f t="shared" si="59"/>
        <v/>
      </c>
      <c r="Y323" s="3" t="str">
        <f t="shared" si="60"/>
        <v/>
      </c>
      <c r="Z323" s="3" t="str">
        <f t="shared" si="61"/>
        <v/>
      </c>
      <c r="AA323" s="3" t="str">
        <f t="shared" si="62"/>
        <v/>
      </c>
      <c r="AB323" s="249" t="str">
        <f t="shared" si="63"/>
        <v/>
      </c>
      <c r="AC323" s="3" t="str">
        <f t="shared" si="64"/>
        <v/>
      </c>
      <c r="AD323" s="5" t="str">
        <f t="shared" si="57"/>
        <v/>
      </c>
      <c r="AE323" s="3" t="str">
        <f t="shared" si="65"/>
        <v/>
      </c>
      <c r="AF323" s="3"/>
      <c r="AH323">
        <f>MATCH(ROUND(M323,0)&amp;ROUND(N323,0),樣點!N:N,0)</f>
        <v>1296</v>
      </c>
      <c r="AI323" s="5" t="str">
        <f t="shared" si="66"/>
        <v/>
      </c>
    </row>
    <row r="324" spans="3:35">
      <c r="C324" s="246" t="s">
        <v>21</v>
      </c>
      <c r="D324" s="246" t="s">
        <v>172</v>
      </c>
      <c r="E324" s="246" t="s">
        <v>173</v>
      </c>
      <c r="F324" s="246" t="s">
        <v>174</v>
      </c>
      <c r="G324" s="246">
        <v>2019</v>
      </c>
      <c r="H324" s="246">
        <v>5</v>
      </c>
      <c r="I324" s="246">
        <v>8</v>
      </c>
      <c r="J324" s="246">
        <v>1</v>
      </c>
      <c r="K324" s="246" t="s">
        <v>175</v>
      </c>
      <c r="L324" s="247">
        <v>1</v>
      </c>
      <c r="M324" s="246">
        <v>229516</v>
      </c>
      <c r="N324" s="246">
        <v>2676735</v>
      </c>
      <c r="O324" s="246">
        <v>7</v>
      </c>
      <c r="P324" s="246">
        <v>40</v>
      </c>
      <c r="Q324" s="246">
        <v>0</v>
      </c>
      <c r="R324" s="246"/>
      <c r="S324" s="246" t="s">
        <v>90</v>
      </c>
      <c r="T324" s="246" t="s">
        <v>26</v>
      </c>
      <c r="U324" s="246"/>
      <c r="V324" t="str">
        <f>INDEX(樣區!H:H,MATCH(F324,樣區!E:E,0))</f>
        <v>3月,5月</v>
      </c>
      <c r="W324" s="3" t="str">
        <f t="shared" si="58"/>
        <v>Y</v>
      </c>
      <c r="X324" s="3" t="str">
        <f t="shared" si="59"/>
        <v/>
      </c>
      <c r="Y324" s="3" t="str">
        <f t="shared" si="60"/>
        <v/>
      </c>
      <c r="Z324" s="3" t="str">
        <f t="shared" si="61"/>
        <v/>
      </c>
      <c r="AA324" s="3" t="str">
        <f t="shared" si="62"/>
        <v/>
      </c>
      <c r="AB324" s="249" t="str">
        <f t="shared" si="63"/>
        <v/>
      </c>
      <c r="AC324" s="3" t="str">
        <f t="shared" si="64"/>
        <v/>
      </c>
      <c r="AD324" s="5" t="str">
        <f t="shared" si="57"/>
        <v/>
      </c>
      <c r="AE324" s="3" t="str">
        <f t="shared" si="65"/>
        <v/>
      </c>
      <c r="AF324" s="3"/>
      <c r="AH324">
        <f>MATCH(ROUND(M324,0)&amp;ROUND(N324,0),樣點!N:N,0)</f>
        <v>1135</v>
      </c>
      <c r="AI324" s="5">
        <f t="shared" si="66"/>
        <v>6.9444440305233002E-3</v>
      </c>
    </row>
    <row r="325" spans="3:35">
      <c r="C325" s="246" t="s">
        <v>21</v>
      </c>
      <c r="D325" s="246" t="s">
        <v>172</v>
      </c>
      <c r="E325" s="246" t="s">
        <v>173</v>
      </c>
      <c r="F325" s="246" t="s">
        <v>174</v>
      </c>
      <c r="G325" s="246">
        <v>2019</v>
      </c>
      <c r="H325" s="246">
        <v>5</v>
      </c>
      <c r="I325" s="246">
        <v>8</v>
      </c>
      <c r="J325" s="246">
        <v>1</v>
      </c>
      <c r="K325" s="246" t="s">
        <v>175</v>
      </c>
      <c r="L325" s="247">
        <v>2</v>
      </c>
      <c r="M325" s="246">
        <v>229395</v>
      </c>
      <c r="N325" s="246">
        <v>2676501</v>
      </c>
      <c r="O325" s="246">
        <v>7</v>
      </c>
      <c r="P325" s="246">
        <v>50</v>
      </c>
      <c r="Q325" s="246">
        <v>0</v>
      </c>
      <c r="R325" s="246"/>
      <c r="S325" s="246" t="s">
        <v>90</v>
      </c>
      <c r="T325" s="246" t="s">
        <v>26</v>
      </c>
      <c r="U325" s="246"/>
      <c r="V325" t="str">
        <f>INDEX(樣區!H:H,MATCH(F325,樣區!E:E,0))</f>
        <v>3月,5月</v>
      </c>
      <c r="W325" s="3" t="str">
        <f t="shared" si="58"/>
        <v>Y</v>
      </c>
      <c r="X325" s="3" t="str">
        <f t="shared" si="59"/>
        <v/>
      </c>
      <c r="Y325" s="3" t="str">
        <f t="shared" si="60"/>
        <v/>
      </c>
      <c r="Z325" s="3" t="str">
        <f t="shared" si="61"/>
        <v/>
      </c>
      <c r="AA325" s="3" t="str">
        <f t="shared" si="62"/>
        <v/>
      </c>
      <c r="AB325" s="249" t="str">
        <f t="shared" si="63"/>
        <v/>
      </c>
      <c r="AC325" s="3" t="str">
        <f t="shared" si="64"/>
        <v/>
      </c>
      <c r="AD325" s="5" t="str">
        <f t="shared" si="57"/>
        <v/>
      </c>
      <c r="AE325" s="3" t="str">
        <f t="shared" si="65"/>
        <v/>
      </c>
      <c r="AF325" s="3"/>
      <c r="AH325">
        <f>MATCH(ROUND(M325,0)&amp;ROUND(N325,0),樣點!N:N,0)</f>
        <v>1136</v>
      </c>
      <c r="AI325" s="5">
        <f t="shared" si="66"/>
        <v>6.9444450200535357E-3</v>
      </c>
    </row>
    <row r="326" spans="3:35">
      <c r="C326" s="246" t="s">
        <v>21</v>
      </c>
      <c r="D326" s="246" t="s">
        <v>172</v>
      </c>
      <c r="E326" s="246" t="s">
        <v>173</v>
      </c>
      <c r="F326" s="246" t="s">
        <v>174</v>
      </c>
      <c r="G326" s="246">
        <v>2019</v>
      </c>
      <c r="H326" s="246">
        <v>5</v>
      </c>
      <c r="I326" s="246">
        <v>8</v>
      </c>
      <c r="J326" s="246">
        <v>1</v>
      </c>
      <c r="K326" s="246" t="s">
        <v>175</v>
      </c>
      <c r="L326" s="247">
        <v>3</v>
      </c>
      <c r="M326" s="246">
        <v>229267</v>
      </c>
      <c r="N326" s="246">
        <v>2676300</v>
      </c>
      <c r="O326" s="246">
        <v>8</v>
      </c>
      <c r="P326" s="246">
        <v>0</v>
      </c>
      <c r="Q326" s="246">
        <v>0</v>
      </c>
      <c r="R326" s="246"/>
      <c r="S326" s="246" t="s">
        <v>90</v>
      </c>
      <c r="T326" s="246" t="s">
        <v>31</v>
      </c>
      <c r="U326" s="246"/>
      <c r="V326" t="str">
        <f>INDEX(樣區!H:H,MATCH(F326,樣區!E:E,0))</f>
        <v>3月,5月</v>
      </c>
      <c r="W326" s="3" t="str">
        <f t="shared" si="58"/>
        <v>Y</v>
      </c>
      <c r="X326" s="3" t="str">
        <f t="shared" si="59"/>
        <v/>
      </c>
      <c r="Y326" s="3" t="str">
        <f t="shared" si="60"/>
        <v/>
      </c>
      <c r="Z326" s="3" t="str">
        <f t="shared" si="61"/>
        <v/>
      </c>
      <c r="AA326" s="3" t="str">
        <f t="shared" si="62"/>
        <v/>
      </c>
      <c r="AB326" s="249" t="str">
        <f t="shared" si="63"/>
        <v/>
      </c>
      <c r="AC326" s="3" t="str">
        <f t="shared" si="64"/>
        <v/>
      </c>
      <c r="AD326" s="5" t="str">
        <f t="shared" si="57"/>
        <v/>
      </c>
      <c r="AE326" s="3" t="str">
        <f t="shared" si="65"/>
        <v/>
      </c>
      <c r="AF326" s="3"/>
      <c r="AH326">
        <f>MATCH(ROUND(M326,0)&amp;ROUND(N326,0),樣點!N:N,0)</f>
        <v>1137</v>
      </c>
      <c r="AI326" s="5">
        <f t="shared" si="66"/>
        <v>6.9444439723156393E-3</v>
      </c>
    </row>
    <row r="327" spans="3:35">
      <c r="C327" s="246" t="s">
        <v>21</v>
      </c>
      <c r="D327" s="246" t="s">
        <v>172</v>
      </c>
      <c r="E327" s="246" t="s">
        <v>173</v>
      </c>
      <c r="F327" s="246" t="s">
        <v>174</v>
      </c>
      <c r="G327" s="246">
        <v>2019</v>
      </c>
      <c r="H327" s="246">
        <v>5</v>
      </c>
      <c r="I327" s="246">
        <v>8</v>
      </c>
      <c r="J327" s="246">
        <v>1</v>
      </c>
      <c r="K327" s="246" t="s">
        <v>175</v>
      </c>
      <c r="L327" s="247">
        <v>4</v>
      </c>
      <c r="M327" s="246">
        <v>229260</v>
      </c>
      <c r="N327" s="246">
        <v>2675978</v>
      </c>
      <c r="O327" s="246">
        <v>8</v>
      </c>
      <c r="P327" s="246">
        <v>10</v>
      </c>
      <c r="Q327" s="246">
        <v>0</v>
      </c>
      <c r="R327" s="246"/>
      <c r="S327" s="246" t="s">
        <v>90</v>
      </c>
      <c r="T327" s="246" t="s">
        <v>26</v>
      </c>
      <c r="U327" s="246"/>
      <c r="V327" t="str">
        <f>INDEX(樣區!H:H,MATCH(F327,樣區!E:E,0))</f>
        <v>3月,5月</v>
      </c>
      <c r="W327" s="3" t="str">
        <f t="shared" si="58"/>
        <v>Y</v>
      </c>
      <c r="X327" s="3" t="str">
        <f t="shared" si="59"/>
        <v/>
      </c>
      <c r="Y327" s="3" t="str">
        <f t="shared" si="60"/>
        <v/>
      </c>
      <c r="Z327" s="3" t="str">
        <f t="shared" si="61"/>
        <v/>
      </c>
      <c r="AA327" s="3" t="str">
        <f t="shared" si="62"/>
        <v/>
      </c>
      <c r="AB327" s="249" t="str">
        <f t="shared" si="63"/>
        <v/>
      </c>
      <c r="AC327" s="3" t="str">
        <f t="shared" si="64"/>
        <v/>
      </c>
      <c r="AD327" s="5" t="str">
        <f t="shared" si="57"/>
        <v/>
      </c>
      <c r="AE327" s="3" t="str">
        <f t="shared" si="65"/>
        <v/>
      </c>
      <c r="AF327" s="3"/>
      <c r="AH327">
        <f>MATCH(ROUND(M327,0)&amp;ROUND(N327,0),樣點!N:N,0)</f>
        <v>1138</v>
      </c>
      <c r="AI327" s="5">
        <f t="shared" si="66"/>
        <v>3.125E-2</v>
      </c>
    </row>
    <row r="328" spans="3:35">
      <c r="C328" s="246" t="s">
        <v>21</v>
      </c>
      <c r="D328" s="246" t="s">
        <v>172</v>
      </c>
      <c r="E328" s="246" t="s">
        <v>173</v>
      </c>
      <c r="F328" s="246" t="s">
        <v>174</v>
      </c>
      <c r="G328" s="246">
        <v>2019</v>
      </c>
      <c r="H328" s="246">
        <v>5</v>
      </c>
      <c r="I328" s="246">
        <v>8</v>
      </c>
      <c r="J328" s="246">
        <v>1</v>
      </c>
      <c r="K328" s="246" t="s">
        <v>175</v>
      </c>
      <c r="L328" s="247">
        <v>5</v>
      </c>
      <c r="M328" s="246">
        <v>228664</v>
      </c>
      <c r="N328" s="246">
        <v>2675905</v>
      </c>
      <c r="O328" s="246">
        <v>8</v>
      </c>
      <c r="P328" s="246">
        <v>55</v>
      </c>
      <c r="Q328" s="246">
        <v>0</v>
      </c>
      <c r="R328" s="246"/>
      <c r="S328" s="246" t="s">
        <v>90</v>
      </c>
      <c r="T328" s="246" t="s">
        <v>133</v>
      </c>
      <c r="U328" s="246"/>
      <c r="V328" t="str">
        <f>INDEX(樣區!H:H,MATCH(F328,樣區!E:E,0))</f>
        <v>3月,5月</v>
      </c>
      <c r="W328" s="3" t="str">
        <f t="shared" si="58"/>
        <v>N</v>
      </c>
      <c r="X328" s="3" t="str">
        <f t="shared" si="59"/>
        <v/>
      </c>
      <c r="Y328" s="3" t="str">
        <f t="shared" si="60"/>
        <v/>
      </c>
      <c r="Z328" s="3" t="str">
        <f t="shared" si="61"/>
        <v/>
      </c>
      <c r="AA328" s="3" t="str">
        <f t="shared" si="62"/>
        <v/>
      </c>
      <c r="AB328" s="2" t="str">
        <f t="shared" si="63"/>
        <v/>
      </c>
      <c r="AC328" s="3" t="str">
        <f t="shared" si="64"/>
        <v/>
      </c>
      <c r="AD328" s="5" t="str">
        <f>IF(ISBLANK(O328),"需記錄時間",IFERROR(IF((AI328-TIME(0,5,59))&lt;0,"需計滿6分鍾",""),""))</f>
        <v/>
      </c>
      <c r="AE328" s="3" t="str">
        <f t="shared" si="65"/>
        <v/>
      </c>
      <c r="AF328" s="3"/>
      <c r="AH328" t="e">
        <f>MATCH(ROUND(M328,0)&amp;ROUND(N328,0),樣點!N:N,0)</f>
        <v>#N/A</v>
      </c>
      <c r="AI328" s="5">
        <f t="shared" si="66"/>
        <v>2.0833334012422711E-2</v>
      </c>
    </row>
    <row r="329" spans="3:35">
      <c r="C329" s="246" t="s">
        <v>21</v>
      </c>
      <c r="D329" s="246" t="s">
        <v>172</v>
      </c>
      <c r="E329" s="246" t="s">
        <v>173</v>
      </c>
      <c r="F329" s="246" t="s">
        <v>174</v>
      </c>
      <c r="G329" s="246">
        <v>2019</v>
      </c>
      <c r="H329" s="246">
        <v>5</v>
      </c>
      <c r="I329" s="246">
        <v>8</v>
      </c>
      <c r="J329" s="246">
        <v>1</v>
      </c>
      <c r="K329" s="246" t="s">
        <v>175</v>
      </c>
      <c r="L329" s="247">
        <v>6</v>
      </c>
      <c r="M329" s="246">
        <v>228640</v>
      </c>
      <c r="N329" s="246">
        <v>2674869</v>
      </c>
      <c r="O329" s="246">
        <v>9</v>
      </c>
      <c r="P329" s="246">
        <v>25</v>
      </c>
      <c r="Q329" s="246">
        <v>0</v>
      </c>
      <c r="R329" s="246"/>
      <c r="S329" s="246" t="s">
        <v>90</v>
      </c>
      <c r="T329" s="246" t="s">
        <v>30</v>
      </c>
      <c r="U329" s="246"/>
      <c r="V329" t="str">
        <f>INDEX(樣區!H:H,MATCH(F329,樣區!E:E,0))</f>
        <v>3月,5月</v>
      </c>
      <c r="W329" s="3" t="str">
        <f t="shared" si="58"/>
        <v>Y</v>
      </c>
      <c r="X329" s="3" t="str">
        <f t="shared" si="59"/>
        <v/>
      </c>
      <c r="Y329" s="3" t="str">
        <f t="shared" si="60"/>
        <v/>
      </c>
      <c r="Z329" s="3" t="str">
        <f t="shared" si="61"/>
        <v/>
      </c>
      <c r="AA329" s="3" t="str">
        <f t="shared" si="62"/>
        <v/>
      </c>
      <c r="AB329" s="249" t="str">
        <f t="shared" si="63"/>
        <v/>
      </c>
      <c r="AC329" s="3" t="str">
        <f t="shared" si="64"/>
        <v/>
      </c>
      <c r="AD329" s="5" t="str">
        <f t="shared" ref="AD329:AD361" si="67">IF(ISBLANK(O329),"需記錄時間",IFERROR(IF((AI329-TIME(0,5,59))&lt;0,"需計滿6分鐘",""),""))</f>
        <v/>
      </c>
      <c r="AE329" s="3" t="str">
        <f t="shared" si="65"/>
        <v/>
      </c>
      <c r="AF329" s="3"/>
      <c r="AH329">
        <f>MATCH(ROUND(M329,0)&amp;ROUND(N329,0),樣點!N:N,0)</f>
        <v>1140</v>
      </c>
      <c r="AI329" s="5" t="str">
        <f t="shared" si="66"/>
        <v/>
      </c>
    </row>
    <row r="330" spans="3:35">
      <c r="C330" s="246" t="s">
        <v>21</v>
      </c>
      <c r="D330" s="246" t="s">
        <v>172</v>
      </c>
      <c r="E330" s="246" t="s">
        <v>176</v>
      </c>
      <c r="F330" s="246" t="s">
        <v>177</v>
      </c>
      <c r="G330" s="246">
        <v>2019</v>
      </c>
      <c r="H330" s="246">
        <v>5</v>
      </c>
      <c r="I330" s="246">
        <v>9</v>
      </c>
      <c r="J330" s="246">
        <v>1</v>
      </c>
      <c r="K330" s="246" t="s">
        <v>178</v>
      </c>
      <c r="L330" s="247">
        <v>1</v>
      </c>
      <c r="M330" s="246">
        <v>248464</v>
      </c>
      <c r="N330" s="246">
        <v>2691774</v>
      </c>
      <c r="O330" s="246">
        <v>8</v>
      </c>
      <c r="P330" s="246">
        <v>1</v>
      </c>
      <c r="Q330" s="246">
        <v>0</v>
      </c>
      <c r="R330" s="246"/>
      <c r="S330" s="246" t="s">
        <v>90</v>
      </c>
      <c r="T330" s="246" t="s">
        <v>26</v>
      </c>
      <c r="U330" s="246"/>
      <c r="V330" t="str">
        <f>INDEX(樣區!H:H,MATCH(F330,樣區!E:E,0))</f>
        <v>4月,6月</v>
      </c>
      <c r="W330" s="3" t="str">
        <f t="shared" si="58"/>
        <v>Y</v>
      </c>
      <c r="X330" s="3" t="str">
        <f t="shared" si="59"/>
        <v/>
      </c>
      <c r="Y330" s="3" t="str">
        <f t="shared" si="60"/>
        <v/>
      </c>
      <c r="Z330" s="3" t="str">
        <f t="shared" si="61"/>
        <v/>
      </c>
      <c r="AA330" s="3" t="str">
        <f t="shared" si="62"/>
        <v/>
      </c>
      <c r="AB330" s="249" t="str">
        <f t="shared" si="63"/>
        <v/>
      </c>
      <c r="AC330" s="3" t="str">
        <f t="shared" si="64"/>
        <v/>
      </c>
      <c r="AD330" s="5" t="str">
        <f t="shared" si="67"/>
        <v/>
      </c>
      <c r="AE330" s="3" t="str">
        <f t="shared" si="65"/>
        <v/>
      </c>
      <c r="AF330" s="3"/>
      <c r="AH330">
        <f>MATCH(ROUND(M330,0)&amp;ROUND(N330,0),樣點!N:N,0)</f>
        <v>1141</v>
      </c>
      <c r="AI330" s="5">
        <f t="shared" si="66"/>
        <v>7.6388889574445784E-3</v>
      </c>
    </row>
    <row r="331" spans="3:35">
      <c r="C331" s="246" t="s">
        <v>21</v>
      </c>
      <c r="D331" s="246" t="s">
        <v>172</v>
      </c>
      <c r="E331" s="246" t="s">
        <v>176</v>
      </c>
      <c r="F331" s="246" t="s">
        <v>177</v>
      </c>
      <c r="G331" s="246">
        <v>2019</v>
      </c>
      <c r="H331" s="246">
        <v>5</v>
      </c>
      <c r="I331" s="246">
        <v>9</v>
      </c>
      <c r="J331" s="246">
        <v>1</v>
      </c>
      <c r="K331" s="246" t="s">
        <v>178</v>
      </c>
      <c r="L331" s="247">
        <v>2</v>
      </c>
      <c r="M331" s="246">
        <v>248358</v>
      </c>
      <c r="N331" s="246">
        <v>2691946</v>
      </c>
      <c r="O331" s="246">
        <v>8</v>
      </c>
      <c r="P331" s="246">
        <v>12</v>
      </c>
      <c r="Q331" s="246">
        <v>0</v>
      </c>
      <c r="R331" s="246"/>
      <c r="S331" s="246" t="s">
        <v>90</v>
      </c>
      <c r="T331" s="246" t="s">
        <v>26</v>
      </c>
      <c r="U331" s="246"/>
      <c r="V331" t="str">
        <f>INDEX(樣區!H:H,MATCH(F331,樣區!E:E,0))</f>
        <v>4月,6月</v>
      </c>
      <c r="W331" s="3" t="str">
        <f t="shared" si="58"/>
        <v>Y</v>
      </c>
      <c r="X331" s="3" t="str">
        <f t="shared" si="59"/>
        <v/>
      </c>
      <c r="Y331" s="3" t="str">
        <f t="shared" si="60"/>
        <v/>
      </c>
      <c r="Z331" s="3" t="str">
        <f t="shared" si="61"/>
        <v/>
      </c>
      <c r="AA331" s="3" t="str">
        <f t="shared" si="62"/>
        <v/>
      </c>
      <c r="AB331" s="249" t="str">
        <f t="shared" si="63"/>
        <v/>
      </c>
      <c r="AC331" s="3" t="str">
        <f t="shared" si="64"/>
        <v/>
      </c>
      <c r="AD331" s="5" t="str">
        <f t="shared" si="67"/>
        <v/>
      </c>
      <c r="AE331" s="3" t="str">
        <f t="shared" si="65"/>
        <v/>
      </c>
      <c r="AF331" s="3"/>
      <c r="AH331">
        <f>MATCH(ROUND(M331,0)&amp;ROUND(N331,0),樣點!N:N,0)</f>
        <v>1142</v>
      </c>
      <c r="AI331" s="5">
        <f t="shared" si="66"/>
        <v>9.7222220501862466E-3</v>
      </c>
    </row>
    <row r="332" spans="3:35">
      <c r="C332" s="246" t="s">
        <v>21</v>
      </c>
      <c r="D332" s="246" t="s">
        <v>172</v>
      </c>
      <c r="E332" s="246" t="s">
        <v>176</v>
      </c>
      <c r="F332" s="246" t="s">
        <v>177</v>
      </c>
      <c r="G332" s="246">
        <v>2019</v>
      </c>
      <c r="H332" s="246">
        <v>5</v>
      </c>
      <c r="I332" s="246">
        <v>9</v>
      </c>
      <c r="J332" s="246">
        <v>1</v>
      </c>
      <c r="K332" s="246" t="s">
        <v>178</v>
      </c>
      <c r="L332" s="247">
        <v>3</v>
      </c>
      <c r="M332" s="246">
        <v>248163</v>
      </c>
      <c r="N332" s="246">
        <v>2692034</v>
      </c>
      <c r="O332" s="246">
        <v>8</v>
      </c>
      <c r="P332" s="246">
        <v>26</v>
      </c>
      <c r="Q332" s="246">
        <v>0</v>
      </c>
      <c r="R332" s="246"/>
      <c r="S332" s="246" t="s">
        <v>90</v>
      </c>
      <c r="T332" s="246" t="s">
        <v>26</v>
      </c>
      <c r="U332" s="246"/>
      <c r="V332" t="str">
        <f>INDEX(樣區!H:H,MATCH(F332,樣區!E:E,0))</f>
        <v>4月,6月</v>
      </c>
      <c r="W332" s="3" t="str">
        <f t="shared" si="58"/>
        <v>Y</v>
      </c>
      <c r="X332" s="3" t="str">
        <f t="shared" si="59"/>
        <v/>
      </c>
      <c r="Y332" s="3" t="str">
        <f t="shared" si="60"/>
        <v/>
      </c>
      <c r="Z332" s="3" t="str">
        <f t="shared" si="61"/>
        <v/>
      </c>
      <c r="AA332" s="3" t="str">
        <f t="shared" si="62"/>
        <v/>
      </c>
      <c r="AB332" s="249" t="str">
        <f t="shared" si="63"/>
        <v/>
      </c>
      <c r="AC332" s="3" t="str">
        <f t="shared" si="64"/>
        <v/>
      </c>
      <c r="AD332" s="5" t="str">
        <f t="shared" si="67"/>
        <v/>
      </c>
      <c r="AE332" s="3" t="str">
        <f t="shared" si="65"/>
        <v/>
      </c>
      <c r="AF332" s="3"/>
      <c r="AH332">
        <f>MATCH(ROUND(M332,0)&amp;ROUND(N332,0),樣點!N:N,0)</f>
        <v>1143</v>
      </c>
      <c r="AI332" s="5">
        <f t="shared" si="66"/>
        <v>1.3888888992369175E-2</v>
      </c>
    </row>
    <row r="333" spans="3:35">
      <c r="C333" s="246" t="s">
        <v>21</v>
      </c>
      <c r="D333" s="246" t="s">
        <v>172</v>
      </c>
      <c r="E333" s="246" t="s">
        <v>176</v>
      </c>
      <c r="F333" s="246" t="s">
        <v>177</v>
      </c>
      <c r="G333" s="246">
        <v>2019</v>
      </c>
      <c r="H333" s="246">
        <v>5</v>
      </c>
      <c r="I333" s="246">
        <v>9</v>
      </c>
      <c r="J333" s="246">
        <v>1</v>
      </c>
      <c r="K333" s="246" t="s">
        <v>178</v>
      </c>
      <c r="L333" s="247">
        <v>4</v>
      </c>
      <c r="M333" s="246">
        <v>248117</v>
      </c>
      <c r="N333" s="246">
        <v>2691830</v>
      </c>
      <c r="O333" s="246">
        <v>8</v>
      </c>
      <c r="P333" s="246">
        <v>46</v>
      </c>
      <c r="Q333" s="246">
        <v>0</v>
      </c>
      <c r="R333" s="246"/>
      <c r="S333" s="246" t="s">
        <v>90</v>
      </c>
      <c r="T333" s="246" t="s">
        <v>26</v>
      </c>
      <c r="U333" s="246"/>
      <c r="V333" t="str">
        <f>INDEX(樣區!H:H,MATCH(F333,樣區!E:E,0))</f>
        <v>4月,6月</v>
      </c>
      <c r="W333" s="3" t="str">
        <f t="shared" si="58"/>
        <v>Y</v>
      </c>
      <c r="X333" s="3" t="str">
        <f t="shared" si="59"/>
        <v/>
      </c>
      <c r="Y333" s="3" t="str">
        <f t="shared" si="60"/>
        <v/>
      </c>
      <c r="Z333" s="3" t="str">
        <f t="shared" si="61"/>
        <v/>
      </c>
      <c r="AA333" s="3" t="str">
        <f t="shared" si="62"/>
        <v/>
      </c>
      <c r="AB333" s="249" t="str">
        <f t="shared" si="63"/>
        <v/>
      </c>
      <c r="AC333" s="3" t="str">
        <f t="shared" si="64"/>
        <v/>
      </c>
      <c r="AD333" s="5" t="str">
        <f t="shared" si="67"/>
        <v/>
      </c>
      <c r="AE333" s="3" t="str">
        <f t="shared" si="65"/>
        <v/>
      </c>
      <c r="AF333" s="3"/>
      <c r="AH333">
        <f>MATCH(ROUND(M333,0)&amp;ROUND(N333,0),樣點!N:N,0)</f>
        <v>1144</v>
      </c>
      <c r="AI333" s="5">
        <f t="shared" si="66"/>
        <v>6.2499999767169356E-3</v>
      </c>
    </row>
    <row r="334" spans="3:35">
      <c r="C334" s="246" t="s">
        <v>21</v>
      </c>
      <c r="D334" s="246" t="s">
        <v>172</v>
      </c>
      <c r="E334" s="246" t="s">
        <v>176</v>
      </c>
      <c r="F334" s="246" t="s">
        <v>177</v>
      </c>
      <c r="G334" s="246">
        <v>2019</v>
      </c>
      <c r="H334" s="246">
        <v>5</v>
      </c>
      <c r="I334" s="246">
        <v>9</v>
      </c>
      <c r="J334" s="246">
        <v>1</v>
      </c>
      <c r="K334" s="246" t="s">
        <v>178</v>
      </c>
      <c r="L334" s="247">
        <v>5</v>
      </c>
      <c r="M334" s="246">
        <v>248275</v>
      </c>
      <c r="N334" s="246">
        <v>2691706</v>
      </c>
      <c r="O334" s="246">
        <v>8</v>
      </c>
      <c r="P334" s="246">
        <v>55</v>
      </c>
      <c r="Q334" s="246">
        <v>0</v>
      </c>
      <c r="R334" s="246"/>
      <c r="S334" s="246" t="s">
        <v>90</v>
      </c>
      <c r="T334" s="246" t="s">
        <v>26</v>
      </c>
      <c r="U334" s="246"/>
      <c r="V334" t="str">
        <f>INDEX(樣區!H:H,MATCH(F334,樣區!E:E,0))</f>
        <v>4月,6月</v>
      </c>
      <c r="W334" s="3" t="str">
        <f t="shared" si="58"/>
        <v>Y</v>
      </c>
      <c r="X334" s="3" t="str">
        <f t="shared" si="59"/>
        <v/>
      </c>
      <c r="Y334" s="3" t="str">
        <f t="shared" si="60"/>
        <v/>
      </c>
      <c r="Z334" s="3" t="str">
        <f t="shared" si="61"/>
        <v/>
      </c>
      <c r="AA334" s="3" t="str">
        <f t="shared" si="62"/>
        <v/>
      </c>
      <c r="AB334" s="249" t="str">
        <f t="shared" si="63"/>
        <v/>
      </c>
      <c r="AC334" s="3" t="str">
        <f t="shared" si="64"/>
        <v/>
      </c>
      <c r="AD334" s="5" t="str">
        <f t="shared" si="67"/>
        <v/>
      </c>
      <c r="AE334" s="3" t="str">
        <f t="shared" si="65"/>
        <v/>
      </c>
      <c r="AF334" s="3"/>
      <c r="AH334">
        <f>MATCH(ROUND(M334,0)&amp;ROUND(N334,0),樣點!N:N,0)</f>
        <v>1145</v>
      </c>
      <c r="AI334" s="5">
        <f t="shared" si="66"/>
        <v>9.7222229815088212E-3</v>
      </c>
    </row>
    <row r="335" spans="3:35">
      <c r="C335" s="246" t="s">
        <v>21</v>
      </c>
      <c r="D335" s="246" t="s">
        <v>172</v>
      </c>
      <c r="E335" s="246" t="s">
        <v>176</v>
      </c>
      <c r="F335" s="246" t="s">
        <v>177</v>
      </c>
      <c r="G335" s="246">
        <v>2019</v>
      </c>
      <c r="H335" s="246">
        <v>5</v>
      </c>
      <c r="I335" s="246">
        <v>9</v>
      </c>
      <c r="J335" s="246">
        <v>1</v>
      </c>
      <c r="K335" s="246" t="s">
        <v>178</v>
      </c>
      <c r="L335" s="247">
        <v>6</v>
      </c>
      <c r="M335" s="246">
        <v>248398</v>
      </c>
      <c r="N335" s="246">
        <v>2691533</v>
      </c>
      <c r="O335" s="246">
        <v>9</v>
      </c>
      <c r="P335" s="246">
        <v>9</v>
      </c>
      <c r="Q335" s="246">
        <v>0</v>
      </c>
      <c r="R335" s="246"/>
      <c r="S335" s="246" t="s">
        <v>90</v>
      </c>
      <c r="T335" s="246" t="s">
        <v>26</v>
      </c>
      <c r="U335" s="246"/>
      <c r="V335" t="str">
        <f>INDEX(樣區!H:H,MATCH(F335,樣區!E:E,0))</f>
        <v>4月,6月</v>
      </c>
      <c r="W335" s="3" t="str">
        <f t="shared" si="58"/>
        <v>Y</v>
      </c>
      <c r="X335" s="3" t="str">
        <f t="shared" si="59"/>
        <v/>
      </c>
      <c r="Y335" s="3" t="str">
        <f t="shared" si="60"/>
        <v/>
      </c>
      <c r="Z335" s="3" t="str">
        <f t="shared" si="61"/>
        <v/>
      </c>
      <c r="AA335" s="3" t="str">
        <f t="shared" si="62"/>
        <v/>
      </c>
      <c r="AB335" s="249" t="str">
        <f t="shared" si="63"/>
        <v/>
      </c>
      <c r="AC335" s="3" t="str">
        <f t="shared" si="64"/>
        <v/>
      </c>
      <c r="AD335" s="5" t="str">
        <f t="shared" si="67"/>
        <v/>
      </c>
      <c r="AE335" s="3" t="str">
        <f t="shared" si="65"/>
        <v/>
      </c>
      <c r="AF335" s="3"/>
      <c r="AH335">
        <f>MATCH(ROUND(M335,0)&amp;ROUND(N335,0),樣點!N:N,0)</f>
        <v>1146</v>
      </c>
      <c r="AI335" s="5" t="str">
        <f t="shared" si="66"/>
        <v/>
      </c>
    </row>
    <row r="336" spans="3:35">
      <c r="C336" s="246" t="s">
        <v>21</v>
      </c>
      <c r="D336" s="246" t="s">
        <v>172</v>
      </c>
      <c r="E336" s="246" t="s">
        <v>179</v>
      </c>
      <c r="F336" s="246" t="s">
        <v>180</v>
      </c>
      <c r="G336" s="246">
        <v>2019</v>
      </c>
      <c r="H336" s="246">
        <v>5</v>
      </c>
      <c r="I336" s="246">
        <v>7</v>
      </c>
      <c r="J336" s="246">
        <v>1</v>
      </c>
      <c r="K336" s="246" t="s">
        <v>178</v>
      </c>
      <c r="L336" s="247">
        <v>1</v>
      </c>
      <c r="M336" s="246">
        <v>247875</v>
      </c>
      <c r="N336" s="246">
        <v>2689733</v>
      </c>
      <c r="O336" s="246">
        <v>6</v>
      </c>
      <c r="P336" s="246">
        <v>59</v>
      </c>
      <c r="Q336" s="246">
        <v>0</v>
      </c>
      <c r="R336" s="246"/>
      <c r="S336" s="246" t="s">
        <v>90</v>
      </c>
      <c r="T336" s="246" t="s">
        <v>26</v>
      </c>
      <c r="U336" s="246"/>
      <c r="V336" t="str">
        <f>INDEX(樣區!H:H,MATCH(F336,樣區!E:E,0))</f>
        <v>4月,6月</v>
      </c>
      <c r="W336" s="3" t="str">
        <f t="shared" si="58"/>
        <v>Y</v>
      </c>
      <c r="X336" s="3" t="str">
        <f t="shared" si="59"/>
        <v/>
      </c>
      <c r="Y336" s="3" t="str">
        <f t="shared" si="60"/>
        <v/>
      </c>
      <c r="Z336" s="3" t="str">
        <f t="shared" si="61"/>
        <v/>
      </c>
      <c r="AA336" s="3" t="str">
        <f t="shared" si="62"/>
        <v/>
      </c>
      <c r="AB336" s="249" t="str">
        <f t="shared" si="63"/>
        <v/>
      </c>
      <c r="AC336" s="3" t="str">
        <f t="shared" si="64"/>
        <v/>
      </c>
      <c r="AD336" s="5" t="str">
        <f t="shared" si="67"/>
        <v/>
      </c>
      <c r="AE336" s="3" t="str">
        <f t="shared" si="65"/>
        <v/>
      </c>
      <c r="AF336" s="3"/>
      <c r="AH336">
        <f>MATCH(ROUND(M336,0)&amp;ROUND(N336,0),樣點!N:N,0)</f>
        <v>1147</v>
      </c>
      <c r="AI336" s="5">
        <f t="shared" si="66"/>
        <v>7.6388890156522393E-3</v>
      </c>
    </row>
    <row r="337" spans="3:35">
      <c r="C337" s="246" t="s">
        <v>21</v>
      </c>
      <c r="D337" s="246" t="s">
        <v>172</v>
      </c>
      <c r="E337" s="246" t="s">
        <v>179</v>
      </c>
      <c r="F337" s="246" t="s">
        <v>180</v>
      </c>
      <c r="G337" s="246">
        <v>2019</v>
      </c>
      <c r="H337" s="246">
        <v>5</v>
      </c>
      <c r="I337" s="246">
        <v>7</v>
      </c>
      <c r="J337" s="246">
        <v>1</v>
      </c>
      <c r="K337" s="246" t="s">
        <v>178</v>
      </c>
      <c r="L337" s="247">
        <v>2</v>
      </c>
      <c r="M337" s="246">
        <v>248062</v>
      </c>
      <c r="N337" s="246">
        <v>2689600</v>
      </c>
      <c r="O337" s="246">
        <v>7</v>
      </c>
      <c r="P337" s="246">
        <v>10</v>
      </c>
      <c r="Q337" s="246">
        <v>0</v>
      </c>
      <c r="R337" s="246"/>
      <c r="S337" s="246" t="s">
        <v>90</v>
      </c>
      <c r="T337" s="246" t="s">
        <v>26</v>
      </c>
      <c r="U337" s="246"/>
      <c r="V337" t="str">
        <f>INDEX(樣區!H:H,MATCH(F337,樣區!E:E,0))</f>
        <v>4月,6月</v>
      </c>
      <c r="W337" s="3" t="str">
        <f t="shared" si="58"/>
        <v>Y</v>
      </c>
      <c r="X337" s="3" t="str">
        <f t="shared" si="59"/>
        <v/>
      </c>
      <c r="Y337" s="3" t="str">
        <f t="shared" si="60"/>
        <v/>
      </c>
      <c r="Z337" s="3" t="str">
        <f t="shared" si="61"/>
        <v/>
      </c>
      <c r="AA337" s="3" t="str">
        <f t="shared" si="62"/>
        <v/>
      </c>
      <c r="AB337" s="249" t="str">
        <f t="shared" si="63"/>
        <v/>
      </c>
      <c r="AC337" s="3" t="str">
        <f t="shared" si="64"/>
        <v/>
      </c>
      <c r="AD337" s="5" t="str">
        <f t="shared" si="67"/>
        <v/>
      </c>
      <c r="AE337" s="3" t="str">
        <f t="shared" si="65"/>
        <v/>
      </c>
      <c r="AF337" s="3"/>
      <c r="AH337">
        <f>MATCH(ROUND(M337,0)&amp;ROUND(N337,0),樣點!N:N,0)</f>
        <v>1148</v>
      </c>
      <c r="AI337" s="5">
        <f t="shared" si="66"/>
        <v>7.6388890156522393E-3</v>
      </c>
    </row>
    <row r="338" spans="3:35">
      <c r="C338" s="246" t="s">
        <v>21</v>
      </c>
      <c r="D338" s="246" t="s">
        <v>172</v>
      </c>
      <c r="E338" s="246" t="s">
        <v>179</v>
      </c>
      <c r="F338" s="246" t="s">
        <v>180</v>
      </c>
      <c r="G338" s="246">
        <v>2019</v>
      </c>
      <c r="H338" s="246">
        <v>5</v>
      </c>
      <c r="I338" s="246">
        <v>7</v>
      </c>
      <c r="J338" s="246">
        <v>1</v>
      </c>
      <c r="K338" s="246" t="s">
        <v>178</v>
      </c>
      <c r="L338" s="247">
        <v>3</v>
      </c>
      <c r="M338" s="246">
        <v>248236</v>
      </c>
      <c r="N338" s="246">
        <v>2689468</v>
      </c>
      <c r="O338" s="246">
        <v>7</v>
      </c>
      <c r="P338" s="246">
        <v>21</v>
      </c>
      <c r="Q338" s="246">
        <v>0</v>
      </c>
      <c r="R338" s="246"/>
      <c r="S338" s="246" t="s">
        <v>90</v>
      </c>
      <c r="T338" s="246" t="s">
        <v>26</v>
      </c>
      <c r="U338" s="246"/>
      <c r="V338" t="str">
        <f>INDEX(樣區!H:H,MATCH(F338,樣區!E:E,0))</f>
        <v>4月,6月</v>
      </c>
      <c r="W338" s="3" t="str">
        <f t="shared" si="58"/>
        <v>Y</v>
      </c>
      <c r="X338" s="3" t="str">
        <f t="shared" si="59"/>
        <v/>
      </c>
      <c r="Y338" s="3" t="str">
        <f t="shared" si="60"/>
        <v/>
      </c>
      <c r="Z338" s="3" t="str">
        <f t="shared" si="61"/>
        <v/>
      </c>
      <c r="AA338" s="3" t="str">
        <f t="shared" si="62"/>
        <v/>
      </c>
      <c r="AB338" s="249" t="str">
        <f t="shared" si="63"/>
        <v/>
      </c>
      <c r="AC338" s="3" t="str">
        <f t="shared" si="64"/>
        <v/>
      </c>
      <c r="AD338" s="5" t="str">
        <f t="shared" si="67"/>
        <v/>
      </c>
      <c r="AE338" s="3" t="str">
        <f t="shared" si="65"/>
        <v/>
      </c>
      <c r="AF338" s="3"/>
      <c r="AH338">
        <f>MATCH(ROUND(M338,0)&amp;ROUND(N338,0),樣點!N:N,0)</f>
        <v>1149</v>
      </c>
      <c r="AI338" s="5">
        <f t="shared" si="66"/>
        <v>9.0277769486419857E-3</v>
      </c>
    </row>
    <row r="339" spans="3:35">
      <c r="C339" s="246" t="s">
        <v>21</v>
      </c>
      <c r="D339" s="246" t="s">
        <v>172</v>
      </c>
      <c r="E339" s="246" t="s">
        <v>179</v>
      </c>
      <c r="F339" s="246" t="s">
        <v>180</v>
      </c>
      <c r="G339" s="246">
        <v>2019</v>
      </c>
      <c r="H339" s="246">
        <v>5</v>
      </c>
      <c r="I339" s="246">
        <v>7</v>
      </c>
      <c r="J339" s="246">
        <v>1</v>
      </c>
      <c r="K339" s="246" t="s">
        <v>178</v>
      </c>
      <c r="L339" s="247">
        <v>4</v>
      </c>
      <c r="M339" s="246">
        <v>248268</v>
      </c>
      <c r="N339" s="246">
        <v>2689682</v>
      </c>
      <c r="O339" s="246">
        <v>7</v>
      </c>
      <c r="P339" s="246">
        <v>34</v>
      </c>
      <c r="Q339" s="246">
        <v>0</v>
      </c>
      <c r="R339" s="246"/>
      <c r="S339" s="246" t="s">
        <v>90</v>
      </c>
      <c r="T339" s="246" t="s">
        <v>26</v>
      </c>
      <c r="U339" s="246"/>
      <c r="V339" t="str">
        <f>INDEX(樣區!H:H,MATCH(F339,樣區!E:E,0))</f>
        <v>4月,6月</v>
      </c>
      <c r="W339" s="3" t="str">
        <f t="shared" si="58"/>
        <v>Y</v>
      </c>
      <c r="X339" s="3" t="str">
        <f t="shared" si="59"/>
        <v/>
      </c>
      <c r="Y339" s="3" t="str">
        <f t="shared" si="60"/>
        <v/>
      </c>
      <c r="Z339" s="3" t="str">
        <f t="shared" si="61"/>
        <v/>
      </c>
      <c r="AA339" s="3" t="str">
        <f t="shared" si="62"/>
        <v/>
      </c>
      <c r="AB339" s="249" t="str">
        <f t="shared" si="63"/>
        <v/>
      </c>
      <c r="AC339" s="3" t="str">
        <f t="shared" si="64"/>
        <v/>
      </c>
      <c r="AD339" s="5" t="str">
        <f t="shared" si="67"/>
        <v/>
      </c>
      <c r="AE339" s="3" t="str">
        <f t="shared" si="65"/>
        <v/>
      </c>
      <c r="AF339" s="3"/>
      <c r="AH339">
        <f>MATCH(ROUND(M339,0)&amp;ROUND(N339,0),樣點!N:N,0)</f>
        <v>1150</v>
      </c>
      <c r="AI339" s="5">
        <f t="shared" si="66"/>
        <v>6.9444450200535357E-3</v>
      </c>
    </row>
    <row r="340" spans="3:35">
      <c r="C340" s="246" t="s">
        <v>21</v>
      </c>
      <c r="D340" s="246" t="s">
        <v>172</v>
      </c>
      <c r="E340" s="246" t="s">
        <v>179</v>
      </c>
      <c r="F340" s="246" t="s">
        <v>180</v>
      </c>
      <c r="G340" s="246">
        <v>2019</v>
      </c>
      <c r="H340" s="246">
        <v>5</v>
      </c>
      <c r="I340" s="246">
        <v>7</v>
      </c>
      <c r="J340" s="246">
        <v>1</v>
      </c>
      <c r="K340" s="246" t="s">
        <v>178</v>
      </c>
      <c r="L340" s="247">
        <v>5</v>
      </c>
      <c r="M340" s="246">
        <v>248456</v>
      </c>
      <c r="N340" s="246">
        <v>2689778</v>
      </c>
      <c r="O340" s="246">
        <v>7</v>
      </c>
      <c r="P340" s="246">
        <v>44</v>
      </c>
      <c r="Q340" s="246">
        <v>0</v>
      </c>
      <c r="R340" s="246"/>
      <c r="S340" s="246" t="s">
        <v>90</v>
      </c>
      <c r="T340" s="246" t="s">
        <v>26</v>
      </c>
      <c r="U340" s="246"/>
      <c r="V340" t="str">
        <f>INDEX(樣區!H:H,MATCH(F340,樣區!E:E,0))</f>
        <v>4月,6月</v>
      </c>
      <c r="W340" s="3" t="str">
        <f t="shared" si="58"/>
        <v>Y</v>
      </c>
      <c r="X340" s="3" t="str">
        <f t="shared" si="59"/>
        <v/>
      </c>
      <c r="Y340" s="3" t="str">
        <f t="shared" si="60"/>
        <v/>
      </c>
      <c r="Z340" s="3" t="str">
        <f t="shared" si="61"/>
        <v/>
      </c>
      <c r="AA340" s="3" t="str">
        <f t="shared" si="62"/>
        <v/>
      </c>
      <c r="AB340" s="249" t="str">
        <f t="shared" si="63"/>
        <v/>
      </c>
      <c r="AC340" s="3" t="str">
        <f t="shared" si="64"/>
        <v/>
      </c>
      <c r="AD340" s="5" t="str">
        <f t="shared" si="67"/>
        <v/>
      </c>
      <c r="AE340" s="3" t="str">
        <f t="shared" si="65"/>
        <v/>
      </c>
      <c r="AF340" s="3"/>
      <c r="AH340">
        <f>MATCH(ROUND(M340,0)&amp;ROUND(N340,0),樣點!N:N,0)</f>
        <v>1151</v>
      </c>
      <c r="AI340" s="5">
        <f t="shared" si="66"/>
        <v>5.5555549915879965E-3</v>
      </c>
    </row>
    <row r="341" spans="3:35">
      <c r="C341" s="246" t="s">
        <v>21</v>
      </c>
      <c r="D341" s="246" t="s">
        <v>172</v>
      </c>
      <c r="E341" s="246" t="s">
        <v>179</v>
      </c>
      <c r="F341" s="246" t="s">
        <v>180</v>
      </c>
      <c r="G341" s="246">
        <v>2019</v>
      </c>
      <c r="H341" s="246">
        <v>5</v>
      </c>
      <c r="I341" s="246">
        <v>7</v>
      </c>
      <c r="J341" s="246">
        <v>1</v>
      </c>
      <c r="K341" s="246" t="s">
        <v>178</v>
      </c>
      <c r="L341" s="247">
        <v>6</v>
      </c>
      <c r="M341" s="246">
        <v>248629</v>
      </c>
      <c r="N341" s="246">
        <v>2689930</v>
      </c>
      <c r="O341" s="246">
        <v>7</v>
      </c>
      <c r="P341" s="246">
        <v>52</v>
      </c>
      <c r="Q341" s="246">
        <v>0</v>
      </c>
      <c r="R341" s="246"/>
      <c r="S341" s="246" t="s">
        <v>90</v>
      </c>
      <c r="T341" s="246" t="s">
        <v>26</v>
      </c>
      <c r="U341" s="246"/>
      <c r="V341" t="str">
        <f>INDEX(樣區!H:H,MATCH(F341,樣區!E:E,0))</f>
        <v>4月,6月</v>
      </c>
      <c r="W341" s="3" t="str">
        <f t="shared" si="58"/>
        <v>Y</v>
      </c>
      <c r="X341" s="3" t="str">
        <f t="shared" si="59"/>
        <v/>
      </c>
      <c r="Y341" s="3" t="str">
        <f t="shared" si="60"/>
        <v/>
      </c>
      <c r="Z341" s="3" t="str">
        <f t="shared" si="61"/>
        <v/>
      </c>
      <c r="AA341" s="3" t="str">
        <f t="shared" si="62"/>
        <v/>
      </c>
      <c r="AB341" s="249" t="str">
        <f t="shared" si="63"/>
        <v/>
      </c>
      <c r="AC341" s="3" t="str">
        <f t="shared" si="64"/>
        <v/>
      </c>
      <c r="AD341" s="5" t="str">
        <f t="shared" si="67"/>
        <v/>
      </c>
      <c r="AE341" s="3" t="str">
        <f t="shared" si="65"/>
        <v/>
      </c>
      <c r="AF341" s="3"/>
      <c r="AH341">
        <f>MATCH(ROUND(M341,0)&amp;ROUND(N341,0),樣點!N:N,0)</f>
        <v>1152</v>
      </c>
      <c r="AI341" s="5" t="str">
        <f t="shared" si="66"/>
        <v/>
      </c>
    </row>
    <row r="342" spans="3:35">
      <c r="C342" s="246" t="s">
        <v>21</v>
      </c>
      <c r="D342" s="246" t="s">
        <v>172</v>
      </c>
      <c r="E342" s="246" t="s">
        <v>181</v>
      </c>
      <c r="F342" s="246" t="s">
        <v>182</v>
      </c>
      <c r="G342" s="246">
        <v>2019</v>
      </c>
      <c r="H342" s="246">
        <v>5</v>
      </c>
      <c r="I342" s="246">
        <v>3</v>
      </c>
      <c r="J342" s="246">
        <v>1</v>
      </c>
      <c r="K342" s="246" t="s">
        <v>183</v>
      </c>
      <c r="L342" s="247">
        <v>1</v>
      </c>
      <c r="M342" s="246">
        <v>242983</v>
      </c>
      <c r="N342" s="246">
        <v>2687638</v>
      </c>
      <c r="O342" s="246">
        <v>8</v>
      </c>
      <c r="P342" s="246">
        <v>39</v>
      </c>
      <c r="Q342" s="246">
        <v>0</v>
      </c>
      <c r="R342" s="246"/>
      <c r="S342" s="246" t="s">
        <v>90</v>
      </c>
      <c r="T342" s="246" t="s">
        <v>26</v>
      </c>
      <c r="U342" s="246"/>
      <c r="V342" t="str">
        <f>INDEX(樣區!H:H,MATCH(F342,樣區!E:E,0))</f>
        <v>3月,5月</v>
      </c>
      <c r="W342" s="3" t="str">
        <f t="shared" si="58"/>
        <v>Y</v>
      </c>
      <c r="X342" s="3" t="str">
        <f t="shared" si="59"/>
        <v/>
      </c>
      <c r="Y342" s="3" t="str">
        <f t="shared" si="60"/>
        <v/>
      </c>
      <c r="Z342" s="3" t="str">
        <f t="shared" si="61"/>
        <v/>
      </c>
      <c r="AA342" s="3" t="str">
        <f t="shared" si="62"/>
        <v/>
      </c>
      <c r="AB342" s="249" t="str">
        <f t="shared" si="63"/>
        <v/>
      </c>
      <c r="AC342" s="3" t="str">
        <f t="shared" si="64"/>
        <v/>
      </c>
      <c r="AD342" s="5" t="str">
        <f t="shared" si="67"/>
        <v/>
      </c>
      <c r="AE342" s="3" t="str">
        <f t="shared" si="65"/>
        <v/>
      </c>
      <c r="AF342" s="3"/>
      <c r="AH342">
        <f>MATCH(ROUND(M342,0)&amp;ROUND(N342,0),樣點!N:N,0)</f>
        <v>1153</v>
      </c>
      <c r="AI342" s="5">
        <f t="shared" si="66"/>
        <v>5.555555981118232E-3</v>
      </c>
    </row>
    <row r="343" spans="3:35">
      <c r="C343" s="246" t="s">
        <v>21</v>
      </c>
      <c r="D343" s="246" t="s">
        <v>172</v>
      </c>
      <c r="E343" s="246" t="s">
        <v>181</v>
      </c>
      <c r="F343" s="246" t="s">
        <v>182</v>
      </c>
      <c r="G343" s="246">
        <v>2019</v>
      </c>
      <c r="H343" s="246">
        <v>5</v>
      </c>
      <c r="I343" s="246">
        <v>3</v>
      </c>
      <c r="J343" s="246">
        <v>1</v>
      </c>
      <c r="K343" s="246" t="s">
        <v>183</v>
      </c>
      <c r="L343" s="247">
        <v>2</v>
      </c>
      <c r="M343" s="246">
        <v>243194</v>
      </c>
      <c r="N343" s="246">
        <v>2687523</v>
      </c>
      <c r="O343" s="246">
        <v>8</v>
      </c>
      <c r="P343" s="246">
        <v>47</v>
      </c>
      <c r="Q343" s="246">
        <v>0</v>
      </c>
      <c r="R343" s="246"/>
      <c r="S343" s="246" t="s">
        <v>90</v>
      </c>
      <c r="T343" s="246" t="s">
        <v>26</v>
      </c>
      <c r="U343" s="246"/>
      <c r="V343" t="str">
        <f>INDEX(樣區!H:H,MATCH(F343,樣區!E:E,0))</f>
        <v>3月,5月</v>
      </c>
      <c r="W343" s="3" t="str">
        <f t="shared" si="58"/>
        <v>Y</v>
      </c>
      <c r="X343" s="3" t="str">
        <f t="shared" si="59"/>
        <v/>
      </c>
      <c r="Y343" s="3" t="str">
        <f t="shared" si="60"/>
        <v/>
      </c>
      <c r="Z343" s="3" t="str">
        <f t="shared" si="61"/>
        <v/>
      </c>
      <c r="AA343" s="3" t="str">
        <f t="shared" si="62"/>
        <v/>
      </c>
      <c r="AB343" s="249" t="str">
        <f t="shared" si="63"/>
        <v/>
      </c>
      <c r="AC343" s="3" t="str">
        <f t="shared" si="64"/>
        <v/>
      </c>
      <c r="AD343" s="5" t="str">
        <f t="shared" si="67"/>
        <v/>
      </c>
      <c r="AE343" s="3" t="str">
        <f t="shared" si="65"/>
        <v/>
      </c>
      <c r="AF343" s="3"/>
      <c r="AH343">
        <f>MATCH(ROUND(M343,0)&amp;ROUND(N343,0),樣點!N:N,0)</f>
        <v>1154</v>
      </c>
      <c r="AI343" s="5">
        <f t="shared" si="66"/>
        <v>4.8611109959892929E-3</v>
      </c>
    </row>
    <row r="344" spans="3:35">
      <c r="C344" s="246" t="s">
        <v>21</v>
      </c>
      <c r="D344" s="246" t="s">
        <v>172</v>
      </c>
      <c r="E344" s="246" t="s">
        <v>181</v>
      </c>
      <c r="F344" s="246" t="s">
        <v>182</v>
      </c>
      <c r="G344" s="246">
        <v>2019</v>
      </c>
      <c r="H344" s="246">
        <v>5</v>
      </c>
      <c r="I344" s="246">
        <v>3</v>
      </c>
      <c r="J344" s="246">
        <v>1</v>
      </c>
      <c r="K344" s="246" t="s">
        <v>183</v>
      </c>
      <c r="L344" s="247">
        <v>3</v>
      </c>
      <c r="M344" s="246">
        <v>243293</v>
      </c>
      <c r="N344" s="246">
        <v>2687291</v>
      </c>
      <c r="O344" s="246">
        <v>8</v>
      </c>
      <c r="P344" s="246">
        <v>54</v>
      </c>
      <c r="Q344" s="246">
        <v>0</v>
      </c>
      <c r="R344" s="246"/>
      <c r="S344" s="246" t="s">
        <v>90</v>
      </c>
      <c r="T344" s="246" t="s">
        <v>26</v>
      </c>
      <c r="U344" s="246"/>
      <c r="V344" t="str">
        <f>INDEX(樣區!H:H,MATCH(F344,樣區!E:E,0))</f>
        <v>3月,5月</v>
      </c>
      <c r="W344" s="3" t="str">
        <f t="shared" si="58"/>
        <v>Y</v>
      </c>
      <c r="X344" s="3" t="str">
        <f t="shared" si="59"/>
        <v/>
      </c>
      <c r="Y344" s="3" t="str">
        <f t="shared" si="60"/>
        <v/>
      </c>
      <c r="Z344" s="3" t="str">
        <f t="shared" si="61"/>
        <v/>
      </c>
      <c r="AA344" s="3" t="str">
        <f t="shared" si="62"/>
        <v/>
      </c>
      <c r="AB344" s="249" t="str">
        <f t="shared" si="63"/>
        <v/>
      </c>
      <c r="AC344" s="3" t="str">
        <f t="shared" si="64"/>
        <v/>
      </c>
      <c r="AD344" s="5" t="str">
        <f t="shared" si="67"/>
        <v/>
      </c>
      <c r="AE344" s="3" t="str">
        <f t="shared" si="65"/>
        <v/>
      </c>
      <c r="AF344" s="3"/>
      <c r="AH344">
        <f>MATCH(ROUND(M344,0)&amp;ROUND(N344,0),樣點!N:N,0)</f>
        <v>1155</v>
      </c>
      <c r="AI344" s="5">
        <f t="shared" si="66"/>
        <v>5.5555549915879965E-3</v>
      </c>
    </row>
    <row r="345" spans="3:35">
      <c r="C345" s="246" t="s">
        <v>21</v>
      </c>
      <c r="D345" s="246" t="s">
        <v>172</v>
      </c>
      <c r="E345" s="246" t="s">
        <v>181</v>
      </c>
      <c r="F345" s="246" t="s">
        <v>182</v>
      </c>
      <c r="G345" s="246">
        <v>2019</v>
      </c>
      <c r="H345" s="246">
        <v>5</v>
      </c>
      <c r="I345" s="246">
        <v>3</v>
      </c>
      <c r="J345" s="246">
        <v>1</v>
      </c>
      <c r="K345" s="246" t="s">
        <v>183</v>
      </c>
      <c r="L345" s="247">
        <v>4</v>
      </c>
      <c r="M345" s="246">
        <v>243487</v>
      </c>
      <c r="N345" s="246">
        <v>2687150</v>
      </c>
      <c r="O345" s="246">
        <v>9</v>
      </c>
      <c r="P345" s="246">
        <v>2</v>
      </c>
      <c r="Q345" s="246">
        <v>0</v>
      </c>
      <c r="R345" s="246"/>
      <c r="S345" s="246" t="s">
        <v>90</v>
      </c>
      <c r="T345" s="246" t="s">
        <v>26</v>
      </c>
      <c r="U345" s="246"/>
      <c r="V345" t="str">
        <f>INDEX(樣區!H:H,MATCH(F345,樣區!E:E,0))</f>
        <v>3月,5月</v>
      </c>
      <c r="W345" s="3" t="str">
        <f t="shared" si="58"/>
        <v>Y</v>
      </c>
      <c r="X345" s="3" t="str">
        <f t="shared" si="59"/>
        <v/>
      </c>
      <c r="Y345" s="3" t="str">
        <f t="shared" si="60"/>
        <v/>
      </c>
      <c r="Z345" s="3" t="str">
        <f t="shared" si="61"/>
        <v/>
      </c>
      <c r="AA345" s="3" t="str">
        <f t="shared" si="62"/>
        <v/>
      </c>
      <c r="AB345" s="249" t="str">
        <f t="shared" si="63"/>
        <v/>
      </c>
      <c r="AC345" s="3" t="str">
        <f t="shared" si="64"/>
        <v/>
      </c>
      <c r="AD345" s="5" t="str">
        <f t="shared" si="67"/>
        <v/>
      </c>
      <c r="AE345" s="3" t="str">
        <f t="shared" si="65"/>
        <v/>
      </c>
      <c r="AF345" s="3"/>
      <c r="AH345">
        <f>MATCH(ROUND(M345,0)&amp;ROUND(N345,0),樣點!N:N,0)</f>
        <v>1156</v>
      </c>
      <c r="AI345" s="5">
        <f t="shared" si="66"/>
        <v>5.555555981118232E-3</v>
      </c>
    </row>
    <row r="346" spans="3:35">
      <c r="C346" s="246" t="s">
        <v>21</v>
      </c>
      <c r="D346" s="246" t="s">
        <v>172</v>
      </c>
      <c r="E346" s="246" t="s">
        <v>181</v>
      </c>
      <c r="F346" s="246" t="s">
        <v>182</v>
      </c>
      <c r="G346" s="246">
        <v>2019</v>
      </c>
      <c r="H346" s="246">
        <v>5</v>
      </c>
      <c r="I346" s="246">
        <v>3</v>
      </c>
      <c r="J346" s="246">
        <v>1</v>
      </c>
      <c r="K346" s="246" t="s">
        <v>183</v>
      </c>
      <c r="L346" s="247">
        <v>5</v>
      </c>
      <c r="M346" s="246">
        <v>243661</v>
      </c>
      <c r="N346" s="246">
        <v>2686976</v>
      </c>
      <c r="O346" s="246">
        <v>9</v>
      </c>
      <c r="P346" s="246">
        <v>10</v>
      </c>
      <c r="Q346" s="246">
        <v>0</v>
      </c>
      <c r="R346" s="246"/>
      <c r="S346" s="246" t="s">
        <v>90</v>
      </c>
      <c r="T346" s="246" t="s">
        <v>26</v>
      </c>
      <c r="U346" s="246"/>
      <c r="V346" t="str">
        <f>INDEX(樣區!H:H,MATCH(F346,樣區!E:E,0))</f>
        <v>3月,5月</v>
      </c>
      <c r="W346" s="3" t="str">
        <f t="shared" si="58"/>
        <v>Y</v>
      </c>
      <c r="X346" s="3" t="str">
        <f t="shared" si="59"/>
        <v/>
      </c>
      <c r="Y346" s="3" t="str">
        <f t="shared" si="60"/>
        <v/>
      </c>
      <c r="Z346" s="3" t="str">
        <f t="shared" si="61"/>
        <v/>
      </c>
      <c r="AA346" s="3" t="str">
        <f t="shared" si="62"/>
        <v/>
      </c>
      <c r="AB346" s="249" t="str">
        <f t="shared" si="63"/>
        <v/>
      </c>
      <c r="AC346" s="3" t="str">
        <f t="shared" si="64"/>
        <v/>
      </c>
      <c r="AD346" s="5" t="str">
        <f t="shared" si="67"/>
        <v/>
      </c>
      <c r="AE346" s="3" t="str">
        <f t="shared" si="65"/>
        <v/>
      </c>
      <c r="AF346" s="3"/>
      <c r="AH346">
        <f>MATCH(ROUND(M346,0)&amp;ROUND(N346,0),樣點!N:N,0)</f>
        <v>1157</v>
      </c>
      <c r="AI346" s="5">
        <f t="shared" si="66"/>
        <v>4.8611110541969538E-3</v>
      </c>
    </row>
    <row r="347" spans="3:35">
      <c r="C347" s="246" t="s">
        <v>21</v>
      </c>
      <c r="D347" s="246" t="s">
        <v>172</v>
      </c>
      <c r="E347" s="246" t="s">
        <v>181</v>
      </c>
      <c r="F347" s="246" t="s">
        <v>182</v>
      </c>
      <c r="G347" s="246">
        <v>2019</v>
      </c>
      <c r="H347" s="246">
        <v>5</v>
      </c>
      <c r="I347" s="246">
        <v>3</v>
      </c>
      <c r="J347" s="246">
        <v>1</v>
      </c>
      <c r="K347" s="246" t="s">
        <v>183</v>
      </c>
      <c r="L347" s="247">
        <v>6</v>
      </c>
      <c r="M347" s="246">
        <v>243892</v>
      </c>
      <c r="N347" s="246">
        <v>2686889</v>
      </c>
      <c r="O347" s="246">
        <v>9</v>
      </c>
      <c r="P347" s="246">
        <v>17</v>
      </c>
      <c r="Q347" s="246">
        <v>0</v>
      </c>
      <c r="R347" s="246"/>
      <c r="S347" s="246" t="s">
        <v>90</v>
      </c>
      <c r="T347" s="246" t="s">
        <v>26</v>
      </c>
      <c r="U347" s="246"/>
      <c r="V347" t="str">
        <f>INDEX(樣區!H:H,MATCH(F347,樣區!E:E,0))</f>
        <v>3月,5月</v>
      </c>
      <c r="W347" s="3" t="str">
        <f t="shared" si="58"/>
        <v>Y</v>
      </c>
      <c r="X347" s="3" t="str">
        <f t="shared" si="59"/>
        <v/>
      </c>
      <c r="Y347" s="3" t="str">
        <f t="shared" si="60"/>
        <v/>
      </c>
      <c r="Z347" s="3" t="str">
        <f t="shared" si="61"/>
        <v/>
      </c>
      <c r="AA347" s="3" t="str">
        <f t="shared" si="62"/>
        <v/>
      </c>
      <c r="AB347" s="249" t="str">
        <f t="shared" si="63"/>
        <v/>
      </c>
      <c r="AC347" s="3" t="str">
        <f t="shared" si="64"/>
        <v/>
      </c>
      <c r="AD347" s="5" t="str">
        <f t="shared" si="67"/>
        <v/>
      </c>
      <c r="AE347" s="3" t="str">
        <f t="shared" si="65"/>
        <v/>
      </c>
      <c r="AF347" s="3"/>
      <c r="AH347">
        <f>MATCH(ROUND(M347,0)&amp;ROUND(N347,0),樣點!N:N,0)</f>
        <v>1158</v>
      </c>
      <c r="AI347" s="5" t="str">
        <f t="shared" si="66"/>
        <v/>
      </c>
    </row>
    <row r="348" spans="3:35">
      <c r="C348" s="246" t="s">
        <v>21</v>
      </c>
      <c r="D348" s="246" t="s">
        <v>172</v>
      </c>
      <c r="E348" s="246" t="s">
        <v>184</v>
      </c>
      <c r="F348" s="246" t="s">
        <v>185</v>
      </c>
      <c r="G348" s="246">
        <v>2019</v>
      </c>
      <c r="H348" s="246">
        <v>5</v>
      </c>
      <c r="I348" s="246">
        <v>3</v>
      </c>
      <c r="J348" s="246">
        <v>1</v>
      </c>
      <c r="K348" s="246" t="s">
        <v>183</v>
      </c>
      <c r="L348" s="247">
        <v>1</v>
      </c>
      <c r="M348" s="246">
        <v>241150</v>
      </c>
      <c r="N348" s="246">
        <v>2687520</v>
      </c>
      <c r="O348" s="246">
        <v>9</v>
      </c>
      <c r="P348" s="246">
        <v>33</v>
      </c>
      <c r="Q348" s="246">
        <v>0</v>
      </c>
      <c r="R348" s="246"/>
      <c r="S348" s="246" t="s">
        <v>90</v>
      </c>
      <c r="T348" s="246" t="s">
        <v>26</v>
      </c>
      <c r="U348" s="246"/>
      <c r="V348" t="str">
        <f>INDEX(樣區!H:H,MATCH(F348,樣區!E:E,0))</f>
        <v>3月,5月</v>
      </c>
      <c r="W348" s="3" t="str">
        <f t="shared" si="58"/>
        <v>Y</v>
      </c>
      <c r="X348" s="3" t="str">
        <f t="shared" si="59"/>
        <v/>
      </c>
      <c r="Y348" s="3" t="str">
        <f t="shared" si="60"/>
        <v/>
      </c>
      <c r="Z348" s="3" t="str">
        <f t="shared" si="61"/>
        <v/>
      </c>
      <c r="AA348" s="3" t="str">
        <f t="shared" si="62"/>
        <v/>
      </c>
      <c r="AB348" s="249" t="str">
        <f t="shared" si="63"/>
        <v/>
      </c>
      <c r="AC348" s="3" t="str">
        <f t="shared" si="64"/>
        <v/>
      </c>
      <c r="AD348" s="5" t="str">
        <f t="shared" si="67"/>
        <v/>
      </c>
      <c r="AE348" s="3" t="str">
        <f t="shared" si="65"/>
        <v/>
      </c>
      <c r="AF348" s="3"/>
      <c r="AH348">
        <f>MATCH(ROUND(M348,0)&amp;ROUND(N348,0),樣點!N:N,0)</f>
        <v>1159</v>
      </c>
      <c r="AI348" s="5">
        <f t="shared" si="66"/>
        <v>5.555555981118232E-3</v>
      </c>
    </row>
    <row r="349" spans="3:35">
      <c r="C349" s="246" t="s">
        <v>21</v>
      </c>
      <c r="D349" s="246" t="s">
        <v>172</v>
      </c>
      <c r="E349" s="246" t="s">
        <v>184</v>
      </c>
      <c r="F349" s="246" t="s">
        <v>185</v>
      </c>
      <c r="G349" s="246">
        <v>2019</v>
      </c>
      <c r="H349" s="246">
        <v>5</v>
      </c>
      <c r="I349" s="246">
        <v>3</v>
      </c>
      <c r="J349" s="246">
        <v>1</v>
      </c>
      <c r="K349" s="246" t="s">
        <v>183</v>
      </c>
      <c r="L349" s="247">
        <v>2</v>
      </c>
      <c r="M349" s="246">
        <v>241358</v>
      </c>
      <c r="N349" s="246">
        <v>2687640</v>
      </c>
      <c r="O349" s="246">
        <v>9</v>
      </c>
      <c r="P349" s="246">
        <v>41</v>
      </c>
      <c r="Q349" s="246">
        <v>0</v>
      </c>
      <c r="R349" s="246"/>
      <c r="S349" s="246" t="s">
        <v>90</v>
      </c>
      <c r="T349" s="246" t="s">
        <v>26</v>
      </c>
      <c r="U349" s="246"/>
      <c r="V349" t="str">
        <f>INDEX(樣區!H:H,MATCH(F349,樣區!E:E,0))</f>
        <v>3月,5月</v>
      </c>
      <c r="W349" s="3" t="str">
        <f t="shared" si="58"/>
        <v>Y</v>
      </c>
      <c r="X349" s="3" t="str">
        <f t="shared" si="59"/>
        <v/>
      </c>
      <c r="Y349" s="3" t="str">
        <f t="shared" si="60"/>
        <v/>
      </c>
      <c r="Z349" s="3" t="str">
        <f t="shared" si="61"/>
        <v/>
      </c>
      <c r="AA349" s="3" t="str">
        <f t="shared" si="62"/>
        <v/>
      </c>
      <c r="AB349" s="249" t="str">
        <f t="shared" si="63"/>
        <v/>
      </c>
      <c r="AC349" s="3" t="str">
        <f t="shared" si="64"/>
        <v/>
      </c>
      <c r="AD349" s="5" t="str">
        <f t="shared" si="67"/>
        <v/>
      </c>
      <c r="AE349" s="3" t="str">
        <f t="shared" si="65"/>
        <v/>
      </c>
      <c r="AF349" s="3"/>
      <c r="AH349">
        <f>MATCH(ROUND(M349,0)&amp;ROUND(N349,0),樣點!N:N,0)</f>
        <v>1160</v>
      </c>
      <c r="AI349" s="5">
        <f t="shared" si="66"/>
        <v>5.9027778042946011E-2</v>
      </c>
    </row>
    <row r="350" spans="3:35">
      <c r="C350" s="246" t="s">
        <v>21</v>
      </c>
      <c r="D350" s="246" t="s">
        <v>172</v>
      </c>
      <c r="E350" s="246" t="s">
        <v>184</v>
      </c>
      <c r="F350" s="246" t="s">
        <v>185</v>
      </c>
      <c r="G350" s="246">
        <v>2019</v>
      </c>
      <c r="H350" s="246">
        <v>5</v>
      </c>
      <c r="I350" s="246">
        <v>3</v>
      </c>
      <c r="J350" s="246">
        <v>1</v>
      </c>
      <c r="K350" s="246" t="s">
        <v>183</v>
      </c>
      <c r="L350" s="247">
        <v>3</v>
      </c>
      <c r="M350" s="246">
        <v>241550</v>
      </c>
      <c r="N350" s="246">
        <v>2687800</v>
      </c>
      <c r="O350" s="246">
        <v>11</v>
      </c>
      <c r="P350" s="246">
        <v>6</v>
      </c>
      <c r="Q350" s="246">
        <v>0</v>
      </c>
      <c r="R350" s="246"/>
      <c r="S350" s="246" t="s">
        <v>90</v>
      </c>
      <c r="T350" s="246" t="s">
        <v>26</v>
      </c>
      <c r="U350" s="246"/>
      <c r="V350" t="str">
        <f>INDEX(樣區!H:H,MATCH(F350,樣區!E:E,0))</f>
        <v>3月,5月</v>
      </c>
      <c r="W350" s="3" t="str">
        <f t="shared" si="58"/>
        <v>Y</v>
      </c>
      <c r="X350" s="3" t="str">
        <f t="shared" si="59"/>
        <v/>
      </c>
      <c r="Y350" s="3" t="str">
        <f t="shared" si="60"/>
        <v>時間太晚</v>
      </c>
      <c r="Z350" s="3" t="str">
        <f t="shared" si="61"/>
        <v/>
      </c>
      <c r="AA350" s="3" t="str">
        <f t="shared" si="62"/>
        <v/>
      </c>
      <c r="AB350" s="249" t="str">
        <f t="shared" si="63"/>
        <v/>
      </c>
      <c r="AC350" s="3" t="str">
        <f t="shared" si="64"/>
        <v/>
      </c>
      <c r="AD350" s="5" t="str">
        <f t="shared" si="67"/>
        <v/>
      </c>
      <c r="AE350" s="3" t="str">
        <f t="shared" si="65"/>
        <v/>
      </c>
      <c r="AF350" s="3"/>
      <c r="AH350">
        <f>MATCH(ROUND(M350,0)&amp;ROUND(N350,0),樣點!N:N,0)</f>
        <v>1161</v>
      </c>
      <c r="AI350" s="5">
        <f t="shared" si="66"/>
        <v>4.8611120437271893E-3</v>
      </c>
    </row>
    <row r="351" spans="3:35">
      <c r="C351" s="246" t="s">
        <v>21</v>
      </c>
      <c r="D351" s="246" t="s">
        <v>172</v>
      </c>
      <c r="E351" s="246" t="s">
        <v>184</v>
      </c>
      <c r="F351" s="246" t="s">
        <v>185</v>
      </c>
      <c r="G351" s="246">
        <v>2019</v>
      </c>
      <c r="H351" s="246">
        <v>5</v>
      </c>
      <c r="I351" s="246">
        <v>3</v>
      </c>
      <c r="J351" s="246">
        <v>1</v>
      </c>
      <c r="K351" s="246" t="s">
        <v>183</v>
      </c>
      <c r="L351" s="247">
        <v>4</v>
      </c>
      <c r="M351" s="246">
        <v>241767</v>
      </c>
      <c r="N351" s="246">
        <v>2687926</v>
      </c>
      <c r="O351" s="246">
        <v>10</v>
      </c>
      <c r="P351" s="246">
        <v>59</v>
      </c>
      <c r="Q351" s="246">
        <v>0</v>
      </c>
      <c r="R351" s="246"/>
      <c r="S351" s="246" t="s">
        <v>90</v>
      </c>
      <c r="T351" s="246" t="s">
        <v>26</v>
      </c>
      <c r="U351" s="246"/>
      <c r="V351" t="str">
        <f>INDEX(樣區!H:H,MATCH(F351,樣區!E:E,0))</f>
        <v>3月,5月</v>
      </c>
      <c r="W351" s="3" t="str">
        <f t="shared" si="58"/>
        <v>Y</v>
      </c>
      <c r="X351" s="3" t="str">
        <f t="shared" si="59"/>
        <v/>
      </c>
      <c r="Y351" s="3" t="str">
        <f t="shared" si="60"/>
        <v>時間太晚</v>
      </c>
      <c r="Z351" s="3" t="str">
        <f t="shared" si="61"/>
        <v/>
      </c>
      <c r="AA351" s="3" t="str">
        <f t="shared" si="62"/>
        <v/>
      </c>
      <c r="AB351" s="249" t="str">
        <f t="shared" si="63"/>
        <v/>
      </c>
      <c r="AC351" s="3" t="str">
        <f t="shared" si="64"/>
        <v/>
      </c>
      <c r="AD351" s="5" t="str">
        <f t="shared" si="67"/>
        <v/>
      </c>
      <c r="AE351" s="3" t="str">
        <f t="shared" si="65"/>
        <v/>
      </c>
      <c r="AF351" s="3"/>
      <c r="AH351">
        <f>MATCH(ROUND(M351,0)&amp;ROUND(N351,0),樣點!N:N,0)</f>
        <v>1162</v>
      </c>
      <c r="AI351" s="5">
        <f t="shared" si="66"/>
        <v>1.1805554968304932E-2</v>
      </c>
    </row>
    <row r="352" spans="3:35">
      <c r="C352" s="246" t="s">
        <v>21</v>
      </c>
      <c r="D352" s="246" t="s">
        <v>172</v>
      </c>
      <c r="E352" s="246" t="s">
        <v>184</v>
      </c>
      <c r="F352" s="246" t="s">
        <v>185</v>
      </c>
      <c r="G352" s="246">
        <v>2019</v>
      </c>
      <c r="H352" s="246">
        <v>5</v>
      </c>
      <c r="I352" s="246">
        <v>3</v>
      </c>
      <c r="J352" s="246">
        <v>1</v>
      </c>
      <c r="K352" s="246" t="s">
        <v>183</v>
      </c>
      <c r="L352" s="247">
        <v>5</v>
      </c>
      <c r="M352" s="246">
        <v>242000</v>
      </c>
      <c r="N352" s="246">
        <v>2687950</v>
      </c>
      <c r="O352" s="246">
        <v>10</v>
      </c>
      <c r="P352" s="246">
        <v>42</v>
      </c>
      <c r="Q352" s="246">
        <v>0</v>
      </c>
      <c r="R352" s="246"/>
      <c r="S352" s="246" t="s">
        <v>90</v>
      </c>
      <c r="T352" s="246" t="s">
        <v>31</v>
      </c>
      <c r="U352" s="246"/>
      <c r="V352" t="str">
        <f>INDEX(樣區!H:H,MATCH(F352,樣區!E:E,0))</f>
        <v>3月,5月</v>
      </c>
      <c r="W352" s="3" t="str">
        <f t="shared" si="58"/>
        <v>Y</v>
      </c>
      <c r="X352" s="3" t="str">
        <f t="shared" si="59"/>
        <v/>
      </c>
      <c r="Y352" s="3" t="str">
        <f t="shared" si="60"/>
        <v>時間太晚</v>
      </c>
      <c r="Z352" s="3" t="str">
        <f t="shared" si="61"/>
        <v/>
      </c>
      <c r="AA352" s="3" t="str">
        <f t="shared" si="62"/>
        <v/>
      </c>
      <c r="AB352" s="249" t="str">
        <f t="shared" si="63"/>
        <v/>
      </c>
      <c r="AC352" s="3" t="str">
        <f t="shared" si="64"/>
        <v/>
      </c>
      <c r="AD352" s="5" t="str">
        <f t="shared" si="67"/>
        <v/>
      </c>
      <c r="AE352" s="3" t="str">
        <f t="shared" si="65"/>
        <v/>
      </c>
      <c r="AF352" s="3"/>
      <c r="AH352">
        <f>MATCH(ROUND(M352,0)&amp;ROUND(N352,0),樣點!N:N,0)</f>
        <v>1163</v>
      </c>
      <c r="AI352" s="5">
        <f t="shared" si="66"/>
        <v>4.1666670003905892E-3</v>
      </c>
    </row>
    <row r="353" spans="3:35">
      <c r="C353" s="246" t="s">
        <v>21</v>
      </c>
      <c r="D353" s="246" t="s">
        <v>172</v>
      </c>
      <c r="E353" s="246" t="s">
        <v>184</v>
      </c>
      <c r="F353" s="246" t="s">
        <v>185</v>
      </c>
      <c r="G353" s="246">
        <v>2019</v>
      </c>
      <c r="H353" s="246">
        <v>5</v>
      </c>
      <c r="I353" s="246">
        <v>3</v>
      </c>
      <c r="J353" s="246">
        <v>1</v>
      </c>
      <c r="K353" s="246" t="s">
        <v>183</v>
      </c>
      <c r="L353" s="247">
        <v>6</v>
      </c>
      <c r="M353" s="246">
        <v>242233</v>
      </c>
      <c r="N353" s="246">
        <v>2687875</v>
      </c>
      <c r="O353" s="246">
        <v>10</v>
      </c>
      <c r="P353" s="246">
        <v>48</v>
      </c>
      <c r="Q353" s="246">
        <v>0</v>
      </c>
      <c r="R353" s="246"/>
      <c r="S353" s="246" t="s">
        <v>90</v>
      </c>
      <c r="T353" s="246" t="s">
        <v>26</v>
      </c>
      <c r="U353" s="246"/>
      <c r="V353" t="str">
        <f>INDEX(樣區!H:H,MATCH(F353,樣區!E:E,0))</f>
        <v>3月,5月</v>
      </c>
      <c r="W353" s="3" t="str">
        <f t="shared" si="58"/>
        <v>Y</v>
      </c>
      <c r="X353" s="3" t="str">
        <f t="shared" si="59"/>
        <v/>
      </c>
      <c r="Y353" s="3" t="str">
        <f t="shared" si="60"/>
        <v>時間太晚</v>
      </c>
      <c r="Z353" s="3" t="str">
        <f t="shared" si="61"/>
        <v/>
      </c>
      <c r="AA353" s="3" t="str">
        <f t="shared" si="62"/>
        <v/>
      </c>
      <c r="AB353" s="249" t="str">
        <f t="shared" si="63"/>
        <v/>
      </c>
      <c r="AC353" s="3" t="str">
        <f t="shared" si="64"/>
        <v/>
      </c>
      <c r="AD353" s="5" t="str">
        <f t="shared" si="67"/>
        <v/>
      </c>
      <c r="AE353" s="3" t="str">
        <f t="shared" si="65"/>
        <v/>
      </c>
      <c r="AF353" s="3"/>
      <c r="AH353">
        <f>MATCH(ROUND(M353,0)&amp;ROUND(N353,0),樣點!N:N,0)</f>
        <v>1164</v>
      </c>
      <c r="AI353" s="5" t="str">
        <f t="shared" si="66"/>
        <v/>
      </c>
    </row>
    <row r="354" spans="3:35">
      <c r="C354" s="246" t="s">
        <v>21</v>
      </c>
      <c r="D354" s="246" t="s">
        <v>172</v>
      </c>
      <c r="E354" s="246" t="s">
        <v>186</v>
      </c>
      <c r="F354" s="246" t="s">
        <v>187</v>
      </c>
      <c r="G354" s="246">
        <v>2019</v>
      </c>
      <c r="H354" s="246">
        <v>4</v>
      </c>
      <c r="I354" s="246">
        <v>30</v>
      </c>
      <c r="J354" s="246">
        <v>1</v>
      </c>
      <c r="K354" s="246" t="s">
        <v>188</v>
      </c>
      <c r="L354" s="247">
        <v>1</v>
      </c>
      <c r="M354" s="246">
        <v>241045</v>
      </c>
      <c r="N354" s="246">
        <v>2685746</v>
      </c>
      <c r="O354" s="246">
        <v>9</v>
      </c>
      <c r="P354" s="246">
        <v>48</v>
      </c>
      <c r="Q354" s="246">
        <v>0</v>
      </c>
      <c r="R354" s="246"/>
      <c r="S354" s="246" t="s">
        <v>90</v>
      </c>
      <c r="T354" s="246" t="s">
        <v>26</v>
      </c>
      <c r="U354" s="246"/>
      <c r="V354" t="str">
        <f>INDEX(樣區!H:H,MATCH(F354,樣區!E:E,0))</f>
        <v>3月,5月</v>
      </c>
      <c r="W354" s="3" t="str">
        <f t="shared" si="58"/>
        <v>Y</v>
      </c>
      <c r="X354" s="3" t="str">
        <f t="shared" si="59"/>
        <v/>
      </c>
      <c r="Y354" s="3" t="str">
        <f t="shared" si="60"/>
        <v/>
      </c>
      <c r="Z354" s="3" t="str">
        <f t="shared" si="61"/>
        <v/>
      </c>
      <c r="AA354" s="3" t="str">
        <f t="shared" si="62"/>
        <v/>
      </c>
      <c r="AB354" s="249" t="str">
        <f t="shared" si="63"/>
        <v/>
      </c>
      <c r="AC354" s="3" t="str">
        <f t="shared" si="64"/>
        <v/>
      </c>
      <c r="AD354" s="5" t="str">
        <f t="shared" si="67"/>
        <v/>
      </c>
      <c r="AE354" s="3" t="str">
        <f t="shared" si="65"/>
        <v/>
      </c>
      <c r="AF354" s="3"/>
      <c r="AH354">
        <f>MATCH(ROUND(M354,0)&amp;ROUND(N354,0),樣點!N:N,0)</f>
        <v>1165</v>
      </c>
      <c r="AI354" s="5">
        <f t="shared" si="66"/>
        <v>5.555555981118232E-3</v>
      </c>
    </row>
    <row r="355" spans="3:35">
      <c r="C355" s="246" t="s">
        <v>21</v>
      </c>
      <c r="D355" s="246" t="s">
        <v>172</v>
      </c>
      <c r="E355" s="246" t="s">
        <v>186</v>
      </c>
      <c r="F355" s="246" t="s">
        <v>187</v>
      </c>
      <c r="G355" s="246">
        <v>2019</v>
      </c>
      <c r="H355" s="246">
        <v>4</v>
      </c>
      <c r="I355" s="246">
        <v>30</v>
      </c>
      <c r="J355" s="246">
        <v>1</v>
      </c>
      <c r="K355" s="246" t="s">
        <v>188</v>
      </c>
      <c r="L355" s="247">
        <v>2</v>
      </c>
      <c r="M355" s="246">
        <v>241266</v>
      </c>
      <c r="N355" s="246">
        <v>2685624</v>
      </c>
      <c r="O355" s="246">
        <v>9</v>
      </c>
      <c r="P355" s="246">
        <v>40</v>
      </c>
      <c r="Q355" s="246">
        <v>0</v>
      </c>
      <c r="R355" s="246"/>
      <c r="S355" s="246" t="s">
        <v>90</v>
      </c>
      <c r="T355" s="246" t="s">
        <v>26</v>
      </c>
      <c r="U355" s="246"/>
      <c r="V355" t="str">
        <f>INDEX(樣區!H:H,MATCH(F355,樣區!E:E,0))</f>
        <v>3月,5月</v>
      </c>
      <c r="W355" s="3" t="str">
        <f t="shared" si="58"/>
        <v>Y</v>
      </c>
      <c r="X355" s="3" t="str">
        <f t="shared" si="59"/>
        <v/>
      </c>
      <c r="Y355" s="3" t="str">
        <f t="shared" si="60"/>
        <v/>
      </c>
      <c r="Z355" s="3" t="str">
        <f t="shared" si="61"/>
        <v/>
      </c>
      <c r="AA355" s="3" t="str">
        <f t="shared" si="62"/>
        <v/>
      </c>
      <c r="AB355" s="249" t="str">
        <f t="shared" si="63"/>
        <v/>
      </c>
      <c r="AC355" s="3" t="str">
        <f t="shared" si="64"/>
        <v/>
      </c>
      <c r="AD355" s="5" t="str">
        <f t="shared" si="67"/>
        <v/>
      </c>
      <c r="AE355" s="3" t="str">
        <f t="shared" si="65"/>
        <v/>
      </c>
      <c r="AF355" s="3"/>
      <c r="AH355">
        <f>MATCH(ROUND(M355,0)&amp;ROUND(N355,0),樣點!N:N,0)</f>
        <v>1166</v>
      </c>
      <c r="AI355" s="5">
        <f t="shared" si="66"/>
        <v>6.9444439723156393E-3</v>
      </c>
    </row>
    <row r="356" spans="3:35">
      <c r="C356" s="246" t="s">
        <v>21</v>
      </c>
      <c r="D356" s="246" t="s">
        <v>172</v>
      </c>
      <c r="E356" s="246" t="s">
        <v>186</v>
      </c>
      <c r="F356" s="246" t="s">
        <v>187</v>
      </c>
      <c r="G356" s="246">
        <v>2019</v>
      </c>
      <c r="H356" s="246">
        <v>4</v>
      </c>
      <c r="I356" s="246">
        <v>30</v>
      </c>
      <c r="J356" s="246">
        <v>1</v>
      </c>
      <c r="K356" s="246" t="s">
        <v>188</v>
      </c>
      <c r="L356" s="247">
        <v>3</v>
      </c>
      <c r="M356" s="246">
        <v>241462</v>
      </c>
      <c r="N356" s="246">
        <v>2685454</v>
      </c>
      <c r="O356" s="246">
        <v>9</v>
      </c>
      <c r="P356" s="246">
        <v>30</v>
      </c>
      <c r="Q356" s="246">
        <v>0</v>
      </c>
      <c r="R356" s="246"/>
      <c r="S356" s="246" t="s">
        <v>90</v>
      </c>
      <c r="T356" s="246" t="s">
        <v>26</v>
      </c>
      <c r="U356" s="246"/>
      <c r="V356" t="str">
        <f>INDEX(樣區!H:H,MATCH(F356,樣區!E:E,0))</f>
        <v>3月,5月</v>
      </c>
      <c r="W356" s="3" t="str">
        <f t="shared" si="58"/>
        <v>Y</v>
      </c>
      <c r="X356" s="3" t="str">
        <f t="shared" si="59"/>
        <v/>
      </c>
      <c r="Y356" s="3" t="str">
        <f t="shared" si="60"/>
        <v/>
      </c>
      <c r="Z356" s="3" t="str">
        <f t="shared" si="61"/>
        <v/>
      </c>
      <c r="AA356" s="3" t="str">
        <f t="shared" si="62"/>
        <v/>
      </c>
      <c r="AB356" s="249" t="str">
        <f t="shared" si="63"/>
        <v/>
      </c>
      <c r="AC356" s="3" t="str">
        <f t="shared" si="64"/>
        <v/>
      </c>
      <c r="AD356" s="5" t="str">
        <f t="shared" si="67"/>
        <v/>
      </c>
      <c r="AE356" s="3" t="str">
        <f t="shared" si="65"/>
        <v/>
      </c>
      <c r="AF356" s="3"/>
      <c r="AH356">
        <f>MATCH(ROUND(M356,0)&amp;ROUND(N356,0),樣點!N:N,0)</f>
        <v>1167</v>
      </c>
      <c r="AI356" s="5">
        <f t="shared" si="66"/>
        <v>6.2500000349245965E-3</v>
      </c>
    </row>
    <row r="357" spans="3:35">
      <c r="C357" s="246" t="s">
        <v>21</v>
      </c>
      <c r="D357" s="246" t="s">
        <v>172</v>
      </c>
      <c r="E357" s="246" t="s">
        <v>186</v>
      </c>
      <c r="F357" s="246" t="s">
        <v>187</v>
      </c>
      <c r="G357" s="246">
        <v>2019</v>
      </c>
      <c r="H357" s="246">
        <v>4</v>
      </c>
      <c r="I357" s="246">
        <v>30</v>
      </c>
      <c r="J357" s="246">
        <v>1</v>
      </c>
      <c r="K357" s="246" t="s">
        <v>188</v>
      </c>
      <c r="L357" s="247">
        <v>4</v>
      </c>
      <c r="M357" s="246">
        <v>241663</v>
      </c>
      <c r="N357" s="246">
        <v>2685283</v>
      </c>
      <c r="O357" s="246">
        <v>9</v>
      </c>
      <c r="P357" s="246">
        <v>21</v>
      </c>
      <c r="Q357" s="246">
        <v>1</v>
      </c>
      <c r="R357" s="246" t="s">
        <v>89</v>
      </c>
      <c r="S357" s="246" t="s">
        <v>44</v>
      </c>
      <c r="T357" s="246" t="s">
        <v>26</v>
      </c>
      <c r="U357" s="246"/>
      <c r="V357" t="str">
        <f>INDEX(樣區!H:H,MATCH(F357,樣區!E:E,0))</f>
        <v>3月,5月</v>
      </c>
      <c r="W357" s="3" t="str">
        <f t="shared" si="58"/>
        <v>Y</v>
      </c>
      <c r="X357" s="3" t="str">
        <f t="shared" si="59"/>
        <v/>
      </c>
      <c r="Y357" s="3" t="str">
        <f t="shared" si="60"/>
        <v/>
      </c>
      <c r="Z357" s="3" t="str">
        <f t="shared" si="61"/>
        <v/>
      </c>
      <c r="AA357" s="3" t="str">
        <f t="shared" si="62"/>
        <v/>
      </c>
      <c r="AB357" s="249" t="str">
        <f t="shared" si="63"/>
        <v>有叫聲應為猴群</v>
      </c>
      <c r="AC357" s="3" t="str">
        <f t="shared" si="64"/>
        <v/>
      </c>
      <c r="AD357" s="5" t="str">
        <f t="shared" si="67"/>
        <v/>
      </c>
      <c r="AE357" s="3" t="str">
        <f t="shared" si="65"/>
        <v/>
      </c>
      <c r="AF357" s="3"/>
      <c r="AH357">
        <f>MATCH(ROUND(M357,0)&amp;ROUND(N357,0),樣點!N:N,0)</f>
        <v>1168</v>
      </c>
      <c r="AI357" s="5">
        <f t="shared" si="66"/>
        <v>6.9444449618458748E-3</v>
      </c>
    </row>
    <row r="358" spans="3:35">
      <c r="C358" s="246" t="s">
        <v>21</v>
      </c>
      <c r="D358" s="246" t="s">
        <v>172</v>
      </c>
      <c r="E358" s="246" t="s">
        <v>186</v>
      </c>
      <c r="F358" s="246" t="s">
        <v>187</v>
      </c>
      <c r="G358" s="246">
        <v>2019</v>
      </c>
      <c r="H358" s="246">
        <v>4</v>
      </c>
      <c r="I358" s="246">
        <v>30</v>
      </c>
      <c r="J358" s="246">
        <v>1</v>
      </c>
      <c r="K358" s="246" t="s">
        <v>188</v>
      </c>
      <c r="L358" s="247">
        <v>5</v>
      </c>
      <c r="M358" s="246">
        <v>241924</v>
      </c>
      <c r="N358" s="246">
        <v>2685325</v>
      </c>
      <c r="O358" s="246">
        <v>9</v>
      </c>
      <c r="P358" s="246">
        <v>11</v>
      </c>
      <c r="Q358" s="246">
        <v>0</v>
      </c>
      <c r="R358" s="246"/>
      <c r="S358" s="246" t="s">
        <v>90</v>
      </c>
      <c r="T358" s="246" t="s">
        <v>26</v>
      </c>
      <c r="U358" s="246"/>
      <c r="V358" t="str">
        <f>INDEX(樣區!H:H,MATCH(F358,樣區!E:E,0))</f>
        <v>3月,5月</v>
      </c>
      <c r="W358" s="3" t="str">
        <f t="shared" si="58"/>
        <v>Y</v>
      </c>
      <c r="X358" s="3" t="str">
        <f t="shared" si="59"/>
        <v/>
      </c>
      <c r="Y358" s="3" t="str">
        <f t="shared" si="60"/>
        <v/>
      </c>
      <c r="Z358" s="3" t="str">
        <f t="shared" si="61"/>
        <v/>
      </c>
      <c r="AA358" s="3" t="str">
        <f t="shared" si="62"/>
        <v/>
      </c>
      <c r="AB358" s="249" t="str">
        <f t="shared" si="63"/>
        <v/>
      </c>
      <c r="AC358" s="3" t="str">
        <f t="shared" si="64"/>
        <v/>
      </c>
      <c r="AD358" s="5" t="str">
        <f t="shared" si="67"/>
        <v/>
      </c>
      <c r="AE358" s="3" t="str">
        <f t="shared" si="65"/>
        <v/>
      </c>
      <c r="AF358" s="3"/>
      <c r="AH358">
        <f>MATCH(ROUND(M358,0)&amp;ROUND(N358,0),樣點!N:N,0)</f>
        <v>1169</v>
      </c>
      <c r="AI358" s="5">
        <f t="shared" si="66"/>
        <v>1.041666604578495E-2</v>
      </c>
    </row>
    <row r="359" spans="3:35">
      <c r="C359" s="246" t="s">
        <v>21</v>
      </c>
      <c r="D359" s="246" t="s">
        <v>172</v>
      </c>
      <c r="E359" s="246" t="s">
        <v>186</v>
      </c>
      <c r="F359" s="246" t="s">
        <v>187</v>
      </c>
      <c r="G359" s="246">
        <v>2019</v>
      </c>
      <c r="H359" s="246">
        <v>4</v>
      </c>
      <c r="I359" s="246">
        <v>30</v>
      </c>
      <c r="J359" s="246">
        <v>1</v>
      </c>
      <c r="K359" s="246" t="s">
        <v>188</v>
      </c>
      <c r="L359" s="247">
        <v>6</v>
      </c>
      <c r="M359" s="246">
        <v>242007</v>
      </c>
      <c r="N359" s="246">
        <v>2685082</v>
      </c>
      <c r="O359" s="246">
        <v>8</v>
      </c>
      <c r="P359" s="246">
        <v>56</v>
      </c>
      <c r="Q359" s="246">
        <v>0</v>
      </c>
      <c r="R359" s="246"/>
      <c r="S359" s="246" t="s">
        <v>90</v>
      </c>
      <c r="T359" s="246" t="s">
        <v>26</v>
      </c>
      <c r="U359" s="246"/>
      <c r="V359" t="str">
        <f>INDEX(樣區!H:H,MATCH(F359,樣區!E:E,0))</f>
        <v>3月,5月</v>
      </c>
      <c r="W359" s="3" t="str">
        <f t="shared" si="58"/>
        <v>Y</v>
      </c>
      <c r="X359" s="3" t="str">
        <f t="shared" si="59"/>
        <v/>
      </c>
      <c r="Y359" s="3" t="str">
        <f t="shared" si="60"/>
        <v/>
      </c>
      <c r="Z359" s="3" t="str">
        <f t="shared" si="61"/>
        <v/>
      </c>
      <c r="AA359" s="3" t="str">
        <f t="shared" si="62"/>
        <v/>
      </c>
      <c r="AB359" s="249" t="str">
        <f t="shared" si="63"/>
        <v/>
      </c>
      <c r="AC359" s="3" t="str">
        <f t="shared" si="64"/>
        <v/>
      </c>
      <c r="AD359" s="5" t="str">
        <f t="shared" si="67"/>
        <v/>
      </c>
      <c r="AE359" s="3" t="str">
        <f t="shared" si="65"/>
        <v/>
      </c>
      <c r="AF359" s="3"/>
      <c r="AH359">
        <f>MATCH(ROUND(M359,0)&amp;ROUND(N359,0),樣點!N:N,0)</f>
        <v>1170</v>
      </c>
      <c r="AI359" s="5" t="str">
        <f t="shared" si="66"/>
        <v/>
      </c>
    </row>
    <row r="360" spans="3:35">
      <c r="C360" s="246" t="s">
        <v>21</v>
      </c>
      <c r="D360" s="246" t="s">
        <v>172</v>
      </c>
      <c r="E360" s="246" t="s">
        <v>189</v>
      </c>
      <c r="F360" s="246" t="s">
        <v>190</v>
      </c>
      <c r="G360" s="246">
        <v>2019</v>
      </c>
      <c r="H360" s="246">
        <v>5</v>
      </c>
      <c r="I360" s="246">
        <v>10</v>
      </c>
      <c r="J360" s="246">
        <v>1</v>
      </c>
      <c r="K360" s="246" t="s">
        <v>191</v>
      </c>
      <c r="L360" s="247">
        <v>1</v>
      </c>
      <c r="M360" s="246">
        <v>245293</v>
      </c>
      <c r="N360" s="246">
        <v>2687347</v>
      </c>
      <c r="O360" s="246">
        <v>8</v>
      </c>
      <c r="P360" s="246">
        <v>58</v>
      </c>
      <c r="Q360" s="246">
        <v>0</v>
      </c>
      <c r="R360" s="246"/>
      <c r="S360" s="246" t="s">
        <v>90</v>
      </c>
      <c r="T360" s="246" t="s">
        <v>26</v>
      </c>
      <c r="U360" s="246"/>
      <c r="V360" t="str">
        <f>INDEX(樣區!H:H,MATCH(F360,樣區!E:E,0))</f>
        <v>3月,5月</v>
      </c>
      <c r="W360" s="3" t="str">
        <f t="shared" si="58"/>
        <v>Y</v>
      </c>
      <c r="X360" s="3" t="str">
        <f t="shared" si="59"/>
        <v/>
      </c>
      <c r="Y360" s="3" t="str">
        <f t="shared" si="60"/>
        <v/>
      </c>
      <c r="Z360" s="3" t="str">
        <f t="shared" si="61"/>
        <v/>
      </c>
      <c r="AA360" s="3" t="str">
        <f t="shared" si="62"/>
        <v/>
      </c>
      <c r="AB360" s="249" t="str">
        <f t="shared" si="63"/>
        <v/>
      </c>
      <c r="AC360" s="3" t="str">
        <f t="shared" si="64"/>
        <v/>
      </c>
      <c r="AD360" s="5" t="str">
        <f t="shared" si="67"/>
        <v/>
      </c>
      <c r="AE360" s="3" t="str">
        <f t="shared" si="65"/>
        <v/>
      </c>
      <c r="AF360" s="3"/>
      <c r="AH360">
        <f>MATCH(ROUND(M360,0)&amp;ROUND(N360,0),樣點!N:N,0)</f>
        <v>1171</v>
      </c>
      <c r="AI360" s="5">
        <f t="shared" si="66"/>
        <v>6.2499999767169356E-3</v>
      </c>
    </row>
    <row r="361" spans="3:35">
      <c r="C361" s="246" t="s">
        <v>21</v>
      </c>
      <c r="D361" s="246" t="s">
        <v>172</v>
      </c>
      <c r="E361" s="246" t="s">
        <v>189</v>
      </c>
      <c r="F361" s="246" t="s">
        <v>190</v>
      </c>
      <c r="G361" s="246">
        <v>2019</v>
      </c>
      <c r="H361" s="246">
        <v>5</v>
      </c>
      <c r="I361" s="246">
        <v>10</v>
      </c>
      <c r="J361" s="246">
        <v>1</v>
      </c>
      <c r="K361" s="246" t="s">
        <v>191</v>
      </c>
      <c r="L361" s="247">
        <v>2</v>
      </c>
      <c r="M361" s="246">
        <v>245015</v>
      </c>
      <c r="N361" s="246">
        <v>2687257</v>
      </c>
      <c r="O361" s="246">
        <v>9</v>
      </c>
      <c r="P361" s="246">
        <v>7</v>
      </c>
      <c r="Q361" s="246">
        <v>0</v>
      </c>
      <c r="R361" s="246"/>
      <c r="S361" s="246" t="s">
        <v>90</v>
      </c>
      <c r="T361" s="246" t="s">
        <v>31</v>
      </c>
      <c r="U361" s="246"/>
      <c r="V361" t="str">
        <f>INDEX(樣區!H:H,MATCH(F361,樣區!E:E,0))</f>
        <v>3月,5月</v>
      </c>
      <c r="W361" s="3" t="str">
        <f t="shared" si="58"/>
        <v>Y</v>
      </c>
      <c r="X361" s="3" t="str">
        <f t="shared" si="59"/>
        <v/>
      </c>
      <c r="Y361" s="3" t="str">
        <f t="shared" si="60"/>
        <v/>
      </c>
      <c r="Z361" s="3" t="str">
        <f t="shared" si="61"/>
        <v/>
      </c>
      <c r="AA361" s="3" t="str">
        <f t="shared" si="62"/>
        <v/>
      </c>
      <c r="AB361" s="249" t="str">
        <f t="shared" si="63"/>
        <v/>
      </c>
      <c r="AC361" s="3" t="str">
        <f t="shared" si="64"/>
        <v/>
      </c>
      <c r="AD361" s="5" t="str">
        <f t="shared" si="67"/>
        <v/>
      </c>
      <c r="AE361" s="3" t="str">
        <f t="shared" si="65"/>
        <v/>
      </c>
      <c r="AF361" s="3"/>
      <c r="AH361">
        <f>MATCH(ROUND(M361,0)&amp;ROUND(N361,0),樣點!N:N,0)</f>
        <v>1172</v>
      </c>
      <c r="AI361" s="5">
        <f t="shared" si="66"/>
        <v>4.8611109959892929E-3</v>
      </c>
    </row>
    <row r="362" spans="3:35">
      <c r="C362" s="246" t="s">
        <v>21</v>
      </c>
      <c r="D362" s="246" t="s">
        <v>172</v>
      </c>
      <c r="E362" s="246" t="s">
        <v>189</v>
      </c>
      <c r="F362" s="246" t="s">
        <v>190</v>
      </c>
      <c r="G362" s="246">
        <v>2019</v>
      </c>
      <c r="H362" s="246">
        <v>5</v>
      </c>
      <c r="I362" s="246">
        <v>10</v>
      </c>
      <c r="J362" s="246">
        <v>1</v>
      </c>
      <c r="K362" s="246" t="s">
        <v>191</v>
      </c>
      <c r="L362" s="247">
        <v>3</v>
      </c>
      <c r="M362" s="246">
        <v>244850</v>
      </c>
      <c r="N362" s="246">
        <v>2687217</v>
      </c>
      <c r="O362" s="246">
        <v>9</v>
      </c>
      <c r="P362" s="246">
        <v>14</v>
      </c>
      <c r="Q362" s="246">
        <v>0</v>
      </c>
      <c r="R362" s="246"/>
      <c r="S362" s="246" t="s">
        <v>90</v>
      </c>
      <c r="T362" s="246" t="s">
        <v>26</v>
      </c>
      <c r="U362" s="246"/>
      <c r="V362" t="str">
        <f>INDEX(樣區!H:H,MATCH(F362,樣區!E:E,0))</f>
        <v>3月,5月</v>
      </c>
      <c r="W362" s="3" t="str">
        <f t="shared" si="58"/>
        <v>N</v>
      </c>
      <c r="X362" s="3" t="str">
        <f t="shared" si="59"/>
        <v/>
      </c>
      <c r="Y362" s="3" t="str">
        <f t="shared" si="60"/>
        <v/>
      </c>
      <c r="Z362" s="3" t="str">
        <f t="shared" si="61"/>
        <v/>
      </c>
      <c r="AA362" s="3" t="str">
        <f t="shared" si="62"/>
        <v/>
      </c>
      <c r="AB362" s="2" t="str">
        <f t="shared" si="63"/>
        <v/>
      </c>
      <c r="AC362" s="3" t="str">
        <f t="shared" si="64"/>
        <v/>
      </c>
      <c r="AD362" s="5" t="str">
        <f>IF(ISBLANK(O362),"需記錄時間",IFERROR(IF((AI362-TIME(0,5,59))&lt;0,"需計滿6分鍾",""),""))</f>
        <v/>
      </c>
      <c r="AE362" s="3" t="str">
        <f t="shared" si="65"/>
        <v/>
      </c>
      <c r="AF362" s="3"/>
      <c r="AH362" t="e">
        <f>MATCH(ROUND(M362,0)&amp;ROUND(N362,0),樣點!N:N,0)</f>
        <v>#N/A</v>
      </c>
      <c r="AI362" s="5">
        <f t="shared" si="66"/>
        <v>2.6388889004010707E-2</v>
      </c>
    </row>
    <row r="363" spans="3:35">
      <c r="C363" s="246" t="s">
        <v>21</v>
      </c>
      <c r="D363" s="246" t="s">
        <v>172</v>
      </c>
      <c r="E363" s="246" t="s">
        <v>189</v>
      </c>
      <c r="F363" s="246" t="s">
        <v>190</v>
      </c>
      <c r="G363" s="246">
        <v>2019</v>
      </c>
      <c r="H363" s="246">
        <v>5</v>
      </c>
      <c r="I363" s="246">
        <v>10</v>
      </c>
      <c r="J363" s="246">
        <v>1</v>
      </c>
      <c r="K363" s="246" t="s">
        <v>191</v>
      </c>
      <c r="L363" s="247">
        <v>4</v>
      </c>
      <c r="M363" s="246">
        <v>245098</v>
      </c>
      <c r="N363" s="246">
        <v>2686834</v>
      </c>
      <c r="O363" s="246">
        <v>8</v>
      </c>
      <c r="P363" s="246">
        <v>36</v>
      </c>
      <c r="Q363" s="246">
        <v>0</v>
      </c>
      <c r="R363" s="246"/>
      <c r="S363" s="246" t="s">
        <v>90</v>
      </c>
      <c r="T363" s="246" t="s">
        <v>26</v>
      </c>
      <c r="U363" s="246"/>
      <c r="V363" t="str">
        <f>INDEX(樣區!H:H,MATCH(F363,樣區!E:E,0))</f>
        <v>3月,5月</v>
      </c>
      <c r="W363" s="3" t="str">
        <f t="shared" si="58"/>
        <v>Y</v>
      </c>
      <c r="X363" s="3" t="str">
        <f t="shared" si="59"/>
        <v/>
      </c>
      <c r="Y363" s="3" t="str">
        <f t="shared" si="60"/>
        <v/>
      </c>
      <c r="Z363" s="3" t="str">
        <f t="shared" si="61"/>
        <v/>
      </c>
      <c r="AA363" s="3" t="str">
        <f t="shared" si="62"/>
        <v/>
      </c>
      <c r="AB363" s="249" t="str">
        <f t="shared" si="63"/>
        <v/>
      </c>
      <c r="AC363" s="3" t="str">
        <f t="shared" si="64"/>
        <v/>
      </c>
      <c r="AD363" s="5" t="str">
        <f t="shared" ref="AD363:AD399" si="68">IF(ISBLANK(O363),"需記錄時間",IFERROR(IF((AI363-TIME(0,5,59))&lt;0,"需計滿6分鐘",""),""))</f>
        <v/>
      </c>
      <c r="AE363" s="3" t="str">
        <f t="shared" si="65"/>
        <v/>
      </c>
      <c r="AF363" s="3"/>
      <c r="AH363">
        <f>MATCH(ROUND(M363,0)&amp;ROUND(N363,0),樣點!N:N,0)</f>
        <v>1174</v>
      </c>
      <c r="AI363" s="5">
        <f t="shared" si="66"/>
        <v>6.2500000349245965E-3</v>
      </c>
    </row>
    <row r="364" spans="3:35">
      <c r="C364" s="246" t="s">
        <v>21</v>
      </c>
      <c r="D364" s="246" t="s">
        <v>172</v>
      </c>
      <c r="E364" s="246" t="s">
        <v>189</v>
      </c>
      <c r="F364" s="246" t="s">
        <v>190</v>
      </c>
      <c r="G364" s="246">
        <v>2019</v>
      </c>
      <c r="H364" s="246">
        <v>5</v>
      </c>
      <c r="I364" s="246">
        <v>10</v>
      </c>
      <c r="J364" s="246">
        <v>1</v>
      </c>
      <c r="K364" s="246" t="s">
        <v>191</v>
      </c>
      <c r="L364" s="247">
        <v>5</v>
      </c>
      <c r="M364" s="246">
        <v>245055</v>
      </c>
      <c r="N364" s="246">
        <v>2686459</v>
      </c>
      <c r="O364" s="246">
        <v>8</v>
      </c>
      <c r="P364" s="246">
        <v>45</v>
      </c>
      <c r="Q364" s="246">
        <v>0</v>
      </c>
      <c r="R364" s="246"/>
      <c r="S364" s="246" t="s">
        <v>90</v>
      </c>
      <c r="T364" s="246" t="s">
        <v>31</v>
      </c>
      <c r="U364" s="246"/>
      <c r="V364" t="str">
        <f>INDEX(樣區!H:H,MATCH(F364,樣區!E:E,0))</f>
        <v>3月,5月</v>
      </c>
      <c r="W364" s="3" t="str">
        <f t="shared" si="58"/>
        <v>Y</v>
      </c>
      <c r="X364" s="3" t="str">
        <f t="shared" si="59"/>
        <v/>
      </c>
      <c r="Y364" s="3" t="str">
        <f t="shared" si="60"/>
        <v/>
      </c>
      <c r="Z364" s="3" t="str">
        <f t="shared" si="61"/>
        <v/>
      </c>
      <c r="AA364" s="3" t="str">
        <f t="shared" si="62"/>
        <v/>
      </c>
      <c r="AB364" s="249" t="str">
        <f t="shared" si="63"/>
        <v/>
      </c>
      <c r="AC364" s="3" t="str">
        <f t="shared" si="64"/>
        <v/>
      </c>
      <c r="AD364" s="5" t="str">
        <f t="shared" si="68"/>
        <v/>
      </c>
      <c r="AE364" s="3" t="str">
        <f t="shared" si="65"/>
        <v/>
      </c>
      <c r="AF364" s="3"/>
      <c r="AH364">
        <f>MATCH(ROUND(M364,0)&amp;ROUND(N364,0),樣點!N:N,0)</f>
        <v>1175</v>
      </c>
      <c r="AI364" s="5">
        <f t="shared" si="66"/>
        <v>2.5694443960674107E-2</v>
      </c>
    </row>
    <row r="365" spans="3:35">
      <c r="C365" s="246" t="s">
        <v>21</v>
      </c>
      <c r="D365" s="246" t="s">
        <v>172</v>
      </c>
      <c r="E365" s="246" t="s">
        <v>189</v>
      </c>
      <c r="F365" s="246" t="s">
        <v>190</v>
      </c>
      <c r="G365" s="246">
        <v>2019</v>
      </c>
      <c r="H365" s="246">
        <v>5</v>
      </c>
      <c r="I365" s="246">
        <v>10</v>
      </c>
      <c r="J365" s="246">
        <v>1</v>
      </c>
      <c r="K365" s="246" t="s">
        <v>191</v>
      </c>
      <c r="L365" s="247">
        <v>6</v>
      </c>
      <c r="M365" s="246">
        <v>244536</v>
      </c>
      <c r="N365" s="246">
        <v>2687127</v>
      </c>
      <c r="O365" s="246">
        <v>9</v>
      </c>
      <c r="P365" s="246">
        <v>22</v>
      </c>
      <c r="Q365" s="246">
        <v>0</v>
      </c>
      <c r="R365" s="246"/>
      <c r="S365" s="246" t="s">
        <v>90</v>
      </c>
      <c r="T365" s="246" t="s">
        <v>26</v>
      </c>
      <c r="U365" s="246"/>
      <c r="V365" t="str">
        <f>INDEX(樣區!H:H,MATCH(F365,樣區!E:E,0))</f>
        <v>3月,5月</v>
      </c>
      <c r="W365" s="3" t="str">
        <f t="shared" si="58"/>
        <v>Y</v>
      </c>
      <c r="X365" s="3" t="str">
        <f t="shared" si="59"/>
        <v/>
      </c>
      <c r="Y365" s="3" t="str">
        <f t="shared" si="60"/>
        <v/>
      </c>
      <c r="Z365" s="3" t="str">
        <f t="shared" si="61"/>
        <v/>
      </c>
      <c r="AA365" s="3" t="str">
        <f t="shared" si="62"/>
        <v/>
      </c>
      <c r="AB365" s="249" t="str">
        <f t="shared" si="63"/>
        <v/>
      </c>
      <c r="AC365" s="3" t="str">
        <f t="shared" si="64"/>
        <v/>
      </c>
      <c r="AD365" s="5" t="str">
        <f t="shared" si="68"/>
        <v/>
      </c>
      <c r="AE365" s="3" t="str">
        <f t="shared" si="65"/>
        <v/>
      </c>
      <c r="AF365" s="3"/>
      <c r="AH365">
        <f>MATCH(ROUND(M365,0)&amp;ROUND(N365,0),樣點!N:N,0)</f>
        <v>1176</v>
      </c>
      <c r="AI365" s="5" t="str">
        <f t="shared" si="66"/>
        <v/>
      </c>
    </row>
    <row r="366" spans="3:35">
      <c r="C366" s="246" t="s">
        <v>21</v>
      </c>
      <c r="D366" s="246" t="s">
        <v>172</v>
      </c>
      <c r="E366" s="246" t="s">
        <v>192</v>
      </c>
      <c r="F366" s="246" t="s">
        <v>193</v>
      </c>
      <c r="G366" s="246">
        <v>2019</v>
      </c>
      <c r="H366" s="246">
        <v>5</v>
      </c>
      <c r="I366" s="246">
        <v>9</v>
      </c>
      <c r="J366" s="246">
        <v>1</v>
      </c>
      <c r="K366" s="246" t="s">
        <v>194</v>
      </c>
      <c r="L366" s="247">
        <v>1</v>
      </c>
      <c r="M366" s="246">
        <v>245935</v>
      </c>
      <c r="N366" s="246">
        <v>2688724</v>
      </c>
      <c r="O366" s="246">
        <v>7</v>
      </c>
      <c r="P366" s="246">
        <v>38</v>
      </c>
      <c r="Q366" s="246">
        <v>0</v>
      </c>
      <c r="R366" s="246"/>
      <c r="S366" s="246" t="s">
        <v>90</v>
      </c>
      <c r="T366" s="246" t="s">
        <v>32</v>
      </c>
      <c r="U366" s="246"/>
      <c r="V366" t="str">
        <f>INDEX(樣區!H:H,MATCH(F366,樣區!E:E,0))</f>
        <v>4月,6月</v>
      </c>
      <c r="W366" s="3" t="str">
        <f t="shared" si="58"/>
        <v>Y</v>
      </c>
      <c r="X366" s="3" t="str">
        <f t="shared" si="59"/>
        <v/>
      </c>
      <c r="Y366" s="3" t="str">
        <f t="shared" si="60"/>
        <v/>
      </c>
      <c r="Z366" s="3" t="str">
        <f t="shared" si="61"/>
        <v/>
      </c>
      <c r="AA366" s="3" t="str">
        <f t="shared" si="62"/>
        <v/>
      </c>
      <c r="AB366" s="249" t="str">
        <f t="shared" si="63"/>
        <v/>
      </c>
      <c r="AC366" s="3" t="str">
        <f t="shared" si="64"/>
        <v/>
      </c>
      <c r="AD366" s="5" t="str">
        <f t="shared" si="68"/>
        <v/>
      </c>
      <c r="AE366" s="3" t="str">
        <f t="shared" si="65"/>
        <v/>
      </c>
      <c r="AF366" s="3"/>
      <c r="AH366">
        <f>MATCH(ROUND(M366,0)&amp;ROUND(N366,0),樣點!N:N,0)</f>
        <v>1177</v>
      </c>
      <c r="AI366" s="5">
        <f t="shared" si="66"/>
        <v>5.555555981118232E-3</v>
      </c>
    </row>
    <row r="367" spans="3:35">
      <c r="C367" s="246" t="s">
        <v>21</v>
      </c>
      <c r="D367" s="246" t="s">
        <v>172</v>
      </c>
      <c r="E367" s="246" t="s">
        <v>192</v>
      </c>
      <c r="F367" s="246" t="s">
        <v>193</v>
      </c>
      <c r="G367" s="246">
        <v>2019</v>
      </c>
      <c r="H367" s="246">
        <v>5</v>
      </c>
      <c r="I367" s="246">
        <v>9</v>
      </c>
      <c r="J367" s="246">
        <v>1</v>
      </c>
      <c r="K367" s="246" t="s">
        <v>194</v>
      </c>
      <c r="L367" s="247">
        <v>2</v>
      </c>
      <c r="M367" s="246">
        <v>246129</v>
      </c>
      <c r="N367" s="246">
        <v>2688670</v>
      </c>
      <c r="O367" s="246">
        <v>7</v>
      </c>
      <c r="P367" s="246">
        <v>46</v>
      </c>
      <c r="Q367" s="246">
        <v>0</v>
      </c>
      <c r="R367" s="246"/>
      <c r="S367" s="246" t="s">
        <v>90</v>
      </c>
      <c r="T367" s="246" t="s">
        <v>32</v>
      </c>
      <c r="U367" s="246"/>
      <c r="V367" t="str">
        <f>INDEX(樣區!H:H,MATCH(F367,樣區!E:E,0))</f>
        <v>4月,6月</v>
      </c>
      <c r="W367" s="3" t="str">
        <f t="shared" si="58"/>
        <v>Y</v>
      </c>
      <c r="X367" s="3" t="str">
        <f t="shared" si="59"/>
        <v/>
      </c>
      <c r="Y367" s="3" t="str">
        <f t="shared" si="60"/>
        <v/>
      </c>
      <c r="Z367" s="3" t="str">
        <f t="shared" si="61"/>
        <v/>
      </c>
      <c r="AA367" s="3" t="str">
        <f t="shared" si="62"/>
        <v/>
      </c>
      <c r="AB367" s="249" t="str">
        <f t="shared" si="63"/>
        <v/>
      </c>
      <c r="AC367" s="3" t="str">
        <f t="shared" si="64"/>
        <v/>
      </c>
      <c r="AD367" s="5" t="str">
        <f t="shared" si="68"/>
        <v/>
      </c>
      <c r="AE367" s="3" t="str">
        <f t="shared" si="65"/>
        <v/>
      </c>
      <c r="AF367" s="3"/>
      <c r="AH367">
        <f>MATCH(ROUND(M367,0)&amp;ROUND(N367,0),樣點!N:N,0)</f>
        <v>1178</v>
      </c>
      <c r="AI367" s="5">
        <f t="shared" si="66"/>
        <v>5.5555550497956574E-3</v>
      </c>
    </row>
    <row r="368" spans="3:35">
      <c r="C368" s="246" t="s">
        <v>21</v>
      </c>
      <c r="D368" s="246" t="s">
        <v>172</v>
      </c>
      <c r="E368" s="246" t="s">
        <v>192</v>
      </c>
      <c r="F368" s="246" t="s">
        <v>193</v>
      </c>
      <c r="G368" s="246">
        <v>2019</v>
      </c>
      <c r="H368" s="246">
        <v>5</v>
      </c>
      <c r="I368" s="246">
        <v>9</v>
      </c>
      <c r="J368" s="246">
        <v>1</v>
      </c>
      <c r="K368" s="246" t="s">
        <v>194</v>
      </c>
      <c r="L368" s="247">
        <v>3</v>
      </c>
      <c r="M368" s="246">
        <v>246330</v>
      </c>
      <c r="N368" s="246">
        <v>2688574</v>
      </c>
      <c r="O368" s="246">
        <v>7</v>
      </c>
      <c r="P368" s="246">
        <v>54</v>
      </c>
      <c r="Q368" s="246">
        <v>0</v>
      </c>
      <c r="R368" s="246"/>
      <c r="S368" s="246" t="s">
        <v>90</v>
      </c>
      <c r="T368" s="246" t="s">
        <v>32</v>
      </c>
      <c r="U368" s="246"/>
      <c r="V368" t="str">
        <f>INDEX(樣區!H:H,MATCH(F368,樣區!E:E,0))</f>
        <v>4月,6月</v>
      </c>
      <c r="W368" s="3" t="str">
        <f t="shared" si="58"/>
        <v>Y</v>
      </c>
      <c r="X368" s="3" t="str">
        <f t="shared" si="59"/>
        <v/>
      </c>
      <c r="Y368" s="3" t="str">
        <f t="shared" si="60"/>
        <v/>
      </c>
      <c r="Z368" s="3" t="str">
        <f t="shared" si="61"/>
        <v/>
      </c>
      <c r="AA368" s="3" t="str">
        <f t="shared" si="62"/>
        <v/>
      </c>
      <c r="AB368" s="249" t="str">
        <f t="shared" si="63"/>
        <v/>
      </c>
      <c r="AC368" s="3" t="str">
        <f t="shared" si="64"/>
        <v/>
      </c>
      <c r="AD368" s="5" t="str">
        <f t="shared" si="68"/>
        <v/>
      </c>
      <c r="AE368" s="3" t="str">
        <f t="shared" si="65"/>
        <v/>
      </c>
      <c r="AF368" s="3"/>
      <c r="AH368">
        <f>MATCH(ROUND(M368,0)&amp;ROUND(N368,0),樣點!N:N,0)</f>
        <v>1179</v>
      </c>
      <c r="AI368" s="5">
        <f t="shared" si="66"/>
        <v>4.8611109959892929E-3</v>
      </c>
    </row>
    <row r="369" spans="3:35">
      <c r="C369" s="246" t="s">
        <v>21</v>
      </c>
      <c r="D369" s="246" t="s">
        <v>172</v>
      </c>
      <c r="E369" s="246" t="s">
        <v>192</v>
      </c>
      <c r="F369" s="246" t="s">
        <v>193</v>
      </c>
      <c r="G369" s="246">
        <v>2019</v>
      </c>
      <c r="H369" s="246">
        <v>5</v>
      </c>
      <c r="I369" s="246">
        <v>9</v>
      </c>
      <c r="J369" s="246">
        <v>1</v>
      </c>
      <c r="K369" s="246" t="s">
        <v>194</v>
      </c>
      <c r="L369" s="247">
        <v>4</v>
      </c>
      <c r="M369" s="246">
        <v>246493</v>
      </c>
      <c r="N369" s="246">
        <v>2688442</v>
      </c>
      <c r="O369" s="246">
        <v>8</v>
      </c>
      <c r="P369" s="246">
        <v>1</v>
      </c>
      <c r="Q369" s="246">
        <v>0</v>
      </c>
      <c r="R369" s="246"/>
      <c r="S369" s="246" t="s">
        <v>90</v>
      </c>
      <c r="T369" s="246" t="s">
        <v>32</v>
      </c>
      <c r="U369" s="246"/>
      <c r="V369" t="str">
        <f>INDEX(樣區!H:H,MATCH(F369,樣區!E:E,0))</f>
        <v>4月,6月</v>
      </c>
      <c r="W369" s="3" t="str">
        <f t="shared" si="58"/>
        <v>Y</v>
      </c>
      <c r="X369" s="3" t="str">
        <f t="shared" si="59"/>
        <v/>
      </c>
      <c r="Y369" s="3" t="str">
        <f t="shared" si="60"/>
        <v/>
      </c>
      <c r="Z369" s="3" t="str">
        <f t="shared" si="61"/>
        <v/>
      </c>
      <c r="AA369" s="3" t="str">
        <f t="shared" si="62"/>
        <v/>
      </c>
      <c r="AB369" s="249" t="str">
        <f t="shared" si="63"/>
        <v/>
      </c>
      <c r="AC369" s="3" t="str">
        <f t="shared" si="64"/>
        <v/>
      </c>
      <c r="AD369" s="5" t="str">
        <f t="shared" si="68"/>
        <v/>
      </c>
      <c r="AE369" s="3" t="str">
        <f t="shared" si="65"/>
        <v/>
      </c>
      <c r="AF369" s="3"/>
      <c r="AH369">
        <f>MATCH(ROUND(M369,0)&amp;ROUND(N369,0),樣點!N:N,0)</f>
        <v>1180</v>
      </c>
      <c r="AI369" s="5">
        <f t="shared" si="66"/>
        <v>6.2499999767169356E-3</v>
      </c>
    </row>
    <row r="370" spans="3:35">
      <c r="C370" s="246" t="s">
        <v>21</v>
      </c>
      <c r="D370" s="246" t="s">
        <v>172</v>
      </c>
      <c r="E370" s="246" t="s">
        <v>192</v>
      </c>
      <c r="F370" s="246" t="s">
        <v>193</v>
      </c>
      <c r="G370" s="246">
        <v>2019</v>
      </c>
      <c r="H370" s="246">
        <v>5</v>
      </c>
      <c r="I370" s="246">
        <v>9</v>
      </c>
      <c r="J370" s="246">
        <v>1</v>
      </c>
      <c r="K370" s="246" t="s">
        <v>194</v>
      </c>
      <c r="L370" s="247">
        <v>5</v>
      </c>
      <c r="M370" s="246">
        <v>246732</v>
      </c>
      <c r="N370" s="246">
        <v>2688451</v>
      </c>
      <c r="O370" s="246">
        <v>8</v>
      </c>
      <c r="P370" s="246">
        <v>10</v>
      </c>
      <c r="Q370" s="246">
        <v>0</v>
      </c>
      <c r="R370" s="246"/>
      <c r="S370" s="246" t="s">
        <v>90</v>
      </c>
      <c r="T370" s="246" t="s">
        <v>32</v>
      </c>
      <c r="U370" s="246"/>
      <c r="V370" t="str">
        <f>INDEX(樣區!H:H,MATCH(F370,樣區!E:E,0))</f>
        <v>4月,6月</v>
      </c>
      <c r="W370" s="3" t="str">
        <f t="shared" si="58"/>
        <v>Y</v>
      </c>
      <c r="X370" s="3" t="str">
        <f t="shared" si="59"/>
        <v/>
      </c>
      <c r="Y370" s="3" t="str">
        <f t="shared" si="60"/>
        <v/>
      </c>
      <c r="Z370" s="3" t="str">
        <f t="shared" si="61"/>
        <v/>
      </c>
      <c r="AA370" s="3" t="str">
        <f t="shared" si="62"/>
        <v/>
      </c>
      <c r="AB370" s="249" t="str">
        <f t="shared" si="63"/>
        <v/>
      </c>
      <c r="AC370" s="3" t="str">
        <f t="shared" si="64"/>
        <v/>
      </c>
      <c r="AD370" s="5" t="str">
        <f t="shared" si="68"/>
        <v/>
      </c>
      <c r="AE370" s="3" t="str">
        <f t="shared" si="65"/>
        <v/>
      </c>
      <c r="AF370" s="3"/>
      <c r="AH370">
        <f>MATCH(ROUND(M370,0)&amp;ROUND(N370,0),樣點!N:N,0)</f>
        <v>1181</v>
      </c>
      <c r="AI370" s="5">
        <f t="shared" si="66"/>
        <v>6.9444450200535357E-3</v>
      </c>
    </row>
    <row r="371" spans="3:35">
      <c r="C371" s="246" t="s">
        <v>21</v>
      </c>
      <c r="D371" s="246" t="s">
        <v>172</v>
      </c>
      <c r="E371" s="246" t="s">
        <v>192</v>
      </c>
      <c r="F371" s="246" t="s">
        <v>193</v>
      </c>
      <c r="G371" s="246">
        <v>2019</v>
      </c>
      <c r="H371" s="246">
        <v>5</v>
      </c>
      <c r="I371" s="246">
        <v>9</v>
      </c>
      <c r="J371" s="246">
        <v>1</v>
      </c>
      <c r="K371" s="246" t="s">
        <v>194</v>
      </c>
      <c r="L371" s="247">
        <v>6</v>
      </c>
      <c r="M371" s="246">
        <v>246893</v>
      </c>
      <c r="N371" s="246">
        <v>2688272</v>
      </c>
      <c r="O371" s="246">
        <v>8</v>
      </c>
      <c r="P371" s="246">
        <v>20</v>
      </c>
      <c r="Q371" s="246">
        <v>0</v>
      </c>
      <c r="R371" s="246"/>
      <c r="S371" s="246" t="s">
        <v>90</v>
      </c>
      <c r="T371" s="246" t="s">
        <v>32</v>
      </c>
      <c r="U371" s="246"/>
      <c r="V371" t="str">
        <f>INDEX(樣區!H:H,MATCH(F371,樣區!E:E,0))</f>
        <v>4月,6月</v>
      </c>
      <c r="W371" s="3" t="str">
        <f t="shared" si="58"/>
        <v>Y</v>
      </c>
      <c r="X371" s="3" t="str">
        <f t="shared" si="59"/>
        <v/>
      </c>
      <c r="Y371" s="3" t="str">
        <f t="shared" si="60"/>
        <v/>
      </c>
      <c r="Z371" s="3" t="str">
        <f t="shared" si="61"/>
        <v/>
      </c>
      <c r="AA371" s="3" t="str">
        <f t="shared" si="62"/>
        <v/>
      </c>
      <c r="AB371" s="249" t="str">
        <f t="shared" si="63"/>
        <v/>
      </c>
      <c r="AC371" s="3" t="str">
        <f t="shared" si="64"/>
        <v/>
      </c>
      <c r="AD371" s="5" t="str">
        <f t="shared" si="68"/>
        <v/>
      </c>
      <c r="AE371" s="3" t="str">
        <f t="shared" si="65"/>
        <v/>
      </c>
      <c r="AF371" s="3"/>
      <c r="AH371">
        <f>MATCH(ROUND(M371,0)&amp;ROUND(N371,0),樣點!N:N,0)</f>
        <v>1182</v>
      </c>
      <c r="AI371" s="5" t="str">
        <f t="shared" si="66"/>
        <v/>
      </c>
    </row>
    <row r="372" spans="3:35">
      <c r="C372" s="246" t="s">
        <v>21</v>
      </c>
      <c r="D372" s="246" t="s">
        <v>172</v>
      </c>
      <c r="E372" s="246" t="s">
        <v>195</v>
      </c>
      <c r="F372" s="246" t="s">
        <v>196</v>
      </c>
      <c r="G372" s="246">
        <v>2019</v>
      </c>
      <c r="H372" s="246">
        <v>5</v>
      </c>
      <c r="I372" s="246">
        <v>9</v>
      </c>
      <c r="J372" s="246">
        <v>1</v>
      </c>
      <c r="K372" s="246" t="s">
        <v>197</v>
      </c>
      <c r="L372" s="247">
        <v>1</v>
      </c>
      <c r="M372" s="246">
        <v>243475</v>
      </c>
      <c r="N372" s="246">
        <v>2691978</v>
      </c>
      <c r="O372" s="246">
        <v>8</v>
      </c>
      <c r="P372" s="246">
        <v>7</v>
      </c>
      <c r="Q372" s="246">
        <v>0</v>
      </c>
      <c r="R372" s="246"/>
      <c r="S372" s="246" t="s">
        <v>90</v>
      </c>
      <c r="T372" s="246" t="s">
        <v>32</v>
      </c>
      <c r="U372" s="246"/>
      <c r="V372" t="str">
        <f>INDEX(樣區!H:H,MATCH(F372,樣區!E:E,0))</f>
        <v>3月,5月</v>
      </c>
      <c r="W372" s="3" t="str">
        <f t="shared" si="58"/>
        <v>Y</v>
      </c>
      <c r="X372" s="3" t="str">
        <f t="shared" si="59"/>
        <v/>
      </c>
      <c r="Y372" s="3" t="str">
        <f t="shared" si="60"/>
        <v/>
      </c>
      <c r="Z372" s="3" t="str">
        <f t="shared" si="61"/>
        <v/>
      </c>
      <c r="AA372" s="3" t="str">
        <f t="shared" si="62"/>
        <v/>
      </c>
      <c r="AB372" s="249" t="str">
        <f t="shared" si="63"/>
        <v/>
      </c>
      <c r="AC372" s="3" t="str">
        <f t="shared" si="64"/>
        <v/>
      </c>
      <c r="AD372" s="5" t="str">
        <f t="shared" si="68"/>
        <v/>
      </c>
      <c r="AE372" s="3" t="str">
        <f t="shared" si="65"/>
        <v/>
      </c>
      <c r="AF372" s="3"/>
      <c r="AH372">
        <f>MATCH(ROUND(M372,0)&amp;ROUND(N372,0),樣點!N:N,0)</f>
        <v>1183</v>
      </c>
      <c r="AI372" s="5">
        <f t="shared" si="66"/>
        <v>6.2499999767169356E-3</v>
      </c>
    </row>
    <row r="373" spans="3:35">
      <c r="C373" s="246" t="s">
        <v>21</v>
      </c>
      <c r="D373" s="246" t="s">
        <v>172</v>
      </c>
      <c r="E373" s="246" t="s">
        <v>195</v>
      </c>
      <c r="F373" s="246" t="s">
        <v>196</v>
      </c>
      <c r="G373" s="246">
        <v>2019</v>
      </c>
      <c r="H373" s="246">
        <v>5</v>
      </c>
      <c r="I373" s="246">
        <v>9</v>
      </c>
      <c r="J373" s="246">
        <v>1</v>
      </c>
      <c r="K373" s="246" t="s">
        <v>197</v>
      </c>
      <c r="L373" s="247">
        <v>2</v>
      </c>
      <c r="M373" s="246">
        <v>243673</v>
      </c>
      <c r="N373" s="246">
        <v>2691920</v>
      </c>
      <c r="O373" s="246">
        <v>8</v>
      </c>
      <c r="P373" s="246">
        <v>16</v>
      </c>
      <c r="Q373" s="246">
        <v>0</v>
      </c>
      <c r="R373" s="246"/>
      <c r="S373" s="246" t="s">
        <v>90</v>
      </c>
      <c r="T373" s="246" t="s">
        <v>26</v>
      </c>
      <c r="U373" s="246"/>
      <c r="V373" t="str">
        <f>INDEX(樣區!H:H,MATCH(F373,樣區!E:E,0))</f>
        <v>3月,5月</v>
      </c>
      <c r="W373" s="3" t="str">
        <f t="shared" si="58"/>
        <v>Y</v>
      </c>
      <c r="X373" s="3" t="str">
        <f t="shared" si="59"/>
        <v/>
      </c>
      <c r="Y373" s="3" t="str">
        <f t="shared" si="60"/>
        <v/>
      </c>
      <c r="Z373" s="3" t="str">
        <f t="shared" si="61"/>
        <v/>
      </c>
      <c r="AA373" s="3" t="str">
        <f t="shared" si="62"/>
        <v/>
      </c>
      <c r="AB373" s="249" t="str">
        <f t="shared" si="63"/>
        <v/>
      </c>
      <c r="AC373" s="3" t="str">
        <f t="shared" si="64"/>
        <v/>
      </c>
      <c r="AD373" s="5" t="str">
        <f t="shared" si="68"/>
        <v/>
      </c>
      <c r="AE373" s="3" t="str">
        <f t="shared" si="65"/>
        <v/>
      </c>
      <c r="AF373" s="3"/>
      <c r="AH373">
        <f>MATCH(ROUND(M373,0)&amp;ROUND(N373,0),樣點!N:N,0)</f>
        <v>1184</v>
      </c>
      <c r="AI373" s="5">
        <f t="shared" si="66"/>
        <v>5.555555981118232E-3</v>
      </c>
    </row>
    <row r="374" spans="3:35">
      <c r="C374" s="246" t="s">
        <v>21</v>
      </c>
      <c r="D374" s="246" t="s">
        <v>172</v>
      </c>
      <c r="E374" s="246" t="s">
        <v>195</v>
      </c>
      <c r="F374" s="246" t="s">
        <v>196</v>
      </c>
      <c r="G374" s="246">
        <v>2019</v>
      </c>
      <c r="H374" s="246">
        <v>5</v>
      </c>
      <c r="I374" s="246">
        <v>9</v>
      </c>
      <c r="J374" s="246">
        <v>1</v>
      </c>
      <c r="K374" s="246" t="s">
        <v>197</v>
      </c>
      <c r="L374" s="247">
        <v>3</v>
      </c>
      <c r="M374" s="246">
        <v>243875</v>
      </c>
      <c r="N374" s="246">
        <v>2691886</v>
      </c>
      <c r="O374" s="246">
        <v>8</v>
      </c>
      <c r="P374" s="246">
        <v>24</v>
      </c>
      <c r="Q374" s="246">
        <v>0</v>
      </c>
      <c r="R374" s="246"/>
      <c r="S374" s="246" t="s">
        <v>90</v>
      </c>
      <c r="T374" s="246" t="s">
        <v>26</v>
      </c>
      <c r="U374" s="246"/>
      <c r="V374" t="str">
        <f>INDEX(樣區!H:H,MATCH(F374,樣區!E:E,0))</f>
        <v>3月,5月</v>
      </c>
      <c r="W374" s="3" t="str">
        <f t="shared" si="58"/>
        <v>Y</v>
      </c>
      <c r="X374" s="3" t="str">
        <f t="shared" si="59"/>
        <v/>
      </c>
      <c r="Y374" s="3" t="str">
        <f t="shared" si="60"/>
        <v/>
      </c>
      <c r="Z374" s="3" t="str">
        <f t="shared" si="61"/>
        <v/>
      </c>
      <c r="AA374" s="3" t="str">
        <f t="shared" si="62"/>
        <v/>
      </c>
      <c r="AB374" s="249" t="str">
        <f t="shared" si="63"/>
        <v/>
      </c>
      <c r="AC374" s="3" t="str">
        <f t="shared" si="64"/>
        <v/>
      </c>
      <c r="AD374" s="5" t="str">
        <f t="shared" si="68"/>
        <v/>
      </c>
      <c r="AE374" s="3" t="str">
        <f t="shared" si="65"/>
        <v/>
      </c>
      <c r="AF374" s="3"/>
      <c r="AH374">
        <f>MATCH(ROUND(M374,0)&amp;ROUND(N374,0),樣點!N:N,0)</f>
        <v>1185</v>
      </c>
      <c r="AI374" s="5">
        <f t="shared" si="66"/>
        <v>5.5555550497956574E-3</v>
      </c>
    </row>
    <row r="375" spans="3:35">
      <c r="C375" s="246" t="s">
        <v>21</v>
      </c>
      <c r="D375" s="246" t="s">
        <v>172</v>
      </c>
      <c r="E375" s="246" t="s">
        <v>195</v>
      </c>
      <c r="F375" s="246" t="s">
        <v>196</v>
      </c>
      <c r="G375" s="246">
        <v>2019</v>
      </c>
      <c r="H375" s="246">
        <v>5</v>
      </c>
      <c r="I375" s="246">
        <v>9</v>
      </c>
      <c r="J375" s="246">
        <v>1</v>
      </c>
      <c r="K375" s="246" t="s">
        <v>197</v>
      </c>
      <c r="L375" s="247">
        <v>4</v>
      </c>
      <c r="M375" s="246">
        <v>244014</v>
      </c>
      <c r="N375" s="246">
        <v>2691735</v>
      </c>
      <c r="O375" s="246">
        <v>8</v>
      </c>
      <c r="P375" s="246">
        <v>32</v>
      </c>
      <c r="Q375" s="246">
        <v>0</v>
      </c>
      <c r="R375" s="246"/>
      <c r="S375" s="246" t="s">
        <v>90</v>
      </c>
      <c r="T375" s="246" t="s">
        <v>26</v>
      </c>
      <c r="U375" s="246"/>
      <c r="V375" t="str">
        <f>INDEX(樣區!H:H,MATCH(F375,樣區!E:E,0))</f>
        <v>3月,5月</v>
      </c>
      <c r="W375" s="3" t="str">
        <f t="shared" si="58"/>
        <v>Y</v>
      </c>
      <c r="X375" s="3" t="str">
        <f t="shared" si="59"/>
        <v/>
      </c>
      <c r="Y375" s="3" t="str">
        <f t="shared" si="60"/>
        <v/>
      </c>
      <c r="Z375" s="3" t="str">
        <f t="shared" si="61"/>
        <v/>
      </c>
      <c r="AA375" s="3" t="str">
        <f t="shared" si="62"/>
        <v/>
      </c>
      <c r="AB375" s="249" t="str">
        <f t="shared" si="63"/>
        <v/>
      </c>
      <c r="AC375" s="3" t="str">
        <f t="shared" si="64"/>
        <v/>
      </c>
      <c r="AD375" s="5" t="str">
        <f t="shared" si="68"/>
        <v/>
      </c>
      <c r="AE375" s="3" t="str">
        <f t="shared" si="65"/>
        <v/>
      </c>
      <c r="AF375" s="3"/>
      <c r="AH375">
        <f>MATCH(ROUND(M375,0)&amp;ROUND(N375,0),樣點!N:N,0)</f>
        <v>1186</v>
      </c>
      <c r="AI375" s="5">
        <f t="shared" si="66"/>
        <v>5.555555981118232E-3</v>
      </c>
    </row>
    <row r="376" spans="3:35">
      <c r="C376" s="246" t="s">
        <v>21</v>
      </c>
      <c r="D376" s="246" t="s">
        <v>172</v>
      </c>
      <c r="E376" s="246" t="s">
        <v>195</v>
      </c>
      <c r="F376" s="246" t="s">
        <v>196</v>
      </c>
      <c r="G376" s="246">
        <v>2019</v>
      </c>
      <c r="H376" s="246">
        <v>5</v>
      </c>
      <c r="I376" s="246">
        <v>9</v>
      </c>
      <c r="J376" s="246">
        <v>1</v>
      </c>
      <c r="K376" s="246" t="s">
        <v>197</v>
      </c>
      <c r="L376" s="247">
        <v>5</v>
      </c>
      <c r="M376" s="246">
        <v>244128</v>
      </c>
      <c r="N376" s="246">
        <v>2691565</v>
      </c>
      <c r="O376" s="246">
        <v>8</v>
      </c>
      <c r="P376" s="246">
        <v>40</v>
      </c>
      <c r="Q376" s="246">
        <v>0</v>
      </c>
      <c r="R376" s="246"/>
      <c r="S376" s="246" t="s">
        <v>90</v>
      </c>
      <c r="T376" s="246" t="s">
        <v>26</v>
      </c>
      <c r="U376" s="246"/>
      <c r="V376" t="str">
        <f>INDEX(樣區!H:H,MATCH(F376,樣區!E:E,0))</f>
        <v>3月,5月</v>
      </c>
      <c r="W376" s="3" t="str">
        <f t="shared" si="58"/>
        <v>Y</v>
      </c>
      <c r="X376" s="3" t="str">
        <f t="shared" si="59"/>
        <v/>
      </c>
      <c r="Y376" s="3" t="str">
        <f t="shared" si="60"/>
        <v/>
      </c>
      <c r="Z376" s="3" t="str">
        <f t="shared" si="61"/>
        <v/>
      </c>
      <c r="AA376" s="3" t="str">
        <f t="shared" si="62"/>
        <v/>
      </c>
      <c r="AB376" s="249" t="str">
        <f t="shared" si="63"/>
        <v/>
      </c>
      <c r="AC376" s="3" t="str">
        <f t="shared" si="64"/>
        <v/>
      </c>
      <c r="AD376" s="5" t="str">
        <f t="shared" si="68"/>
        <v/>
      </c>
      <c r="AE376" s="3" t="str">
        <f t="shared" si="65"/>
        <v/>
      </c>
      <c r="AF376" s="3"/>
      <c r="AH376">
        <f>MATCH(ROUND(M376,0)&amp;ROUND(N376,0),樣點!N:N,0)</f>
        <v>1187</v>
      </c>
      <c r="AI376" s="5">
        <f t="shared" si="66"/>
        <v>5.5555549915879965E-3</v>
      </c>
    </row>
    <row r="377" spans="3:35">
      <c r="C377" s="246" t="s">
        <v>21</v>
      </c>
      <c r="D377" s="246" t="s">
        <v>172</v>
      </c>
      <c r="E377" s="246" t="s">
        <v>195</v>
      </c>
      <c r="F377" s="246" t="s">
        <v>196</v>
      </c>
      <c r="G377" s="246">
        <v>2019</v>
      </c>
      <c r="H377" s="246">
        <v>5</v>
      </c>
      <c r="I377" s="246">
        <v>9</v>
      </c>
      <c r="J377" s="246">
        <v>1</v>
      </c>
      <c r="K377" s="246" t="s">
        <v>197</v>
      </c>
      <c r="L377" s="247">
        <v>6</v>
      </c>
      <c r="M377" s="246">
        <v>244241</v>
      </c>
      <c r="N377" s="246">
        <v>2691396</v>
      </c>
      <c r="O377" s="246">
        <v>8</v>
      </c>
      <c r="P377" s="246">
        <v>48</v>
      </c>
      <c r="Q377" s="246">
        <v>0</v>
      </c>
      <c r="R377" s="246"/>
      <c r="S377" s="246" t="s">
        <v>90</v>
      </c>
      <c r="T377" s="246" t="s">
        <v>26</v>
      </c>
      <c r="U377" s="246"/>
      <c r="V377" t="str">
        <f>INDEX(樣區!H:H,MATCH(F377,樣區!E:E,0))</f>
        <v>3月,5月</v>
      </c>
      <c r="W377" s="3" t="str">
        <f t="shared" si="58"/>
        <v>Y</v>
      </c>
      <c r="X377" s="3" t="str">
        <f t="shared" si="59"/>
        <v/>
      </c>
      <c r="Y377" s="3" t="str">
        <f t="shared" si="60"/>
        <v/>
      </c>
      <c r="Z377" s="3" t="str">
        <f t="shared" si="61"/>
        <v/>
      </c>
      <c r="AA377" s="3" t="str">
        <f t="shared" si="62"/>
        <v/>
      </c>
      <c r="AB377" s="249" t="str">
        <f t="shared" si="63"/>
        <v/>
      </c>
      <c r="AC377" s="3" t="str">
        <f t="shared" si="64"/>
        <v/>
      </c>
      <c r="AD377" s="5" t="str">
        <f t="shared" si="68"/>
        <v/>
      </c>
      <c r="AE377" s="3" t="str">
        <f t="shared" si="65"/>
        <v/>
      </c>
      <c r="AF377" s="3"/>
      <c r="AH377">
        <f>MATCH(ROUND(M377,0)&amp;ROUND(N377,0),樣點!N:N,0)</f>
        <v>1188</v>
      </c>
      <c r="AI377" s="5" t="str">
        <f t="shared" si="66"/>
        <v/>
      </c>
    </row>
    <row r="378" spans="3:35">
      <c r="C378" s="246" t="s">
        <v>21</v>
      </c>
      <c r="D378" s="246" t="s">
        <v>172</v>
      </c>
      <c r="E378" s="246" t="s">
        <v>198</v>
      </c>
      <c r="F378" s="246" t="s">
        <v>199</v>
      </c>
      <c r="G378" s="246">
        <v>2019</v>
      </c>
      <c r="H378" s="246">
        <v>5</v>
      </c>
      <c r="I378" s="246">
        <v>9</v>
      </c>
      <c r="J378" s="246">
        <v>1</v>
      </c>
      <c r="K378" s="246" t="s">
        <v>200</v>
      </c>
      <c r="L378" s="247">
        <v>1</v>
      </c>
      <c r="M378" s="246">
        <v>248006</v>
      </c>
      <c r="N378" s="246">
        <v>2694258</v>
      </c>
      <c r="O378" s="246">
        <v>8</v>
      </c>
      <c r="P378" s="246">
        <v>0</v>
      </c>
      <c r="Q378" s="246">
        <v>0</v>
      </c>
      <c r="R378" s="246"/>
      <c r="S378" s="246" t="s">
        <v>90</v>
      </c>
      <c r="T378" s="246" t="s">
        <v>201</v>
      </c>
      <c r="U378" s="246"/>
      <c r="V378" t="str">
        <f>INDEX(樣區!H:H,MATCH(F378,樣區!E:E,0))</f>
        <v>4月,6月</v>
      </c>
      <c r="W378" s="3" t="str">
        <f t="shared" si="58"/>
        <v>Y</v>
      </c>
      <c r="X378" s="3" t="str">
        <f t="shared" si="59"/>
        <v/>
      </c>
      <c r="Y378" s="3" t="str">
        <f t="shared" si="60"/>
        <v/>
      </c>
      <c r="Z378" s="3" t="str">
        <f t="shared" si="61"/>
        <v/>
      </c>
      <c r="AA378" s="3" t="str">
        <f t="shared" si="62"/>
        <v/>
      </c>
      <c r="AB378" s="249" t="str">
        <f t="shared" si="63"/>
        <v/>
      </c>
      <c r="AC378" s="3" t="str">
        <f t="shared" si="64"/>
        <v/>
      </c>
      <c r="AD378" s="5" t="str">
        <f t="shared" si="68"/>
        <v/>
      </c>
      <c r="AE378" s="3" t="str">
        <f t="shared" si="65"/>
        <v/>
      </c>
      <c r="AF378" s="3"/>
      <c r="AH378">
        <f>MATCH(ROUND(M378,0)&amp;ROUND(N378,0),樣點!N:N,0)</f>
        <v>1189</v>
      </c>
      <c r="AI378" s="5">
        <f t="shared" si="66"/>
        <v>6.9444439723156393E-3</v>
      </c>
    </row>
    <row r="379" spans="3:35">
      <c r="C379" s="246" t="s">
        <v>21</v>
      </c>
      <c r="D379" s="246" t="s">
        <v>172</v>
      </c>
      <c r="E379" s="246" t="s">
        <v>198</v>
      </c>
      <c r="F379" s="246" t="s">
        <v>199</v>
      </c>
      <c r="G379" s="246">
        <v>2019</v>
      </c>
      <c r="H379" s="246">
        <v>5</v>
      </c>
      <c r="I379" s="246">
        <v>9</v>
      </c>
      <c r="J379" s="246">
        <v>1</v>
      </c>
      <c r="K379" s="246" t="s">
        <v>200</v>
      </c>
      <c r="L379" s="247">
        <v>2</v>
      </c>
      <c r="M379" s="246">
        <v>248039</v>
      </c>
      <c r="N379" s="246">
        <v>2694457</v>
      </c>
      <c r="O379" s="246">
        <v>8</v>
      </c>
      <c r="P379" s="246">
        <v>10</v>
      </c>
      <c r="Q379" s="246">
        <v>0</v>
      </c>
      <c r="R379" s="246"/>
      <c r="S379" s="246" t="s">
        <v>90</v>
      </c>
      <c r="T379" s="246" t="s">
        <v>133</v>
      </c>
      <c r="U379" s="246"/>
      <c r="V379" t="str">
        <f>INDEX(樣區!H:H,MATCH(F379,樣區!E:E,0))</f>
        <v>4月,6月</v>
      </c>
      <c r="W379" s="3" t="str">
        <f t="shared" si="58"/>
        <v>Y</v>
      </c>
      <c r="X379" s="3" t="str">
        <f t="shared" si="59"/>
        <v/>
      </c>
      <c r="Y379" s="3" t="str">
        <f t="shared" si="60"/>
        <v/>
      </c>
      <c r="Z379" s="3" t="str">
        <f t="shared" si="61"/>
        <v/>
      </c>
      <c r="AA379" s="3" t="str">
        <f t="shared" si="62"/>
        <v/>
      </c>
      <c r="AB379" s="249" t="str">
        <f t="shared" si="63"/>
        <v/>
      </c>
      <c r="AC379" s="3" t="str">
        <f t="shared" si="64"/>
        <v/>
      </c>
      <c r="AD379" s="5" t="str">
        <f t="shared" si="68"/>
        <v/>
      </c>
      <c r="AE379" s="3" t="str">
        <f t="shared" si="65"/>
        <v/>
      </c>
      <c r="AF379" s="3"/>
      <c r="AH379">
        <f>MATCH(ROUND(M379,0)&amp;ROUND(N379,0),樣點!N:N,0)</f>
        <v>1190</v>
      </c>
      <c r="AI379" s="5">
        <f t="shared" si="66"/>
        <v>5.555555981118232E-3</v>
      </c>
    </row>
    <row r="380" spans="3:35">
      <c r="C380" s="246" t="s">
        <v>21</v>
      </c>
      <c r="D380" s="246" t="s">
        <v>172</v>
      </c>
      <c r="E380" s="246" t="s">
        <v>198</v>
      </c>
      <c r="F380" s="246" t="s">
        <v>199</v>
      </c>
      <c r="G380" s="246">
        <v>2019</v>
      </c>
      <c r="H380" s="246">
        <v>5</v>
      </c>
      <c r="I380" s="246">
        <v>9</v>
      </c>
      <c r="J380" s="246">
        <v>1</v>
      </c>
      <c r="K380" s="246" t="s">
        <v>200</v>
      </c>
      <c r="L380" s="247">
        <v>3</v>
      </c>
      <c r="M380" s="246">
        <v>248248</v>
      </c>
      <c r="N380" s="246">
        <v>2694270</v>
      </c>
      <c r="O380" s="246">
        <v>8</v>
      </c>
      <c r="P380" s="246">
        <v>18</v>
      </c>
      <c r="Q380" s="246">
        <v>0</v>
      </c>
      <c r="R380" s="246"/>
      <c r="S380" s="246" t="s">
        <v>90</v>
      </c>
      <c r="T380" s="246" t="s">
        <v>32</v>
      </c>
      <c r="U380" s="246"/>
      <c r="V380" t="str">
        <f>INDEX(樣區!H:H,MATCH(F380,樣區!E:E,0))</f>
        <v>4月,6月</v>
      </c>
      <c r="W380" s="3" t="str">
        <f t="shared" si="58"/>
        <v>Y</v>
      </c>
      <c r="X380" s="3" t="str">
        <f t="shared" si="59"/>
        <v/>
      </c>
      <c r="Y380" s="3" t="str">
        <f t="shared" si="60"/>
        <v/>
      </c>
      <c r="Z380" s="3" t="str">
        <f t="shared" si="61"/>
        <v/>
      </c>
      <c r="AA380" s="3" t="str">
        <f t="shared" si="62"/>
        <v/>
      </c>
      <c r="AB380" s="249" t="str">
        <f t="shared" si="63"/>
        <v/>
      </c>
      <c r="AC380" s="3" t="str">
        <f t="shared" si="64"/>
        <v/>
      </c>
      <c r="AD380" s="5" t="str">
        <f t="shared" si="68"/>
        <v/>
      </c>
      <c r="AE380" s="3" t="str">
        <f t="shared" si="65"/>
        <v/>
      </c>
      <c r="AF380" s="3"/>
      <c r="AH380">
        <f>MATCH(ROUND(M380,0)&amp;ROUND(N380,0),樣點!N:N,0)</f>
        <v>1191</v>
      </c>
      <c r="AI380" s="5">
        <f t="shared" si="66"/>
        <v>6.9444440305233002E-3</v>
      </c>
    </row>
    <row r="381" spans="3:35">
      <c r="C381" s="246" t="s">
        <v>21</v>
      </c>
      <c r="D381" s="246" t="s">
        <v>172</v>
      </c>
      <c r="E381" s="246" t="s">
        <v>198</v>
      </c>
      <c r="F381" s="246" t="s">
        <v>199</v>
      </c>
      <c r="G381" s="246">
        <v>2019</v>
      </c>
      <c r="H381" s="246">
        <v>5</v>
      </c>
      <c r="I381" s="246">
        <v>9</v>
      </c>
      <c r="J381" s="246">
        <v>1</v>
      </c>
      <c r="K381" s="246" t="s">
        <v>200</v>
      </c>
      <c r="L381" s="247">
        <v>4</v>
      </c>
      <c r="M381" s="246">
        <v>248287</v>
      </c>
      <c r="N381" s="246">
        <v>2694477</v>
      </c>
      <c r="O381" s="246">
        <v>8</v>
      </c>
      <c r="P381" s="246">
        <v>28</v>
      </c>
      <c r="Q381" s="246">
        <v>0</v>
      </c>
      <c r="R381" s="246"/>
      <c r="S381" s="246" t="s">
        <v>90</v>
      </c>
      <c r="T381" s="246" t="s">
        <v>32</v>
      </c>
      <c r="U381" s="246"/>
      <c r="V381" t="str">
        <f>INDEX(樣區!H:H,MATCH(F381,樣區!E:E,0))</f>
        <v>4月,6月</v>
      </c>
      <c r="W381" s="3" t="str">
        <f t="shared" si="58"/>
        <v>Y</v>
      </c>
      <c r="X381" s="3" t="str">
        <f t="shared" si="59"/>
        <v/>
      </c>
      <c r="Y381" s="3" t="str">
        <f t="shared" si="60"/>
        <v/>
      </c>
      <c r="Z381" s="3" t="str">
        <f t="shared" si="61"/>
        <v/>
      </c>
      <c r="AA381" s="3" t="str">
        <f t="shared" si="62"/>
        <v/>
      </c>
      <c r="AB381" s="249" t="str">
        <f t="shared" si="63"/>
        <v/>
      </c>
      <c r="AC381" s="3" t="str">
        <f t="shared" si="64"/>
        <v/>
      </c>
      <c r="AD381" s="5" t="str">
        <f t="shared" si="68"/>
        <v/>
      </c>
      <c r="AE381" s="3" t="str">
        <f t="shared" si="65"/>
        <v/>
      </c>
      <c r="AF381" s="3"/>
      <c r="AH381">
        <f>MATCH(ROUND(M381,0)&amp;ROUND(N381,0),樣點!N:N,0)</f>
        <v>1192</v>
      </c>
      <c r="AI381" s="5">
        <f t="shared" si="66"/>
        <v>6.9444450200535357E-3</v>
      </c>
    </row>
    <row r="382" spans="3:35">
      <c r="C382" s="246" t="s">
        <v>21</v>
      </c>
      <c r="D382" s="246" t="s">
        <v>172</v>
      </c>
      <c r="E382" s="246" t="s">
        <v>198</v>
      </c>
      <c r="F382" s="246" t="s">
        <v>199</v>
      </c>
      <c r="G382" s="246">
        <v>2019</v>
      </c>
      <c r="H382" s="246">
        <v>5</v>
      </c>
      <c r="I382" s="246">
        <v>9</v>
      </c>
      <c r="J382" s="246">
        <v>1</v>
      </c>
      <c r="K382" s="246" t="s">
        <v>200</v>
      </c>
      <c r="L382" s="247">
        <v>5</v>
      </c>
      <c r="M382" s="246">
        <v>248470</v>
      </c>
      <c r="N382" s="246">
        <v>2694597</v>
      </c>
      <c r="O382" s="246">
        <v>8</v>
      </c>
      <c r="P382" s="246">
        <v>38</v>
      </c>
      <c r="Q382" s="246">
        <v>0</v>
      </c>
      <c r="R382" s="246"/>
      <c r="S382" s="246" t="s">
        <v>90</v>
      </c>
      <c r="T382" s="246" t="s">
        <v>32</v>
      </c>
      <c r="U382" s="246"/>
      <c r="V382" t="str">
        <f>INDEX(樣區!H:H,MATCH(F382,樣區!E:E,0))</f>
        <v>4月,6月</v>
      </c>
      <c r="W382" s="3" t="str">
        <f t="shared" si="58"/>
        <v>Y</v>
      </c>
      <c r="X382" s="3" t="str">
        <f t="shared" si="59"/>
        <v/>
      </c>
      <c r="Y382" s="3" t="str">
        <f t="shared" si="60"/>
        <v/>
      </c>
      <c r="Z382" s="3" t="str">
        <f t="shared" si="61"/>
        <v/>
      </c>
      <c r="AA382" s="3" t="str">
        <f t="shared" si="62"/>
        <v/>
      </c>
      <c r="AB382" s="249" t="str">
        <f t="shared" si="63"/>
        <v/>
      </c>
      <c r="AC382" s="3" t="str">
        <f t="shared" si="64"/>
        <v/>
      </c>
      <c r="AD382" s="5" t="str">
        <f t="shared" si="68"/>
        <v/>
      </c>
      <c r="AE382" s="3" t="str">
        <f t="shared" si="65"/>
        <v/>
      </c>
      <c r="AF382" s="3"/>
      <c r="AH382">
        <f>MATCH(ROUND(M382,0)&amp;ROUND(N382,0),樣點!N:N,0)</f>
        <v>1193</v>
      </c>
      <c r="AI382" s="5">
        <f t="shared" si="66"/>
        <v>6.2499999767169356E-3</v>
      </c>
    </row>
    <row r="383" spans="3:35">
      <c r="C383" s="246" t="s">
        <v>21</v>
      </c>
      <c r="D383" s="246" t="s">
        <v>172</v>
      </c>
      <c r="E383" s="246" t="s">
        <v>198</v>
      </c>
      <c r="F383" s="246" t="s">
        <v>199</v>
      </c>
      <c r="G383" s="246">
        <v>2019</v>
      </c>
      <c r="H383" s="246">
        <v>5</v>
      </c>
      <c r="I383" s="246">
        <v>9</v>
      </c>
      <c r="J383" s="246">
        <v>1</v>
      </c>
      <c r="K383" s="246" t="s">
        <v>200</v>
      </c>
      <c r="L383" s="247">
        <v>6</v>
      </c>
      <c r="M383" s="246">
        <v>248622</v>
      </c>
      <c r="N383" s="246">
        <v>2694750</v>
      </c>
      <c r="O383" s="246">
        <v>8</v>
      </c>
      <c r="P383" s="246">
        <v>47</v>
      </c>
      <c r="Q383" s="246">
        <v>0</v>
      </c>
      <c r="R383" s="246"/>
      <c r="S383" s="246" t="s">
        <v>90</v>
      </c>
      <c r="T383" s="246" t="s">
        <v>133</v>
      </c>
      <c r="U383" s="246"/>
      <c r="V383" t="str">
        <f>INDEX(樣區!H:H,MATCH(F383,樣區!E:E,0))</f>
        <v>4月,6月</v>
      </c>
      <c r="W383" s="3" t="str">
        <f t="shared" si="58"/>
        <v>Y</v>
      </c>
      <c r="X383" s="3" t="str">
        <f t="shared" si="59"/>
        <v/>
      </c>
      <c r="Y383" s="3" t="str">
        <f t="shared" si="60"/>
        <v/>
      </c>
      <c r="Z383" s="3" t="str">
        <f t="shared" si="61"/>
        <v/>
      </c>
      <c r="AA383" s="3" t="str">
        <f t="shared" si="62"/>
        <v/>
      </c>
      <c r="AB383" s="249" t="str">
        <f t="shared" si="63"/>
        <v/>
      </c>
      <c r="AC383" s="3" t="str">
        <f t="shared" si="64"/>
        <v/>
      </c>
      <c r="AD383" s="5" t="str">
        <f t="shared" si="68"/>
        <v/>
      </c>
      <c r="AE383" s="3" t="str">
        <f t="shared" si="65"/>
        <v/>
      </c>
      <c r="AF383" s="3"/>
      <c r="AH383">
        <f>MATCH(ROUND(M383,0)&amp;ROUND(N383,0),樣點!N:N,0)</f>
        <v>1194</v>
      </c>
      <c r="AI383" s="5" t="str">
        <f t="shared" si="66"/>
        <v/>
      </c>
    </row>
    <row r="384" spans="3:35">
      <c r="C384" s="246" t="s">
        <v>21</v>
      </c>
      <c r="D384" s="246" t="s">
        <v>172</v>
      </c>
      <c r="E384" s="246" t="s">
        <v>202</v>
      </c>
      <c r="F384" s="246" t="s">
        <v>203</v>
      </c>
      <c r="G384" s="246">
        <v>2019</v>
      </c>
      <c r="H384" s="246">
        <v>5</v>
      </c>
      <c r="I384" s="246">
        <v>8</v>
      </c>
      <c r="J384" s="246">
        <v>1</v>
      </c>
      <c r="K384" s="246" t="s">
        <v>200</v>
      </c>
      <c r="L384" s="247">
        <v>1</v>
      </c>
      <c r="M384" s="246">
        <v>248393</v>
      </c>
      <c r="N384" s="246">
        <v>2694849</v>
      </c>
      <c r="O384" s="246">
        <v>7</v>
      </c>
      <c r="P384" s="246">
        <v>50</v>
      </c>
      <c r="Q384" s="246">
        <v>0</v>
      </c>
      <c r="R384" s="246"/>
      <c r="S384" s="246" t="s">
        <v>90</v>
      </c>
      <c r="T384" s="246" t="s">
        <v>32</v>
      </c>
      <c r="U384" s="246"/>
      <c r="V384" t="str">
        <f>INDEX(樣區!H:H,MATCH(F384,樣區!E:E,0))</f>
        <v>4月,6月</v>
      </c>
      <c r="W384" s="3" t="str">
        <f t="shared" si="58"/>
        <v>Y</v>
      </c>
      <c r="X384" s="3" t="str">
        <f t="shared" si="59"/>
        <v/>
      </c>
      <c r="Y384" s="3" t="str">
        <f t="shared" si="60"/>
        <v/>
      </c>
      <c r="Z384" s="3" t="str">
        <f t="shared" si="61"/>
        <v/>
      </c>
      <c r="AA384" s="3" t="str">
        <f t="shared" si="62"/>
        <v/>
      </c>
      <c r="AB384" s="249" t="str">
        <f t="shared" si="63"/>
        <v/>
      </c>
      <c r="AC384" s="3" t="str">
        <f t="shared" si="64"/>
        <v/>
      </c>
      <c r="AD384" s="5" t="str">
        <f t="shared" si="68"/>
        <v/>
      </c>
      <c r="AE384" s="3" t="str">
        <f t="shared" si="65"/>
        <v/>
      </c>
      <c r="AF384" s="3"/>
      <c r="AH384">
        <f>MATCH(ROUND(M384,0)&amp;ROUND(N384,0),樣點!N:N,0)</f>
        <v>1195</v>
      </c>
      <c r="AI384" s="5">
        <f t="shared" si="66"/>
        <v>5.555555981118232E-3</v>
      </c>
    </row>
    <row r="385" spans="3:35">
      <c r="C385" s="246" t="s">
        <v>21</v>
      </c>
      <c r="D385" s="246" t="s">
        <v>172</v>
      </c>
      <c r="E385" s="246" t="s">
        <v>202</v>
      </c>
      <c r="F385" s="246" t="s">
        <v>203</v>
      </c>
      <c r="G385" s="246">
        <v>2019</v>
      </c>
      <c r="H385" s="246">
        <v>5</v>
      </c>
      <c r="I385" s="246">
        <v>8</v>
      </c>
      <c r="J385" s="246">
        <v>1</v>
      </c>
      <c r="K385" s="246" t="s">
        <v>200</v>
      </c>
      <c r="L385" s="247">
        <v>2</v>
      </c>
      <c r="M385" s="246">
        <v>248496</v>
      </c>
      <c r="N385" s="246">
        <v>2695021</v>
      </c>
      <c r="O385" s="246">
        <v>7</v>
      </c>
      <c r="P385" s="246">
        <v>58</v>
      </c>
      <c r="Q385" s="246">
        <v>0</v>
      </c>
      <c r="R385" s="246"/>
      <c r="S385" s="246" t="s">
        <v>90</v>
      </c>
      <c r="T385" s="246" t="s">
        <v>133</v>
      </c>
      <c r="U385" s="246"/>
      <c r="V385" t="str">
        <f>INDEX(樣區!H:H,MATCH(F385,樣區!E:E,0))</f>
        <v>4月,6月</v>
      </c>
      <c r="W385" s="3" t="str">
        <f t="shared" si="58"/>
        <v>Y</v>
      </c>
      <c r="X385" s="3" t="str">
        <f t="shared" si="59"/>
        <v/>
      </c>
      <c r="Y385" s="3" t="str">
        <f t="shared" si="60"/>
        <v/>
      </c>
      <c r="Z385" s="3" t="str">
        <f t="shared" si="61"/>
        <v/>
      </c>
      <c r="AA385" s="3" t="str">
        <f t="shared" si="62"/>
        <v/>
      </c>
      <c r="AB385" s="249" t="str">
        <f t="shared" si="63"/>
        <v/>
      </c>
      <c r="AC385" s="3" t="str">
        <f t="shared" si="64"/>
        <v/>
      </c>
      <c r="AD385" s="5" t="str">
        <f t="shared" si="68"/>
        <v/>
      </c>
      <c r="AE385" s="3" t="str">
        <f t="shared" si="65"/>
        <v/>
      </c>
      <c r="AF385" s="3"/>
      <c r="AH385">
        <f>MATCH(ROUND(M385,0)&amp;ROUND(N385,0),樣點!N:N,0)</f>
        <v>1196</v>
      </c>
      <c r="AI385" s="5">
        <f t="shared" si="66"/>
        <v>6.9444440305233002E-3</v>
      </c>
    </row>
    <row r="386" spans="3:35">
      <c r="C386" s="246" t="s">
        <v>21</v>
      </c>
      <c r="D386" s="246" t="s">
        <v>172</v>
      </c>
      <c r="E386" s="246" t="s">
        <v>202</v>
      </c>
      <c r="F386" s="246" t="s">
        <v>203</v>
      </c>
      <c r="G386" s="246">
        <v>2019</v>
      </c>
      <c r="H386" s="246">
        <v>5</v>
      </c>
      <c r="I386" s="246">
        <v>8</v>
      </c>
      <c r="J386" s="246">
        <v>1</v>
      </c>
      <c r="K386" s="246" t="s">
        <v>200</v>
      </c>
      <c r="L386" s="247">
        <v>3</v>
      </c>
      <c r="M386" s="246">
        <v>248702</v>
      </c>
      <c r="N386" s="246">
        <v>2695092</v>
      </c>
      <c r="O386" s="246">
        <v>8</v>
      </c>
      <c r="P386" s="246">
        <v>8</v>
      </c>
      <c r="Q386" s="246">
        <v>0</v>
      </c>
      <c r="R386" s="246"/>
      <c r="S386" s="246" t="s">
        <v>90</v>
      </c>
      <c r="T386" s="246" t="s">
        <v>26</v>
      </c>
      <c r="U386" s="246"/>
      <c r="V386" t="str">
        <f>INDEX(樣區!H:H,MATCH(F386,樣區!E:E,0))</f>
        <v>4月,6月</v>
      </c>
      <c r="W386" s="3" t="str">
        <f t="shared" ref="W386:W449" si="69">IF(ISNUMBER(AH386),"Y","N")</f>
        <v>Y</v>
      </c>
      <c r="X386" s="3" t="str">
        <f t="shared" ref="X386:X449" si="70">IF(OR(ISBLANK(H386),ISBLANK(I386)),"需記錄日期","")</f>
        <v/>
      </c>
      <c r="Y386" s="3" t="str">
        <f t="shared" ref="Y386:Y449" si="71">IF(O386&gt;9,"時間太晚","")</f>
        <v/>
      </c>
      <c r="Z386" s="3" t="str">
        <f t="shared" ref="Z386:Z449" si="72">IF(ISBLANK(Q386),"需記錄數量",IF(Q386&gt;2,"2隻以上，請記為猴群",""))</f>
        <v/>
      </c>
      <c r="AA386" s="3" t="str">
        <f t="shared" ref="AA386:AA449" si="73">IF(OR(Q386=1,Q386=2),IF(ISTEXT(R386),"","需記錄距離"),"")</f>
        <v/>
      </c>
      <c r="AB386" s="249" t="str">
        <f t="shared" ref="AB386:AB449" si="74">IF(S386="Y",IF(Q386&lt;&gt;2,"有叫聲應為猴群",""),"")</f>
        <v/>
      </c>
      <c r="AC386" s="3" t="str">
        <f t="shared" ref="AC386:AC449" si="75">IF(ISBLANK(T386),"需記錄棲地類型",IF(LEN(T386)&lt;&gt;2,"請填最主要的棲地類型，其餘的可在備注補充說明",""))</f>
        <v/>
      </c>
      <c r="AD386" s="5" t="str">
        <f t="shared" si="68"/>
        <v/>
      </c>
      <c r="AE386" s="3" t="str">
        <f t="shared" ref="AE386:AE449" si="76">IF(COUNTIF(U386,"*搖樹*")=1,IF(Q386&lt;&gt;2,"有搖樹行為應為猴群",""),"")</f>
        <v/>
      </c>
      <c r="AF386" s="3"/>
      <c r="AH386">
        <f>MATCH(ROUND(M386,0)&amp;ROUND(N386,0),樣點!N:N,0)</f>
        <v>1197</v>
      </c>
      <c r="AI386" s="5">
        <f t="shared" ref="AI386:AI449" si="77">IF((F387&amp;J387)=(F386&amp;J386),ABS((DATE(G387,H387,I387)&amp;TIME(O387,P387,0))-(DATE(G386,H386,I386)&amp;TIME(O386,P386,0))),"")</f>
        <v>6.2499999767169356E-3</v>
      </c>
    </row>
    <row r="387" spans="3:35">
      <c r="C387" s="246" t="s">
        <v>21</v>
      </c>
      <c r="D387" s="246" t="s">
        <v>172</v>
      </c>
      <c r="E387" s="246" t="s">
        <v>202</v>
      </c>
      <c r="F387" s="246" t="s">
        <v>203</v>
      </c>
      <c r="G387" s="246">
        <v>2019</v>
      </c>
      <c r="H387" s="246">
        <v>5</v>
      </c>
      <c r="I387" s="246">
        <v>8</v>
      </c>
      <c r="J387" s="246">
        <v>1</v>
      </c>
      <c r="K387" s="246" t="s">
        <v>200</v>
      </c>
      <c r="L387" s="247">
        <v>4</v>
      </c>
      <c r="M387" s="246">
        <v>248831</v>
      </c>
      <c r="N387" s="246">
        <v>2695287</v>
      </c>
      <c r="O387" s="246">
        <v>8</v>
      </c>
      <c r="P387" s="246">
        <v>17</v>
      </c>
      <c r="Q387" s="246">
        <v>1</v>
      </c>
      <c r="R387" s="246" t="s">
        <v>43</v>
      </c>
      <c r="S387" s="246" t="s">
        <v>44</v>
      </c>
      <c r="T387" s="246" t="s">
        <v>26</v>
      </c>
      <c r="U387" s="246"/>
      <c r="V387" t="str">
        <f>INDEX(樣區!H:H,MATCH(F387,樣區!E:E,0))</f>
        <v>4月,6月</v>
      </c>
      <c r="W387" s="3" t="str">
        <f t="shared" si="69"/>
        <v>Y</v>
      </c>
      <c r="X387" s="3" t="str">
        <f t="shared" si="70"/>
        <v/>
      </c>
      <c r="Y387" s="3" t="str">
        <f t="shared" si="71"/>
        <v/>
      </c>
      <c r="Z387" s="3" t="str">
        <f t="shared" si="72"/>
        <v/>
      </c>
      <c r="AA387" s="3" t="str">
        <f t="shared" si="73"/>
        <v/>
      </c>
      <c r="AB387" s="249" t="str">
        <f t="shared" si="74"/>
        <v>有叫聲應為猴群</v>
      </c>
      <c r="AC387" s="3" t="str">
        <f t="shared" si="75"/>
        <v/>
      </c>
      <c r="AD387" s="5" t="str">
        <f t="shared" si="68"/>
        <v/>
      </c>
      <c r="AE387" s="3" t="str">
        <f t="shared" si="76"/>
        <v/>
      </c>
      <c r="AF387" s="3"/>
      <c r="AH387">
        <f>MATCH(ROUND(M387,0)&amp;ROUND(N387,0),樣點!N:N,0)</f>
        <v>1198</v>
      </c>
      <c r="AI387" s="5">
        <f t="shared" si="77"/>
        <v>6.2500000349245965E-3</v>
      </c>
    </row>
    <row r="388" spans="3:35">
      <c r="C388" s="246" t="s">
        <v>21</v>
      </c>
      <c r="D388" s="246" t="s">
        <v>172</v>
      </c>
      <c r="E388" s="246" t="s">
        <v>202</v>
      </c>
      <c r="F388" s="246" t="s">
        <v>203</v>
      </c>
      <c r="G388" s="246">
        <v>2019</v>
      </c>
      <c r="H388" s="246">
        <v>5</v>
      </c>
      <c r="I388" s="246">
        <v>8</v>
      </c>
      <c r="J388" s="246">
        <v>1</v>
      </c>
      <c r="K388" s="246" t="s">
        <v>200</v>
      </c>
      <c r="L388" s="247">
        <v>5</v>
      </c>
      <c r="M388" s="246">
        <v>249018</v>
      </c>
      <c r="N388" s="246">
        <v>2695219</v>
      </c>
      <c r="O388" s="246">
        <v>8</v>
      </c>
      <c r="P388" s="246">
        <v>26</v>
      </c>
      <c r="Q388" s="246">
        <v>0</v>
      </c>
      <c r="R388" s="246"/>
      <c r="S388" s="246" t="s">
        <v>90</v>
      </c>
      <c r="T388" s="246" t="s">
        <v>26</v>
      </c>
      <c r="U388" s="246"/>
      <c r="V388" t="str">
        <f>INDEX(樣區!H:H,MATCH(F388,樣區!E:E,0))</f>
        <v>4月,6月</v>
      </c>
      <c r="W388" s="3" t="str">
        <f t="shared" si="69"/>
        <v>Y</v>
      </c>
      <c r="X388" s="3" t="str">
        <f t="shared" si="70"/>
        <v/>
      </c>
      <c r="Y388" s="3" t="str">
        <f t="shared" si="71"/>
        <v/>
      </c>
      <c r="Z388" s="3" t="str">
        <f t="shared" si="72"/>
        <v/>
      </c>
      <c r="AA388" s="3" t="str">
        <f t="shared" si="73"/>
        <v/>
      </c>
      <c r="AB388" s="249" t="str">
        <f t="shared" si="74"/>
        <v/>
      </c>
      <c r="AC388" s="3" t="str">
        <f t="shared" si="75"/>
        <v/>
      </c>
      <c r="AD388" s="5" t="str">
        <f t="shared" si="68"/>
        <v/>
      </c>
      <c r="AE388" s="3" t="str">
        <f t="shared" si="76"/>
        <v/>
      </c>
      <c r="AF388" s="3"/>
      <c r="AH388">
        <f>MATCH(ROUND(M388,0)&amp;ROUND(N388,0),樣點!N:N,0)</f>
        <v>1199</v>
      </c>
      <c r="AI388" s="5">
        <f t="shared" si="77"/>
        <v>6.2499999767169356E-3</v>
      </c>
    </row>
    <row r="389" spans="3:35">
      <c r="C389" s="246" t="s">
        <v>21</v>
      </c>
      <c r="D389" s="246" t="s">
        <v>172</v>
      </c>
      <c r="E389" s="246" t="s">
        <v>202</v>
      </c>
      <c r="F389" s="246" t="s">
        <v>203</v>
      </c>
      <c r="G389" s="246">
        <v>2019</v>
      </c>
      <c r="H389" s="246">
        <v>5</v>
      </c>
      <c r="I389" s="246">
        <v>8</v>
      </c>
      <c r="J389" s="246">
        <v>1</v>
      </c>
      <c r="K389" s="246" t="s">
        <v>200</v>
      </c>
      <c r="L389" s="247">
        <v>6</v>
      </c>
      <c r="M389" s="246">
        <v>249188</v>
      </c>
      <c r="N389" s="246">
        <v>2695100</v>
      </c>
      <c r="O389" s="246">
        <v>8</v>
      </c>
      <c r="P389" s="246">
        <v>35</v>
      </c>
      <c r="Q389" s="246">
        <v>0</v>
      </c>
      <c r="R389" s="246"/>
      <c r="S389" s="246" t="s">
        <v>90</v>
      </c>
      <c r="T389" s="246" t="s">
        <v>26</v>
      </c>
      <c r="U389" s="246"/>
      <c r="V389" t="str">
        <f>INDEX(樣區!H:H,MATCH(F389,樣區!E:E,0))</f>
        <v>4月,6月</v>
      </c>
      <c r="W389" s="3" t="str">
        <f t="shared" si="69"/>
        <v>Y</v>
      </c>
      <c r="X389" s="3" t="str">
        <f t="shared" si="70"/>
        <v/>
      </c>
      <c r="Y389" s="3" t="str">
        <f t="shared" si="71"/>
        <v/>
      </c>
      <c r="Z389" s="3" t="str">
        <f t="shared" si="72"/>
        <v/>
      </c>
      <c r="AA389" s="3" t="str">
        <f t="shared" si="73"/>
        <v/>
      </c>
      <c r="AB389" s="249" t="str">
        <f t="shared" si="74"/>
        <v/>
      </c>
      <c r="AC389" s="3" t="str">
        <f t="shared" si="75"/>
        <v/>
      </c>
      <c r="AD389" s="5" t="str">
        <f t="shared" si="68"/>
        <v/>
      </c>
      <c r="AE389" s="3" t="str">
        <f t="shared" si="76"/>
        <v/>
      </c>
      <c r="AF389" s="3"/>
      <c r="AH389">
        <f>MATCH(ROUND(M389,0)&amp;ROUND(N389,0),樣點!N:N,0)</f>
        <v>1200</v>
      </c>
      <c r="AI389" s="5" t="str">
        <f t="shared" si="77"/>
        <v/>
      </c>
    </row>
    <row r="390" spans="3:35">
      <c r="C390" s="246" t="s">
        <v>21</v>
      </c>
      <c r="D390" s="246" t="s">
        <v>172</v>
      </c>
      <c r="E390" s="246" t="s">
        <v>204</v>
      </c>
      <c r="F390" s="246" t="s">
        <v>205</v>
      </c>
      <c r="G390" s="246">
        <v>2019</v>
      </c>
      <c r="H390" s="246">
        <v>5</v>
      </c>
      <c r="I390" s="246">
        <v>10</v>
      </c>
      <c r="J390" s="246">
        <v>1</v>
      </c>
      <c r="K390" s="246" t="s">
        <v>206</v>
      </c>
      <c r="L390" s="247">
        <v>1</v>
      </c>
      <c r="M390" s="246">
        <v>230672</v>
      </c>
      <c r="N390" s="246">
        <v>2670818</v>
      </c>
      <c r="O390" s="246">
        <v>9</v>
      </c>
      <c r="P390" s="246">
        <v>37</v>
      </c>
      <c r="Q390" s="246">
        <v>0</v>
      </c>
      <c r="R390" s="246"/>
      <c r="S390" s="246" t="s">
        <v>90</v>
      </c>
      <c r="T390" s="246" t="s">
        <v>26</v>
      </c>
      <c r="U390" s="246"/>
      <c r="V390" t="str">
        <f>INDEX(樣區!H:H,MATCH(F390,樣區!E:E,0))</f>
        <v>3月,5月</v>
      </c>
      <c r="W390" s="3" t="str">
        <f t="shared" si="69"/>
        <v>Y</v>
      </c>
      <c r="X390" s="3" t="str">
        <f t="shared" si="70"/>
        <v/>
      </c>
      <c r="Y390" s="3" t="str">
        <f t="shared" si="71"/>
        <v/>
      </c>
      <c r="Z390" s="3" t="str">
        <f t="shared" si="72"/>
        <v/>
      </c>
      <c r="AA390" s="3" t="str">
        <f t="shared" si="73"/>
        <v/>
      </c>
      <c r="AB390" s="249" t="str">
        <f t="shared" si="74"/>
        <v/>
      </c>
      <c r="AC390" s="3" t="str">
        <f t="shared" si="75"/>
        <v/>
      </c>
      <c r="AD390" s="5" t="str">
        <f t="shared" si="68"/>
        <v/>
      </c>
      <c r="AE390" s="3" t="str">
        <f t="shared" si="76"/>
        <v/>
      </c>
      <c r="AF390" s="3"/>
      <c r="AH390">
        <f>MATCH(ROUND(M390,0)&amp;ROUND(N390,0),樣點!N:N,0)</f>
        <v>1201</v>
      </c>
      <c r="AI390" s="5">
        <f t="shared" si="77"/>
        <v>6.2500000349245965E-3</v>
      </c>
    </row>
    <row r="391" spans="3:35">
      <c r="C391" s="246" t="s">
        <v>21</v>
      </c>
      <c r="D391" s="246" t="s">
        <v>172</v>
      </c>
      <c r="E391" s="246" t="s">
        <v>204</v>
      </c>
      <c r="F391" s="246" t="s">
        <v>205</v>
      </c>
      <c r="G391" s="246">
        <v>2019</v>
      </c>
      <c r="H391" s="246">
        <v>5</v>
      </c>
      <c r="I391" s="246">
        <v>10</v>
      </c>
      <c r="J391" s="246">
        <v>1</v>
      </c>
      <c r="K391" s="246" t="s">
        <v>206</v>
      </c>
      <c r="L391" s="247">
        <v>2</v>
      </c>
      <c r="M391" s="246">
        <v>230884</v>
      </c>
      <c r="N391" s="246">
        <v>2670851</v>
      </c>
      <c r="O391" s="246">
        <v>9</v>
      </c>
      <c r="P391" s="246">
        <v>28</v>
      </c>
      <c r="Q391" s="246">
        <v>0</v>
      </c>
      <c r="R391" s="246"/>
      <c r="S391" s="246" t="s">
        <v>90</v>
      </c>
      <c r="T391" s="246" t="s">
        <v>26</v>
      </c>
      <c r="U391" s="246"/>
      <c r="V391" t="str">
        <f>INDEX(樣區!H:H,MATCH(F391,樣區!E:E,0))</f>
        <v>3月,5月</v>
      </c>
      <c r="W391" s="3" t="str">
        <f t="shared" si="69"/>
        <v>Y</v>
      </c>
      <c r="X391" s="3" t="str">
        <f t="shared" si="70"/>
        <v/>
      </c>
      <c r="Y391" s="3" t="str">
        <f t="shared" si="71"/>
        <v/>
      </c>
      <c r="Z391" s="3" t="str">
        <f t="shared" si="72"/>
        <v/>
      </c>
      <c r="AA391" s="3" t="str">
        <f t="shared" si="73"/>
        <v/>
      </c>
      <c r="AB391" s="249" t="str">
        <f t="shared" si="74"/>
        <v/>
      </c>
      <c r="AC391" s="3" t="str">
        <f t="shared" si="75"/>
        <v/>
      </c>
      <c r="AD391" s="5" t="str">
        <f t="shared" si="68"/>
        <v/>
      </c>
      <c r="AE391" s="3" t="str">
        <f t="shared" si="76"/>
        <v/>
      </c>
      <c r="AF391" s="3"/>
      <c r="AH391">
        <f>MATCH(ROUND(M391,0)&amp;ROUND(N391,0),樣點!N:N,0)</f>
        <v>1202</v>
      </c>
      <c r="AI391" s="5">
        <f t="shared" si="77"/>
        <v>4.8611109959892929E-3</v>
      </c>
    </row>
    <row r="392" spans="3:35">
      <c r="C392" s="246" t="s">
        <v>21</v>
      </c>
      <c r="D392" s="246" t="s">
        <v>172</v>
      </c>
      <c r="E392" s="246" t="s">
        <v>204</v>
      </c>
      <c r="F392" s="246" t="s">
        <v>205</v>
      </c>
      <c r="G392" s="246">
        <v>2019</v>
      </c>
      <c r="H392" s="246">
        <v>5</v>
      </c>
      <c r="I392" s="246">
        <v>10</v>
      </c>
      <c r="J392" s="246">
        <v>1</v>
      </c>
      <c r="K392" s="246" t="s">
        <v>206</v>
      </c>
      <c r="L392" s="247">
        <v>3</v>
      </c>
      <c r="M392" s="246">
        <v>231089</v>
      </c>
      <c r="N392" s="246">
        <v>2670866</v>
      </c>
      <c r="O392" s="246">
        <v>9</v>
      </c>
      <c r="P392" s="246">
        <v>21</v>
      </c>
      <c r="Q392" s="246">
        <v>0</v>
      </c>
      <c r="R392" s="246"/>
      <c r="S392" s="246" t="s">
        <v>90</v>
      </c>
      <c r="T392" s="246" t="s">
        <v>26</v>
      </c>
      <c r="U392" s="246"/>
      <c r="V392" t="str">
        <f>INDEX(樣區!H:H,MATCH(F392,樣區!E:E,0))</f>
        <v>3月,5月</v>
      </c>
      <c r="W392" s="3" t="str">
        <f t="shared" si="69"/>
        <v>Y</v>
      </c>
      <c r="X392" s="3" t="str">
        <f t="shared" si="70"/>
        <v/>
      </c>
      <c r="Y392" s="3" t="str">
        <f t="shared" si="71"/>
        <v/>
      </c>
      <c r="Z392" s="3" t="str">
        <f t="shared" si="72"/>
        <v/>
      </c>
      <c r="AA392" s="3" t="str">
        <f t="shared" si="73"/>
        <v/>
      </c>
      <c r="AB392" s="249" t="str">
        <f t="shared" si="74"/>
        <v/>
      </c>
      <c r="AC392" s="3" t="str">
        <f t="shared" si="75"/>
        <v/>
      </c>
      <c r="AD392" s="5" t="str">
        <f t="shared" si="68"/>
        <v/>
      </c>
      <c r="AE392" s="3" t="str">
        <f t="shared" si="76"/>
        <v/>
      </c>
      <c r="AF392" s="3"/>
      <c r="AH392">
        <f>MATCH(ROUND(M392,0)&amp;ROUND(N392,0),樣點!N:N,0)</f>
        <v>1203</v>
      </c>
      <c r="AI392" s="5">
        <f t="shared" si="77"/>
        <v>6.2499999767169356E-3</v>
      </c>
    </row>
    <row r="393" spans="3:35">
      <c r="C393" s="246" t="s">
        <v>21</v>
      </c>
      <c r="D393" s="246" t="s">
        <v>172</v>
      </c>
      <c r="E393" s="246" t="s">
        <v>204</v>
      </c>
      <c r="F393" s="246" t="s">
        <v>205</v>
      </c>
      <c r="G393" s="246">
        <v>2019</v>
      </c>
      <c r="H393" s="246">
        <v>5</v>
      </c>
      <c r="I393" s="246">
        <v>10</v>
      </c>
      <c r="J393" s="246">
        <v>1</v>
      </c>
      <c r="K393" s="246" t="s">
        <v>206</v>
      </c>
      <c r="L393" s="247">
        <v>4</v>
      </c>
      <c r="M393" s="246">
        <v>231289</v>
      </c>
      <c r="N393" s="246">
        <v>2670888</v>
      </c>
      <c r="O393" s="246">
        <v>9</v>
      </c>
      <c r="P393" s="246">
        <v>12</v>
      </c>
      <c r="Q393" s="246">
        <v>0</v>
      </c>
      <c r="R393" s="246"/>
      <c r="S393" s="246" t="s">
        <v>90</v>
      </c>
      <c r="T393" s="246" t="s">
        <v>26</v>
      </c>
      <c r="U393" s="246"/>
      <c r="V393" t="str">
        <f>INDEX(樣區!H:H,MATCH(F393,樣區!E:E,0))</f>
        <v>3月,5月</v>
      </c>
      <c r="W393" s="3" t="str">
        <f t="shared" si="69"/>
        <v>Y</v>
      </c>
      <c r="X393" s="3" t="str">
        <f t="shared" si="70"/>
        <v/>
      </c>
      <c r="Y393" s="3" t="str">
        <f t="shared" si="71"/>
        <v/>
      </c>
      <c r="Z393" s="3" t="str">
        <f t="shared" si="72"/>
        <v/>
      </c>
      <c r="AA393" s="3" t="str">
        <f t="shared" si="73"/>
        <v/>
      </c>
      <c r="AB393" s="249" t="str">
        <f t="shared" si="74"/>
        <v/>
      </c>
      <c r="AC393" s="3" t="str">
        <f t="shared" si="75"/>
        <v/>
      </c>
      <c r="AD393" s="5" t="str">
        <f t="shared" si="68"/>
        <v/>
      </c>
      <c r="AE393" s="3" t="str">
        <f t="shared" si="76"/>
        <v/>
      </c>
      <c r="AF393" s="3"/>
      <c r="AH393">
        <f>MATCH(ROUND(M393,0)&amp;ROUND(N393,0),樣點!N:N,0)</f>
        <v>1204</v>
      </c>
      <c r="AI393" s="5">
        <f t="shared" si="77"/>
        <v>6.2500000349245965E-3</v>
      </c>
    </row>
    <row r="394" spans="3:35">
      <c r="C394" s="246" t="s">
        <v>21</v>
      </c>
      <c r="D394" s="246" t="s">
        <v>172</v>
      </c>
      <c r="E394" s="246" t="s">
        <v>204</v>
      </c>
      <c r="F394" s="246" t="s">
        <v>205</v>
      </c>
      <c r="G394" s="246">
        <v>2019</v>
      </c>
      <c r="H394" s="246">
        <v>5</v>
      </c>
      <c r="I394" s="246">
        <v>10</v>
      </c>
      <c r="J394" s="246">
        <v>1</v>
      </c>
      <c r="K394" s="246" t="s">
        <v>206</v>
      </c>
      <c r="L394" s="247">
        <v>5</v>
      </c>
      <c r="M394" s="246">
        <v>231400</v>
      </c>
      <c r="N394" s="246">
        <v>2671061</v>
      </c>
      <c r="O394" s="246">
        <v>9</v>
      </c>
      <c r="P394" s="246">
        <v>3</v>
      </c>
      <c r="Q394" s="246">
        <v>0</v>
      </c>
      <c r="R394" s="246"/>
      <c r="S394" s="246" t="s">
        <v>90</v>
      </c>
      <c r="T394" s="246" t="s">
        <v>26</v>
      </c>
      <c r="U394" s="246"/>
      <c r="V394" t="str">
        <f>INDEX(樣區!H:H,MATCH(F394,樣區!E:E,0))</f>
        <v>3月,5月</v>
      </c>
      <c r="W394" s="3" t="str">
        <f t="shared" si="69"/>
        <v>Y</v>
      </c>
      <c r="X394" s="3" t="str">
        <f t="shared" si="70"/>
        <v/>
      </c>
      <c r="Y394" s="3" t="str">
        <f t="shared" si="71"/>
        <v/>
      </c>
      <c r="Z394" s="3" t="str">
        <f t="shared" si="72"/>
        <v/>
      </c>
      <c r="AA394" s="3" t="str">
        <f t="shared" si="73"/>
        <v/>
      </c>
      <c r="AB394" s="249" t="str">
        <f t="shared" si="74"/>
        <v/>
      </c>
      <c r="AC394" s="3" t="str">
        <f t="shared" si="75"/>
        <v/>
      </c>
      <c r="AD394" s="5" t="str">
        <f t="shared" si="68"/>
        <v/>
      </c>
      <c r="AE394" s="3" t="str">
        <f t="shared" si="76"/>
        <v/>
      </c>
      <c r="AF394" s="3"/>
      <c r="AH394">
        <f>MATCH(ROUND(M394,0)&amp;ROUND(N394,0),樣點!N:N,0)</f>
        <v>1205</v>
      </c>
      <c r="AI394" s="5">
        <f t="shared" si="77"/>
        <v>5.555555981118232E-3</v>
      </c>
    </row>
    <row r="395" spans="3:35">
      <c r="C395" s="246" t="s">
        <v>21</v>
      </c>
      <c r="D395" s="246" t="s">
        <v>172</v>
      </c>
      <c r="E395" s="246" t="s">
        <v>204</v>
      </c>
      <c r="F395" s="246" t="s">
        <v>205</v>
      </c>
      <c r="G395" s="246">
        <v>2019</v>
      </c>
      <c r="H395" s="246">
        <v>5</v>
      </c>
      <c r="I395" s="246">
        <v>10</v>
      </c>
      <c r="J395" s="246">
        <v>1</v>
      </c>
      <c r="K395" s="246" t="s">
        <v>206</v>
      </c>
      <c r="L395" s="247">
        <v>6</v>
      </c>
      <c r="M395" s="246">
        <v>231432</v>
      </c>
      <c r="N395" s="246">
        <v>2671267</v>
      </c>
      <c r="O395" s="246">
        <v>8</v>
      </c>
      <c r="P395" s="246">
        <v>55</v>
      </c>
      <c r="Q395" s="246">
        <v>0</v>
      </c>
      <c r="R395" s="246"/>
      <c r="S395" s="246" t="s">
        <v>90</v>
      </c>
      <c r="T395" s="246" t="s">
        <v>32</v>
      </c>
      <c r="U395" s="246"/>
      <c r="V395" t="str">
        <f>INDEX(樣區!H:H,MATCH(F395,樣區!E:E,0))</f>
        <v>3月,5月</v>
      </c>
      <c r="W395" s="3" t="str">
        <f t="shared" si="69"/>
        <v>Y</v>
      </c>
      <c r="X395" s="3" t="str">
        <f t="shared" si="70"/>
        <v/>
      </c>
      <c r="Y395" s="3" t="str">
        <f t="shared" si="71"/>
        <v/>
      </c>
      <c r="Z395" s="3" t="str">
        <f t="shared" si="72"/>
        <v/>
      </c>
      <c r="AA395" s="3" t="str">
        <f t="shared" si="73"/>
        <v/>
      </c>
      <c r="AB395" s="249" t="str">
        <f t="shared" si="74"/>
        <v/>
      </c>
      <c r="AC395" s="3" t="str">
        <f t="shared" si="75"/>
        <v/>
      </c>
      <c r="AD395" s="5" t="str">
        <f t="shared" si="68"/>
        <v/>
      </c>
      <c r="AE395" s="3" t="str">
        <f t="shared" si="76"/>
        <v/>
      </c>
      <c r="AF395" s="3"/>
      <c r="AH395">
        <f>MATCH(ROUND(M395,0)&amp;ROUND(N395,0),樣點!N:N,0)</f>
        <v>1206</v>
      </c>
      <c r="AI395" s="5" t="str">
        <f t="shared" si="77"/>
        <v/>
      </c>
    </row>
    <row r="396" spans="3:35">
      <c r="C396" s="246" t="s">
        <v>21</v>
      </c>
      <c r="D396" s="246" t="s">
        <v>172</v>
      </c>
      <c r="E396" s="246" t="s">
        <v>173</v>
      </c>
      <c r="F396" s="246" t="s">
        <v>174</v>
      </c>
      <c r="G396" s="246">
        <v>2019</v>
      </c>
      <c r="H396" s="246">
        <v>6</v>
      </c>
      <c r="I396" s="246">
        <v>4</v>
      </c>
      <c r="J396" s="246">
        <v>2</v>
      </c>
      <c r="K396" s="246" t="s">
        <v>175</v>
      </c>
      <c r="L396" s="247">
        <v>1</v>
      </c>
      <c r="M396" s="246">
        <v>229516</v>
      </c>
      <c r="N396" s="246">
        <v>2676735</v>
      </c>
      <c r="O396" s="246">
        <v>7</v>
      </c>
      <c r="P396" s="246">
        <v>45</v>
      </c>
      <c r="Q396" s="246">
        <v>0</v>
      </c>
      <c r="R396" s="246"/>
      <c r="S396" s="246" t="s">
        <v>90</v>
      </c>
      <c r="T396" s="246" t="s">
        <v>26</v>
      </c>
      <c r="U396" s="246"/>
      <c r="V396" t="str">
        <f>INDEX(樣區!H:H,MATCH(F396,樣區!E:E,0))</f>
        <v>3月,5月</v>
      </c>
      <c r="W396" s="3" t="str">
        <f t="shared" si="69"/>
        <v>Y</v>
      </c>
      <c r="X396" s="3" t="str">
        <f t="shared" si="70"/>
        <v/>
      </c>
      <c r="Y396" s="3" t="str">
        <f t="shared" si="71"/>
        <v/>
      </c>
      <c r="Z396" s="3" t="str">
        <f t="shared" si="72"/>
        <v/>
      </c>
      <c r="AA396" s="3" t="str">
        <f t="shared" si="73"/>
        <v/>
      </c>
      <c r="AB396" s="249" t="str">
        <f t="shared" si="74"/>
        <v/>
      </c>
      <c r="AC396" s="3" t="str">
        <f t="shared" si="75"/>
        <v/>
      </c>
      <c r="AD396" s="5" t="str">
        <f t="shared" si="68"/>
        <v/>
      </c>
      <c r="AE396" s="3" t="str">
        <f t="shared" si="76"/>
        <v/>
      </c>
      <c r="AF396" s="3"/>
      <c r="AH396">
        <f>MATCH(ROUND(M396,0)&amp;ROUND(N396,0),樣點!N:N,0)</f>
        <v>1135</v>
      </c>
      <c r="AI396" s="5">
        <f t="shared" si="77"/>
        <v>6.9444450200535357E-3</v>
      </c>
    </row>
    <row r="397" spans="3:35">
      <c r="C397" s="246" t="s">
        <v>21</v>
      </c>
      <c r="D397" s="246" t="s">
        <v>172</v>
      </c>
      <c r="E397" s="246" t="s">
        <v>173</v>
      </c>
      <c r="F397" s="246" t="s">
        <v>174</v>
      </c>
      <c r="G397" s="246">
        <v>2019</v>
      </c>
      <c r="H397" s="246">
        <v>6</v>
      </c>
      <c r="I397" s="246">
        <v>4</v>
      </c>
      <c r="J397" s="246">
        <v>2</v>
      </c>
      <c r="K397" s="246" t="s">
        <v>175</v>
      </c>
      <c r="L397" s="247">
        <v>2</v>
      </c>
      <c r="M397" s="246">
        <v>229395</v>
      </c>
      <c r="N397" s="246">
        <v>2676501</v>
      </c>
      <c r="O397" s="246">
        <v>7</v>
      </c>
      <c r="P397" s="246">
        <v>55</v>
      </c>
      <c r="Q397" s="246">
        <v>0</v>
      </c>
      <c r="R397" s="246"/>
      <c r="S397" s="246" t="s">
        <v>90</v>
      </c>
      <c r="T397" s="246" t="s">
        <v>26</v>
      </c>
      <c r="U397" s="246"/>
      <c r="V397" t="str">
        <f>INDEX(樣區!H:H,MATCH(F397,樣區!E:E,0))</f>
        <v>3月,5月</v>
      </c>
      <c r="W397" s="3" t="str">
        <f t="shared" si="69"/>
        <v>Y</v>
      </c>
      <c r="X397" s="3" t="str">
        <f t="shared" si="70"/>
        <v/>
      </c>
      <c r="Y397" s="3" t="str">
        <f t="shared" si="71"/>
        <v/>
      </c>
      <c r="Z397" s="3" t="str">
        <f t="shared" si="72"/>
        <v/>
      </c>
      <c r="AA397" s="3" t="str">
        <f t="shared" si="73"/>
        <v/>
      </c>
      <c r="AB397" s="249" t="str">
        <f t="shared" si="74"/>
        <v/>
      </c>
      <c r="AC397" s="3" t="str">
        <f t="shared" si="75"/>
        <v/>
      </c>
      <c r="AD397" s="5" t="str">
        <f t="shared" si="68"/>
        <v/>
      </c>
      <c r="AE397" s="3" t="str">
        <f t="shared" si="76"/>
        <v/>
      </c>
      <c r="AF397" s="3"/>
      <c r="AH397">
        <f>MATCH(ROUND(M397,0)&amp;ROUND(N397,0),樣點!N:N,0)</f>
        <v>1136</v>
      </c>
      <c r="AI397" s="5">
        <f t="shared" si="77"/>
        <v>5.5555549915879965E-3</v>
      </c>
    </row>
    <row r="398" spans="3:35">
      <c r="C398" s="246" t="s">
        <v>21</v>
      </c>
      <c r="D398" s="246" t="s">
        <v>172</v>
      </c>
      <c r="E398" s="246" t="s">
        <v>173</v>
      </c>
      <c r="F398" s="246" t="s">
        <v>174</v>
      </c>
      <c r="G398" s="246">
        <v>2019</v>
      </c>
      <c r="H398" s="246">
        <v>6</v>
      </c>
      <c r="I398" s="246">
        <v>4</v>
      </c>
      <c r="J398" s="246">
        <v>2</v>
      </c>
      <c r="K398" s="246" t="s">
        <v>175</v>
      </c>
      <c r="L398" s="247">
        <v>3</v>
      </c>
      <c r="M398" s="246">
        <v>229267</v>
      </c>
      <c r="N398" s="246">
        <v>2676300</v>
      </c>
      <c r="O398" s="246">
        <v>8</v>
      </c>
      <c r="P398" s="246">
        <v>3</v>
      </c>
      <c r="Q398" s="246">
        <v>0</v>
      </c>
      <c r="R398" s="246"/>
      <c r="S398" s="246" t="s">
        <v>90</v>
      </c>
      <c r="T398" s="246" t="s">
        <v>31</v>
      </c>
      <c r="U398" s="246"/>
      <c r="V398" t="str">
        <f>INDEX(樣區!H:H,MATCH(F398,樣區!E:E,0))</f>
        <v>3月,5月</v>
      </c>
      <c r="W398" s="3" t="str">
        <f t="shared" si="69"/>
        <v>Y</v>
      </c>
      <c r="X398" s="3" t="str">
        <f t="shared" si="70"/>
        <v/>
      </c>
      <c r="Y398" s="3" t="str">
        <f t="shared" si="71"/>
        <v/>
      </c>
      <c r="Z398" s="3" t="str">
        <f t="shared" si="72"/>
        <v/>
      </c>
      <c r="AA398" s="3" t="str">
        <f t="shared" si="73"/>
        <v/>
      </c>
      <c r="AB398" s="249" t="str">
        <f t="shared" si="74"/>
        <v/>
      </c>
      <c r="AC398" s="3" t="str">
        <f t="shared" si="75"/>
        <v/>
      </c>
      <c r="AD398" s="5" t="str">
        <f t="shared" si="68"/>
        <v/>
      </c>
      <c r="AE398" s="3" t="str">
        <f t="shared" si="76"/>
        <v/>
      </c>
      <c r="AF398" s="3"/>
      <c r="AH398">
        <f>MATCH(ROUND(M398,0)&amp;ROUND(N398,0),樣點!N:N,0)</f>
        <v>1137</v>
      </c>
      <c r="AI398" s="5">
        <f t="shared" si="77"/>
        <v>6.2499999767169356E-3</v>
      </c>
    </row>
    <row r="399" spans="3:35">
      <c r="C399" s="246" t="s">
        <v>21</v>
      </c>
      <c r="D399" s="246" t="s">
        <v>172</v>
      </c>
      <c r="E399" s="246" t="s">
        <v>173</v>
      </c>
      <c r="F399" s="246" t="s">
        <v>174</v>
      </c>
      <c r="G399" s="246">
        <v>2019</v>
      </c>
      <c r="H399" s="246">
        <v>6</v>
      </c>
      <c r="I399" s="246">
        <v>4</v>
      </c>
      <c r="J399" s="246">
        <v>2</v>
      </c>
      <c r="K399" s="246" t="s">
        <v>175</v>
      </c>
      <c r="L399" s="247">
        <v>4</v>
      </c>
      <c r="M399" s="246">
        <v>229260</v>
      </c>
      <c r="N399" s="246">
        <v>2675978</v>
      </c>
      <c r="O399" s="246">
        <v>8</v>
      </c>
      <c r="P399" s="246">
        <v>12</v>
      </c>
      <c r="Q399" s="246">
        <v>0</v>
      </c>
      <c r="R399" s="246"/>
      <c r="S399" s="246" t="s">
        <v>90</v>
      </c>
      <c r="T399" s="246" t="s">
        <v>26</v>
      </c>
      <c r="U399" s="246"/>
      <c r="V399" t="str">
        <f>INDEX(樣區!H:H,MATCH(F399,樣區!E:E,0))</f>
        <v>3月,5月</v>
      </c>
      <c r="W399" s="3" t="str">
        <f t="shared" si="69"/>
        <v>Y</v>
      </c>
      <c r="X399" s="3" t="str">
        <f t="shared" si="70"/>
        <v/>
      </c>
      <c r="Y399" s="3" t="str">
        <f t="shared" si="71"/>
        <v/>
      </c>
      <c r="Z399" s="3" t="str">
        <f t="shared" si="72"/>
        <v/>
      </c>
      <c r="AA399" s="3" t="str">
        <f t="shared" si="73"/>
        <v/>
      </c>
      <c r="AB399" s="249" t="str">
        <f t="shared" si="74"/>
        <v/>
      </c>
      <c r="AC399" s="3" t="str">
        <f t="shared" si="75"/>
        <v/>
      </c>
      <c r="AD399" s="5" t="str">
        <f t="shared" si="68"/>
        <v/>
      </c>
      <c r="AE399" s="3" t="str">
        <f t="shared" si="76"/>
        <v/>
      </c>
      <c r="AF399" s="3"/>
      <c r="AH399">
        <f>MATCH(ROUND(M399,0)&amp;ROUND(N399,0),樣點!N:N,0)</f>
        <v>1138</v>
      </c>
      <c r="AI399" s="5">
        <f t="shared" si="77"/>
        <v>2.6388889004010707E-2</v>
      </c>
    </row>
    <row r="400" spans="3:35">
      <c r="C400" s="246" t="s">
        <v>21</v>
      </c>
      <c r="D400" s="246" t="s">
        <v>172</v>
      </c>
      <c r="E400" s="246" t="s">
        <v>173</v>
      </c>
      <c r="F400" s="246" t="s">
        <v>174</v>
      </c>
      <c r="G400" s="246">
        <v>2019</v>
      </c>
      <c r="H400" s="246">
        <v>6</v>
      </c>
      <c r="I400" s="246">
        <v>4</v>
      </c>
      <c r="J400" s="246">
        <v>2</v>
      </c>
      <c r="K400" s="246" t="s">
        <v>175</v>
      </c>
      <c r="L400" s="247">
        <v>5</v>
      </c>
      <c r="M400" s="246">
        <v>228664</v>
      </c>
      <c r="N400" s="246">
        <v>2675905</v>
      </c>
      <c r="O400" s="246">
        <v>8</v>
      </c>
      <c r="P400" s="246">
        <v>50</v>
      </c>
      <c r="Q400" s="246">
        <v>1</v>
      </c>
      <c r="R400" s="246" t="s">
        <v>43</v>
      </c>
      <c r="S400" s="246" t="s">
        <v>90</v>
      </c>
      <c r="T400" s="246" t="s">
        <v>133</v>
      </c>
      <c r="U400" s="246"/>
      <c r="V400" t="str">
        <f>INDEX(樣區!H:H,MATCH(F400,樣區!E:E,0))</f>
        <v>3月,5月</v>
      </c>
      <c r="W400" s="3" t="str">
        <f t="shared" si="69"/>
        <v>N</v>
      </c>
      <c r="X400" s="3" t="str">
        <f t="shared" si="70"/>
        <v/>
      </c>
      <c r="Y400" s="3" t="str">
        <f t="shared" si="71"/>
        <v/>
      </c>
      <c r="Z400" s="3" t="str">
        <f t="shared" si="72"/>
        <v/>
      </c>
      <c r="AA400" s="3" t="str">
        <f t="shared" si="73"/>
        <v/>
      </c>
      <c r="AB400" s="2" t="str">
        <f t="shared" si="74"/>
        <v/>
      </c>
      <c r="AC400" s="3" t="str">
        <f t="shared" si="75"/>
        <v/>
      </c>
      <c r="AD400" s="5" t="str">
        <f>IF(ISBLANK(O400),"需記錄時間",IFERROR(IF((AI400-TIME(0,5,59))&lt;0,"需計滿6分鍾",""),""))</f>
        <v/>
      </c>
      <c r="AE400" s="3" t="str">
        <f t="shared" si="76"/>
        <v/>
      </c>
      <c r="AF400" s="3"/>
      <c r="AH400" t="e">
        <f>MATCH(ROUND(M400,0)&amp;ROUND(N400,0),樣點!N:N,0)</f>
        <v>#N/A</v>
      </c>
      <c r="AI400" s="5">
        <f t="shared" si="77"/>
        <v>1.7361111007630825E-2</v>
      </c>
    </row>
    <row r="401" spans="3:35">
      <c r="C401" s="246" t="s">
        <v>21</v>
      </c>
      <c r="D401" s="246" t="s">
        <v>172</v>
      </c>
      <c r="E401" s="246" t="s">
        <v>173</v>
      </c>
      <c r="F401" s="246" t="s">
        <v>174</v>
      </c>
      <c r="G401" s="246">
        <v>2019</v>
      </c>
      <c r="H401" s="246">
        <v>6</v>
      </c>
      <c r="I401" s="246">
        <v>4</v>
      </c>
      <c r="J401" s="246">
        <v>2</v>
      </c>
      <c r="K401" s="246" t="s">
        <v>175</v>
      </c>
      <c r="L401" s="247">
        <v>6</v>
      </c>
      <c r="M401" s="246">
        <v>228640</v>
      </c>
      <c r="N401" s="246">
        <v>2674869</v>
      </c>
      <c r="O401" s="246">
        <v>9</v>
      </c>
      <c r="P401" s="246">
        <v>15</v>
      </c>
      <c r="Q401" s="246">
        <v>2</v>
      </c>
      <c r="R401" s="246" t="s">
        <v>89</v>
      </c>
      <c r="S401" s="246" t="s">
        <v>90</v>
      </c>
      <c r="T401" s="246" t="s">
        <v>30</v>
      </c>
      <c r="U401" s="246"/>
      <c r="V401" t="str">
        <f>INDEX(樣區!H:H,MATCH(F401,樣區!E:E,0))</f>
        <v>3月,5月</v>
      </c>
      <c r="W401" s="3" t="str">
        <f t="shared" si="69"/>
        <v>Y</v>
      </c>
      <c r="X401" s="3" t="str">
        <f t="shared" si="70"/>
        <v/>
      </c>
      <c r="Y401" s="3" t="str">
        <f t="shared" si="71"/>
        <v/>
      </c>
      <c r="Z401" s="3" t="str">
        <f t="shared" si="72"/>
        <v/>
      </c>
      <c r="AA401" s="3" t="str">
        <f t="shared" si="73"/>
        <v/>
      </c>
      <c r="AB401" s="249" t="str">
        <f t="shared" si="74"/>
        <v/>
      </c>
      <c r="AC401" s="3" t="str">
        <f t="shared" si="75"/>
        <v/>
      </c>
      <c r="AD401" s="5" t="str">
        <f t="shared" ref="AD401:AD433" si="78">IF(ISBLANK(O401),"需記錄時間",IFERROR(IF((AI401-TIME(0,5,59))&lt;0,"需計滿6分鐘",""),""))</f>
        <v/>
      </c>
      <c r="AE401" s="3" t="str">
        <f t="shared" si="76"/>
        <v/>
      </c>
      <c r="AF401" s="3"/>
      <c r="AH401">
        <f>MATCH(ROUND(M401,0)&amp;ROUND(N401,0),樣點!N:N,0)</f>
        <v>1140</v>
      </c>
      <c r="AI401" s="5" t="str">
        <f t="shared" si="77"/>
        <v/>
      </c>
    </row>
    <row r="402" spans="3:35">
      <c r="C402" s="246" t="s">
        <v>21</v>
      </c>
      <c r="D402" s="246" t="s">
        <v>172</v>
      </c>
      <c r="E402" s="246" t="s">
        <v>176</v>
      </c>
      <c r="F402" s="246" t="s">
        <v>177</v>
      </c>
      <c r="G402" s="246">
        <v>2019</v>
      </c>
      <c r="H402" s="246">
        <v>6</v>
      </c>
      <c r="I402" s="246">
        <v>13</v>
      </c>
      <c r="J402" s="246">
        <v>2</v>
      </c>
      <c r="K402" s="246" t="s">
        <v>207</v>
      </c>
      <c r="L402" s="247">
        <v>1</v>
      </c>
      <c r="M402" s="246">
        <v>248464</v>
      </c>
      <c r="N402" s="246">
        <v>2691774</v>
      </c>
      <c r="O402" s="246">
        <v>7</v>
      </c>
      <c r="P402" s="246">
        <v>0</v>
      </c>
      <c r="Q402" s="246">
        <v>0</v>
      </c>
      <c r="R402" s="246"/>
      <c r="S402" s="246" t="s">
        <v>90</v>
      </c>
      <c r="T402" s="246" t="s">
        <v>26</v>
      </c>
      <c r="U402" s="246"/>
      <c r="V402" t="str">
        <f>INDEX(樣區!H:H,MATCH(F402,樣區!E:E,0))</f>
        <v>4月,6月</v>
      </c>
      <c r="W402" s="3" t="str">
        <f t="shared" si="69"/>
        <v>Y</v>
      </c>
      <c r="X402" s="3" t="str">
        <f t="shared" si="70"/>
        <v/>
      </c>
      <c r="Y402" s="3" t="str">
        <f t="shared" si="71"/>
        <v/>
      </c>
      <c r="Z402" s="3" t="str">
        <f t="shared" si="72"/>
        <v/>
      </c>
      <c r="AA402" s="3" t="str">
        <f t="shared" si="73"/>
        <v/>
      </c>
      <c r="AB402" s="249" t="str">
        <f t="shared" si="74"/>
        <v/>
      </c>
      <c r="AC402" s="3" t="str">
        <f t="shared" si="75"/>
        <v/>
      </c>
      <c r="AD402" s="5" t="str">
        <f t="shared" si="78"/>
        <v/>
      </c>
      <c r="AE402" s="3" t="str">
        <f t="shared" si="76"/>
        <v/>
      </c>
      <c r="AF402" s="3"/>
      <c r="AH402">
        <f>MATCH(ROUND(M402,0)&amp;ROUND(N402,0),樣點!N:N,0)</f>
        <v>1141</v>
      </c>
      <c r="AI402" s="5">
        <f t="shared" si="77"/>
        <v>6.9444450200535357E-3</v>
      </c>
    </row>
    <row r="403" spans="3:35">
      <c r="C403" s="246" t="s">
        <v>21</v>
      </c>
      <c r="D403" s="246" t="s">
        <v>172</v>
      </c>
      <c r="E403" s="246" t="s">
        <v>176</v>
      </c>
      <c r="F403" s="246" t="s">
        <v>177</v>
      </c>
      <c r="G403" s="246">
        <v>2019</v>
      </c>
      <c r="H403" s="246">
        <v>6</v>
      </c>
      <c r="I403" s="246">
        <v>13</v>
      </c>
      <c r="J403" s="246">
        <v>2</v>
      </c>
      <c r="K403" s="246" t="s">
        <v>207</v>
      </c>
      <c r="L403" s="247">
        <v>2</v>
      </c>
      <c r="M403" s="246">
        <v>248358</v>
      </c>
      <c r="N403" s="246">
        <v>2691946</v>
      </c>
      <c r="O403" s="246">
        <v>7</v>
      </c>
      <c r="P403" s="246">
        <v>10</v>
      </c>
      <c r="Q403" s="246">
        <v>0</v>
      </c>
      <c r="R403" s="246"/>
      <c r="S403" s="246" t="s">
        <v>90</v>
      </c>
      <c r="T403" s="246" t="s">
        <v>26</v>
      </c>
      <c r="U403" s="246"/>
      <c r="V403" t="str">
        <f>INDEX(樣區!H:H,MATCH(F403,樣區!E:E,0))</f>
        <v>4月,6月</v>
      </c>
      <c r="W403" s="3" t="str">
        <f t="shared" si="69"/>
        <v>Y</v>
      </c>
      <c r="X403" s="3" t="str">
        <f t="shared" si="70"/>
        <v/>
      </c>
      <c r="Y403" s="3" t="str">
        <f t="shared" si="71"/>
        <v/>
      </c>
      <c r="Z403" s="3" t="str">
        <f t="shared" si="72"/>
        <v/>
      </c>
      <c r="AA403" s="3" t="str">
        <f t="shared" si="73"/>
        <v/>
      </c>
      <c r="AB403" s="249" t="str">
        <f t="shared" si="74"/>
        <v/>
      </c>
      <c r="AC403" s="3" t="str">
        <f t="shared" si="75"/>
        <v/>
      </c>
      <c r="AD403" s="5" t="str">
        <f t="shared" si="78"/>
        <v/>
      </c>
      <c r="AE403" s="3" t="str">
        <f t="shared" si="76"/>
        <v/>
      </c>
      <c r="AF403" s="3"/>
      <c r="AH403">
        <f>MATCH(ROUND(M403,0)&amp;ROUND(N403,0),樣點!N:N,0)</f>
        <v>1142</v>
      </c>
      <c r="AI403" s="5">
        <f t="shared" si="77"/>
        <v>5.5555549915879965E-3</v>
      </c>
    </row>
    <row r="404" spans="3:35">
      <c r="C404" s="246" t="s">
        <v>21</v>
      </c>
      <c r="D404" s="246" t="s">
        <v>172</v>
      </c>
      <c r="E404" s="246" t="s">
        <v>176</v>
      </c>
      <c r="F404" s="246" t="s">
        <v>177</v>
      </c>
      <c r="G404" s="246">
        <v>2019</v>
      </c>
      <c r="H404" s="246">
        <v>6</v>
      </c>
      <c r="I404" s="246">
        <v>13</v>
      </c>
      <c r="J404" s="246">
        <v>2</v>
      </c>
      <c r="K404" s="246" t="s">
        <v>207</v>
      </c>
      <c r="L404" s="247">
        <v>3</v>
      </c>
      <c r="M404" s="246">
        <v>248163</v>
      </c>
      <c r="N404" s="246">
        <v>2692034</v>
      </c>
      <c r="O404" s="246">
        <v>7</v>
      </c>
      <c r="P404" s="246">
        <v>18</v>
      </c>
      <c r="Q404" s="246">
        <v>0</v>
      </c>
      <c r="R404" s="246"/>
      <c r="S404" s="246" t="s">
        <v>90</v>
      </c>
      <c r="T404" s="246" t="s">
        <v>26</v>
      </c>
      <c r="U404" s="246"/>
      <c r="V404" t="str">
        <f>INDEX(樣區!H:H,MATCH(F404,樣區!E:E,0))</f>
        <v>4月,6月</v>
      </c>
      <c r="W404" s="3" t="str">
        <f t="shared" si="69"/>
        <v>Y</v>
      </c>
      <c r="X404" s="3" t="str">
        <f t="shared" si="70"/>
        <v/>
      </c>
      <c r="Y404" s="3" t="str">
        <f t="shared" si="71"/>
        <v/>
      </c>
      <c r="Z404" s="3" t="str">
        <f t="shared" si="72"/>
        <v/>
      </c>
      <c r="AA404" s="3" t="str">
        <f t="shared" si="73"/>
        <v/>
      </c>
      <c r="AB404" s="249" t="str">
        <f t="shared" si="74"/>
        <v/>
      </c>
      <c r="AC404" s="3" t="str">
        <f t="shared" si="75"/>
        <v/>
      </c>
      <c r="AD404" s="5" t="str">
        <f t="shared" si="78"/>
        <v/>
      </c>
      <c r="AE404" s="3" t="str">
        <f t="shared" si="76"/>
        <v/>
      </c>
      <c r="AF404" s="3"/>
      <c r="AH404">
        <f>MATCH(ROUND(M404,0)&amp;ROUND(N404,0),樣點!N:N,0)</f>
        <v>1143</v>
      </c>
      <c r="AI404" s="5">
        <f t="shared" si="77"/>
        <v>5.555555981118232E-3</v>
      </c>
    </row>
    <row r="405" spans="3:35">
      <c r="C405" s="246" t="s">
        <v>21</v>
      </c>
      <c r="D405" s="246" t="s">
        <v>172</v>
      </c>
      <c r="E405" s="246" t="s">
        <v>176</v>
      </c>
      <c r="F405" s="246" t="s">
        <v>177</v>
      </c>
      <c r="G405" s="246">
        <v>2019</v>
      </c>
      <c r="H405" s="246">
        <v>6</v>
      </c>
      <c r="I405" s="246">
        <v>13</v>
      </c>
      <c r="J405" s="246">
        <v>2</v>
      </c>
      <c r="K405" s="246" t="s">
        <v>207</v>
      </c>
      <c r="L405" s="247">
        <v>4</v>
      </c>
      <c r="M405" s="246">
        <v>248117</v>
      </c>
      <c r="N405" s="246">
        <v>2691830</v>
      </c>
      <c r="O405" s="246">
        <v>7</v>
      </c>
      <c r="P405" s="246">
        <v>26</v>
      </c>
      <c r="Q405" s="246">
        <v>0</v>
      </c>
      <c r="R405" s="246"/>
      <c r="S405" s="246" t="s">
        <v>90</v>
      </c>
      <c r="T405" s="246" t="s">
        <v>26</v>
      </c>
      <c r="U405" s="246"/>
      <c r="V405" t="str">
        <f>INDEX(樣區!H:H,MATCH(F405,樣區!E:E,0))</f>
        <v>4月,6月</v>
      </c>
      <c r="W405" s="3" t="str">
        <f t="shared" si="69"/>
        <v>Y</v>
      </c>
      <c r="X405" s="3" t="str">
        <f t="shared" si="70"/>
        <v/>
      </c>
      <c r="Y405" s="3" t="str">
        <f t="shared" si="71"/>
        <v/>
      </c>
      <c r="Z405" s="3" t="str">
        <f t="shared" si="72"/>
        <v/>
      </c>
      <c r="AA405" s="3" t="str">
        <f t="shared" si="73"/>
        <v/>
      </c>
      <c r="AB405" s="249" t="str">
        <f t="shared" si="74"/>
        <v/>
      </c>
      <c r="AC405" s="3" t="str">
        <f t="shared" si="75"/>
        <v/>
      </c>
      <c r="AD405" s="5" t="str">
        <f t="shared" si="78"/>
        <v/>
      </c>
      <c r="AE405" s="3" t="str">
        <f t="shared" si="76"/>
        <v/>
      </c>
      <c r="AF405" s="3"/>
      <c r="AH405">
        <f>MATCH(ROUND(M405,0)&amp;ROUND(N405,0),樣點!N:N,0)</f>
        <v>1144</v>
      </c>
      <c r="AI405" s="5">
        <f t="shared" si="77"/>
        <v>4.8611109959892929E-3</v>
      </c>
    </row>
    <row r="406" spans="3:35">
      <c r="C406" s="246" t="s">
        <v>21</v>
      </c>
      <c r="D406" s="246" t="s">
        <v>172</v>
      </c>
      <c r="E406" s="246" t="s">
        <v>176</v>
      </c>
      <c r="F406" s="246" t="s">
        <v>177</v>
      </c>
      <c r="G406" s="246">
        <v>2019</v>
      </c>
      <c r="H406" s="246">
        <v>6</v>
      </c>
      <c r="I406" s="246">
        <v>13</v>
      </c>
      <c r="J406" s="246">
        <v>2</v>
      </c>
      <c r="K406" s="246" t="s">
        <v>207</v>
      </c>
      <c r="L406" s="247">
        <v>5</v>
      </c>
      <c r="M406" s="246">
        <v>248275</v>
      </c>
      <c r="N406" s="246">
        <v>2691706</v>
      </c>
      <c r="O406" s="246">
        <v>7</v>
      </c>
      <c r="P406" s="246">
        <v>33</v>
      </c>
      <c r="Q406" s="246">
        <v>0</v>
      </c>
      <c r="R406" s="246"/>
      <c r="S406" s="246" t="s">
        <v>90</v>
      </c>
      <c r="T406" s="246" t="s">
        <v>26</v>
      </c>
      <c r="U406" s="246"/>
      <c r="V406" t="str">
        <f>INDEX(樣區!H:H,MATCH(F406,樣區!E:E,0))</f>
        <v>4月,6月</v>
      </c>
      <c r="W406" s="3" t="str">
        <f t="shared" si="69"/>
        <v>Y</v>
      </c>
      <c r="X406" s="3" t="str">
        <f t="shared" si="70"/>
        <v/>
      </c>
      <c r="Y406" s="3" t="str">
        <f t="shared" si="71"/>
        <v/>
      </c>
      <c r="Z406" s="3" t="str">
        <f t="shared" si="72"/>
        <v/>
      </c>
      <c r="AA406" s="3" t="str">
        <f t="shared" si="73"/>
        <v/>
      </c>
      <c r="AB406" s="249" t="str">
        <f t="shared" si="74"/>
        <v/>
      </c>
      <c r="AC406" s="3" t="str">
        <f t="shared" si="75"/>
        <v/>
      </c>
      <c r="AD406" s="5" t="str">
        <f t="shared" si="78"/>
        <v/>
      </c>
      <c r="AE406" s="3" t="str">
        <f t="shared" si="76"/>
        <v/>
      </c>
      <c r="AF406" s="3"/>
      <c r="AH406">
        <f>MATCH(ROUND(M406,0)&amp;ROUND(N406,0),樣點!N:N,0)</f>
        <v>1145</v>
      </c>
      <c r="AI406" s="5">
        <f t="shared" si="77"/>
        <v>4.8611109959892929E-3</v>
      </c>
    </row>
    <row r="407" spans="3:35">
      <c r="C407" s="246" t="s">
        <v>21</v>
      </c>
      <c r="D407" s="246" t="s">
        <v>172</v>
      </c>
      <c r="E407" s="246" t="s">
        <v>176</v>
      </c>
      <c r="F407" s="246" t="s">
        <v>177</v>
      </c>
      <c r="G407" s="246">
        <v>2019</v>
      </c>
      <c r="H407" s="246">
        <v>6</v>
      </c>
      <c r="I407" s="246">
        <v>13</v>
      </c>
      <c r="J407" s="246">
        <v>2</v>
      </c>
      <c r="K407" s="246" t="s">
        <v>207</v>
      </c>
      <c r="L407" s="247">
        <v>6</v>
      </c>
      <c r="M407" s="246">
        <v>248398</v>
      </c>
      <c r="N407" s="246">
        <v>2691533</v>
      </c>
      <c r="O407" s="246">
        <v>7</v>
      </c>
      <c r="P407" s="246">
        <v>40</v>
      </c>
      <c r="Q407" s="246">
        <v>0</v>
      </c>
      <c r="R407" s="246"/>
      <c r="S407" s="246" t="s">
        <v>90</v>
      </c>
      <c r="T407" s="246" t="s">
        <v>26</v>
      </c>
      <c r="U407" s="246"/>
      <c r="V407" t="str">
        <f>INDEX(樣區!H:H,MATCH(F407,樣區!E:E,0))</f>
        <v>4月,6月</v>
      </c>
      <c r="W407" s="3" t="str">
        <f t="shared" si="69"/>
        <v>Y</v>
      </c>
      <c r="X407" s="3" t="str">
        <f t="shared" si="70"/>
        <v/>
      </c>
      <c r="Y407" s="3" t="str">
        <f t="shared" si="71"/>
        <v/>
      </c>
      <c r="Z407" s="3" t="str">
        <f t="shared" si="72"/>
        <v/>
      </c>
      <c r="AA407" s="3" t="str">
        <f t="shared" si="73"/>
        <v/>
      </c>
      <c r="AB407" s="249" t="str">
        <f t="shared" si="74"/>
        <v/>
      </c>
      <c r="AC407" s="3" t="str">
        <f t="shared" si="75"/>
        <v/>
      </c>
      <c r="AD407" s="5" t="str">
        <f t="shared" si="78"/>
        <v/>
      </c>
      <c r="AE407" s="3" t="str">
        <f t="shared" si="76"/>
        <v/>
      </c>
      <c r="AF407" s="3"/>
      <c r="AH407">
        <f>MATCH(ROUND(M407,0)&amp;ROUND(N407,0),樣點!N:N,0)</f>
        <v>1146</v>
      </c>
      <c r="AI407" s="5" t="str">
        <f t="shared" si="77"/>
        <v/>
      </c>
    </row>
    <row r="408" spans="3:35">
      <c r="C408" s="246" t="s">
        <v>21</v>
      </c>
      <c r="D408" s="246" t="s">
        <v>172</v>
      </c>
      <c r="E408" s="246" t="s">
        <v>179</v>
      </c>
      <c r="F408" s="246" t="s">
        <v>180</v>
      </c>
      <c r="G408" s="246">
        <v>2019</v>
      </c>
      <c r="H408" s="246">
        <v>6</v>
      </c>
      <c r="I408" s="246">
        <v>13</v>
      </c>
      <c r="J408" s="246">
        <v>2</v>
      </c>
      <c r="K408" s="246" t="s">
        <v>207</v>
      </c>
      <c r="L408" s="247">
        <v>1</v>
      </c>
      <c r="M408" s="246">
        <v>247875</v>
      </c>
      <c r="N408" s="246">
        <v>2689733</v>
      </c>
      <c r="O408" s="246">
        <v>5</v>
      </c>
      <c r="P408" s="246">
        <v>50</v>
      </c>
      <c r="Q408" s="246">
        <v>0</v>
      </c>
      <c r="R408" s="246"/>
      <c r="S408" s="246" t="s">
        <v>90</v>
      </c>
      <c r="T408" s="246" t="s">
        <v>26</v>
      </c>
      <c r="U408" s="246"/>
      <c r="V408" t="str">
        <f>INDEX(樣區!H:H,MATCH(F408,樣區!E:E,0))</f>
        <v>4月,6月</v>
      </c>
      <c r="W408" s="3" t="str">
        <f t="shared" si="69"/>
        <v>Y</v>
      </c>
      <c r="X408" s="3" t="str">
        <f t="shared" si="70"/>
        <v/>
      </c>
      <c r="Y408" s="3" t="str">
        <f t="shared" si="71"/>
        <v/>
      </c>
      <c r="Z408" s="3" t="str">
        <f t="shared" si="72"/>
        <v/>
      </c>
      <c r="AA408" s="3" t="str">
        <f t="shared" si="73"/>
        <v/>
      </c>
      <c r="AB408" s="249" t="str">
        <f t="shared" si="74"/>
        <v/>
      </c>
      <c r="AC408" s="3" t="str">
        <f t="shared" si="75"/>
        <v/>
      </c>
      <c r="AD408" s="5" t="str">
        <f t="shared" si="78"/>
        <v/>
      </c>
      <c r="AE408" s="3" t="str">
        <f t="shared" si="76"/>
        <v/>
      </c>
      <c r="AF408" s="3"/>
      <c r="AH408">
        <f>MATCH(ROUND(M408,0)&amp;ROUND(N408,0),樣點!N:N,0)</f>
        <v>1147</v>
      </c>
      <c r="AI408" s="5">
        <f t="shared" si="77"/>
        <v>5.5555560393258929E-3</v>
      </c>
    </row>
    <row r="409" spans="3:35">
      <c r="C409" s="246" t="s">
        <v>21</v>
      </c>
      <c r="D409" s="246" t="s">
        <v>172</v>
      </c>
      <c r="E409" s="246" t="s">
        <v>179</v>
      </c>
      <c r="F409" s="246" t="s">
        <v>180</v>
      </c>
      <c r="G409" s="246">
        <v>2019</v>
      </c>
      <c r="H409" s="246">
        <v>6</v>
      </c>
      <c r="I409" s="246">
        <v>13</v>
      </c>
      <c r="J409" s="246">
        <v>2</v>
      </c>
      <c r="K409" s="246" t="s">
        <v>207</v>
      </c>
      <c r="L409" s="247">
        <v>2</v>
      </c>
      <c r="M409" s="246">
        <v>248062</v>
      </c>
      <c r="N409" s="246">
        <v>2689600</v>
      </c>
      <c r="O409" s="246">
        <v>5</v>
      </c>
      <c r="P409" s="246">
        <v>58</v>
      </c>
      <c r="Q409" s="246">
        <v>0</v>
      </c>
      <c r="R409" s="246"/>
      <c r="S409" s="246" t="s">
        <v>90</v>
      </c>
      <c r="T409" s="246" t="s">
        <v>26</v>
      </c>
      <c r="U409" s="246"/>
      <c r="V409" t="str">
        <f>INDEX(樣區!H:H,MATCH(F409,樣區!E:E,0))</f>
        <v>4月,6月</v>
      </c>
      <c r="W409" s="3" t="str">
        <f t="shared" si="69"/>
        <v>Y</v>
      </c>
      <c r="X409" s="3" t="str">
        <f t="shared" si="70"/>
        <v/>
      </c>
      <c r="Y409" s="3" t="str">
        <f t="shared" si="71"/>
        <v/>
      </c>
      <c r="Z409" s="3" t="str">
        <f t="shared" si="72"/>
        <v/>
      </c>
      <c r="AA409" s="3" t="str">
        <f t="shared" si="73"/>
        <v/>
      </c>
      <c r="AB409" s="249" t="str">
        <f t="shared" si="74"/>
        <v/>
      </c>
      <c r="AC409" s="3" t="str">
        <f t="shared" si="75"/>
        <v/>
      </c>
      <c r="AD409" s="5" t="str">
        <f t="shared" si="78"/>
        <v/>
      </c>
      <c r="AE409" s="3" t="str">
        <f t="shared" si="76"/>
        <v/>
      </c>
      <c r="AF409" s="3"/>
      <c r="AH409">
        <f>MATCH(ROUND(M409,0)&amp;ROUND(N409,0),樣點!N:N,0)</f>
        <v>1148</v>
      </c>
      <c r="AI409" s="5">
        <f t="shared" si="77"/>
        <v>6.2499999767169356E-3</v>
      </c>
    </row>
    <row r="410" spans="3:35">
      <c r="C410" s="246" t="s">
        <v>21</v>
      </c>
      <c r="D410" s="246" t="s">
        <v>172</v>
      </c>
      <c r="E410" s="246" t="s">
        <v>179</v>
      </c>
      <c r="F410" s="246" t="s">
        <v>180</v>
      </c>
      <c r="G410" s="246">
        <v>2019</v>
      </c>
      <c r="H410" s="246">
        <v>6</v>
      </c>
      <c r="I410" s="246">
        <v>13</v>
      </c>
      <c r="J410" s="246">
        <v>2</v>
      </c>
      <c r="K410" s="246" t="s">
        <v>207</v>
      </c>
      <c r="L410" s="247">
        <v>3</v>
      </c>
      <c r="M410" s="246">
        <v>248236</v>
      </c>
      <c r="N410" s="246">
        <v>2689468</v>
      </c>
      <c r="O410" s="246">
        <v>6</v>
      </c>
      <c r="P410" s="246">
        <v>7</v>
      </c>
      <c r="Q410" s="246">
        <v>0</v>
      </c>
      <c r="R410" s="246"/>
      <c r="S410" s="246" t="s">
        <v>90</v>
      </c>
      <c r="T410" s="246" t="s">
        <v>26</v>
      </c>
      <c r="U410" s="246"/>
      <c r="V410" t="str">
        <f>INDEX(樣區!H:H,MATCH(F410,樣區!E:E,0))</f>
        <v>4月,6月</v>
      </c>
      <c r="W410" s="3" t="str">
        <f t="shared" si="69"/>
        <v>Y</v>
      </c>
      <c r="X410" s="3" t="str">
        <f t="shared" si="70"/>
        <v/>
      </c>
      <c r="Y410" s="3" t="str">
        <f t="shared" si="71"/>
        <v/>
      </c>
      <c r="Z410" s="3" t="str">
        <f t="shared" si="72"/>
        <v/>
      </c>
      <c r="AA410" s="3" t="str">
        <f t="shared" si="73"/>
        <v/>
      </c>
      <c r="AB410" s="249" t="str">
        <f t="shared" si="74"/>
        <v/>
      </c>
      <c r="AC410" s="3" t="str">
        <f t="shared" si="75"/>
        <v/>
      </c>
      <c r="AD410" s="5" t="str">
        <f t="shared" si="78"/>
        <v/>
      </c>
      <c r="AE410" s="3" t="str">
        <f t="shared" si="76"/>
        <v/>
      </c>
      <c r="AF410" s="3"/>
      <c r="AH410">
        <f>MATCH(ROUND(M410,0)&amp;ROUND(N410,0),樣點!N:N,0)</f>
        <v>1149</v>
      </c>
      <c r="AI410" s="5">
        <f t="shared" si="77"/>
        <v>5.5555549915879965E-3</v>
      </c>
    </row>
    <row r="411" spans="3:35">
      <c r="C411" s="246" t="s">
        <v>21</v>
      </c>
      <c r="D411" s="246" t="s">
        <v>172</v>
      </c>
      <c r="E411" s="246" t="s">
        <v>179</v>
      </c>
      <c r="F411" s="246" t="s">
        <v>180</v>
      </c>
      <c r="G411" s="246">
        <v>2019</v>
      </c>
      <c r="H411" s="246">
        <v>6</v>
      </c>
      <c r="I411" s="246">
        <v>13</v>
      </c>
      <c r="J411" s="246">
        <v>2</v>
      </c>
      <c r="K411" s="246" t="s">
        <v>207</v>
      </c>
      <c r="L411" s="247">
        <v>4</v>
      </c>
      <c r="M411" s="246">
        <v>248268</v>
      </c>
      <c r="N411" s="246">
        <v>2689682</v>
      </c>
      <c r="O411" s="246">
        <v>6</v>
      </c>
      <c r="P411" s="246">
        <v>15</v>
      </c>
      <c r="Q411" s="246">
        <v>0</v>
      </c>
      <c r="R411" s="246"/>
      <c r="S411" s="246" t="s">
        <v>90</v>
      </c>
      <c r="T411" s="246" t="s">
        <v>26</v>
      </c>
      <c r="U411" s="246"/>
      <c r="V411" t="str">
        <f>INDEX(樣區!H:H,MATCH(F411,樣區!E:E,0))</f>
        <v>4月,6月</v>
      </c>
      <c r="W411" s="3" t="str">
        <f t="shared" si="69"/>
        <v>Y</v>
      </c>
      <c r="X411" s="3" t="str">
        <f t="shared" si="70"/>
        <v/>
      </c>
      <c r="Y411" s="3" t="str">
        <f t="shared" si="71"/>
        <v/>
      </c>
      <c r="Z411" s="3" t="str">
        <f t="shared" si="72"/>
        <v/>
      </c>
      <c r="AA411" s="3" t="str">
        <f t="shared" si="73"/>
        <v/>
      </c>
      <c r="AB411" s="249" t="str">
        <f t="shared" si="74"/>
        <v/>
      </c>
      <c r="AC411" s="3" t="str">
        <f t="shared" si="75"/>
        <v/>
      </c>
      <c r="AD411" s="5" t="str">
        <f t="shared" si="78"/>
        <v/>
      </c>
      <c r="AE411" s="3" t="str">
        <f t="shared" si="76"/>
        <v/>
      </c>
      <c r="AF411" s="3"/>
      <c r="AH411">
        <f>MATCH(ROUND(M411,0)&amp;ROUND(N411,0),樣點!N:N,0)</f>
        <v>1150</v>
      </c>
      <c r="AI411" s="5">
        <f t="shared" si="77"/>
        <v>4.8611109959892929E-3</v>
      </c>
    </row>
    <row r="412" spans="3:35">
      <c r="C412" s="246" t="s">
        <v>21</v>
      </c>
      <c r="D412" s="246" t="s">
        <v>172</v>
      </c>
      <c r="E412" s="246" t="s">
        <v>179</v>
      </c>
      <c r="F412" s="246" t="s">
        <v>180</v>
      </c>
      <c r="G412" s="246">
        <v>2019</v>
      </c>
      <c r="H412" s="246">
        <v>6</v>
      </c>
      <c r="I412" s="246">
        <v>13</v>
      </c>
      <c r="J412" s="246">
        <v>2</v>
      </c>
      <c r="K412" s="246" t="s">
        <v>207</v>
      </c>
      <c r="L412" s="247">
        <v>5</v>
      </c>
      <c r="M412" s="246">
        <v>248456</v>
      </c>
      <c r="N412" s="246">
        <v>2689778</v>
      </c>
      <c r="O412" s="246">
        <v>6</v>
      </c>
      <c r="P412" s="246">
        <v>22</v>
      </c>
      <c r="Q412" s="246">
        <v>0</v>
      </c>
      <c r="R412" s="246"/>
      <c r="S412" s="246" t="s">
        <v>90</v>
      </c>
      <c r="T412" s="246" t="s">
        <v>26</v>
      </c>
      <c r="U412" s="246"/>
      <c r="V412" t="str">
        <f>INDEX(樣區!H:H,MATCH(F412,樣區!E:E,0))</f>
        <v>4月,6月</v>
      </c>
      <c r="W412" s="3" t="str">
        <f t="shared" si="69"/>
        <v>Y</v>
      </c>
      <c r="X412" s="3" t="str">
        <f t="shared" si="70"/>
        <v/>
      </c>
      <c r="Y412" s="3" t="str">
        <f t="shared" si="71"/>
        <v/>
      </c>
      <c r="Z412" s="3" t="str">
        <f t="shared" si="72"/>
        <v/>
      </c>
      <c r="AA412" s="3" t="str">
        <f t="shared" si="73"/>
        <v/>
      </c>
      <c r="AB412" s="249" t="str">
        <f t="shared" si="74"/>
        <v/>
      </c>
      <c r="AC412" s="3" t="str">
        <f t="shared" si="75"/>
        <v/>
      </c>
      <c r="AD412" s="5" t="str">
        <f t="shared" si="78"/>
        <v/>
      </c>
      <c r="AE412" s="3" t="str">
        <f t="shared" si="76"/>
        <v/>
      </c>
      <c r="AF412" s="3"/>
      <c r="AH412">
        <f>MATCH(ROUND(M412,0)&amp;ROUND(N412,0),樣點!N:N,0)</f>
        <v>1151</v>
      </c>
      <c r="AI412" s="5">
        <f t="shared" si="77"/>
        <v>5.5555560393258929E-3</v>
      </c>
    </row>
    <row r="413" spans="3:35">
      <c r="C413" s="246" t="s">
        <v>21</v>
      </c>
      <c r="D413" s="246" t="s">
        <v>172</v>
      </c>
      <c r="E413" s="246" t="s">
        <v>179</v>
      </c>
      <c r="F413" s="246" t="s">
        <v>180</v>
      </c>
      <c r="G413" s="246">
        <v>2019</v>
      </c>
      <c r="H413" s="246">
        <v>6</v>
      </c>
      <c r="I413" s="246">
        <v>13</v>
      </c>
      <c r="J413" s="246">
        <v>2</v>
      </c>
      <c r="K413" s="246" t="s">
        <v>207</v>
      </c>
      <c r="L413" s="247">
        <v>6</v>
      </c>
      <c r="M413" s="246">
        <v>248629</v>
      </c>
      <c r="N413" s="246">
        <v>2689930</v>
      </c>
      <c r="O413" s="246">
        <v>6</v>
      </c>
      <c r="P413" s="246">
        <v>30</v>
      </c>
      <c r="Q413" s="246">
        <v>0</v>
      </c>
      <c r="R413" s="246"/>
      <c r="S413" s="246" t="s">
        <v>90</v>
      </c>
      <c r="T413" s="246" t="s">
        <v>26</v>
      </c>
      <c r="U413" s="246"/>
      <c r="V413" t="str">
        <f>INDEX(樣區!H:H,MATCH(F413,樣區!E:E,0))</f>
        <v>4月,6月</v>
      </c>
      <c r="W413" s="3" t="str">
        <f t="shared" si="69"/>
        <v>Y</v>
      </c>
      <c r="X413" s="3" t="str">
        <f t="shared" si="70"/>
        <v/>
      </c>
      <c r="Y413" s="3" t="str">
        <f t="shared" si="71"/>
        <v/>
      </c>
      <c r="Z413" s="3" t="str">
        <f t="shared" si="72"/>
        <v/>
      </c>
      <c r="AA413" s="3" t="str">
        <f t="shared" si="73"/>
        <v/>
      </c>
      <c r="AB413" s="249" t="str">
        <f t="shared" si="74"/>
        <v/>
      </c>
      <c r="AC413" s="3" t="str">
        <f t="shared" si="75"/>
        <v/>
      </c>
      <c r="AD413" s="5" t="str">
        <f t="shared" si="78"/>
        <v/>
      </c>
      <c r="AE413" s="3" t="str">
        <f t="shared" si="76"/>
        <v/>
      </c>
      <c r="AF413" s="3"/>
      <c r="AH413">
        <f>MATCH(ROUND(M413,0)&amp;ROUND(N413,0),樣點!N:N,0)</f>
        <v>1152</v>
      </c>
      <c r="AI413" s="5" t="str">
        <f t="shared" si="77"/>
        <v/>
      </c>
    </row>
    <row r="414" spans="3:35">
      <c r="C414" s="246" t="s">
        <v>21</v>
      </c>
      <c r="D414" s="246" t="s">
        <v>172</v>
      </c>
      <c r="E414" s="246" t="s">
        <v>181</v>
      </c>
      <c r="F414" s="246" t="s">
        <v>182</v>
      </c>
      <c r="G414" s="246">
        <v>2019</v>
      </c>
      <c r="H414" s="246">
        <v>6</v>
      </c>
      <c r="I414" s="246">
        <v>11</v>
      </c>
      <c r="J414" s="246">
        <v>2</v>
      </c>
      <c r="K414" s="246" t="s">
        <v>208</v>
      </c>
      <c r="L414" s="247">
        <v>1</v>
      </c>
      <c r="M414" s="246">
        <v>242983</v>
      </c>
      <c r="N414" s="246">
        <v>2687638</v>
      </c>
      <c r="O414" s="246">
        <v>8</v>
      </c>
      <c r="P414" s="246">
        <v>30</v>
      </c>
      <c r="Q414" s="246">
        <v>0</v>
      </c>
      <c r="R414" s="246"/>
      <c r="S414" s="246" t="s">
        <v>90</v>
      </c>
      <c r="T414" s="246" t="s">
        <v>26</v>
      </c>
      <c r="U414" s="246"/>
      <c r="V414" t="str">
        <f>INDEX(樣區!H:H,MATCH(F414,樣區!E:E,0))</f>
        <v>3月,5月</v>
      </c>
      <c r="W414" s="3" t="str">
        <f t="shared" si="69"/>
        <v>Y</v>
      </c>
      <c r="X414" s="3" t="str">
        <f t="shared" si="70"/>
        <v/>
      </c>
      <c r="Y414" s="3" t="str">
        <f t="shared" si="71"/>
        <v/>
      </c>
      <c r="Z414" s="3" t="str">
        <f t="shared" si="72"/>
        <v/>
      </c>
      <c r="AA414" s="3" t="str">
        <f t="shared" si="73"/>
        <v/>
      </c>
      <c r="AB414" s="249" t="str">
        <f t="shared" si="74"/>
        <v/>
      </c>
      <c r="AC414" s="3" t="str">
        <f t="shared" si="75"/>
        <v/>
      </c>
      <c r="AD414" s="5" t="str">
        <f t="shared" si="78"/>
        <v/>
      </c>
      <c r="AE414" s="3" t="str">
        <f t="shared" si="76"/>
        <v/>
      </c>
      <c r="AF414" s="3"/>
      <c r="AH414">
        <f>MATCH(ROUND(M414,0)&amp;ROUND(N414,0),樣點!N:N,0)</f>
        <v>1153</v>
      </c>
      <c r="AI414" s="5">
        <f t="shared" si="77"/>
        <v>5.5555560393258929E-3</v>
      </c>
    </row>
    <row r="415" spans="3:35">
      <c r="C415" s="246" t="s">
        <v>21</v>
      </c>
      <c r="D415" s="246" t="s">
        <v>172</v>
      </c>
      <c r="E415" s="246" t="s">
        <v>181</v>
      </c>
      <c r="F415" s="246" t="s">
        <v>182</v>
      </c>
      <c r="G415" s="246">
        <v>2019</v>
      </c>
      <c r="H415" s="246">
        <v>6</v>
      </c>
      <c r="I415" s="246">
        <v>11</v>
      </c>
      <c r="J415" s="246">
        <v>2</v>
      </c>
      <c r="K415" s="246" t="s">
        <v>208</v>
      </c>
      <c r="L415" s="247">
        <v>2</v>
      </c>
      <c r="M415" s="246">
        <v>243194</v>
      </c>
      <c r="N415" s="246">
        <v>2687523</v>
      </c>
      <c r="O415" s="246">
        <v>8</v>
      </c>
      <c r="P415" s="246">
        <v>38</v>
      </c>
      <c r="Q415" s="246">
        <v>0</v>
      </c>
      <c r="R415" s="246"/>
      <c r="S415" s="246" t="s">
        <v>90</v>
      </c>
      <c r="T415" s="246" t="s">
        <v>26</v>
      </c>
      <c r="U415" s="246"/>
      <c r="V415" t="str">
        <f>INDEX(樣區!H:H,MATCH(F415,樣區!E:E,0))</f>
        <v>3月,5月</v>
      </c>
      <c r="W415" s="3" t="str">
        <f t="shared" si="69"/>
        <v>Y</v>
      </c>
      <c r="X415" s="3" t="str">
        <f t="shared" si="70"/>
        <v/>
      </c>
      <c r="Y415" s="3" t="str">
        <f t="shared" si="71"/>
        <v/>
      </c>
      <c r="Z415" s="3" t="str">
        <f t="shared" si="72"/>
        <v/>
      </c>
      <c r="AA415" s="3" t="str">
        <f t="shared" si="73"/>
        <v/>
      </c>
      <c r="AB415" s="249" t="str">
        <f t="shared" si="74"/>
        <v/>
      </c>
      <c r="AC415" s="3" t="str">
        <f t="shared" si="75"/>
        <v/>
      </c>
      <c r="AD415" s="5" t="str">
        <f t="shared" si="78"/>
        <v/>
      </c>
      <c r="AE415" s="3" t="str">
        <f t="shared" si="76"/>
        <v/>
      </c>
      <c r="AF415" s="3"/>
      <c r="AH415">
        <f>MATCH(ROUND(M415,0)&amp;ROUND(N415,0),樣點!N:N,0)</f>
        <v>1154</v>
      </c>
      <c r="AI415" s="5">
        <f t="shared" si="77"/>
        <v>4.8611109959892929E-3</v>
      </c>
    </row>
    <row r="416" spans="3:35">
      <c r="C416" s="246" t="s">
        <v>21</v>
      </c>
      <c r="D416" s="246" t="s">
        <v>172</v>
      </c>
      <c r="E416" s="246" t="s">
        <v>181</v>
      </c>
      <c r="F416" s="246" t="s">
        <v>182</v>
      </c>
      <c r="G416" s="246">
        <v>2019</v>
      </c>
      <c r="H416" s="246">
        <v>6</v>
      </c>
      <c r="I416" s="246">
        <v>11</v>
      </c>
      <c r="J416" s="246">
        <v>2</v>
      </c>
      <c r="K416" s="246" t="s">
        <v>208</v>
      </c>
      <c r="L416" s="247">
        <v>3</v>
      </c>
      <c r="M416" s="246">
        <v>243293</v>
      </c>
      <c r="N416" s="246">
        <v>2687291</v>
      </c>
      <c r="O416" s="246">
        <v>8</v>
      </c>
      <c r="P416" s="246">
        <v>45</v>
      </c>
      <c r="Q416" s="246">
        <v>0</v>
      </c>
      <c r="R416" s="246"/>
      <c r="S416" s="246" t="s">
        <v>90</v>
      </c>
      <c r="T416" s="246" t="s">
        <v>26</v>
      </c>
      <c r="U416" s="246"/>
      <c r="V416" t="str">
        <f>INDEX(樣區!H:H,MATCH(F416,樣區!E:E,0))</f>
        <v>3月,5月</v>
      </c>
      <c r="W416" s="3" t="str">
        <f t="shared" si="69"/>
        <v>Y</v>
      </c>
      <c r="X416" s="3" t="str">
        <f t="shared" si="70"/>
        <v/>
      </c>
      <c r="Y416" s="3" t="str">
        <f t="shared" si="71"/>
        <v/>
      </c>
      <c r="Z416" s="3" t="str">
        <f t="shared" si="72"/>
        <v/>
      </c>
      <c r="AA416" s="3" t="str">
        <f t="shared" si="73"/>
        <v/>
      </c>
      <c r="AB416" s="249" t="str">
        <f t="shared" si="74"/>
        <v/>
      </c>
      <c r="AC416" s="3" t="str">
        <f t="shared" si="75"/>
        <v/>
      </c>
      <c r="AD416" s="5" t="str">
        <f t="shared" si="78"/>
        <v/>
      </c>
      <c r="AE416" s="3" t="str">
        <f t="shared" si="76"/>
        <v/>
      </c>
      <c r="AF416" s="3"/>
      <c r="AH416">
        <f>MATCH(ROUND(M416,0)&amp;ROUND(N416,0),樣點!N:N,0)</f>
        <v>1155</v>
      </c>
      <c r="AI416" s="5">
        <f t="shared" si="77"/>
        <v>5.5555549915879965E-3</v>
      </c>
    </row>
    <row r="417" spans="3:35">
      <c r="C417" s="246" t="s">
        <v>21</v>
      </c>
      <c r="D417" s="246" t="s">
        <v>172</v>
      </c>
      <c r="E417" s="246" t="s">
        <v>181</v>
      </c>
      <c r="F417" s="246" t="s">
        <v>182</v>
      </c>
      <c r="G417" s="246">
        <v>2019</v>
      </c>
      <c r="H417" s="246">
        <v>6</v>
      </c>
      <c r="I417" s="246">
        <v>11</v>
      </c>
      <c r="J417" s="246">
        <v>2</v>
      </c>
      <c r="K417" s="246" t="s">
        <v>208</v>
      </c>
      <c r="L417" s="247">
        <v>4</v>
      </c>
      <c r="M417" s="246">
        <v>243487</v>
      </c>
      <c r="N417" s="246">
        <v>2687150</v>
      </c>
      <c r="O417" s="246">
        <v>8</v>
      </c>
      <c r="P417" s="246">
        <v>53</v>
      </c>
      <c r="Q417" s="246">
        <v>0</v>
      </c>
      <c r="R417" s="246"/>
      <c r="S417" s="246" t="s">
        <v>90</v>
      </c>
      <c r="T417" s="246" t="s">
        <v>26</v>
      </c>
      <c r="U417" s="246"/>
      <c r="V417" t="str">
        <f>INDEX(樣區!H:H,MATCH(F417,樣區!E:E,0))</f>
        <v>3月,5月</v>
      </c>
      <c r="W417" s="3" t="str">
        <f t="shared" si="69"/>
        <v>Y</v>
      </c>
      <c r="X417" s="3" t="str">
        <f t="shared" si="70"/>
        <v/>
      </c>
      <c r="Y417" s="3" t="str">
        <f t="shared" si="71"/>
        <v/>
      </c>
      <c r="Z417" s="3" t="str">
        <f t="shared" si="72"/>
        <v/>
      </c>
      <c r="AA417" s="3" t="str">
        <f t="shared" si="73"/>
        <v/>
      </c>
      <c r="AB417" s="249" t="str">
        <f t="shared" si="74"/>
        <v/>
      </c>
      <c r="AC417" s="3" t="str">
        <f t="shared" si="75"/>
        <v/>
      </c>
      <c r="AD417" s="5" t="str">
        <f t="shared" si="78"/>
        <v/>
      </c>
      <c r="AE417" s="3" t="str">
        <f t="shared" si="76"/>
        <v/>
      </c>
      <c r="AF417" s="3"/>
      <c r="AH417">
        <f>MATCH(ROUND(M417,0)&amp;ROUND(N417,0),樣點!N:N,0)</f>
        <v>1156</v>
      </c>
      <c r="AI417" s="5">
        <f t="shared" si="77"/>
        <v>4.8611119855195284E-3</v>
      </c>
    </row>
    <row r="418" spans="3:35">
      <c r="C418" s="246" t="s">
        <v>21</v>
      </c>
      <c r="D418" s="246" t="s">
        <v>172</v>
      </c>
      <c r="E418" s="246" t="s">
        <v>181</v>
      </c>
      <c r="F418" s="246" t="s">
        <v>182</v>
      </c>
      <c r="G418" s="246">
        <v>2019</v>
      </c>
      <c r="H418" s="246">
        <v>6</v>
      </c>
      <c r="I418" s="246">
        <v>11</v>
      </c>
      <c r="J418" s="246">
        <v>2</v>
      </c>
      <c r="K418" s="246" t="s">
        <v>208</v>
      </c>
      <c r="L418" s="247">
        <v>5</v>
      </c>
      <c r="M418" s="246">
        <v>243661</v>
      </c>
      <c r="N418" s="246">
        <v>2686976</v>
      </c>
      <c r="O418" s="246">
        <v>9</v>
      </c>
      <c r="P418" s="246">
        <v>0</v>
      </c>
      <c r="Q418" s="246">
        <v>0</v>
      </c>
      <c r="R418" s="246"/>
      <c r="S418" s="246" t="s">
        <v>90</v>
      </c>
      <c r="T418" s="246" t="s">
        <v>26</v>
      </c>
      <c r="U418" s="246"/>
      <c r="V418" t="str">
        <f>INDEX(樣區!H:H,MATCH(F418,樣區!E:E,0))</f>
        <v>3月,5月</v>
      </c>
      <c r="W418" s="3" t="str">
        <f t="shared" si="69"/>
        <v>Y</v>
      </c>
      <c r="X418" s="3" t="str">
        <f t="shared" si="70"/>
        <v/>
      </c>
      <c r="Y418" s="3" t="str">
        <f t="shared" si="71"/>
        <v/>
      </c>
      <c r="Z418" s="3" t="str">
        <f t="shared" si="72"/>
        <v/>
      </c>
      <c r="AA418" s="3" t="str">
        <f t="shared" si="73"/>
        <v/>
      </c>
      <c r="AB418" s="249" t="str">
        <f t="shared" si="74"/>
        <v/>
      </c>
      <c r="AC418" s="3" t="str">
        <f t="shared" si="75"/>
        <v/>
      </c>
      <c r="AD418" s="5" t="str">
        <f t="shared" si="78"/>
        <v/>
      </c>
      <c r="AE418" s="3" t="str">
        <f t="shared" si="76"/>
        <v/>
      </c>
      <c r="AF418" s="3"/>
      <c r="AH418">
        <f>MATCH(ROUND(M418,0)&amp;ROUND(N418,0),樣點!N:N,0)</f>
        <v>1157</v>
      </c>
      <c r="AI418" s="5">
        <f t="shared" si="77"/>
        <v>4.1666660108603537E-3</v>
      </c>
    </row>
    <row r="419" spans="3:35">
      <c r="C419" s="246" t="s">
        <v>21</v>
      </c>
      <c r="D419" s="246" t="s">
        <v>172</v>
      </c>
      <c r="E419" s="246" t="s">
        <v>181</v>
      </c>
      <c r="F419" s="246" t="s">
        <v>182</v>
      </c>
      <c r="G419" s="246">
        <v>2019</v>
      </c>
      <c r="H419" s="246">
        <v>6</v>
      </c>
      <c r="I419" s="246">
        <v>11</v>
      </c>
      <c r="J419" s="246">
        <v>2</v>
      </c>
      <c r="K419" s="246" t="s">
        <v>208</v>
      </c>
      <c r="L419" s="247">
        <v>6</v>
      </c>
      <c r="M419" s="246">
        <v>243892</v>
      </c>
      <c r="N419" s="246">
        <v>2686889</v>
      </c>
      <c r="O419" s="246">
        <v>9</v>
      </c>
      <c r="P419" s="246">
        <v>6</v>
      </c>
      <c r="Q419" s="246">
        <v>0</v>
      </c>
      <c r="R419" s="246"/>
      <c r="S419" s="246" t="s">
        <v>90</v>
      </c>
      <c r="T419" s="246" t="s">
        <v>26</v>
      </c>
      <c r="U419" s="246"/>
      <c r="V419" t="str">
        <f>INDEX(樣區!H:H,MATCH(F419,樣區!E:E,0))</f>
        <v>3月,5月</v>
      </c>
      <c r="W419" s="3" t="str">
        <f t="shared" si="69"/>
        <v>Y</v>
      </c>
      <c r="X419" s="3" t="str">
        <f t="shared" si="70"/>
        <v/>
      </c>
      <c r="Y419" s="3" t="str">
        <f t="shared" si="71"/>
        <v/>
      </c>
      <c r="Z419" s="3" t="str">
        <f t="shared" si="72"/>
        <v/>
      </c>
      <c r="AA419" s="3" t="str">
        <f t="shared" si="73"/>
        <v/>
      </c>
      <c r="AB419" s="249" t="str">
        <f t="shared" si="74"/>
        <v/>
      </c>
      <c r="AC419" s="3" t="str">
        <f t="shared" si="75"/>
        <v/>
      </c>
      <c r="AD419" s="5" t="str">
        <f t="shared" si="78"/>
        <v/>
      </c>
      <c r="AE419" s="3" t="str">
        <f t="shared" si="76"/>
        <v/>
      </c>
      <c r="AF419" s="3"/>
      <c r="AH419">
        <f>MATCH(ROUND(M419,0)&amp;ROUND(N419,0),樣點!N:N,0)</f>
        <v>1158</v>
      </c>
      <c r="AI419" s="5" t="str">
        <f t="shared" si="77"/>
        <v/>
      </c>
    </row>
    <row r="420" spans="3:35">
      <c r="C420" s="246" t="s">
        <v>21</v>
      </c>
      <c r="D420" s="246" t="s">
        <v>172</v>
      </c>
      <c r="E420" s="246" t="s">
        <v>184</v>
      </c>
      <c r="F420" s="246" t="s">
        <v>185</v>
      </c>
      <c r="G420" s="246">
        <v>2019</v>
      </c>
      <c r="H420" s="246">
        <v>6</v>
      </c>
      <c r="I420" s="246">
        <v>11</v>
      </c>
      <c r="J420" s="246">
        <v>2</v>
      </c>
      <c r="K420" s="246" t="s">
        <v>208</v>
      </c>
      <c r="L420" s="247">
        <v>1</v>
      </c>
      <c r="M420" s="246">
        <v>241150</v>
      </c>
      <c r="N420" s="246">
        <v>2687520</v>
      </c>
      <c r="O420" s="246">
        <v>7</v>
      </c>
      <c r="P420" s="246">
        <v>44</v>
      </c>
      <c r="Q420" s="246">
        <v>0</v>
      </c>
      <c r="R420" s="246"/>
      <c r="S420" s="246" t="s">
        <v>90</v>
      </c>
      <c r="T420" s="246" t="s">
        <v>26</v>
      </c>
      <c r="U420" s="246"/>
      <c r="V420" t="str">
        <f>INDEX(樣區!H:H,MATCH(F420,樣區!E:E,0))</f>
        <v>3月,5月</v>
      </c>
      <c r="W420" s="3" t="str">
        <f t="shared" si="69"/>
        <v>Y</v>
      </c>
      <c r="X420" s="3" t="str">
        <f t="shared" si="70"/>
        <v/>
      </c>
      <c r="Y420" s="3" t="str">
        <f t="shared" si="71"/>
        <v/>
      </c>
      <c r="Z420" s="3" t="str">
        <f t="shared" si="72"/>
        <v/>
      </c>
      <c r="AA420" s="3" t="str">
        <f t="shared" si="73"/>
        <v/>
      </c>
      <c r="AB420" s="249" t="str">
        <f t="shared" si="74"/>
        <v/>
      </c>
      <c r="AC420" s="3" t="str">
        <f t="shared" si="75"/>
        <v/>
      </c>
      <c r="AD420" s="5" t="str">
        <f t="shared" si="78"/>
        <v/>
      </c>
      <c r="AE420" s="3" t="str">
        <f t="shared" si="76"/>
        <v/>
      </c>
      <c r="AF420" s="3"/>
      <c r="AH420">
        <f>MATCH(ROUND(M420,0)&amp;ROUND(N420,0),樣點!N:N,0)</f>
        <v>1159</v>
      </c>
      <c r="AI420" s="5">
        <f t="shared" si="77"/>
        <v>4.8611109959892929E-3</v>
      </c>
    </row>
    <row r="421" spans="3:35">
      <c r="C421" s="246" t="s">
        <v>21</v>
      </c>
      <c r="D421" s="246" t="s">
        <v>172</v>
      </c>
      <c r="E421" s="246" t="s">
        <v>184</v>
      </c>
      <c r="F421" s="246" t="s">
        <v>185</v>
      </c>
      <c r="G421" s="246">
        <v>2019</v>
      </c>
      <c r="H421" s="246">
        <v>6</v>
      </c>
      <c r="I421" s="246">
        <v>11</v>
      </c>
      <c r="J421" s="246">
        <v>2</v>
      </c>
      <c r="K421" s="246" t="s">
        <v>208</v>
      </c>
      <c r="L421" s="247">
        <v>2</v>
      </c>
      <c r="M421" s="246">
        <v>241358</v>
      </c>
      <c r="N421" s="246">
        <v>2687640</v>
      </c>
      <c r="O421" s="246">
        <v>7</v>
      </c>
      <c r="P421" s="246">
        <v>51</v>
      </c>
      <c r="Q421" s="246">
        <v>2</v>
      </c>
      <c r="R421" s="246" t="s">
        <v>89</v>
      </c>
      <c r="S421" s="246" t="s">
        <v>44</v>
      </c>
      <c r="T421" s="246" t="s">
        <v>26</v>
      </c>
      <c r="U421" s="246"/>
      <c r="V421" t="str">
        <f>INDEX(樣區!H:H,MATCH(F421,樣區!E:E,0))</f>
        <v>3月,5月</v>
      </c>
      <c r="W421" s="3" t="str">
        <f t="shared" si="69"/>
        <v>Y</v>
      </c>
      <c r="X421" s="3" t="str">
        <f t="shared" si="70"/>
        <v/>
      </c>
      <c r="Y421" s="3" t="str">
        <f t="shared" si="71"/>
        <v/>
      </c>
      <c r="Z421" s="3" t="str">
        <f t="shared" si="72"/>
        <v/>
      </c>
      <c r="AA421" s="3" t="str">
        <f t="shared" si="73"/>
        <v/>
      </c>
      <c r="AB421" s="249" t="str">
        <f t="shared" si="74"/>
        <v/>
      </c>
      <c r="AC421" s="3" t="str">
        <f t="shared" si="75"/>
        <v/>
      </c>
      <c r="AD421" s="5" t="str">
        <f t="shared" si="78"/>
        <v/>
      </c>
      <c r="AE421" s="3" t="str">
        <f t="shared" si="76"/>
        <v/>
      </c>
      <c r="AF421" s="3"/>
      <c r="AH421">
        <f>MATCH(ROUND(M421,0)&amp;ROUND(N421,0),樣點!N:N,0)</f>
        <v>1160</v>
      </c>
      <c r="AI421" s="5">
        <f t="shared" si="77"/>
        <v>5.5555549915879965E-3</v>
      </c>
    </row>
    <row r="422" spans="3:35">
      <c r="C422" s="246" t="s">
        <v>21</v>
      </c>
      <c r="D422" s="246" t="s">
        <v>172</v>
      </c>
      <c r="E422" s="246" t="s">
        <v>184</v>
      </c>
      <c r="F422" s="246" t="s">
        <v>185</v>
      </c>
      <c r="G422" s="246">
        <v>2019</v>
      </c>
      <c r="H422" s="246">
        <v>6</v>
      </c>
      <c r="I422" s="246">
        <v>11</v>
      </c>
      <c r="J422" s="246">
        <v>2</v>
      </c>
      <c r="K422" s="246" t="s">
        <v>208</v>
      </c>
      <c r="L422" s="247">
        <v>3</v>
      </c>
      <c r="M422" s="246">
        <v>241550</v>
      </c>
      <c r="N422" s="246">
        <v>2687800</v>
      </c>
      <c r="O422" s="246">
        <v>7</v>
      </c>
      <c r="P422" s="246">
        <v>59</v>
      </c>
      <c r="Q422" s="246">
        <v>0</v>
      </c>
      <c r="R422" s="246"/>
      <c r="S422" s="246" t="s">
        <v>90</v>
      </c>
      <c r="T422" s="246" t="s">
        <v>26</v>
      </c>
      <c r="U422" s="246"/>
      <c r="V422" t="str">
        <f>INDEX(樣區!H:H,MATCH(F422,樣區!E:E,0))</f>
        <v>3月,5月</v>
      </c>
      <c r="W422" s="3" t="str">
        <f t="shared" si="69"/>
        <v>Y</v>
      </c>
      <c r="X422" s="3" t="str">
        <f t="shared" si="70"/>
        <v/>
      </c>
      <c r="Y422" s="3" t="str">
        <f t="shared" si="71"/>
        <v/>
      </c>
      <c r="Z422" s="3" t="str">
        <f t="shared" si="72"/>
        <v/>
      </c>
      <c r="AA422" s="3" t="str">
        <f t="shared" si="73"/>
        <v/>
      </c>
      <c r="AB422" s="249" t="str">
        <f t="shared" si="74"/>
        <v/>
      </c>
      <c r="AC422" s="3" t="str">
        <f t="shared" si="75"/>
        <v/>
      </c>
      <c r="AD422" s="5" t="str">
        <f t="shared" si="78"/>
        <v/>
      </c>
      <c r="AE422" s="3" t="str">
        <f t="shared" si="76"/>
        <v/>
      </c>
      <c r="AF422" s="3"/>
      <c r="AH422">
        <f>MATCH(ROUND(M422,0)&amp;ROUND(N422,0),樣點!N:N,0)</f>
        <v>1161</v>
      </c>
      <c r="AI422" s="5">
        <f t="shared" si="77"/>
        <v>5.5555560393258929E-3</v>
      </c>
    </row>
    <row r="423" spans="3:35">
      <c r="C423" s="246" t="s">
        <v>21</v>
      </c>
      <c r="D423" s="246" t="s">
        <v>172</v>
      </c>
      <c r="E423" s="246" t="s">
        <v>184</v>
      </c>
      <c r="F423" s="246" t="s">
        <v>185</v>
      </c>
      <c r="G423" s="246">
        <v>2019</v>
      </c>
      <c r="H423" s="246">
        <v>6</v>
      </c>
      <c r="I423" s="246">
        <v>11</v>
      </c>
      <c r="J423" s="246">
        <v>2</v>
      </c>
      <c r="K423" s="246" t="s">
        <v>208</v>
      </c>
      <c r="L423" s="247">
        <v>4</v>
      </c>
      <c r="M423" s="246">
        <v>241767</v>
      </c>
      <c r="N423" s="246">
        <v>2687926</v>
      </c>
      <c r="O423" s="246">
        <v>8</v>
      </c>
      <c r="P423" s="246">
        <v>7</v>
      </c>
      <c r="Q423" s="246">
        <v>0</v>
      </c>
      <c r="R423" s="246"/>
      <c r="S423" s="246" t="s">
        <v>90</v>
      </c>
      <c r="T423" s="246" t="s">
        <v>26</v>
      </c>
      <c r="U423" s="246"/>
      <c r="V423" t="str">
        <f>INDEX(樣區!H:H,MATCH(F423,樣區!E:E,0))</f>
        <v>3月,5月</v>
      </c>
      <c r="W423" s="3" t="str">
        <f t="shared" si="69"/>
        <v>Y</v>
      </c>
      <c r="X423" s="3" t="str">
        <f t="shared" si="70"/>
        <v/>
      </c>
      <c r="Y423" s="3" t="str">
        <f t="shared" si="71"/>
        <v/>
      </c>
      <c r="Z423" s="3" t="str">
        <f t="shared" si="72"/>
        <v/>
      </c>
      <c r="AA423" s="3" t="str">
        <f t="shared" si="73"/>
        <v/>
      </c>
      <c r="AB423" s="249" t="str">
        <f t="shared" si="74"/>
        <v/>
      </c>
      <c r="AC423" s="3" t="str">
        <f t="shared" si="75"/>
        <v/>
      </c>
      <c r="AD423" s="5" t="str">
        <f t="shared" si="78"/>
        <v/>
      </c>
      <c r="AE423" s="3" t="str">
        <f t="shared" si="76"/>
        <v/>
      </c>
      <c r="AF423" s="3"/>
      <c r="AH423">
        <f>MATCH(ROUND(M423,0)&amp;ROUND(N423,0),樣點!N:N,0)</f>
        <v>1162</v>
      </c>
      <c r="AI423" s="5">
        <f t="shared" si="77"/>
        <v>1.1111110972706228E-2</v>
      </c>
    </row>
    <row r="424" spans="3:35">
      <c r="C424" s="246" t="s">
        <v>21</v>
      </c>
      <c r="D424" s="246" t="s">
        <v>172</v>
      </c>
      <c r="E424" s="246" t="s">
        <v>184</v>
      </c>
      <c r="F424" s="246" t="s">
        <v>185</v>
      </c>
      <c r="G424" s="246">
        <v>2019</v>
      </c>
      <c r="H424" s="246">
        <v>6</v>
      </c>
      <c r="I424" s="246">
        <v>11</v>
      </c>
      <c r="J424" s="246">
        <v>2</v>
      </c>
      <c r="K424" s="246" t="s">
        <v>208</v>
      </c>
      <c r="L424" s="247">
        <v>5</v>
      </c>
      <c r="M424" s="246">
        <v>242000</v>
      </c>
      <c r="N424" s="246">
        <v>2687950</v>
      </c>
      <c r="O424" s="246">
        <v>8</v>
      </c>
      <c r="P424" s="246">
        <v>23</v>
      </c>
      <c r="Q424" s="246">
        <v>0</v>
      </c>
      <c r="R424" s="246"/>
      <c r="S424" s="246" t="s">
        <v>90</v>
      </c>
      <c r="T424" s="246" t="s">
        <v>31</v>
      </c>
      <c r="U424" s="246"/>
      <c r="V424" t="str">
        <f>INDEX(樣區!H:H,MATCH(F424,樣區!E:E,0))</f>
        <v>3月,5月</v>
      </c>
      <c r="W424" s="3" t="str">
        <f t="shared" si="69"/>
        <v>Y</v>
      </c>
      <c r="X424" s="3" t="str">
        <f t="shared" si="70"/>
        <v/>
      </c>
      <c r="Y424" s="3" t="str">
        <f t="shared" si="71"/>
        <v/>
      </c>
      <c r="Z424" s="3" t="str">
        <f t="shared" si="72"/>
        <v/>
      </c>
      <c r="AA424" s="3" t="str">
        <f t="shared" si="73"/>
        <v/>
      </c>
      <c r="AB424" s="249" t="str">
        <f t="shared" si="74"/>
        <v/>
      </c>
      <c r="AC424" s="3" t="str">
        <f t="shared" si="75"/>
        <v/>
      </c>
      <c r="AD424" s="5" t="str">
        <f t="shared" si="78"/>
        <v/>
      </c>
      <c r="AE424" s="3" t="str">
        <f t="shared" si="76"/>
        <v/>
      </c>
      <c r="AF424" s="3"/>
      <c r="AH424">
        <f>MATCH(ROUND(M424,0)&amp;ROUND(N424,0),樣點!N:N,0)</f>
        <v>1163</v>
      </c>
      <c r="AI424" s="5">
        <f t="shared" si="77"/>
        <v>6.2499999767169356E-3</v>
      </c>
    </row>
    <row r="425" spans="3:35">
      <c r="C425" s="246" t="s">
        <v>21</v>
      </c>
      <c r="D425" s="246" t="s">
        <v>172</v>
      </c>
      <c r="E425" s="246" t="s">
        <v>184</v>
      </c>
      <c r="F425" s="246" t="s">
        <v>185</v>
      </c>
      <c r="G425" s="246">
        <v>2019</v>
      </c>
      <c r="H425" s="246">
        <v>6</v>
      </c>
      <c r="I425" s="246">
        <v>11</v>
      </c>
      <c r="J425" s="246">
        <v>2</v>
      </c>
      <c r="K425" s="246" t="s">
        <v>208</v>
      </c>
      <c r="L425" s="247">
        <v>6</v>
      </c>
      <c r="M425" s="246">
        <v>242233</v>
      </c>
      <c r="N425" s="246">
        <v>2687875</v>
      </c>
      <c r="O425" s="246">
        <v>8</v>
      </c>
      <c r="P425" s="246">
        <v>14</v>
      </c>
      <c r="Q425" s="246">
        <v>0</v>
      </c>
      <c r="R425" s="246"/>
      <c r="S425" s="246" t="s">
        <v>90</v>
      </c>
      <c r="T425" s="246" t="s">
        <v>26</v>
      </c>
      <c r="U425" s="246"/>
      <c r="V425" t="str">
        <f>INDEX(樣區!H:H,MATCH(F425,樣區!E:E,0))</f>
        <v>3月,5月</v>
      </c>
      <c r="W425" s="3" t="str">
        <f t="shared" si="69"/>
        <v>Y</v>
      </c>
      <c r="X425" s="3" t="str">
        <f t="shared" si="70"/>
        <v/>
      </c>
      <c r="Y425" s="3" t="str">
        <f t="shared" si="71"/>
        <v/>
      </c>
      <c r="Z425" s="3" t="str">
        <f t="shared" si="72"/>
        <v/>
      </c>
      <c r="AA425" s="3" t="str">
        <f t="shared" si="73"/>
        <v/>
      </c>
      <c r="AB425" s="249" t="str">
        <f t="shared" si="74"/>
        <v/>
      </c>
      <c r="AC425" s="3" t="str">
        <f t="shared" si="75"/>
        <v/>
      </c>
      <c r="AD425" s="5" t="str">
        <f t="shared" si="78"/>
        <v/>
      </c>
      <c r="AE425" s="3" t="str">
        <f t="shared" si="76"/>
        <v/>
      </c>
      <c r="AF425" s="3"/>
      <c r="AH425">
        <f>MATCH(ROUND(M425,0)&amp;ROUND(N425,0),樣點!N:N,0)</f>
        <v>1164</v>
      </c>
      <c r="AI425" s="5" t="str">
        <f t="shared" si="77"/>
        <v/>
      </c>
    </row>
    <row r="426" spans="3:35">
      <c r="C426" s="246" t="s">
        <v>21</v>
      </c>
      <c r="D426" s="246" t="s">
        <v>172</v>
      </c>
      <c r="E426" s="246" t="s">
        <v>186</v>
      </c>
      <c r="F426" s="246" t="s">
        <v>187</v>
      </c>
      <c r="G426" s="246">
        <v>2019</v>
      </c>
      <c r="H426" s="246">
        <v>6</v>
      </c>
      <c r="I426" s="246">
        <v>6</v>
      </c>
      <c r="J426" s="246">
        <v>2</v>
      </c>
      <c r="K426" s="246" t="s">
        <v>191</v>
      </c>
      <c r="L426" s="247">
        <v>1</v>
      </c>
      <c r="M426" s="246">
        <v>241045</v>
      </c>
      <c r="N426" s="246">
        <v>2685746</v>
      </c>
      <c r="O426" s="246">
        <v>8</v>
      </c>
      <c r="P426" s="246">
        <v>55</v>
      </c>
      <c r="Q426" s="246">
        <v>0</v>
      </c>
      <c r="R426" s="246"/>
      <c r="S426" s="246" t="s">
        <v>90</v>
      </c>
      <c r="T426" s="246" t="s">
        <v>26</v>
      </c>
      <c r="U426" s="246"/>
      <c r="V426" t="str">
        <f>INDEX(樣區!H:H,MATCH(F426,樣區!E:E,0))</f>
        <v>3月,5月</v>
      </c>
      <c r="W426" s="3" t="str">
        <f t="shared" si="69"/>
        <v>Y</v>
      </c>
      <c r="X426" s="3" t="str">
        <f t="shared" si="70"/>
        <v/>
      </c>
      <c r="Y426" s="3" t="str">
        <f t="shared" si="71"/>
        <v/>
      </c>
      <c r="Z426" s="3" t="str">
        <f t="shared" si="72"/>
        <v/>
      </c>
      <c r="AA426" s="3" t="str">
        <f t="shared" si="73"/>
        <v/>
      </c>
      <c r="AB426" s="249" t="str">
        <f t="shared" si="74"/>
        <v/>
      </c>
      <c r="AC426" s="3" t="str">
        <f t="shared" si="75"/>
        <v/>
      </c>
      <c r="AD426" s="5" t="str">
        <f t="shared" si="78"/>
        <v/>
      </c>
      <c r="AE426" s="3" t="str">
        <f t="shared" si="76"/>
        <v/>
      </c>
      <c r="AF426" s="3"/>
      <c r="AH426">
        <f>MATCH(ROUND(M426,0)&amp;ROUND(N426,0),樣點!N:N,0)</f>
        <v>1165</v>
      </c>
      <c r="AI426" s="5">
        <f t="shared" si="77"/>
        <v>5.5555549915879965E-3</v>
      </c>
    </row>
    <row r="427" spans="3:35">
      <c r="C427" s="246" t="s">
        <v>21</v>
      </c>
      <c r="D427" s="246" t="s">
        <v>172</v>
      </c>
      <c r="E427" s="246" t="s">
        <v>186</v>
      </c>
      <c r="F427" s="246" t="s">
        <v>187</v>
      </c>
      <c r="G427" s="246">
        <v>2019</v>
      </c>
      <c r="H427" s="246">
        <v>6</v>
      </c>
      <c r="I427" s="246">
        <v>6</v>
      </c>
      <c r="J427" s="246">
        <v>2</v>
      </c>
      <c r="K427" s="246" t="s">
        <v>191</v>
      </c>
      <c r="L427" s="247">
        <v>2</v>
      </c>
      <c r="M427" s="246">
        <v>241266</v>
      </c>
      <c r="N427" s="246">
        <v>2685624</v>
      </c>
      <c r="O427" s="246">
        <v>8</v>
      </c>
      <c r="P427" s="246">
        <v>47</v>
      </c>
      <c r="Q427" s="246">
        <v>0</v>
      </c>
      <c r="R427" s="246"/>
      <c r="S427" s="246" t="s">
        <v>90</v>
      </c>
      <c r="T427" s="246" t="s">
        <v>26</v>
      </c>
      <c r="U427" s="246"/>
      <c r="V427" t="str">
        <f>INDEX(樣區!H:H,MATCH(F427,樣區!E:E,0))</f>
        <v>3月,5月</v>
      </c>
      <c r="W427" s="3" t="str">
        <f t="shared" si="69"/>
        <v>Y</v>
      </c>
      <c r="X427" s="3" t="str">
        <f t="shared" si="70"/>
        <v/>
      </c>
      <c r="Y427" s="3" t="str">
        <f t="shared" si="71"/>
        <v/>
      </c>
      <c r="Z427" s="3" t="str">
        <f t="shared" si="72"/>
        <v/>
      </c>
      <c r="AA427" s="3" t="str">
        <f t="shared" si="73"/>
        <v/>
      </c>
      <c r="AB427" s="249" t="str">
        <f t="shared" si="74"/>
        <v/>
      </c>
      <c r="AC427" s="3" t="str">
        <f t="shared" si="75"/>
        <v/>
      </c>
      <c r="AD427" s="5" t="str">
        <f t="shared" si="78"/>
        <v/>
      </c>
      <c r="AE427" s="3" t="str">
        <f t="shared" si="76"/>
        <v/>
      </c>
      <c r="AF427" s="3"/>
      <c r="AH427">
        <f>MATCH(ROUND(M427,0)&amp;ROUND(N427,0),樣點!N:N,0)</f>
        <v>1166</v>
      </c>
      <c r="AI427" s="5">
        <f t="shared" si="77"/>
        <v>9.7222219919785857E-3</v>
      </c>
    </row>
    <row r="428" spans="3:35">
      <c r="C428" s="246" t="s">
        <v>21</v>
      </c>
      <c r="D428" s="246" t="s">
        <v>172</v>
      </c>
      <c r="E428" s="246" t="s">
        <v>186</v>
      </c>
      <c r="F428" s="246" t="s">
        <v>187</v>
      </c>
      <c r="G428" s="246">
        <v>2019</v>
      </c>
      <c r="H428" s="246">
        <v>6</v>
      </c>
      <c r="I428" s="246">
        <v>6</v>
      </c>
      <c r="J428" s="246">
        <v>2</v>
      </c>
      <c r="K428" s="246" t="s">
        <v>191</v>
      </c>
      <c r="L428" s="247">
        <v>3</v>
      </c>
      <c r="M428" s="246">
        <v>241462</v>
      </c>
      <c r="N428" s="246">
        <v>2685454</v>
      </c>
      <c r="O428" s="246">
        <v>8</v>
      </c>
      <c r="P428" s="246">
        <v>33</v>
      </c>
      <c r="Q428" s="246">
        <v>0</v>
      </c>
      <c r="R428" s="246"/>
      <c r="S428" s="246" t="s">
        <v>90</v>
      </c>
      <c r="T428" s="246" t="s">
        <v>26</v>
      </c>
      <c r="U428" s="246"/>
      <c r="V428" t="str">
        <f>INDEX(樣區!H:H,MATCH(F428,樣區!E:E,0))</f>
        <v>3月,5月</v>
      </c>
      <c r="W428" s="3" t="str">
        <f t="shared" si="69"/>
        <v>Y</v>
      </c>
      <c r="X428" s="3" t="str">
        <f t="shared" si="70"/>
        <v/>
      </c>
      <c r="Y428" s="3" t="str">
        <f t="shared" si="71"/>
        <v/>
      </c>
      <c r="Z428" s="3" t="str">
        <f t="shared" si="72"/>
        <v/>
      </c>
      <c r="AA428" s="3" t="str">
        <f t="shared" si="73"/>
        <v/>
      </c>
      <c r="AB428" s="249" t="str">
        <f t="shared" si="74"/>
        <v/>
      </c>
      <c r="AC428" s="3" t="str">
        <f t="shared" si="75"/>
        <v/>
      </c>
      <c r="AD428" s="5" t="str">
        <f t="shared" si="78"/>
        <v/>
      </c>
      <c r="AE428" s="3" t="str">
        <f t="shared" si="76"/>
        <v/>
      </c>
      <c r="AF428" s="3"/>
      <c r="AH428">
        <f>MATCH(ROUND(M428,0)&amp;ROUND(N428,0),樣點!N:N,0)</f>
        <v>1167</v>
      </c>
      <c r="AI428" s="5">
        <f t="shared" si="77"/>
        <v>5.5555560393258929E-3</v>
      </c>
    </row>
    <row r="429" spans="3:35">
      <c r="C429" s="246" t="s">
        <v>21</v>
      </c>
      <c r="D429" s="246" t="s">
        <v>172</v>
      </c>
      <c r="E429" s="246" t="s">
        <v>186</v>
      </c>
      <c r="F429" s="246" t="s">
        <v>187</v>
      </c>
      <c r="G429" s="246">
        <v>2019</v>
      </c>
      <c r="H429" s="246">
        <v>6</v>
      </c>
      <c r="I429" s="246">
        <v>6</v>
      </c>
      <c r="J429" s="246">
        <v>2</v>
      </c>
      <c r="K429" s="246" t="s">
        <v>191</v>
      </c>
      <c r="L429" s="247">
        <v>4</v>
      </c>
      <c r="M429" s="246">
        <v>241663</v>
      </c>
      <c r="N429" s="246">
        <v>2685283</v>
      </c>
      <c r="O429" s="246">
        <v>8</v>
      </c>
      <c r="P429" s="246">
        <v>25</v>
      </c>
      <c r="Q429" s="246">
        <v>0</v>
      </c>
      <c r="R429" s="246"/>
      <c r="S429" s="246" t="s">
        <v>90</v>
      </c>
      <c r="T429" s="246" t="s">
        <v>26</v>
      </c>
      <c r="U429" s="246"/>
      <c r="V429" t="str">
        <f>INDEX(樣區!H:H,MATCH(F429,樣區!E:E,0))</f>
        <v>3月,5月</v>
      </c>
      <c r="W429" s="3" t="str">
        <f t="shared" si="69"/>
        <v>Y</v>
      </c>
      <c r="X429" s="3" t="str">
        <f t="shared" si="70"/>
        <v/>
      </c>
      <c r="Y429" s="3" t="str">
        <f t="shared" si="71"/>
        <v/>
      </c>
      <c r="Z429" s="3" t="str">
        <f t="shared" si="72"/>
        <v/>
      </c>
      <c r="AA429" s="3" t="str">
        <f t="shared" si="73"/>
        <v/>
      </c>
      <c r="AB429" s="249" t="str">
        <f t="shared" si="74"/>
        <v/>
      </c>
      <c r="AC429" s="3" t="str">
        <f t="shared" si="75"/>
        <v/>
      </c>
      <c r="AD429" s="5" t="str">
        <f t="shared" si="78"/>
        <v/>
      </c>
      <c r="AE429" s="3" t="str">
        <f t="shared" si="76"/>
        <v/>
      </c>
      <c r="AF429" s="3"/>
      <c r="AH429">
        <f>MATCH(ROUND(M429,0)&amp;ROUND(N429,0),樣點!N:N,0)</f>
        <v>1168</v>
      </c>
      <c r="AI429" s="5">
        <f t="shared" si="77"/>
        <v>8.333332953043282E-3</v>
      </c>
    </row>
    <row r="430" spans="3:35">
      <c r="C430" s="246" t="s">
        <v>21</v>
      </c>
      <c r="D430" s="246" t="s">
        <v>172</v>
      </c>
      <c r="E430" s="246" t="s">
        <v>186</v>
      </c>
      <c r="F430" s="246" t="s">
        <v>187</v>
      </c>
      <c r="G430" s="246">
        <v>2019</v>
      </c>
      <c r="H430" s="246">
        <v>6</v>
      </c>
      <c r="I430" s="246">
        <v>6</v>
      </c>
      <c r="J430" s="246">
        <v>2</v>
      </c>
      <c r="K430" s="246" t="s">
        <v>191</v>
      </c>
      <c r="L430" s="247">
        <v>5</v>
      </c>
      <c r="M430" s="246">
        <v>241924</v>
      </c>
      <c r="N430" s="246">
        <v>2685325</v>
      </c>
      <c r="O430" s="246">
        <v>8</v>
      </c>
      <c r="P430" s="246">
        <v>13</v>
      </c>
      <c r="Q430" s="246">
        <v>0</v>
      </c>
      <c r="R430" s="246"/>
      <c r="S430" s="246" t="s">
        <v>90</v>
      </c>
      <c r="T430" s="246" t="s">
        <v>26</v>
      </c>
      <c r="U430" s="246"/>
      <c r="V430" t="str">
        <f>INDEX(樣區!H:H,MATCH(F430,樣區!E:E,0))</f>
        <v>3月,5月</v>
      </c>
      <c r="W430" s="3" t="str">
        <f t="shared" si="69"/>
        <v>Y</v>
      </c>
      <c r="X430" s="3" t="str">
        <f t="shared" si="70"/>
        <v/>
      </c>
      <c r="Y430" s="3" t="str">
        <f t="shared" si="71"/>
        <v/>
      </c>
      <c r="Z430" s="3" t="str">
        <f t="shared" si="72"/>
        <v/>
      </c>
      <c r="AA430" s="3" t="str">
        <f t="shared" si="73"/>
        <v/>
      </c>
      <c r="AB430" s="249" t="str">
        <f t="shared" si="74"/>
        <v/>
      </c>
      <c r="AC430" s="3" t="str">
        <f t="shared" si="75"/>
        <v/>
      </c>
      <c r="AD430" s="5" t="str">
        <f t="shared" si="78"/>
        <v/>
      </c>
      <c r="AE430" s="3" t="str">
        <f t="shared" si="76"/>
        <v/>
      </c>
      <c r="AF430" s="3"/>
      <c r="AH430">
        <f>MATCH(ROUND(M430,0)&amp;ROUND(N430,0),樣點!N:N,0)</f>
        <v>1169</v>
      </c>
      <c r="AI430" s="5">
        <f t="shared" si="77"/>
        <v>8.3333340007811785E-3</v>
      </c>
    </row>
    <row r="431" spans="3:35">
      <c r="C431" s="246" t="s">
        <v>21</v>
      </c>
      <c r="D431" s="246" t="s">
        <v>172</v>
      </c>
      <c r="E431" s="246" t="s">
        <v>186</v>
      </c>
      <c r="F431" s="246" t="s">
        <v>187</v>
      </c>
      <c r="G431" s="246">
        <v>2019</v>
      </c>
      <c r="H431" s="246">
        <v>6</v>
      </c>
      <c r="I431" s="246">
        <v>6</v>
      </c>
      <c r="J431" s="246">
        <v>2</v>
      </c>
      <c r="K431" s="246" t="s">
        <v>191</v>
      </c>
      <c r="L431" s="247">
        <v>6</v>
      </c>
      <c r="M431" s="246">
        <v>242007</v>
      </c>
      <c r="N431" s="246">
        <v>2685082</v>
      </c>
      <c r="O431" s="246">
        <v>8</v>
      </c>
      <c r="P431" s="246">
        <v>1</v>
      </c>
      <c r="Q431" s="246">
        <v>0</v>
      </c>
      <c r="R431" s="246"/>
      <c r="S431" s="246" t="s">
        <v>90</v>
      </c>
      <c r="T431" s="246" t="s">
        <v>26</v>
      </c>
      <c r="U431" s="246"/>
      <c r="V431" t="str">
        <f>INDEX(樣區!H:H,MATCH(F431,樣區!E:E,0))</f>
        <v>3月,5月</v>
      </c>
      <c r="W431" s="3" t="str">
        <f t="shared" si="69"/>
        <v>Y</v>
      </c>
      <c r="X431" s="3" t="str">
        <f t="shared" si="70"/>
        <v/>
      </c>
      <c r="Y431" s="3" t="str">
        <f t="shared" si="71"/>
        <v/>
      </c>
      <c r="Z431" s="3" t="str">
        <f t="shared" si="72"/>
        <v/>
      </c>
      <c r="AA431" s="3" t="str">
        <f t="shared" si="73"/>
        <v/>
      </c>
      <c r="AB431" s="249" t="str">
        <f t="shared" si="74"/>
        <v/>
      </c>
      <c r="AC431" s="3" t="str">
        <f t="shared" si="75"/>
        <v/>
      </c>
      <c r="AD431" s="5" t="str">
        <f t="shared" si="78"/>
        <v/>
      </c>
      <c r="AE431" s="3" t="str">
        <f t="shared" si="76"/>
        <v/>
      </c>
      <c r="AF431" s="3"/>
      <c r="AH431">
        <f>MATCH(ROUND(M431,0)&amp;ROUND(N431,0),樣點!N:N,0)</f>
        <v>1170</v>
      </c>
      <c r="AI431" s="5" t="str">
        <f t="shared" si="77"/>
        <v/>
      </c>
    </row>
    <row r="432" spans="3:35">
      <c r="C432" s="246" t="s">
        <v>21</v>
      </c>
      <c r="D432" s="246" t="s">
        <v>172</v>
      </c>
      <c r="E432" s="246" t="s">
        <v>189</v>
      </c>
      <c r="F432" s="246" t="s">
        <v>190</v>
      </c>
      <c r="G432" s="246">
        <v>2019</v>
      </c>
      <c r="H432" s="246">
        <v>6</v>
      </c>
      <c r="I432" s="246">
        <v>5</v>
      </c>
      <c r="J432" s="246">
        <v>2</v>
      </c>
      <c r="K432" s="246" t="s">
        <v>208</v>
      </c>
      <c r="L432" s="247">
        <v>1</v>
      </c>
      <c r="M432" s="246">
        <v>245293</v>
      </c>
      <c r="N432" s="246">
        <v>2687347</v>
      </c>
      <c r="O432" s="246">
        <v>8</v>
      </c>
      <c r="P432" s="246">
        <v>28</v>
      </c>
      <c r="Q432" s="246">
        <v>0</v>
      </c>
      <c r="R432" s="246"/>
      <c r="S432" s="246" t="s">
        <v>90</v>
      </c>
      <c r="T432" s="246" t="s">
        <v>26</v>
      </c>
      <c r="U432" s="246"/>
      <c r="V432" t="str">
        <f>INDEX(樣區!H:H,MATCH(F432,樣區!E:E,0))</f>
        <v>3月,5月</v>
      </c>
      <c r="W432" s="3" t="str">
        <f t="shared" si="69"/>
        <v>Y</v>
      </c>
      <c r="X432" s="3" t="str">
        <f t="shared" si="70"/>
        <v/>
      </c>
      <c r="Y432" s="3" t="str">
        <f t="shared" si="71"/>
        <v/>
      </c>
      <c r="Z432" s="3" t="str">
        <f t="shared" si="72"/>
        <v/>
      </c>
      <c r="AA432" s="3" t="str">
        <f t="shared" si="73"/>
        <v/>
      </c>
      <c r="AB432" s="249" t="str">
        <f t="shared" si="74"/>
        <v/>
      </c>
      <c r="AC432" s="3" t="str">
        <f t="shared" si="75"/>
        <v/>
      </c>
      <c r="AD432" s="5" t="str">
        <f t="shared" si="78"/>
        <v/>
      </c>
      <c r="AE432" s="3" t="str">
        <f t="shared" si="76"/>
        <v/>
      </c>
      <c r="AF432" s="3"/>
      <c r="AH432">
        <f>MATCH(ROUND(M432,0)&amp;ROUND(N432,0),樣點!N:N,0)</f>
        <v>1171</v>
      </c>
      <c r="AI432" s="5">
        <f t="shared" si="77"/>
        <v>9.0277779963798821E-3</v>
      </c>
    </row>
    <row r="433" spans="3:35">
      <c r="C433" s="246" t="s">
        <v>21</v>
      </c>
      <c r="D433" s="246" t="s">
        <v>172</v>
      </c>
      <c r="E433" s="246" t="s">
        <v>189</v>
      </c>
      <c r="F433" s="246" t="s">
        <v>190</v>
      </c>
      <c r="G433" s="246">
        <v>2019</v>
      </c>
      <c r="H433" s="246">
        <v>6</v>
      </c>
      <c r="I433" s="246">
        <v>5</v>
      </c>
      <c r="J433" s="246">
        <v>2</v>
      </c>
      <c r="K433" s="246" t="s">
        <v>208</v>
      </c>
      <c r="L433" s="247">
        <v>2</v>
      </c>
      <c r="M433" s="246">
        <v>245015</v>
      </c>
      <c r="N433" s="246">
        <v>2687257</v>
      </c>
      <c r="O433" s="246">
        <v>8</v>
      </c>
      <c r="P433" s="246">
        <v>41</v>
      </c>
      <c r="Q433" s="246">
        <v>0</v>
      </c>
      <c r="R433" s="246"/>
      <c r="S433" s="246" t="s">
        <v>90</v>
      </c>
      <c r="T433" s="246" t="s">
        <v>31</v>
      </c>
      <c r="U433" s="246"/>
      <c r="V433" t="str">
        <f>INDEX(樣區!H:H,MATCH(F433,樣區!E:E,0))</f>
        <v>3月,5月</v>
      </c>
      <c r="W433" s="3" t="str">
        <f t="shared" si="69"/>
        <v>Y</v>
      </c>
      <c r="X433" s="3" t="str">
        <f t="shared" si="70"/>
        <v/>
      </c>
      <c r="Y433" s="3" t="str">
        <f t="shared" si="71"/>
        <v/>
      </c>
      <c r="Z433" s="3" t="str">
        <f t="shared" si="72"/>
        <v/>
      </c>
      <c r="AA433" s="3" t="str">
        <f t="shared" si="73"/>
        <v/>
      </c>
      <c r="AB433" s="249" t="str">
        <f t="shared" si="74"/>
        <v/>
      </c>
      <c r="AC433" s="3" t="str">
        <f t="shared" si="75"/>
        <v/>
      </c>
      <c r="AD433" s="5" t="str">
        <f t="shared" si="78"/>
        <v/>
      </c>
      <c r="AE433" s="3" t="str">
        <f t="shared" si="76"/>
        <v/>
      </c>
      <c r="AF433" s="3"/>
      <c r="AH433">
        <f>MATCH(ROUND(M433,0)&amp;ROUND(N433,0),樣點!N:N,0)</f>
        <v>1172</v>
      </c>
      <c r="AI433" s="5">
        <f t="shared" si="77"/>
        <v>1.2500000011641532E-2</v>
      </c>
    </row>
    <row r="434" spans="3:35">
      <c r="C434" s="246" t="s">
        <v>21</v>
      </c>
      <c r="D434" s="246" t="s">
        <v>172</v>
      </c>
      <c r="E434" s="246" t="s">
        <v>189</v>
      </c>
      <c r="F434" s="246" t="s">
        <v>190</v>
      </c>
      <c r="G434" s="246">
        <v>2019</v>
      </c>
      <c r="H434" s="246">
        <v>6</v>
      </c>
      <c r="I434" s="246">
        <v>5</v>
      </c>
      <c r="J434" s="246">
        <v>2</v>
      </c>
      <c r="K434" s="246" t="s">
        <v>208</v>
      </c>
      <c r="L434" s="247">
        <v>3</v>
      </c>
      <c r="M434" s="246">
        <v>244850</v>
      </c>
      <c r="N434" s="246">
        <v>2687217</v>
      </c>
      <c r="O434" s="246">
        <v>8</v>
      </c>
      <c r="P434" s="246">
        <v>59</v>
      </c>
      <c r="Q434" s="246">
        <v>0</v>
      </c>
      <c r="R434" s="246"/>
      <c r="S434" s="246" t="s">
        <v>90</v>
      </c>
      <c r="T434" s="246" t="s">
        <v>26</v>
      </c>
      <c r="U434" s="246"/>
      <c r="V434" t="str">
        <f>INDEX(樣區!H:H,MATCH(F434,樣區!E:E,0))</f>
        <v>3月,5月</v>
      </c>
      <c r="W434" s="3" t="str">
        <f t="shared" si="69"/>
        <v>N</v>
      </c>
      <c r="X434" s="3" t="str">
        <f t="shared" si="70"/>
        <v/>
      </c>
      <c r="Y434" s="3" t="str">
        <f t="shared" si="71"/>
        <v/>
      </c>
      <c r="Z434" s="3" t="str">
        <f t="shared" si="72"/>
        <v/>
      </c>
      <c r="AA434" s="3" t="str">
        <f t="shared" si="73"/>
        <v/>
      </c>
      <c r="AB434" s="2" t="str">
        <f t="shared" si="74"/>
        <v/>
      </c>
      <c r="AC434" s="3" t="str">
        <f t="shared" si="75"/>
        <v/>
      </c>
      <c r="AD434" s="5" t="str">
        <f>IF(ISBLANK(O434),"需記錄時間",IFERROR(IF((AI434-TIME(0,5,59))&lt;0,"需計滿6分鍾",""),""))</f>
        <v/>
      </c>
      <c r="AE434" s="3" t="str">
        <f t="shared" si="76"/>
        <v/>
      </c>
      <c r="AF434" s="3"/>
      <c r="AH434" t="e">
        <f>MATCH(ROUND(M434,0)&amp;ROUND(N434,0),樣點!N:N,0)</f>
        <v>#N/A</v>
      </c>
      <c r="AI434" s="5">
        <f t="shared" si="77"/>
        <v>3.0555555014871061E-2</v>
      </c>
    </row>
    <row r="435" spans="3:35">
      <c r="C435" s="246" t="s">
        <v>21</v>
      </c>
      <c r="D435" s="246" t="s">
        <v>172</v>
      </c>
      <c r="E435" s="246" t="s">
        <v>189</v>
      </c>
      <c r="F435" s="246" t="s">
        <v>190</v>
      </c>
      <c r="G435" s="246">
        <v>2019</v>
      </c>
      <c r="H435" s="246">
        <v>6</v>
      </c>
      <c r="I435" s="246">
        <v>5</v>
      </c>
      <c r="J435" s="246">
        <v>2</v>
      </c>
      <c r="K435" s="246" t="s">
        <v>208</v>
      </c>
      <c r="L435" s="247">
        <v>4</v>
      </c>
      <c r="M435" s="246">
        <v>245098</v>
      </c>
      <c r="N435" s="246">
        <v>2686834</v>
      </c>
      <c r="O435" s="246">
        <v>8</v>
      </c>
      <c r="P435" s="246">
        <v>15</v>
      </c>
      <c r="Q435" s="246">
        <v>0</v>
      </c>
      <c r="R435" s="246"/>
      <c r="S435" s="246" t="s">
        <v>90</v>
      </c>
      <c r="T435" s="246" t="s">
        <v>26</v>
      </c>
      <c r="U435" s="246"/>
      <c r="V435" t="str">
        <f>INDEX(樣區!H:H,MATCH(F435,樣區!E:E,0))</f>
        <v>3月,5月</v>
      </c>
      <c r="W435" s="3" t="str">
        <f t="shared" si="69"/>
        <v>Y</v>
      </c>
      <c r="X435" s="3" t="str">
        <f t="shared" si="70"/>
        <v/>
      </c>
      <c r="Y435" s="3" t="str">
        <f t="shared" si="71"/>
        <v/>
      </c>
      <c r="Z435" s="3" t="str">
        <f t="shared" si="72"/>
        <v/>
      </c>
      <c r="AA435" s="3" t="str">
        <f t="shared" si="73"/>
        <v/>
      </c>
      <c r="AB435" s="249" t="str">
        <f t="shared" si="74"/>
        <v/>
      </c>
      <c r="AC435" s="3" t="str">
        <f t="shared" si="75"/>
        <v/>
      </c>
      <c r="AD435" s="5" t="str">
        <f t="shared" ref="AD435:AD478" si="79">IF(ISBLANK(O435),"需記錄時間",IFERROR(IF((AI435-TIME(0,5,59))&lt;0,"需計滿6分鐘",""),""))</f>
        <v/>
      </c>
      <c r="AE435" s="3" t="str">
        <f t="shared" si="76"/>
        <v/>
      </c>
      <c r="AF435" s="3"/>
      <c r="AH435">
        <f>MATCH(ROUND(M435,0)&amp;ROUND(N435,0),樣點!N:N,0)</f>
        <v>1174</v>
      </c>
      <c r="AI435" s="5">
        <f t="shared" si="77"/>
        <v>1.7361111997161061E-2</v>
      </c>
    </row>
    <row r="436" spans="3:35">
      <c r="C436" s="246" t="s">
        <v>21</v>
      </c>
      <c r="D436" s="246" t="s">
        <v>172</v>
      </c>
      <c r="E436" s="246" t="s">
        <v>189</v>
      </c>
      <c r="F436" s="246" t="s">
        <v>190</v>
      </c>
      <c r="G436" s="246">
        <v>2019</v>
      </c>
      <c r="H436" s="246">
        <v>6</v>
      </c>
      <c r="I436" s="246">
        <v>5</v>
      </c>
      <c r="J436" s="246">
        <v>2</v>
      </c>
      <c r="K436" s="246" t="s">
        <v>208</v>
      </c>
      <c r="L436" s="247">
        <v>5</v>
      </c>
      <c r="M436" s="246">
        <v>245055</v>
      </c>
      <c r="N436" s="246">
        <v>2686459</v>
      </c>
      <c r="O436" s="246">
        <v>7</v>
      </c>
      <c r="P436" s="246">
        <v>50</v>
      </c>
      <c r="Q436" s="246">
        <v>0</v>
      </c>
      <c r="R436" s="246"/>
      <c r="S436" s="246" t="s">
        <v>90</v>
      </c>
      <c r="T436" s="246" t="s">
        <v>31</v>
      </c>
      <c r="U436" s="246"/>
      <c r="V436" t="str">
        <f>INDEX(樣區!H:H,MATCH(F436,樣區!E:E,0))</f>
        <v>3月,5月</v>
      </c>
      <c r="W436" s="3" t="str">
        <f t="shared" si="69"/>
        <v>Y</v>
      </c>
      <c r="X436" s="3" t="str">
        <f t="shared" si="70"/>
        <v/>
      </c>
      <c r="Y436" s="3" t="str">
        <f t="shared" si="71"/>
        <v/>
      </c>
      <c r="Z436" s="3" t="str">
        <f t="shared" si="72"/>
        <v/>
      </c>
      <c r="AA436" s="3" t="str">
        <f t="shared" si="73"/>
        <v/>
      </c>
      <c r="AB436" s="249" t="str">
        <f t="shared" si="74"/>
        <v/>
      </c>
      <c r="AC436" s="3" t="str">
        <f t="shared" si="75"/>
        <v/>
      </c>
      <c r="AD436" s="5" t="str">
        <f t="shared" si="79"/>
        <v/>
      </c>
      <c r="AE436" s="3" t="str">
        <f t="shared" si="76"/>
        <v/>
      </c>
      <c r="AF436" s="3"/>
      <c r="AH436">
        <f>MATCH(ROUND(M436,0)&amp;ROUND(N436,0),樣點!N:N,0)</f>
        <v>1175</v>
      </c>
      <c r="AI436" s="5">
        <f t="shared" si="77"/>
        <v>5.4166666988749057E-2</v>
      </c>
    </row>
    <row r="437" spans="3:35">
      <c r="C437" s="246" t="s">
        <v>21</v>
      </c>
      <c r="D437" s="246" t="s">
        <v>172</v>
      </c>
      <c r="E437" s="246" t="s">
        <v>189</v>
      </c>
      <c r="F437" s="246" t="s">
        <v>190</v>
      </c>
      <c r="G437" s="246">
        <v>2019</v>
      </c>
      <c r="H437" s="246">
        <v>6</v>
      </c>
      <c r="I437" s="246">
        <v>5</v>
      </c>
      <c r="J437" s="246">
        <v>2</v>
      </c>
      <c r="K437" s="246" t="s">
        <v>208</v>
      </c>
      <c r="L437" s="247">
        <v>6</v>
      </c>
      <c r="M437" s="246">
        <v>244536</v>
      </c>
      <c r="N437" s="246">
        <v>2687127</v>
      </c>
      <c r="O437" s="246">
        <v>9</v>
      </c>
      <c r="P437" s="246">
        <v>8</v>
      </c>
      <c r="Q437" s="246">
        <v>0</v>
      </c>
      <c r="R437" s="246"/>
      <c r="S437" s="246" t="s">
        <v>90</v>
      </c>
      <c r="T437" s="246" t="s">
        <v>26</v>
      </c>
      <c r="U437" s="246"/>
      <c r="V437" t="str">
        <f>INDEX(樣區!H:H,MATCH(F437,樣區!E:E,0))</f>
        <v>3月,5月</v>
      </c>
      <c r="W437" s="3" t="str">
        <f t="shared" si="69"/>
        <v>Y</v>
      </c>
      <c r="X437" s="3" t="str">
        <f t="shared" si="70"/>
        <v/>
      </c>
      <c r="Y437" s="3" t="str">
        <f t="shared" si="71"/>
        <v/>
      </c>
      <c r="Z437" s="3" t="str">
        <f t="shared" si="72"/>
        <v/>
      </c>
      <c r="AA437" s="3" t="str">
        <f t="shared" si="73"/>
        <v/>
      </c>
      <c r="AB437" s="249" t="str">
        <f t="shared" si="74"/>
        <v/>
      </c>
      <c r="AC437" s="3" t="str">
        <f t="shared" si="75"/>
        <v/>
      </c>
      <c r="AD437" s="5" t="str">
        <f t="shared" si="79"/>
        <v/>
      </c>
      <c r="AE437" s="3" t="str">
        <f t="shared" si="76"/>
        <v/>
      </c>
      <c r="AF437" s="3"/>
      <c r="AH437">
        <f>MATCH(ROUND(M437,0)&amp;ROUND(N437,0),樣點!N:N,0)</f>
        <v>1176</v>
      </c>
      <c r="AI437" s="5" t="str">
        <f t="shared" si="77"/>
        <v/>
      </c>
    </row>
    <row r="438" spans="3:35">
      <c r="C438" s="246" t="s">
        <v>21</v>
      </c>
      <c r="D438" s="246" t="s">
        <v>172</v>
      </c>
      <c r="E438" s="246" t="s">
        <v>192</v>
      </c>
      <c r="F438" s="246" t="s">
        <v>193</v>
      </c>
      <c r="G438" s="246">
        <v>2019</v>
      </c>
      <c r="H438" s="246">
        <v>6</v>
      </c>
      <c r="I438" s="246">
        <v>13</v>
      </c>
      <c r="J438" s="246">
        <v>2</v>
      </c>
      <c r="K438" s="246" t="s">
        <v>194</v>
      </c>
      <c r="L438" s="247">
        <v>1</v>
      </c>
      <c r="M438" s="246">
        <v>245935</v>
      </c>
      <c r="N438" s="246">
        <v>2688724</v>
      </c>
      <c r="O438" s="246">
        <v>7</v>
      </c>
      <c r="P438" s="246">
        <v>55</v>
      </c>
      <c r="Q438" s="246">
        <v>0</v>
      </c>
      <c r="R438" s="246"/>
      <c r="S438" s="246" t="s">
        <v>90</v>
      </c>
      <c r="T438" s="246" t="s">
        <v>32</v>
      </c>
      <c r="U438" s="246"/>
      <c r="V438" t="str">
        <f>INDEX(樣區!H:H,MATCH(F438,樣區!E:E,0))</f>
        <v>4月,6月</v>
      </c>
      <c r="W438" s="3" t="str">
        <f t="shared" si="69"/>
        <v>Y</v>
      </c>
      <c r="X438" s="3" t="str">
        <f t="shared" si="70"/>
        <v/>
      </c>
      <c r="Y438" s="3" t="str">
        <f t="shared" si="71"/>
        <v/>
      </c>
      <c r="Z438" s="3" t="str">
        <f t="shared" si="72"/>
        <v/>
      </c>
      <c r="AA438" s="3" t="str">
        <f t="shared" si="73"/>
        <v/>
      </c>
      <c r="AB438" s="249" t="str">
        <f t="shared" si="74"/>
        <v/>
      </c>
      <c r="AC438" s="3" t="str">
        <f t="shared" si="75"/>
        <v/>
      </c>
      <c r="AD438" s="5" t="str">
        <f t="shared" si="79"/>
        <v/>
      </c>
      <c r="AE438" s="3" t="str">
        <f t="shared" si="76"/>
        <v/>
      </c>
      <c r="AF438" s="3"/>
      <c r="AH438">
        <f>MATCH(ROUND(M438,0)&amp;ROUND(N438,0),樣點!N:N,0)</f>
        <v>1177</v>
      </c>
      <c r="AI438" s="5">
        <f t="shared" si="77"/>
        <v>6.9444439723156393E-3</v>
      </c>
    </row>
    <row r="439" spans="3:35">
      <c r="C439" s="246" t="s">
        <v>21</v>
      </c>
      <c r="D439" s="246" t="s">
        <v>172</v>
      </c>
      <c r="E439" s="246" t="s">
        <v>192</v>
      </c>
      <c r="F439" s="246" t="s">
        <v>193</v>
      </c>
      <c r="G439" s="246">
        <v>2019</v>
      </c>
      <c r="H439" s="246">
        <v>6</v>
      </c>
      <c r="I439" s="246">
        <v>13</v>
      </c>
      <c r="J439" s="246">
        <v>2</v>
      </c>
      <c r="K439" s="246" t="s">
        <v>194</v>
      </c>
      <c r="L439" s="247">
        <v>2</v>
      </c>
      <c r="M439" s="246">
        <v>246129</v>
      </c>
      <c r="N439" s="246">
        <v>2688670</v>
      </c>
      <c r="O439" s="246">
        <v>8</v>
      </c>
      <c r="P439" s="246">
        <v>5</v>
      </c>
      <c r="Q439" s="246">
        <v>0</v>
      </c>
      <c r="R439" s="246"/>
      <c r="S439" s="246" t="s">
        <v>90</v>
      </c>
      <c r="T439" s="246" t="s">
        <v>32</v>
      </c>
      <c r="U439" s="246"/>
      <c r="V439" t="str">
        <f>INDEX(樣區!H:H,MATCH(F439,樣區!E:E,0))</f>
        <v>4月,6月</v>
      </c>
      <c r="W439" s="3" t="str">
        <f t="shared" si="69"/>
        <v>Y</v>
      </c>
      <c r="X439" s="3" t="str">
        <f t="shared" si="70"/>
        <v/>
      </c>
      <c r="Y439" s="3" t="str">
        <f t="shared" si="71"/>
        <v/>
      </c>
      <c r="Z439" s="3" t="str">
        <f t="shared" si="72"/>
        <v/>
      </c>
      <c r="AA439" s="3" t="str">
        <f t="shared" si="73"/>
        <v/>
      </c>
      <c r="AB439" s="249" t="str">
        <f t="shared" si="74"/>
        <v/>
      </c>
      <c r="AC439" s="3" t="str">
        <f t="shared" si="75"/>
        <v/>
      </c>
      <c r="AD439" s="5" t="str">
        <f t="shared" si="79"/>
        <v/>
      </c>
      <c r="AE439" s="3" t="str">
        <f t="shared" si="76"/>
        <v/>
      </c>
      <c r="AF439" s="3"/>
      <c r="AH439">
        <f>MATCH(ROUND(M439,0)&amp;ROUND(N439,0),樣點!N:N,0)</f>
        <v>1178</v>
      </c>
      <c r="AI439" s="5">
        <f t="shared" si="77"/>
        <v>4.8611109959892929E-3</v>
      </c>
    </row>
    <row r="440" spans="3:35">
      <c r="C440" s="246" t="s">
        <v>21</v>
      </c>
      <c r="D440" s="246" t="s">
        <v>172</v>
      </c>
      <c r="E440" s="246" t="s">
        <v>192</v>
      </c>
      <c r="F440" s="246" t="s">
        <v>193</v>
      </c>
      <c r="G440" s="246">
        <v>2019</v>
      </c>
      <c r="H440" s="246">
        <v>6</v>
      </c>
      <c r="I440" s="246">
        <v>13</v>
      </c>
      <c r="J440" s="246">
        <v>2</v>
      </c>
      <c r="K440" s="246" t="s">
        <v>194</v>
      </c>
      <c r="L440" s="247">
        <v>3</v>
      </c>
      <c r="M440" s="246">
        <v>246330</v>
      </c>
      <c r="N440" s="246">
        <v>2688574</v>
      </c>
      <c r="O440" s="246">
        <v>8</v>
      </c>
      <c r="P440" s="246">
        <v>12</v>
      </c>
      <c r="Q440" s="246">
        <v>0</v>
      </c>
      <c r="R440" s="246"/>
      <c r="S440" s="246" t="s">
        <v>90</v>
      </c>
      <c r="T440" s="246" t="s">
        <v>32</v>
      </c>
      <c r="U440" s="246"/>
      <c r="V440" t="str">
        <f>INDEX(樣區!H:H,MATCH(F440,樣區!E:E,0))</f>
        <v>4月,6月</v>
      </c>
      <c r="W440" s="3" t="str">
        <f t="shared" si="69"/>
        <v>Y</v>
      </c>
      <c r="X440" s="3" t="str">
        <f t="shared" si="70"/>
        <v/>
      </c>
      <c r="Y440" s="3" t="str">
        <f t="shared" si="71"/>
        <v/>
      </c>
      <c r="Z440" s="3" t="str">
        <f t="shared" si="72"/>
        <v/>
      </c>
      <c r="AA440" s="3" t="str">
        <f t="shared" si="73"/>
        <v/>
      </c>
      <c r="AB440" s="249" t="str">
        <f t="shared" si="74"/>
        <v/>
      </c>
      <c r="AC440" s="3" t="str">
        <f t="shared" si="75"/>
        <v/>
      </c>
      <c r="AD440" s="5" t="str">
        <f t="shared" si="79"/>
        <v/>
      </c>
      <c r="AE440" s="3" t="str">
        <f t="shared" si="76"/>
        <v/>
      </c>
      <c r="AF440" s="3"/>
      <c r="AH440">
        <f>MATCH(ROUND(M440,0)&amp;ROUND(N440,0),樣點!N:N,0)</f>
        <v>1179</v>
      </c>
      <c r="AI440" s="5">
        <f t="shared" si="77"/>
        <v>5.5555560393258929E-3</v>
      </c>
    </row>
    <row r="441" spans="3:35">
      <c r="C441" s="246" t="s">
        <v>21</v>
      </c>
      <c r="D441" s="246" t="s">
        <v>172</v>
      </c>
      <c r="E441" s="246" t="s">
        <v>192</v>
      </c>
      <c r="F441" s="246" t="s">
        <v>193</v>
      </c>
      <c r="G441" s="246">
        <v>2019</v>
      </c>
      <c r="H441" s="246">
        <v>6</v>
      </c>
      <c r="I441" s="246">
        <v>13</v>
      </c>
      <c r="J441" s="246">
        <v>2</v>
      </c>
      <c r="K441" s="246" t="s">
        <v>194</v>
      </c>
      <c r="L441" s="247">
        <v>4</v>
      </c>
      <c r="M441" s="246">
        <v>246493</v>
      </c>
      <c r="N441" s="246">
        <v>2688442</v>
      </c>
      <c r="O441" s="246">
        <v>8</v>
      </c>
      <c r="P441" s="246">
        <v>20</v>
      </c>
      <c r="Q441" s="246">
        <v>0</v>
      </c>
      <c r="R441" s="246"/>
      <c r="S441" s="246" t="s">
        <v>90</v>
      </c>
      <c r="T441" s="246" t="s">
        <v>32</v>
      </c>
      <c r="U441" s="246"/>
      <c r="V441" t="str">
        <f>INDEX(樣區!H:H,MATCH(F441,樣區!E:E,0))</f>
        <v>4月,6月</v>
      </c>
      <c r="W441" s="3" t="str">
        <f t="shared" si="69"/>
        <v>Y</v>
      </c>
      <c r="X441" s="3" t="str">
        <f t="shared" si="70"/>
        <v/>
      </c>
      <c r="Y441" s="3" t="str">
        <f t="shared" si="71"/>
        <v/>
      </c>
      <c r="Z441" s="3" t="str">
        <f t="shared" si="72"/>
        <v/>
      </c>
      <c r="AA441" s="3" t="str">
        <f t="shared" si="73"/>
        <v/>
      </c>
      <c r="AB441" s="249" t="str">
        <f t="shared" si="74"/>
        <v/>
      </c>
      <c r="AC441" s="3" t="str">
        <f t="shared" si="75"/>
        <v/>
      </c>
      <c r="AD441" s="5" t="str">
        <f t="shared" si="79"/>
        <v/>
      </c>
      <c r="AE441" s="3" t="str">
        <f t="shared" si="76"/>
        <v/>
      </c>
      <c r="AF441" s="3"/>
      <c r="AH441">
        <f>MATCH(ROUND(M441,0)&amp;ROUND(N441,0),樣點!N:N,0)</f>
        <v>1180</v>
      </c>
      <c r="AI441" s="5">
        <f t="shared" si="77"/>
        <v>1.5972221968695521E-2</v>
      </c>
    </row>
    <row r="442" spans="3:35">
      <c r="C442" s="246" t="s">
        <v>21</v>
      </c>
      <c r="D442" s="246" t="s">
        <v>172</v>
      </c>
      <c r="E442" s="246" t="s">
        <v>192</v>
      </c>
      <c r="F442" s="246" t="s">
        <v>193</v>
      </c>
      <c r="G442" s="246">
        <v>2019</v>
      </c>
      <c r="H442" s="246">
        <v>6</v>
      </c>
      <c r="I442" s="246">
        <v>13</v>
      </c>
      <c r="J442" s="246">
        <v>2</v>
      </c>
      <c r="K442" s="246" t="s">
        <v>194</v>
      </c>
      <c r="L442" s="247">
        <v>5</v>
      </c>
      <c r="M442" s="246">
        <v>246732</v>
      </c>
      <c r="N442" s="246">
        <v>2688451</v>
      </c>
      <c r="O442" s="246">
        <v>8</v>
      </c>
      <c r="P442" s="246">
        <v>43</v>
      </c>
      <c r="Q442" s="246">
        <v>0</v>
      </c>
      <c r="R442" s="246"/>
      <c r="S442" s="246" t="s">
        <v>90</v>
      </c>
      <c r="T442" s="246" t="s">
        <v>32</v>
      </c>
      <c r="U442" s="246"/>
      <c r="V442" t="str">
        <f>INDEX(樣區!H:H,MATCH(F442,樣區!E:E,0))</f>
        <v>4月,6月</v>
      </c>
      <c r="W442" s="3" t="str">
        <f t="shared" si="69"/>
        <v>Y</v>
      </c>
      <c r="X442" s="3" t="str">
        <f t="shared" si="70"/>
        <v/>
      </c>
      <c r="Y442" s="3" t="str">
        <f t="shared" si="71"/>
        <v/>
      </c>
      <c r="Z442" s="3" t="str">
        <f t="shared" si="72"/>
        <v/>
      </c>
      <c r="AA442" s="3" t="str">
        <f t="shared" si="73"/>
        <v/>
      </c>
      <c r="AB442" s="249" t="str">
        <f t="shared" si="74"/>
        <v/>
      </c>
      <c r="AC442" s="3" t="str">
        <f t="shared" si="75"/>
        <v/>
      </c>
      <c r="AD442" s="5" t="str">
        <f t="shared" si="79"/>
        <v/>
      </c>
      <c r="AE442" s="3" t="str">
        <f t="shared" si="76"/>
        <v/>
      </c>
      <c r="AF442" s="3"/>
      <c r="AH442">
        <f>MATCH(ROUND(M442,0)&amp;ROUND(N442,0),樣點!N:N,0)</f>
        <v>1181</v>
      </c>
      <c r="AI442" s="5">
        <f t="shared" si="77"/>
        <v>7.6388890156522393E-3</v>
      </c>
    </row>
    <row r="443" spans="3:35">
      <c r="C443" s="246" t="s">
        <v>21</v>
      </c>
      <c r="D443" s="246" t="s">
        <v>172</v>
      </c>
      <c r="E443" s="246" t="s">
        <v>192</v>
      </c>
      <c r="F443" s="246" t="s">
        <v>193</v>
      </c>
      <c r="G443" s="246">
        <v>2019</v>
      </c>
      <c r="H443" s="246">
        <v>6</v>
      </c>
      <c r="I443" s="246">
        <v>13</v>
      </c>
      <c r="J443" s="246">
        <v>2</v>
      </c>
      <c r="K443" s="246" t="s">
        <v>194</v>
      </c>
      <c r="L443" s="247">
        <v>6</v>
      </c>
      <c r="M443" s="246">
        <v>246893</v>
      </c>
      <c r="N443" s="246">
        <v>2688272</v>
      </c>
      <c r="O443" s="246">
        <v>8</v>
      </c>
      <c r="P443" s="246">
        <v>54</v>
      </c>
      <c r="Q443" s="246">
        <v>0</v>
      </c>
      <c r="R443" s="246"/>
      <c r="S443" s="246" t="s">
        <v>90</v>
      </c>
      <c r="T443" s="246" t="s">
        <v>32</v>
      </c>
      <c r="U443" s="246"/>
      <c r="V443" t="str">
        <f>INDEX(樣區!H:H,MATCH(F443,樣區!E:E,0))</f>
        <v>4月,6月</v>
      </c>
      <c r="W443" s="3" t="str">
        <f t="shared" si="69"/>
        <v>Y</v>
      </c>
      <c r="X443" s="3" t="str">
        <f t="shared" si="70"/>
        <v/>
      </c>
      <c r="Y443" s="3" t="str">
        <f t="shared" si="71"/>
        <v/>
      </c>
      <c r="Z443" s="3" t="str">
        <f t="shared" si="72"/>
        <v/>
      </c>
      <c r="AA443" s="3" t="str">
        <f t="shared" si="73"/>
        <v/>
      </c>
      <c r="AB443" s="249" t="str">
        <f t="shared" si="74"/>
        <v/>
      </c>
      <c r="AC443" s="3" t="str">
        <f t="shared" si="75"/>
        <v/>
      </c>
      <c r="AD443" s="5" t="str">
        <f t="shared" si="79"/>
        <v/>
      </c>
      <c r="AE443" s="3" t="str">
        <f t="shared" si="76"/>
        <v/>
      </c>
      <c r="AF443" s="3"/>
      <c r="AH443">
        <f>MATCH(ROUND(M443,0)&amp;ROUND(N443,0),樣點!N:N,0)</f>
        <v>1182</v>
      </c>
      <c r="AI443" s="5" t="str">
        <f t="shared" si="77"/>
        <v/>
      </c>
    </row>
    <row r="444" spans="3:35">
      <c r="C444" s="246" t="s">
        <v>21</v>
      </c>
      <c r="D444" s="246" t="s">
        <v>172</v>
      </c>
      <c r="E444" s="246" t="s">
        <v>195</v>
      </c>
      <c r="F444" s="246" t="s">
        <v>196</v>
      </c>
      <c r="G444" s="246">
        <v>2019</v>
      </c>
      <c r="H444" s="246">
        <v>6</v>
      </c>
      <c r="I444" s="246">
        <v>13</v>
      </c>
      <c r="J444" s="246">
        <v>2</v>
      </c>
      <c r="K444" s="246" t="s">
        <v>197</v>
      </c>
      <c r="L444" s="247">
        <v>1</v>
      </c>
      <c r="M444" s="246">
        <v>243475</v>
      </c>
      <c r="N444" s="246">
        <v>2691978</v>
      </c>
      <c r="O444" s="246">
        <v>8</v>
      </c>
      <c r="P444" s="246">
        <v>11</v>
      </c>
      <c r="Q444" s="246">
        <v>0</v>
      </c>
      <c r="R444" s="246"/>
      <c r="S444" s="246" t="s">
        <v>90</v>
      </c>
      <c r="T444" s="246" t="s">
        <v>32</v>
      </c>
      <c r="U444" s="246"/>
      <c r="V444" t="str">
        <f>INDEX(樣區!H:H,MATCH(F444,樣區!E:E,0))</f>
        <v>3月,5月</v>
      </c>
      <c r="W444" s="3" t="str">
        <f t="shared" si="69"/>
        <v>Y</v>
      </c>
      <c r="X444" s="3" t="str">
        <f t="shared" si="70"/>
        <v/>
      </c>
      <c r="Y444" s="3" t="str">
        <f t="shared" si="71"/>
        <v/>
      </c>
      <c r="Z444" s="3" t="str">
        <f t="shared" si="72"/>
        <v/>
      </c>
      <c r="AA444" s="3" t="str">
        <f t="shared" si="73"/>
        <v/>
      </c>
      <c r="AB444" s="249" t="str">
        <f t="shared" si="74"/>
        <v/>
      </c>
      <c r="AC444" s="3" t="str">
        <f t="shared" si="75"/>
        <v/>
      </c>
      <c r="AD444" s="5" t="str">
        <f t="shared" si="79"/>
        <v/>
      </c>
      <c r="AE444" s="3" t="str">
        <f t="shared" si="76"/>
        <v/>
      </c>
      <c r="AF444" s="3"/>
      <c r="AH444">
        <f>MATCH(ROUND(M444,0)&amp;ROUND(N444,0),樣點!N:N,0)</f>
        <v>1183</v>
      </c>
      <c r="AI444" s="5">
        <f t="shared" si="77"/>
        <v>5.5555549915879965E-3</v>
      </c>
    </row>
    <row r="445" spans="3:35">
      <c r="C445" s="246" t="s">
        <v>21</v>
      </c>
      <c r="D445" s="246" t="s">
        <v>172</v>
      </c>
      <c r="E445" s="246" t="s">
        <v>195</v>
      </c>
      <c r="F445" s="246" t="s">
        <v>196</v>
      </c>
      <c r="G445" s="246">
        <v>2019</v>
      </c>
      <c r="H445" s="246">
        <v>6</v>
      </c>
      <c r="I445" s="246">
        <v>13</v>
      </c>
      <c r="J445" s="246">
        <v>2</v>
      </c>
      <c r="K445" s="246" t="s">
        <v>197</v>
      </c>
      <c r="L445" s="247">
        <v>2</v>
      </c>
      <c r="M445" s="246">
        <v>243673</v>
      </c>
      <c r="N445" s="246">
        <v>2691920</v>
      </c>
      <c r="O445" s="246">
        <v>8</v>
      </c>
      <c r="P445" s="246">
        <v>19</v>
      </c>
      <c r="Q445" s="246">
        <v>0</v>
      </c>
      <c r="R445" s="246"/>
      <c r="S445" s="246" t="s">
        <v>90</v>
      </c>
      <c r="T445" s="246" t="s">
        <v>26</v>
      </c>
      <c r="U445" s="246"/>
      <c r="V445" t="str">
        <f>INDEX(樣區!H:H,MATCH(F445,樣區!E:E,0))</f>
        <v>3月,5月</v>
      </c>
      <c r="W445" s="3" t="str">
        <f t="shared" si="69"/>
        <v>Y</v>
      </c>
      <c r="X445" s="3" t="str">
        <f t="shared" si="70"/>
        <v/>
      </c>
      <c r="Y445" s="3" t="str">
        <f t="shared" si="71"/>
        <v/>
      </c>
      <c r="Z445" s="3" t="str">
        <f t="shared" si="72"/>
        <v/>
      </c>
      <c r="AA445" s="3" t="str">
        <f t="shared" si="73"/>
        <v/>
      </c>
      <c r="AB445" s="249" t="str">
        <f t="shared" si="74"/>
        <v/>
      </c>
      <c r="AC445" s="3" t="str">
        <f t="shared" si="75"/>
        <v/>
      </c>
      <c r="AD445" s="5" t="str">
        <f t="shared" si="79"/>
        <v/>
      </c>
      <c r="AE445" s="3" t="str">
        <f t="shared" si="76"/>
        <v/>
      </c>
      <c r="AF445" s="3"/>
      <c r="AH445">
        <f>MATCH(ROUND(M445,0)&amp;ROUND(N445,0),樣點!N:N,0)</f>
        <v>1184</v>
      </c>
      <c r="AI445" s="5">
        <f t="shared" si="77"/>
        <v>5.5555560393258929E-3</v>
      </c>
    </row>
    <row r="446" spans="3:35">
      <c r="C446" s="246" t="s">
        <v>21</v>
      </c>
      <c r="D446" s="246" t="s">
        <v>172</v>
      </c>
      <c r="E446" s="246" t="s">
        <v>195</v>
      </c>
      <c r="F446" s="246" t="s">
        <v>196</v>
      </c>
      <c r="G446" s="246">
        <v>2019</v>
      </c>
      <c r="H446" s="246">
        <v>6</v>
      </c>
      <c r="I446" s="246">
        <v>13</v>
      </c>
      <c r="J446" s="246">
        <v>2</v>
      </c>
      <c r="K446" s="246" t="s">
        <v>197</v>
      </c>
      <c r="L446" s="247">
        <v>3</v>
      </c>
      <c r="M446" s="246">
        <v>243875</v>
      </c>
      <c r="N446" s="246">
        <v>2691886</v>
      </c>
      <c r="O446" s="246">
        <v>8</v>
      </c>
      <c r="P446" s="246">
        <v>27</v>
      </c>
      <c r="Q446" s="246">
        <v>0</v>
      </c>
      <c r="R446" s="246"/>
      <c r="S446" s="246" t="s">
        <v>90</v>
      </c>
      <c r="T446" s="246" t="s">
        <v>26</v>
      </c>
      <c r="U446" s="246"/>
      <c r="V446" t="str">
        <f>INDEX(樣區!H:H,MATCH(F446,樣區!E:E,0))</f>
        <v>3月,5月</v>
      </c>
      <c r="W446" s="3" t="str">
        <f t="shared" si="69"/>
        <v>Y</v>
      </c>
      <c r="X446" s="3" t="str">
        <f t="shared" si="70"/>
        <v/>
      </c>
      <c r="Y446" s="3" t="str">
        <f t="shared" si="71"/>
        <v/>
      </c>
      <c r="Z446" s="3" t="str">
        <f t="shared" si="72"/>
        <v/>
      </c>
      <c r="AA446" s="3" t="str">
        <f t="shared" si="73"/>
        <v/>
      </c>
      <c r="AB446" s="249" t="str">
        <f t="shared" si="74"/>
        <v/>
      </c>
      <c r="AC446" s="3" t="str">
        <f t="shared" si="75"/>
        <v/>
      </c>
      <c r="AD446" s="5" t="str">
        <f t="shared" si="79"/>
        <v/>
      </c>
      <c r="AE446" s="3" t="str">
        <f t="shared" si="76"/>
        <v/>
      </c>
      <c r="AF446" s="3"/>
      <c r="AH446">
        <f>MATCH(ROUND(M446,0)&amp;ROUND(N446,0),樣點!N:N,0)</f>
        <v>1185</v>
      </c>
      <c r="AI446" s="5">
        <f t="shared" si="77"/>
        <v>6.2499999767169356E-3</v>
      </c>
    </row>
    <row r="447" spans="3:35">
      <c r="C447" s="246" t="s">
        <v>21</v>
      </c>
      <c r="D447" s="246" t="s">
        <v>172</v>
      </c>
      <c r="E447" s="246" t="s">
        <v>195</v>
      </c>
      <c r="F447" s="246" t="s">
        <v>196</v>
      </c>
      <c r="G447" s="246">
        <v>2019</v>
      </c>
      <c r="H447" s="246">
        <v>6</v>
      </c>
      <c r="I447" s="246">
        <v>13</v>
      </c>
      <c r="J447" s="246">
        <v>2</v>
      </c>
      <c r="K447" s="246" t="s">
        <v>197</v>
      </c>
      <c r="L447" s="247">
        <v>4</v>
      </c>
      <c r="M447" s="246">
        <v>244014</v>
      </c>
      <c r="N447" s="246">
        <v>2691735</v>
      </c>
      <c r="O447" s="246">
        <v>8</v>
      </c>
      <c r="P447" s="246">
        <v>36</v>
      </c>
      <c r="Q447" s="246">
        <v>0</v>
      </c>
      <c r="R447" s="246"/>
      <c r="S447" s="246" t="s">
        <v>90</v>
      </c>
      <c r="T447" s="246" t="s">
        <v>26</v>
      </c>
      <c r="U447" s="246"/>
      <c r="V447" t="str">
        <f>INDEX(樣區!H:H,MATCH(F447,樣區!E:E,0))</f>
        <v>3月,5月</v>
      </c>
      <c r="W447" s="3" t="str">
        <f t="shared" si="69"/>
        <v>Y</v>
      </c>
      <c r="X447" s="3" t="str">
        <f t="shared" si="70"/>
        <v/>
      </c>
      <c r="Y447" s="3" t="str">
        <f t="shared" si="71"/>
        <v/>
      </c>
      <c r="Z447" s="3" t="str">
        <f t="shared" si="72"/>
        <v/>
      </c>
      <c r="AA447" s="3" t="str">
        <f t="shared" si="73"/>
        <v/>
      </c>
      <c r="AB447" s="249" t="str">
        <f t="shared" si="74"/>
        <v/>
      </c>
      <c r="AC447" s="3" t="str">
        <f t="shared" si="75"/>
        <v/>
      </c>
      <c r="AD447" s="5" t="str">
        <f t="shared" si="79"/>
        <v/>
      </c>
      <c r="AE447" s="3" t="str">
        <f t="shared" si="76"/>
        <v/>
      </c>
      <c r="AF447" s="3"/>
      <c r="AH447">
        <f>MATCH(ROUND(M447,0)&amp;ROUND(N447,0),樣點!N:N,0)</f>
        <v>1186</v>
      </c>
      <c r="AI447" s="5">
        <f t="shared" si="77"/>
        <v>5.5555549915879965E-3</v>
      </c>
    </row>
    <row r="448" spans="3:35">
      <c r="C448" s="246" t="s">
        <v>21</v>
      </c>
      <c r="D448" s="246" t="s">
        <v>172</v>
      </c>
      <c r="E448" s="246" t="s">
        <v>195</v>
      </c>
      <c r="F448" s="246" t="s">
        <v>196</v>
      </c>
      <c r="G448" s="246">
        <v>2019</v>
      </c>
      <c r="H448" s="246">
        <v>6</v>
      </c>
      <c r="I448" s="246">
        <v>13</v>
      </c>
      <c r="J448" s="246">
        <v>2</v>
      </c>
      <c r="K448" s="246" t="s">
        <v>197</v>
      </c>
      <c r="L448" s="247">
        <v>5</v>
      </c>
      <c r="M448" s="246">
        <v>244128</v>
      </c>
      <c r="N448" s="246">
        <v>2691565</v>
      </c>
      <c r="O448" s="246">
        <v>8</v>
      </c>
      <c r="P448" s="246">
        <v>44</v>
      </c>
      <c r="Q448" s="246">
        <v>0</v>
      </c>
      <c r="R448" s="246"/>
      <c r="S448" s="246" t="s">
        <v>90</v>
      </c>
      <c r="T448" s="246" t="s">
        <v>26</v>
      </c>
      <c r="U448" s="246"/>
      <c r="V448" t="str">
        <f>INDEX(樣區!H:H,MATCH(F448,樣區!E:E,0))</f>
        <v>3月,5月</v>
      </c>
      <c r="W448" s="3" t="str">
        <f t="shared" si="69"/>
        <v>Y</v>
      </c>
      <c r="X448" s="3" t="str">
        <f t="shared" si="70"/>
        <v/>
      </c>
      <c r="Y448" s="3" t="str">
        <f t="shared" si="71"/>
        <v/>
      </c>
      <c r="Z448" s="3" t="str">
        <f t="shared" si="72"/>
        <v/>
      </c>
      <c r="AA448" s="3" t="str">
        <f t="shared" si="73"/>
        <v/>
      </c>
      <c r="AB448" s="249" t="str">
        <f t="shared" si="74"/>
        <v/>
      </c>
      <c r="AC448" s="3" t="str">
        <f t="shared" si="75"/>
        <v/>
      </c>
      <c r="AD448" s="5" t="str">
        <f t="shared" si="79"/>
        <v/>
      </c>
      <c r="AE448" s="3" t="str">
        <f t="shared" si="76"/>
        <v/>
      </c>
      <c r="AF448" s="3"/>
      <c r="AH448">
        <f>MATCH(ROUND(M448,0)&amp;ROUND(N448,0),樣點!N:N,0)</f>
        <v>1187</v>
      </c>
      <c r="AI448" s="5">
        <f t="shared" si="77"/>
        <v>6.2500000349245965E-3</v>
      </c>
    </row>
    <row r="449" spans="3:35">
      <c r="C449" s="246" t="s">
        <v>21</v>
      </c>
      <c r="D449" s="246" t="s">
        <v>172</v>
      </c>
      <c r="E449" s="246" t="s">
        <v>195</v>
      </c>
      <c r="F449" s="246" t="s">
        <v>196</v>
      </c>
      <c r="G449" s="246">
        <v>2019</v>
      </c>
      <c r="H449" s="246">
        <v>6</v>
      </c>
      <c r="I449" s="246">
        <v>13</v>
      </c>
      <c r="J449" s="246">
        <v>2</v>
      </c>
      <c r="K449" s="246" t="s">
        <v>197</v>
      </c>
      <c r="L449" s="247">
        <v>6</v>
      </c>
      <c r="M449" s="246">
        <v>244241</v>
      </c>
      <c r="N449" s="246">
        <v>2691396</v>
      </c>
      <c r="O449" s="246">
        <v>8</v>
      </c>
      <c r="P449" s="246">
        <v>53</v>
      </c>
      <c r="Q449" s="246">
        <v>0</v>
      </c>
      <c r="R449" s="246"/>
      <c r="S449" s="246" t="s">
        <v>90</v>
      </c>
      <c r="T449" s="246" t="s">
        <v>26</v>
      </c>
      <c r="U449" s="246"/>
      <c r="V449" t="str">
        <f>INDEX(樣區!H:H,MATCH(F449,樣區!E:E,0))</f>
        <v>3月,5月</v>
      </c>
      <c r="W449" s="3" t="str">
        <f t="shared" si="69"/>
        <v>Y</v>
      </c>
      <c r="X449" s="3" t="str">
        <f t="shared" si="70"/>
        <v/>
      </c>
      <c r="Y449" s="3" t="str">
        <f t="shared" si="71"/>
        <v/>
      </c>
      <c r="Z449" s="3" t="str">
        <f t="shared" si="72"/>
        <v/>
      </c>
      <c r="AA449" s="3" t="str">
        <f t="shared" si="73"/>
        <v/>
      </c>
      <c r="AB449" s="249" t="str">
        <f t="shared" si="74"/>
        <v/>
      </c>
      <c r="AC449" s="3" t="str">
        <f t="shared" si="75"/>
        <v/>
      </c>
      <c r="AD449" s="5" t="str">
        <f t="shared" si="79"/>
        <v/>
      </c>
      <c r="AE449" s="3" t="str">
        <f t="shared" si="76"/>
        <v/>
      </c>
      <c r="AF449" s="3"/>
      <c r="AH449">
        <f>MATCH(ROUND(M449,0)&amp;ROUND(N449,0),樣點!N:N,0)</f>
        <v>1188</v>
      </c>
      <c r="AI449" s="5" t="str">
        <f t="shared" si="77"/>
        <v/>
      </c>
    </row>
    <row r="450" spans="3:35">
      <c r="C450" s="246" t="s">
        <v>21</v>
      </c>
      <c r="D450" s="246" t="s">
        <v>172</v>
      </c>
      <c r="E450" s="246" t="s">
        <v>198</v>
      </c>
      <c r="F450" s="246" t="s">
        <v>199</v>
      </c>
      <c r="G450" s="246">
        <v>2019</v>
      </c>
      <c r="H450" s="246">
        <v>6</v>
      </c>
      <c r="I450" s="246">
        <v>12</v>
      </c>
      <c r="J450" s="246">
        <v>2</v>
      </c>
      <c r="K450" s="246" t="s">
        <v>200</v>
      </c>
      <c r="L450" s="247">
        <v>1</v>
      </c>
      <c r="M450" s="246">
        <v>248006</v>
      </c>
      <c r="N450" s="246">
        <v>2694258</v>
      </c>
      <c r="O450" s="246">
        <v>7</v>
      </c>
      <c r="P450" s="246">
        <v>43</v>
      </c>
      <c r="Q450" s="246">
        <v>0</v>
      </c>
      <c r="R450" s="246"/>
      <c r="S450" s="246" t="s">
        <v>90</v>
      </c>
      <c r="T450" s="246" t="s">
        <v>32</v>
      </c>
      <c r="U450" s="246"/>
      <c r="V450" t="str">
        <f>INDEX(樣區!H:H,MATCH(F450,樣區!E:E,0))</f>
        <v>4月,6月</v>
      </c>
      <c r="W450" s="3" t="str">
        <f t="shared" ref="W450:W513" si="80">IF(ISNUMBER(AH450),"Y","N")</f>
        <v>Y</v>
      </c>
      <c r="X450" s="3" t="str">
        <f t="shared" ref="X450:X513" si="81">IF(OR(ISBLANK(H450),ISBLANK(I450)),"需記錄日期","")</f>
        <v/>
      </c>
      <c r="Y450" s="3" t="str">
        <f t="shared" ref="Y450:Y513" si="82">IF(O450&gt;9,"時間太晚","")</f>
        <v/>
      </c>
      <c r="Z450" s="3" t="str">
        <f t="shared" ref="Z450:Z513" si="83">IF(ISBLANK(Q450),"需記錄數量",IF(Q450&gt;2,"2隻以上，請記為猴群",""))</f>
        <v/>
      </c>
      <c r="AA450" s="3" t="str">
        <f t="shared" ref="AA450:AA513" si="84">IF(OR(Q450=1,Q450=2),IF(ISTEXT(R450),"","需記錄距離"),"")</f>
        <v/>
      </c>
      <c r="AB450" s="249" t="str">
        <f t="shared" ref="AB450:AB513" si="85">IF(S450="Y",IF(Q450&lt;&gt;2,"有叫聲應為猴群",""),"")</f>
        <v/>
      </c>
      <c r="AC450" s="3" t="str">
        <f t="shared" ref="AC450:AC513" si="86">IF(ISBLANK(T450),"需記錄棲地類型",IF(LEN(T450)&lt;&gt;2,"請填最主要的棲地類型，其餘的可在備注補充說明",""))</f>
        <v/>
      </c>
      <c r="AD450" s="5" t="str">
        <f t="shared" si="79"/>
        <v/>
      </c>
      <c r="AE450" s="3" t="str">
        <f t="shared" ref="AE450:AE513" si="87">IF(COUNTIF(U450,"*搖樹*")=1,IF(Q450&lt;&gt;2,"有搖樹行為應為猴群",""),"")</f>
        <v/>
      </c>
      <c r="AF450" s="3"/>
      <c r="AH450">
        <f>MATCH(ROUND(M450,0)&amp;ROUND(N450,0),樣點!N:N,0)</f>
        <v>1189</v>
      </c>
      <c r="AI450" s="5">
        <f t="shared" ref="AI450:AI513" si="88">IF((F451&amp;J451)=(F450&amp;J450),ABS((DATE(G451,H451,I451)&amp;TIME(O451,P451,0))-(DATE(G450,H450,I450)&amp;TIME(O450,P450,0))),"")</f>
        <v>7.6388890156522393E-3</v>
      </c>
    </row>
    <row r="451" spans="3:35">
      <c r="C451" s="246" t="s">
        <v>21</v>
      </c>
      <c r="D451" s="246" t="s">
        <v>172</v>
      </c>
      <c r="E451" s="246" t="s">
        <v>198</v>
      </c>
      <c r="F451" s="246" t="s">
        <v>199</v>
      </c>
      <c r="G451" s="246">
        <v>2019</v>
      </c>
      <c r="H451" s="246">
        <v>6</v>
      </c>
      <c r="I451" s="246">
        <v>12</v>
      </c>
      <c r="J451" s="246">
        <v>2</v>
      </c>
      <c r="K451" s="246" t="s">
        <v>200</v>
      </c>
      <c r="L451" s="247">
        <v>2</v>
      </c>
      <c r="M451" s="246">
        <v>248039</v>
      </c>
      <c r="N451" s="246">
        <v>2694457</v>
      </c>
      <c r="O451" s="246">
        <v>7</v>
      </c>
      <c r="P451" s="246">
        <v>54</v>
      </c>
      <c r="Q451" s="246">
        <v>0</v>
      </c>
      <c r="R451" s="246"/>
      <c r="S451" s="246" t="s">
        <v>90</v>
      </c>
      <c r="T451" s="246" t="s">
        <v>32</v>
      </c>
      <c r="U451" s="246"/>
      <c r="V451" t="str">
        <f>INDEX(樣區!H:H,MATCH(F451,樣區!E:E,0))</f>
        <v>4月,6月</v>
      </c>
      <c r="W451" s="3" t="str">
        <f t="shared" si="80"/>
        <v>Y</v>
      </c>
      <c r="X451" s="3" t="str">
        <f t="shared" si="81"/>
        <v/>
      </c>
      <c r="Y451" s="3" t="str">
        <f t="shared" si="82"/>
        <v/>
      </c>
      <c r="Z451" s="3" t="str">
        <f t="shared" si="83"/>
        <v/>
      </c>
      <c r="AA451" s="3" t="str">
        <f t="shared" si="84"/>
        <v/>
      </c>
      <c r="AB451" s="249" t="str">
        <f t="shared" si="85"/>
        <v/>
      </c>
      <c r="AC451" s="3" t="str">
        <f t="shared" si="86"/>
        <v/>
      </c>
      <c r="AD451" s="5" t="str">
        <f t="shared" si="79"/>
        <v/>
      </c>
      <c r="AE451" s="3" t="str">
        <f t="shared" si="87"/>
        <v/>
      </c>
      <c r="AF451" s="3"/>
      <c r="AH451">
        <f>MATCH(ROUND(M451,0)&amp;ROUND(N451,0),樣點!N:N,0)</f>
        <v>1190</v>
      </c>
      <c r="AI451" s="5">
        <f t="shared" si="88"/>
        <v>4.8611109959892929E-3</v>
      </c>
    </row>
    <row r="452" spans="3:35">
      <c r="C452" s="246" t="s">
        <v>21</v>
      </c>
      <c r="D452" s="246" t="s">
        <v>172</v>
      </c>
      <c r="E452" s="246" t="s">
        <v>198</v>
      </c>
      <c r="F452" s="246" t="s">
        <v>199</v>
      </c>
      <c r="G452" s="246">
        <v>2019</v>
      </c>
      <c r="H452" s="246">
        <v>6</v>
      </c>
      <c r="I452" s="246">
        <v>12</v>
      </c>
      <c r="J452" s="246">
        <v>2</v>
      </c>
      <c r="K452" s="246" t="s">
        <v>200</v>
      </c>
      <c r="L452" s="247">
        <v>3</v>
      </c>
      <c r="M452" s="246">
        <v>248248</v>
      </c>
      <c r="N452" s="246">
        <v>2694270</v>
      </c>
      <c r="O452" s="246">
        <v>8</v>
      </c>
      <c r="P452" s="246">
        <v>1</v>
      </c>
      <c r="Q452" s="246">
        <v>0</v>
      </c>
      <c r="R452" s="246"/>
      <c r="S452" s="246" t="s">
        <v>90</v>
      </c>
      <c r="T452" s="246" t="s">
        <v>32</v>
      </c>
      <c r="U452" s="246"/>
      <c r="V452" t="str">
        <f>INDEX(樣區!H:H,MATCH(F452,樣區!E:E,0))</f>
        <v>4月,6月</v>
      </c>
      <c r="W452" s="3" t="str">
        <f t="shared" si="80"/>
        <v>Y</v>
      </c>
      <c r="X452" s="3" t="str">
        <f t="shared" si="81"/>
        <v/>
      </c>
      <c r="Y452" s="3" t="str">
        <f t="shared" si="82"/>
        <v/>
      </c>
      <c r="Z452" s="3" t="str">
        <f t="shared" si="83"/>
        <v/>
      </c>
      <c r="AA452" s="3" t="str">
        <f t="shared" si="84"/>
        <v/>
      </c>
      <c r="AB452" s="249" t="str">
        <f t="shared" si="85"/>
        <v/>
      </c>
      <c r="AC452" s="3" t="str">
        <f t="shared" si="86"/>
        <v/>
      </c>
      <c r="AD452" s="5" t="str">
        <f t="shared" si="79"/>
        <v/>
      </c>
      <c r="AE452" s="3" t="str">
        <f t="shared" si="87"/>
        <v/>
      </c>
      <c r="AF452" s="3"/>
      <c r="AH452">
        <f>MATCH(ROUND(M452,0)&amp;ROUND(N452,0),樣點!N:N,0)</f>
        <v>1191</v>
      </c>
      <c r="AI452" s="5">
        <f t="shared" si="88"/>
        <v>6.2499999767169356E-3</v>
      </c>
    </row>
    <row r="453" spans="3:35">
      <c r="C453" s="246" t="s">
        <v>21</v>
      </c>
      <c r="D453" s="246" t="s">
        <v>172</v>
      </c>
      <c r="E453" s="246" t="s">
        <v>198</v>
      </c>
      <c r="F453" s="246" t="s">
        <v>199</v>
      </c>
      <c r="G453" s="246">
        <v>2019</v>
      </c>
      <c r="H453" s="246">
        <v>6</v>
      </c>
      <c r="I453" s="246">
        <v>12</v>
      </c>
      <c r="J453" s="246">
        <v>2</v>
      </c>
      <c r="K453" s="246" t="s">
        <v>200</v>
      </c>
      <c r="L453" s="247">
        <v>4</v>
      </c>
      <c r="M453" s="246">
        <v>248287</v>
      </c>
      <c r="N453" s="246">
        <v>2694477</v>
      </c>
      <c r="O453" s="246">
        <v>8</v>
      </c>
      <c r="P453" s="246">
        <v>10</v>
      </c>
      <c r="Q453" s="246">
        <v>0</v>
      </c>
      <c r="R453" s="246"/>
      <c r="S453" s="246" t="s">
        <v>90</v>
      </c>
      <c r="T453" s="246" t="s">
        <v>32</v>
      </c>
      <c r="U453" s="246"/>
      <c r="V453" t="str">
        <f>INDEX(樣區!H:H,MATCH(F453,樣區!E:E,0))</f>
        <v>4月,6月</v>
      </c>
      <c r="W453" s="3" t="str">
        <f t="shared" si="80"/>
        <v>Y</v>
      </c>
      <c r="X453" s="3" t="str">
        <f t="shared" si="81"/>
        <v/>
      </c>
      <c r="Y453" s="3" t="str">
        <f t="shared" si="82"/>
        <v/>
      </c>
      <c r="Z453" s="3" t="str">
        <f t="shared" si="83"/>
        <v/>
      </c>
      <c r="AA453" s="3" t="str">
        <f t="shared" si="84"/>
        <v/>
      </c>
      <c r="AB453" s="249" t="str">
        <f t="shared" si="85"/>
        <v/>
      </c>
      <c r="AC453" s="3" t="str">
        <f t="shared" si="86"/>
        <v/>
      </c>
      <c r="AD453" s="5" t="str">
        <f t="shared" si="79"/>
        <v/>
      </c>
      <c r="AE453" s="3" t="str">
        <f t="shared" si="87"/>
        <v/>
      </c>
      <c r="AF453" s="3"/>
      <c r="AH453">
        <f>MATCH(ROUND(M453,0)&amp;ROUND(N453,0),樣點!N:N,0)</f>
        <v>1192</v>
      </c>
      <c r="AI453" s="5">
        <f t="shared" si="88"/>
        <v>5.555555981118232E-3</v>
      </c>
    </row>
    <row r="454" spans="3:35">
      <c r="C454" s="246" t="s">
        <v>21</v>
      </c>
      <c r="D454" s="246" t="s">
        <v>172</v>
      </c>
      <c r="E454" s="246" t="s">
        <v>198</v>
      </c>
      <c r="F454" s="246" t="s">
        <v>199</v>
      </c>
      <c r="G454" s="246">
        <v>2019</v>
      </c>
      <c r="H454" s="246">
        <v>6</v>
      </c>
      <c r="I454" s="246">
        <v>12</v>
      </c>
      <c r="J454" s="246">
        <v>2</v>
      </c>
      <c r="K454" s="246" t="s">
        <v>200</v>
      </c>
      <c r="L454" s="247">
        <v>5</v>
      </c>
      <c r="M454" s="246">
        <v>248470</v>
      </c>
      <c r="N454" s="246">
        <v>2694597</v>
      </c>
      <c r="O454" s="246">
        <v>8</v>
      </c>
      <c r="P454" s="246">
        <v>18</v>
      </c>
      <c r="Q454" s="246">
        <v>0</v>
      </c>
      <c r="R454" s="246"/>
      <c r="S454" s="246" t="s">
        <v>90</v>
      </c>
      <c r="T454" s="246" t="s">
        <v>32</v>
      </c>
      <c r="U454" s="246"/>
      <c r="V454" t="str">
        <f>INDEX(樣區!H:H,MATCH(F454,樣區!E:E,0))</f>
        <v>4月,6月</v>
      </c>
      <c r="W454" s="3" t="str">
        <f t="shared" si="80"/>
        <v>Y</v>
      </c>
      <c r="X454" s="3" t="str">
        <f t="shared" si="81"/>
        <v/>
      </c>
      <c r="Y454" s="3" t="str">
        <f t="shared" si="82"/>
        <v/>
      </c>
      <c r="Z454" s="3" t="str">
        <f t="shared" si="83"/>
        <v/>
      </c>
      <c r="AA454" s="3" t="str">
        <f t="shared" si="84"/>
        <v/>
      </c>
      <c r="AB454" s="249" t="str">
        <f t="shared" si="85"/>
        <v/>
      </c>
      <c r="AC454" s="3" t="str">
        <f t="shared" si="86"/>
        <v/>
      </c>
      <c r="AD454" s="5" t="str">
        <f t="shared" si="79"/>
        <v/>
      </c>
      <c r="AE454" s="3" t="str">
        <f t="shared" si="87"/>
        <v/>
      </c>
      <c r="AF454" s="3"/>
      <c r="AH454">
        <f>MATCH(ROUND(M454,0)&amp;ROUND(N454,0),樣點!N:N,0)</f>
        <v>1193</v>
      </c>
      <c r="AI454" s="5">
        <f t="shared" si="88"/>
        <v>6.2500000349245965E-3</v>
      </c>
    </row>
    <row r="455" spans="3:35">
      <c r="C455" s="246" t="s">
        <v>21</v>
      </c>
      <c r="D455" s="246" t="s">
        <v>172</v>
      </c>
      <c r="E455" s="246" t="s">
        <v>198</v>
      </c>
      <c r="F455" s="246" t="s">
        <v>199</v>
      </c>
      <c r="G455" s="246">
        <v>2019</v>
      </c>
      <c r="H455" s="246">
        <v>6</v>
      </c>
      <c r="I455" s="246">
        <v>12</v>
      </c>
      <c r="J455" s="246">
        <v>2</v>
      </c>
      <c r="K455" s="246" t="s">
        <v>200</v>
      </c>
      <c r="L455" s="247">
        <v>6</v>
      </c>
      <c r="M455" s="246">
        <v>248622</v>
      </c>
      <c r="N455" s="246">
        <v>2694750</v>
      </c>
      <c r="O455" s="246">
        <v>8</v>
      </c>
      <c r="P455" s="246">
        <v>27</v>
      </c>
      <c r="Q455" s="246">
        <v>0</v>
      </c>
      <c r="R455" s="246"/>
      <c r="S455" s="246" t="s">
        <v>90</v>
      </c>
      <c r="T455" s="246" t="s">
        <v>32</v>
      </c>
      <c r="U455" s="246"/>
      <c r="V455" t="str">
        <f>INDEX(樣區!H:H,MATCH(F455,樣區!E:E,0))</f>
        <v>4月,6月</v>
      </c>
      <c r="W455" s="3" t="str">
        <f t="shared" si="80"/>
        <v>Y</v>
      </c>
      <c r="X455" s="3" t="str">
        <f t="shared" si="81"/>
        <v/>
      </c>
      <c r="Y455" s="3" t="str">
        <f t="shared" si="82"/>
        <v/>
      </c>
      <c r="Z455" s="3" t="str">
        <f t="shared" si="83"/>
        <v/>
      </c>
      <c r="AA455" s="3" t="str">
        <f t="shared" si="84"/>
        <v/>
      </c>
      <c r="AB455" s="249" t="str">
        <f t="shared" si="85"/>
        <v/>
      </c>
      <c r="AC455" s="3" t="str">
        <f t="shared" si="86"/>
        <v/>
      </c>
      <c r="AD455" s="5" t="str">
        <f t="shared" si="79"/>
        <v/>
      </c>
      <c r="AE455" s="3" t="str">
        <f t="shared" si="87"/>
        <v/>
      </c>
      <c r="AF455" s="3"/>
      <c r="AH455">
        <f>MATCH(ROUND(M455,0)&amp;ROUND(N455,0),樣點!N:N,0)</f>
        <v>1194</v>
      </c>
      <c r="AI455" s="5" t="str">
        <f t="shared" si="88"/>
        <v/>
      </c>
    </row>
    <row r="456" spans="3:35">
      <c r="C456" s="246" t="s">
        <v>21</v>
      </c>
      <c r="D456" s="246" t="s">
        <v>172</v>
      </c>
      <c r="E456" s="246" t="s">
        <v>202</v>
      </c>
      <c r="F456" s="246" t="s">
        <v>203</v>
      </c>
      <c r="G456" s="246">
        <v>2019</v>
      </c>
      <c r="H456" s="246">
        <v>6</v>
      </c>
      <c r="I456" s="246">
        <v>13</v>
      </c>
      <c r="J456" s="246">
        <v>2</v>
      </c>
      <c r="K456" s="246" t="s">
        <v>200</v>
      </c>
      <c r="L456" s="247">
        <v>1</v>
      </c>
      <c r="M456" s="246">
        <v>248393</v>
      </c>
      <c r="N456" s="246">
        <v>2694849</v>
      </c>
      <c r="O456" s="246">
        <v>7</v>
      </c>
      <c r="P456" s="246">
        <v>58</v>
      </c>
      <c r="Q456" s="246">
        <v>0</v>
      </c>
      <c r="R456" s="246"/>
      <c r="S456" s="246" t="s">
        <v>90</v>
      </c>
      <c r="T456" s="246" t="s">
        <v>32</v>
      </c>
      <c r="U456" s="246"/>
      <c r="V456" t="str">
        <f>INDEX(樣區!H:H,MATCH(F456,樣區!E:E,0))</f>
        <v>4月,6月</v>
      </c>
      <c r="W456" s="3" t="str">
        <f t="shared" si="80"/>
        <v>Y</v>
      </c>
      <c r="X456" s="3" t="str">
        <f t="shared" si="81"/>
        <v/>
      </c>
      <c r="Y456" s="3" t="str">
        <f t="shared" si="82"/>
        <v/>
      </c>
      <c r="Z456" s="3" t="str">
        <f t="shared" si="83"/>
        <v/>
      </c>
      <c r="AA456" s="3" t="str">
        <f t="shared" si="84"/>
        <v/>
      </c>
      <c r="AB456" s="249" t="str">
        <f t="shared" si="85"/>
        <v/>
      </c>
      <c r="AC456" s="3" t="str">
        <f t="shared" si="86"/>
        <v/>
      </c>
      <c r="AD456" s="5" t="str">
        <f t="shared" si="79"/>
        <v/>
      </c>
      <c r="AE456" s="3" t="str">
        <f t="shared" si="87"/>
        <v/>
      </c>
      <c r="AF456" s="3"/>
      <c r="AH456">
        <f>MATCH(ROUND(M456,0)&amp;ROUND(N456,0),樣點!N:N,0)</f>
        <v>1195</v>
      </c>
      <c r="AI456" s="5">
        <f t="shared" si="88"/>
        <v>8.3333330112509429E-3</v>
      </c>
    </row>
    <row r="457" spans="3:35">
      <c r="C457" s="246" t="s">
        <v>21</v>
      </c>
      <c r="D457" s="246" t="s">
        <v>172</v>
      </c>
      <c r="E457" s="246" t="s">
        <v>202</v>
      </c>
      <c r="F457" s="246" t="s">
        <v>203</v>
      </c>
      <c r="G457" s="246">
        <v>2019</v>
      </c>
      <c r="H457" s="246">
        <v>6</v>
      </c>
      <c r="I457" s="246">
        <v>13</v>
      </c>
      <c r="J457" s="246">
        <v>2</v>
      </c>
      <c r="K457" s="246" t="s">
        <v>200</v>
      </c>
      <c r="L457" s="247">
        <v>2</v>
      </c>
      <c r="M457" s="246">
        <v>248496</v>
      </c>
      <c r="N457" s="246">
        <v>2695021</v>
      </c>
      <c r="O457" s="246">
        <v>8</v>
      </c>
      <c r="P457" s="246">
        <v>10</v>
      </c>
      <c r="Q457" s="246">
        <v>0</v>
      </c>
      <c r="R457" s="246"/>
      <c r="S457" s="246" t="s">
        <v>90</v>
      </c>
      <c r="T457" s="246" t="s">
        <v>133</v>
      </c>
      <c r="U457" s="246"/>
      <c r="V457" t="str">
        <f>INDEX(樣區!H:H,MATCH(F457,樣區!E:E,0))</f>
        <v>4月,6月</v>
      </c>
      <c r="W457" s="3" t="str">
        <f t="shared" si="80"/>
        <v>Y</v>
      </c>
      <c r="X457" s="3" t="str">
        <f t="shared" si="81"/>
        <v/>
      </c>
      <c r="Y457" s="3" t="str">
        <f t="shared" si="82"/>
        <v/>
      </c>
      <c r="Z457" s="3" t="str">
        <f t="shared" si="83"/>
        <v/>
      </c>
      <c r="AA457" s="3" t="str">
        <f t="shared" si="84"/>
        <v/>
      </c>
      <c r="AB457" s="249" t="str">
        <f t="shared" si="85"/>
        <v/>
      </c>
      <c r="AC457" s="3" t="str">
        <f t="shared" si="86"/>
        <v/>
      </c>
      <c r="AD457" s="5" t="str">
        <f t="shared" si="79"/>
        <v/>
      </c>
      <c r="AE457" s="3" t="str">
        <f t="shared" si="87"/>
        <v/>
      </c>
      <c r="AF457" s="3"/>
      <c r="AH457">
        <f>MATCH(ROUND(M457,0)&amp;ROUND(N457,0),樣點!N:N,0)</f>
        <v>1196</v>
      </c>
      <c r="AI457" s="5">
        <f t="shared" si="88"/>
        <v>4.8611109959892929E-3</v>
      </c>
    </row>
    <row r="458" spans="3:35">
      <c r="C458" s="246" t="s">
        <v>21</v>
      </c>
      <c r="D458" s="246" t="s">
        <v>172</v>
      </c>
      <c r="E458" s="246" t="s">
        <v>202</v>
      </c>
      <c r="F458" s="246" t="s">
        <v>203</v>
      </c>
      <c r="G458" s="246">
        <v>2019</v>
      </c>
      <c r="H458" s="246">
        <v>6</v>
      </c>
      <c r="I458" s="246">
        <v>13</v>
      </c>
      <c r="J458" s="246">
        <v>2</v>
      </c>
      <c r="K458" s="246" t="s">
        <v>200</v>
      </c>
      <c r="L458" s="247">
        <v>3</v>
      </c>
      <c r="M458" s="246">
        <v>248702</v>
      </c>
      <c r="N458" s="246">
        <v>2695092</v>
      </c>
      <c r="O458" s="246">
        <v>8</v>
      </c>
      <c r="P458" s="246">
        <v>17</v>
      </c>
      <c r="Q458" s="246">
        <v>0</v>
      </c>
      <c r="R458" s="246"/>
      <c r="S458" s="246" t="s">
        <v>90</v>
      </c>
      <c r="T458" s="246" t="s">
        <v>26</v>
      </c>
      <c r="U458" s="246"/>
      <c r="V458" t="str">
        <f>INDEX(樣區!H:H,MATCH(F458,樣區!E:E,0))</f>
        <v>4月,6月</v>
      </c>
      <c r="W458" s="3" t="str">
        <f t="shared" si="80"/>
        <v>Y</v>
      </c>
      <c r="X458" s="3" t="str">
        <f t="shared" si="81"/>
        <v/>
      </c>
      <c r="Y458" s="3" t="str">
        <f t="shared" si="82"/>
        <v/>
      </c>
      <c r="Z458" s="3" t="str">
        <f t="shared" si="83"/>
        <v/>
      </c>
      <c r="AA458" s="3" t="str">
        <f t="shared" si="84"/>
        <v/>
      </c>
      <c r="AB458" s="249" t="str">
        <f t="shared" si="85"/>
        <v/>
      </c>
      <c r="AC458" s="3" t="str">
        <f t="shared" si="86"/>
        <v/>
      </c>
      <c r="AD458" s="5" t="str">
        <f t="shared" si="79"/>
        <v/>
      </c>
      <c r="AE458" s="3" t="str">
        <f t="shared" si="87"/>
        <v/>
      </c>
      <c r="AF458" s="3"/>
      <c r="AH458">
        <f>MATCH(ROUND(M458,0)&amp;ROUND(N458,0),樣點!N:N,0)</f>
        <v>1197</v>
      </c>
      <c r="AI458" s="5">
        <f t="shared" si="88"/>
        <v>5.555555981118232E-3</v>
      </c>
    </row>
    <row r="459" spans="3:35">
      <c r="C459" s="246" t="s">
        <v>21</v>
      </c>
      <c r="D459" s="246" t="s">
        <v>172</v>
      </c>
      <c r="E459" s="246" t="s">
        <v>202</v>
      </c>
      <c r="F459" s="246" t="s">
        <v>203</v>
      </c>
      <c r="G459" s="246">
        <v>2019</v>
      </c>
      <c r="H459" s="246">
        <v>6</v>
      </c>
      <c r="I459" s="246">
        <v>13</v>
      </c>
      <c r="J459" s="246">
        <v>2</v>
      </c>
      <c r="K459" s="246" t="s">
        <v>200</v>
      </c>
      <c r="L459" s="247">
        <v>4</v>
      </c>
      <c r="M459" s="246">
        <v>248831</v>
      </c>
      <c r="N459" s="246">
        <v>2695287</v>
      </c>
      <c r="O459" s="246">
        <v>8</v>
      </c>
      <c r="P459" s="246">
        <v>25</v>
      </c>
      <c r="Q459" s="246">
        <v>0</v>
      </c>
      <c r="R459" s="246"/>
      <c r="S459" s="246" t="s">
        <v>90</v>
      </c>
      <c r="T459" s="246" t="s">
        <v>26</v>
      </c>
      <c r="U459" s="246"/>
      <c r="V459" t="str">
        <f>INDEX(樣區!H:H,MATCH(F459,樣區!E:E,0))</f>
        <v>4月,6月</v>
      </c>
      <c r="W459" s="3" t="str">
        <f t="shared" si="80"/>
        <v>Y</v>
      </c>
      <c r="X459" s="3" t="str">
        <f t="shared" si="81"/>
        <v/>
      </c>
      <c r="Y459" s="3" t="str">
        <f t="shared" si="82"/>
        <v/>
      </c>
      <c r="Z459" s="3" t="str">
        <f t="shared" si="83"/>
        <v/>
      </c>
      <c r="AA459" s="3" t="str">
        <f t="shared" si="84"/>
        <v/>
      </c>
      <c r="AB459" s="249" t="str">
        <f t="shared" si="85"/>
        <v/>
      </c>
      <c r="AC459" s="3" t="str">
        <f t="shared" si="86"/>
        <v/>
      </c>
      <c r="AD459" s="5" t="str">
        <f t="shared" si="79"/>
        <v/>
      </c>
      <c r="AE459" s="3" t="str">
        <f t="shared" si="87"/>
        <v/>
      </c>
      <c r="AF459" s="3"/>
      <c r="AH459">
        <f>MATCH(ROUND(M459,0)&amp;ROUND(N459,0),樣點!N:N,0)</f>
        <v>1198</v>
      </c>
      <c r="AI459" s="5">
        <f t="shared" si="88"/>
        <v>4.8611110541969538E-3</v>
      </c>
    </row>
    <row r="460" spans="3:35">
      <c r="C460" s="246" t="s">
        <v>21</v>
      </c>
      <c r="D460" s="246" t="s">
        <v>172</v>
      </c>
      <c r="E460" s="246" t="s">
        <v>202</v>
      </c>
      <c r="F460" s="246" t="s">
        <v>203</v>
      </c>
      <c r="G460" s="246">
        <v>2019</v>
      </c>
      <c r="H460" s="246">
        <v>6</v>
      </c>
      <c r="I460" s="246">
        <v>13</v>
      </c>
      <c r="J460" s="246">
        <v>2</v>
      </c>
      <c r="K460" s="246" t="s">
        <v>200</v>
      </c>
      <c r="L460" s="247">
        <v>5</v>
      </c>
      <c r="M460" s="246">
        <v>249018</v>
      </c>
      <c r="N460" s="246">
        <v>2695219</v>
      </c>
      <c r="O460" s="246">
        <v>8</v>
      </c>
      <c r="P460" s="246">
        <v>32</v>
      </c>
      <c r="Q460" s="246">
        <v>0</v>
      </c>
      <c r="R460" s="246"/>
      <c r="S460" s="246" t="s">
        <v>90</v>
      </c>
      <c r="T460" s="246" t="s">
        <v>32</v>
      </c>
      <c r="U460" s="246"/>
      <c r="V460" t="str">
        <f>INDEX(樣區!H:H,MATCH(F460,樣區!E:E,0))</f>
        <v>4月,6月</v>
      </c>
      <c r="W460" s="3" t="str">
        <f t="shared" si="80"/>
        <v>Y</v>
      </c>
      <c r="X460" s="3" t="str">
        <f t="shared" si="81"/>
        <v/>
      </c>
      <c r="Y460" s="3" t="str">
        <f t="shared" si="82"/>
        <v/>
      </c>
      <c r="Z460" s="3" t="str">
        <f t="shared" si="83"/>
        <v/>
      </c>
      <c r="AA460" s="3" t="str">
        <f t="shared" si="84"/>
        <v/>
      </c>
      <c r="AB460" s="249" t="str">
        <f t="shared" si="85"/>
        <v/>
      </c>
      <c r="AC460" s="3" t="str">
        <f t="shared" si="86"/>
        <v/>
      </c>
      <c r="AD460" s="5" t="str">
        <f t="shared" si="79"/>
        <v/>
      </c>
      <c r="AE460" s="3" t="str">
        <f t="shared" si="87"/>
        <v/>
      </c>
      <c r="AF460" s="3"/>
      <c r="AH460">
        <f>MATCH(ROUND(M460,0)&amp;ROUND(N460,0),樣點!N:N,0)</f>
        <v>1199</v>
      </c>
      <c r="AI460" s="5">
        <f t="shared" si="88"/>
        <v>5.555555981118232E-3</v>
      </c>
    </row>
    <row r="461" spans="3:35">
      <c r="C461" s="246" t="s">
        <v>21</v>
      </c>
      <c r="D461" s="246" t="s">
        <v>172</v>
      </c>
      <c r="E461" s="246" t="s">
        <v>202</v>
      </c>
      <c r="F461" s="246" t="s">
        <v>203</v>
      </c>
      <c r="G461" s="246">
        <v>2019</v>
      </c>
      <c r="H461" s="246">
        <v>6</v>
      </c>
      <c r="I461" s="246">
        <v>13</v>
      </c>
      <c r="J461" s="246">
        <v>2</v>
      </c>
      <c r="K461" s="246" t="s">
        <v>200</v>
      </c>
      <c r="L461" s="247">
        <v>6</v>
      </c>
      <c r="M461" s="246">
        <v>249188</v>
      </c>
      <c r="N461" s="246">
        <v>2695100</v>
      </c>
      <c r="O461" s="246">
        <v>8</v>
      </c>
      <c r="P461" s="246">
        <v>40</v>
      </c>
      <c r="Q461" s="246">
        <v>0</v>
      </c>
      <c r="R461" s="246"/>
      <c r="S461" s="246" t="s">
        <v>90</v>
      </c>
      <c r="T461" s="246" t="s">
        <v>32</v>
      </c>
      <c r="U461" s="246"/>
      <c r="V461" t="str">
        <f>INDEX(樣區!H:H,MATCH(F461,樣區!E:E,0))</f>
        <v>4月,6月</v>
      </c>
      <c r="W461" s="3" t="str">
        <f t="shared" si="80"/>
        <v>Y</v>
      </c>
      <c r="X461" s="3" t="str">
        <f t="shared" si="81"/>
        <v/>
      </c>
      <c r="Y461" s="3" t="str">
        <f t="shared" si="82"/>
        <v/>
      </c>
      <c r="Z461" s="3" t="str">
        <f t="shared" si="83"/>
        <v/>
      </c>
      <c r="AA461" s="3" t="str">
        <f t="shared" si="84"/>
        <v/>
      </c>
      <c r="AB461" s="249" t="str">
        <f t="shared" si="85"/>
        <v/>
      </c>
      <c r="AC461" s="3" t="str">
        <f t="shared" si="86"/>
        <v/>
      </c>
      <c r="AD461" s="5" t="str">
        <f t="shared" si="79"/>
        <v/>
      </c>
      <c r="AE461" s="3" t="str">
        <f t="shared" si="87"/>
        <v/>
      </c>
      <c r="AF461" s="3"/>
      <c r="AH461">
        <f>MATCH(ROUND(M461,0)&amp;ROUND(N461,0),樣點!N:N,0)</f>
        <v>1200</v>
      </c>
      <c r="AI461" s="5" t="str">
        <f t="shared" si="88"/>
        <v/>
      </c>
    </row>
    <row r="462" spans="3:35">
      <c r="C462" s="246" t="s">
        <v>21</v>
      </c>
      <c r="D462" s="246" t="s">
        <v>172</v>
      </c>
      <c r="E462" s="246" t="s">
        <v>204</v>
      </c>
      <c r="F462" s="246" t="s">
        <v>205</v>
      </c>
      <c r="G462" s="246">
        <v>2019</v>
      </c>
      <c r="H462" s="246">
        <v>6</v>
      </c>
      <c r="I462" s="246">
        <v>6</v>
      </c>
      <c r="J462" s="246">
        <v>2</v>
      </c>
      <c r="K462" s="246" t="s">
        <v>206</v>
      </c>
      <c r="L462" s="247">
        <v>1</v>
      </c>
      <c r="M462" s="246">
        <v>230672</v>
      </c>
      <c r="N462" s="246">
        <v>2670818</v>
      </c>
      <c r="O462" s="246">
        <v>8</v>
      </c>
      <c r="P462" s="246">
        <v>45</v>
      </c>
      <c r="Q462" s="246">
        <v>0</v>
      </c>
      <c r="R462" s="246"/>
      <c r="S462" s="246" t="s">
        <v>90</v>
      </c>
      <c r="T462" s="246" t="s">
        <v>32</v>
      </c>
      <c r="U462" s="246"/>
      <c r="V462" t="str">
        <f>INDEX(樣區!H:H,MATCH(F462,樣區!E:E,0))</f>
        <v>3月,5月</v>
      </c>
      <c r="W462" s="3" t="str">
        <f t="shared" si="80"/>
        <v>Y</v>
      </c>
      <c r="X462" s="3" t="str">
        <f t="shared" si="81"/>
        <v/>
      </c>
      <c r="Y462" s="3" t="str">
        <f t="shared" si="82"/>
        <v/>
      </c>
      <c r="Z462" s="3" t="str">
        <f t="shared" si="83"/>
        <v/>
      </c>
      <c r="AA462" s="3" t="str">
        <f t="shared" si="84"/>
        <v/>
      </c>
      <c r="AB462" s="249" t="str">
        <f t="shared" si="85"/>
        <v/>
      </c>
      <c r="AC462" s="3" t="str">
        <f t="shared" si="86"/>
        <v/>
      </c>
      <c r="AD462" s="5" t="str">
        <f t="shared" si="79"/>
        <v/>
      </c>
      <c r="AE462" s="3" t="str">
        <f t="shared" si="87"/>
        <v/>
      </c>
      <c r="AF462" s="3"/>
      <c r="AH462">
        <f>MATCH(ROUND(M462,0)&amp;ROUND(N462,0),樣點!N:N,0)</f>
        <v>1201</v>
      </c>
      <c r="AI462" s="5">
        <f t="shared" si="88"/>
        <v>5.5555549915879965E-3</v>
      </c>
    </row>
    <row r="463" spans="3:35">
      <c r="C463" s="246" t="s">
        <v>21</v>
      </c>
      <c r="D463" s="246" t="s">
        <v>172</v>
      </c>
      <c r="E463" s="246" t="s">
        <v>204</v>
      </c>
      <c r="F463" s="246" t="s">
        <v>205</v>
      </c>
      <c r="G463" s="246">
        <v>2019</v>
      </c>
      <c r="H463" s="246">
        <v>6</v>
      </c>
      <c r="I463" s="246">
        <v>6</v>
      </c>
      <c r="J463" s="246">
        <v>2</v>
      </c>
      <c r="K463" s="246" t="s">
        <v>206</v>
      </c>
      <c r="L463" s="247">
        <v>2</v>
      </c>
      <c r="M463" s="246">
        <v>230884</v>
      </c>
      <c r="N463" s="246">
        <v>2670851</v>
      </c>
      <c r="O463" s="246">
        <v>8</v>
      </c>
      <c r="P463" s="246">
        <v>53</v>
      </c>
      <c r="Q463" s="246">
        <v>0</v>
      </c>
      <c r="R463" s="246"/>
      <c r="S463" s="246" t="s">
        <v>90</v>
      </c>
      <c r="T463" s="246" t="s">
        <v>26</v>
      </c>
      <c r="U463" s="246"/>
      <c r="V463" t="str">
        <f>INDEX(樣區!H:H,MATCH(F463,樣區!E:E,0))</f>
        <v>3月,5月</v>
      </c>
      <c r="W463" s="3" t="str">
        <f t="shared" si="80"/>
        <v>Y</v>
      </c>
      <c r="X463" s="3" t="str">
        <f t="shared" si="81"/>
        <v/>
      </c>
      <c r="Y463" s="3" t="str">
        <f t="shared" si="82"/>
        <v/>
      </c>
      <c r="Z463" s="3" t="str">
        <f t="shared" si="83"/>
        <v/>
      </c>
      <c r="AA463" s="3" t="str">
        <f t="shared" si="84"/>
        <v/>
      </c>
      <c r="AB463" s="249" t="str">
        <f t="shared" si="85"/>
        <v/>
      </c>
      <c r="AC463" s="3" t="str">
        <f t="shared" si="86"/>
        <v/>
      </c>
      <c r="AD463" s="5" t="str">
        <f t="shared" si="79"/>
        <v/>
      </c>
      <c r="AE463" s="3" t="str">
        <f t="shared" si="87"/>
        <v/>
      </c>
      <c r="AF463" s="3"/>
      <c r="AH463">
        <f>MATCH(ROUND(M463,0)&amp;ROUND(N463,0),樣點!N:N,0)</f>
        <v>1202</v>
      </c>
      <c r="AI463" s="5">
        <f t="shared" si="88"/>
        <v>6.2499999767169356E-3</v>
      </c>
    </row>
    <row r="464" spans="3:35">
      <c r="C464" s="246" t="s">
        <v>21</v>
      </c>
      <c r="D464" s="246" t="s">
        <v>172</v>
      </c>
      <c r="E464" s="246" t="s">
        <v>204</v>
      </c>
      <c r="F464" s="246" t="s">
        <v>205</v>
      </c>
      <c r="G464" s="246">
        <v>2019</v>
      </c>
      <c r="H464" s="246">
        <v>6</v>
      </c>
      <c r="I464" s="246">
        <v>6</v>
      </c>
      <c r="J464" s="246">
        <v>2</v>
      </c>
      <c r="K464" s="246" t="s">
        <v>206</v>
      </c>
      <c r="L464" s="247">
        <v>3</v>
      </c>
      <c r="M464" s="246">
        <v>231089</v>
      </c>
      <c r="N464" s="246">
        <v>2670866</v>
      </c>
      <c r="O464" s="246">
        <v>9</v>
      </c>
      <c r="P464" s="246">
        <v>2</v>
      </c>
      <c r="Q464" s="246">
        <v>0</v>
      </c>
      <c r="R464" s="246"/>
      <c r="S464" s="246" t="s">
        <v>90</v>
      </c>
      <c r="T464" s="246" t="s">
        <v>26</v>
      </c>
      <c r="U464" s="246"/>
      <c r="V464" t="str">
        <f>INDEX(樣區!H:H,MATCH(F464,樣區!E:E,0))</f>
        <v>3月,5月</v>
      </c>
      <c r="W464" s="3" t="str">
        <f t="shared" si="80"/>
        <v>Y</v>
      </c>
      <c r="X464" s="3" t="str">
        <f t="shared" si="81"/>
        <v/>
      </c>
      <c r="Y464" s="3" t="str">
        <f t="shared" si="82"/>
        <v/>
      </c>
      <c r="Z464" s="3" t="str">
        <f t="shared" si="83"/>
        <v/>
      </c>
      <c r="AA464" s="3" t="str">
        <f t="shared" si="84"/>
        <v/>
      </c>
      <c r="AB464" s="249" t="str">
        <f t="shared" si="85"/>
        <v/>
      </c>
      <c r="AC464" s="3" t="str">
        <f t="shared" si="86"/>
        <v/>
      </c>
      <c r="AD464" s="5" t="str">
        <f t="shared" si="79"/>
        <v/>
      </c>
      <c r="AE464" s="3" t="str">
        <f t="shared" si="87"/>
        <v/>
      </c>
      <c r="AF464" s="3"/>
      <c r="AH464">
        <f>MATCH(ROUND(M464,0)&amp;ROUND(N464,0),樣點!N:N,0)</f>
        <v>1203</v>
      </c>
      <c r="AI464" s="5">
        <f t="shared" si="88"/>
        <v>6.2500000349245965E-3</v>
      </c>
    </row>
    <row r="465" spans="3:35">
      <c r="C465" s="246" t="s">
        <v>21</v>
      </c>
      <c r="D465" s="246" t="s">
        <v>172</v>
      </c>
      <c r="E465" s="246" t="s">
        <v>204</v>
      </c>
      <c r="F465" s="246" t="s">
        <v>205</v>
      </c>
      <c r="G465" s="246">
        <v>2019</v>
      </c>
      <c r="H465" s="246">
        <v>6</v>
      </c>
      <c r="I465" s="246">
        <v>6</v>
      </c>
      <c r="J465" s="246">
        <v>2</v>
      </c>
      <c r="K465" s="246" t="s">
        <v>206</v>
      </c>
      <c r="L465" s="247">
        <v>4</v>
      </c>
      <c r="M465" s="246">
        <v>231289</v>
      </c>
      <c r="N465" s="246">
        <v>2670888</v>
      </c>
      <c r="O465" s="246">
        <v>9</v>
      </c>
      <c r="P465" s="246">
        <v>11</v>
      </c>
      <c r="Q465" s="246">
        <v>0</v>
      </c>
      <c r="R465" s="246"/>
      <c r="S465" s="246" t="s">
        <v>90</v>
      </c>
      <c r="T465" s="246" t="s">
        <v>26</v>
      </c>
      <c r="U465" s="246"/>
      <c r="V465" t="str">
        <f>INDEX(樣區!H:H,MATCH(F465,樣區!E:E,0))</f>
        <v>3月,5月</v>
      </c>
      <c r="W465" s="3" t="str">
        <f t="shared" si="80"/>
        <v>Y</v>
      </c>
      <c r="X465" s="3" t="str">
        <f t="shared" si="81"/>
        <v/>
      </c>
      <c r="Y465" s="3" t="str">
        <f t="shared" si="82"/>
        <v/>
      </c>
      <c r="Z465" s="3" t="str">
        <f t="shared" si="83"/>
        <v/>
      </c>
      <c r="AA465" s="3" t="str">
        <f t="shared" si="84"/>
        <v/>
      </c>
      <c r="AB465" s="249" t="str">
        <f t="shared" si="85"/>
        <v/>
      </c>
      <c r="AC465" s="3" t="str">
        <f t="shared" si="86"/>
        <v/>
      </c>
      <c r="AD465" s="5" t="str">
        <f t="shared" si="79"/>
        <v/>
      </c>
      <c r="AE465" s="3" t="str">
        <f t="shared" si="87"/>
        <v/>
      </c>
      <c r="AF465" s="3"/>
      <c r="AH465">
        <f>MATCH(ROUND(M465,0)&amp;ROUND(N465,0),樣點!N:N,0)</f>
        <v>1204</v>
      </c>
      <c r="AI465" s="5">
        <f t="shared" si="88"/>
        <v>4.1666670003905892E-3</v>
      </c>
    </row>
    <row r="466" spans="3:35">
      <c r="C466" s="246" t="s">
        <v>21</v>
      </c>
      <c r="D466" s="246" t="s">
        <v>172</v>
      </c>
      <c r="E466" s="246" t="s">
        <v>204</v>
      </c>
      <c r="F466" s="246" t="s">
        <v>205</v>
      </c>
      <c r="G466" s="246">
        <v>2019</v>
      </c>
      <c r="H466" s="246">
        <v>6</v>
      </c>
      <c r="I466" s="246">
        <v>6</v>
      </c>
      <c r="J466" s="246">
        <v>2</v>
      </c>
      <c r="K466" s="246" t="s">
        <v>206</v>
      </c>
      <c r="L466" s="247">
        <v>5</v>
      </c>
      <c r="M466" s="246">
        <v>231400</v>
      </c>
      <c r="N466" s="246">
        <v>2671061</v>
      </c>
      <c r="O466" s="246">
        <v>9</v>
      </c>
      <c r="P466" s="246">
        <v>17</v>
      </c>
      <c r="Q466" s="246">
        <v>0</v>
      </c>
      <c r="R466" s="246"/>
      <c r="S466" s="246" t="s">
        <v>90</v>
      </c>
      <c r="T466" s="246" t="s">
        <v>26</v>
      </c>
      <c r="U466" s="246"/>
      <c r="V466" t="str">
        <f>INDEX(樣區!H:H,MATCH(F466,樣區!E:E,0))</f>
        <v>3月,5月</v>
      </c>
      <c r="W466" s="3" t="str">
        <f t="shared" si="80"/>
        <v>Y</v>
      </c>
      <c r="X466" s="3" t="str">
        <f t="shared" si="81"/>
        <v/>
      </c>
      <c r="Y466" s="3" t="str">
        <f t="shared" si="82"/>
        <v/>
      </c>
      <c r="Z466" s="3" t="str">
        <f t="shared" si="83"/>
        <v/>
      </c>
      <c r="AA466" s="3" t="str">
        <f t="shared" si="84"/>
        <v/>
      </c>
      <c r="AB466" s="249" t="str">
        <f t="shared" si="85"/>
        <v/>
      </c>
      <c r="AC466" s="3" t="str">
        <f t="shared" si="86"/>
        <v/>
      </c>
      <c r="AD466" s="5" t="str">
        <f t="shared" si="79"/>
        <v/>
      </c>
      <c r="AE466" s="3" t="str">
        <f t="shared" si="87"/>
        <v/>
      </c>
      <c r="AF466" s="3"/>
      <c r="AH466">
        <f>MATCH(ROUND(M466,0)&amp;ROUND(N466,0),樣點!N:N,0)</f>
        <v>1205</v>
      </c>
      <c r="AI466" s="5">
        <f t="shared" si="88"/>
        <v>6.2499999767169356E-3</v>
      </c>
    </row>
    <row r="467" spans="3:35">
      <c r="C467" s="246" t="s">
        <v>21</v>
      </c>
      <c r="D467" s="246" t="s">
        <v>172</v>
      </c>
      <c r="E467" s="246" t="s">
        <v>204</v>
      </c>
      <c r="F467" s="246" t="s">
        <v>205</v>
      </c>
      <c r="G467" s="246">
        <v>2019</v>
      </c>
      <c r="H467" s="246">
        <v>6</v>
      </c>
      <c r="I467" s="246">
        <v>6</v>
      </c>
      <c r="J467" s="246">
        <v>2</v>
      </c>
      <c r="K467" s="246" t="s">
        <v>206</v>
      </c>
      <c r="L467" s="247">
        <v>6</v>
      </c>
      <c r="M467" s="246">
        <v>231432</v>
      </c>
      <c r="N467" s="246">
        <v>2671267</v>
      </c>
      <c r="O467" s="246">
        <v>9</v>
      </c>
      <c r="P467" s="246">
        <v>26</v>
      </c>
      <c r="Q467" s="246">
        <v>0</v>
      </c>
      <c r="R467" s="246"/>
      <c r="S467" s="246" t="s">
        <v>90</v>
      </c>
      <c r="T467" s="246" t="s">
        <v>26</v>
      </c>
      <c r="U467" s="246"/>
      <c r="V467" t="str">
        <f>INDEX(樣區!H:H,MATCH(F467,樣區!E:E,0))</f>
        <v>3月,5月</v>
      </c>
      <c r="W467" s="3" t="str">
        <f t="shared" si="80"/>
        <v>Y</v>
      </c>
      <c r="X467" s="3" t="str">
        <f t="shared" si="81"/>
        <v/>
      </c>
      <c r="Y467" s="3" t="str">
        <f t="shared" si="82"/>
        <v/>
      </c>
      <c r="Z467" s="3" t="str">
        <f t="shared" si="83"/>
        <v/>
      </c>
      <c r="AA467" s="3" t="str">
        <f t="shared" si="84"/>
        <v/>
      </c>
      <c r="AB467" s="249" t="str">
        <f t="shared" si="85"/>
        <v/>
      </c>
      <c r="AC467" s="3" t="str">
        <f t="shared" si="86"/>
        <v/>
      </c>
      <c r="AD467" s="5" t="str">
        <f t="shared" si="79"/>
        <v/>
      </c>
      <c r="AE467" s="3" t="str">
        <f t="shared" si="87"/>
        <v/>
      </c>
      <c r="AF467" s="3"/>
      <c r="AH467">
        <f>MATCH(ROUND(M467,0)&amp;ROUND(N467,0),樣點!N:N,0)</f>
        <v>1206</v>
      </c>
      <c r="AI467" s="5" t="str">
        <f t="shared" si="88"/>
        <v/>
      </c>
    </row>
    <row r="468" spans="3:35">
      <c r="C468" s="246" t="s">
        <v>209</v>
      </c>
      <c r="D468" s="246" t="s">
        <v>210</v>
      </c>
      <c r="E468" s="246" t="s">
        <v>211</v>
      </c>
      <c r="F468" s="246" t="s">
        <v>212</v>
      </c>
      <c r="G468" s="246">
        <v>2019</v>
      </c>
      <c r="H468" s="246">
        <v>6</v>
      </c>
      <c r="I468" s="246">
        <v>6</v>
      </c>
      <c r="J468" s="246">
        <v>1</v>
      </c>
      <c r="K468" s="246" t="s">
        <v>213</v>
      </c>
      <c r="L468" s="247">
        <v>1</v>
      </c>
      <c r="M468" s="246">
        <v>275927</v>
      </c>
      <c r="N468" s="246">
        <v>2590699</v>
      </c>
      <c r="O468" s="246">
        <v>7</v>
      </c>
      <c r="P468" s="246">
        <v>34</v>
      </c>
      <c r="Q468" s="246">
        <v>0</v>
      </c>
      <c r="R468" s="246"/>
      <c r="S468" s="246"/>
      <c r="T468" s="246" t="s">
        <v>32</v>
      </c>
      <c r="U468" s="246"/>
      <c r="V468" t="str">
        <f>INDEX(樣區!H:H,MATCH(F468,樣區!E:E,0))</f>
        <v>4月,6月</v>
      </c>
      <c r="W468" s="3" t="str">
        <f t="shared" si="80"/>
        <v>Y</v>
      </c>
      <c r="X468" s="3" t="str">
        <f t="shared" si="81"/>
        <v/>
      </c>
      <c r="Y468" s="3" t="str">
        <f t="shared" si="82"/>
        <v/>
      </c>
      <c r="Z468" s="3" t="str">
        <f t="shared" si="83"/>
        <v/>
      </c>
      <c r="AA468" s="3" t="str">
        <f t="shared" si="84"/>
        <v/>
      </c>
      <c r="AB468" s="249" t="str">
        <f t="shared" si="85"/>
        <v/>
      </c>
      <c r="AC468" s="3" t="str">
        <f t="shared" si="86"/>
        <v/>
      </c>
      <c r="AD468" s="5" t="str">
        <f t="shared" si="79"/>
        <v/>
      </c>
      <c r="AE468" s="3" t="str">
        <f t="shared" si="87"/>
        <v/>
      </c>
      <c r="AF468" s="3"/>
      <c r="AH468">
        <f>MATCH(ROUND(M468,0)&amp;ROUND(N468,0),樣點!N:N,0)</f>
        <v>1833</v>
      </c>
      <c r="AI468" s="5">
        <f t="shared" si="88"/>
        <v>7.6388890156522393E-3</v>
      </c>
    </row>
    <row r="469" spans="3:35">
      <c r="C469" s="246" t="s">
        <v>209</v>
      </c>
      <c r="D469" s="246" t="s">
        <v>210</v>
      </c>
      <c r="E469" s="246" t="s">
        <v>211</v>
      </c>
      <c r="F469" s="246" t="s">
        <v>212</v>
      </c>
      <c r="G469" s="246">
        <v>2019</v>
      </c>
      <c r="H469" s="246">
        <v>6</v>
      </c>
      <c r="I469" s="246">
        <v>6</v>
      </c>
      <c r="J469" s="246">
        <v>1</v>
      </c>
      <c r="K469" s="246" t="s">
        <v>213</v>
      </c>
      <c r="L469" s="247">
        <v>2</v>
      </c>
      <c r="M469" s="246">
        <v>276155</v>
      </c>
      <c r="N469" s="246">
        <v>2590691</v>
      </c>
      <c r="O469" s="246">
        <v>7</v>
      </c>
      <c r="P469" s="246">
        <v>45</v>
      </c>
      <c r="Q469" s="246">
        <v>0</v>
      </c>
      <c r="R469" s="246"/>
      <c r="S469" s="246"/>
      <c r="T469" s="246" t="s">
        <v>32</v>
      </c>
      <c r="U469" s="246"/>
      <c r="V469" t="str">
        <f>INDEX(樣區!H:H,MATCH(F469,樣區!E:E,0))</f>
        <v>4月,6月</v>
      </c>
      <c r="W469" s="3" t="str">
        <f t="shared" si="80"/>
        <v>Y</v>
      </c>
      <c r="X469" s="3" t="str">
        <f t="shared" si="81"/>
        <v/>
      </c>
      <c r="Y469" s="3" t="str">
        <f t="shared" si="82"/>
        <v/>
      </c>
      <c r="Z469" s="3" t="str">
        <f t="shared" si="83"/>
        <v/>
      </c>
      <c r="AA469" s="3" t="str">
        <f t="shared" si="84"/>
        <v/>
      </c>
      <c r="AB469" s="249" t="str">
        <f t="shared" si="85"/>
        <v/>
      </c>
      <c r="AC469" s="3" t="str">
        <f t="shared" si="86"/>
        <v/>
      </c>
      <c r="AD469" s="5" t="str">
        <f t="shared" si="79"/>
        <v/>
      </c>
      <c r="AE469" s="3" t="str">
        <f t="shared" si="87"/>
        <v/>
      </c>
      <c r="AF469" s="3"/>
      <c r="AH469">
        <f>MATCH(ROUND(M469,0)&amp;ROUND(N469,0),樣點!N:N,0)</f>
        <v>1834</v>
      </c>
      <c r="AI469" s="5">
        <f t="shared" si="88"/>
        <v>6.9444450200535357E-3</v>
      </c>
    </row>
    <row r="470" spans="3:35">
      <c r="C470" s="246" t="s">
        <v>209</v>
      </c>
      <c r="D470" s="246" t="s">
        <v>210</v>
      </c>
      <c r="E470" s="246" t="s">
        <v>211</v>
      </c>
      <c r="F470" s="246" t="s">
        <v>212</v>
      </c>
      <c r="G470" s="246">
        <v>2019</v>
      </c>
      <c r="H470" s="246">
        <v>6</v>
      </c>
      <c r="I470" s="246">
        <v>6</v>
      </c>
      <c r="J470" s="246">
        <v>1</v>
      </c>
      <c r="K470" s="246" t="s">
        <v>213</v>
      </c>
      <c r="L470" s="247">
        <v>3</v>
      </c>
      <c r="M470" s="246">
        <v>276382</v>
      </c>
      <c r="N470" s="246">
        <v>2590671</v>
      </c>
      <c r="O470" s="246">
        <v>7</v>
      </c>
      <c r="P470" s="246">
        <v>55</v>
      </c>
      <c r="Q470" s="246">
        <v>0</v>
      </c>
      <c r="R470" s="246"/>
      <c r="S470" s="246"/>
      <c r="T470" s="246" t="s">
        <v>26</v>
      </c>
      <c r="U470" s="246"/>
      <c r="V470" t="str">
        <f>INDEX(樣區!H:H,MATCH(F470,樣區!E:E,0))</f>
        <v>4月,6月</v>
      </c>
      <c r="W470" s="3" t="str">
        <f t="shared" si="80"/>
        <v>Y</v>
      </c>
      <c r="X470" s="3" t="str">
        <f t="shared" si="81"/>
        <v/>
      </c>
      <c r="Y470" s="3" t="str">
        <f t="shared" si="82"/>
        <v/>
      </c>
      <c r="Z470" s="3" t="str">
        <f t="shared" si="83"/>
        <v/>
      </c>
      <c r="AA470" s="3" t="str">
        <f t="shared" si="84"/>
        <v/>
      </c>
      <c r="AB470" s="249" t="str">
        <f t="shared" si="85"/>
        <v/>
      </c>
      <c r="AC470" s="3" t="str">
        <f t="shared" si="86"/>
        <v/>
      </c>
      <c r="AD470" s="5" t="str">
        <f t="shared" si="79"/>
        <v/>
      </c>
      <c r="AE470" s="3" t="str">
        <f t="shared" si="87"/>
        <v/>
      </c>
      <c r="AF470" s="3"/>
      <c r="AH470">
        <f>MATCH(ROUND(M470,0)&amp;ROUND(N470,0),樣點!N:N,0)</f>
        <v>1835</v>
      </c>
      <c r="AI470" s="5">
        <f t="shared" si="88"/>
        <v>6.9444439723156393E-3</v>
      </c>
    </row>
    <row r="471" spans="3:35">
      <c r="C471" s="246" t="s">
        <v>209</v>
      </c>
      <c r="D471" s="246" t="s">
        <v>210</v>
      </c>
      <c r="E471" s="246" t="s">
        <v>211</v>
      </c>
      <c r="F471" s="246" t="s">
        <v>212</v>
      </c>
      <c r="G471" s="246">
        <v>2019</v>
      </c>
      <c r="H471" s="246">
        <v>6</v>
      </c>
      <c r="I471" s="246">
        <v>6</v>
      </c>
      <c r="J471" s="246">
        <v>1</v>
      </c>
      <c r="K471" s="246" t="s">
        <v>213</v>
      </c>
      <c r="L471" s="247">
        <v>4</v>
      </c>
      <c r="M471" s="246">
        <v>276595</v>
      </c>
      <c r="N471" s="246">
        <v>2590644</v>
      </c>
      <c r="O471" s="246">
        <v>8</v>
      </c>
      <c r="P471" s="246">
        <v>5</v>
      </c>
      <c r="Q471" s="246">
        <v>0</v>
      </c>
      <c r="R471" s="246"/>
      <c r="S471" s="246"/>
      <c r="T471" s="246" t="s">
        <v>26</v>
      </c>
      <c r="U471" s="246"/>
      <c r="V471" t="str">
        <f>INDEX(樣區!H:H,MATCH(F471,樣區!E:E,0))</f>
        <v>4月,6月</v>
      </c>
      <c r="W471" s="3" t="str">
        <f t="shared" si="80"/>
        <v>Y</v>
      </c>
      <c r="X471" s="3" t="str">
        <f t="shared" si="81"/>
        <v/>
      </c>
      <c r="Y471" s="3" t="str">
        <f t="shared" si="82"/>
        <v/>
      </c>
      <c r="Z471" s="3" t="str">
        <f t="shared" si="83"/>
        <v/>
      </c>
      <c r="AA471" s="3" t="str">
        <f t="shared" si="84"/>
        <v/>
      </c>
      <c r="AB471" s="249" t="str">
        <f t="shared" si="85"/>
        <v/>
      </c>
      <c r="AC471" s="3" t="str">
        <f t="shared" si="86"/>
        <v/>
      </c>
      <c r="AD471" s="5" t="str">
        <f t="shared" si="79"/>
        <v/>
      </c>
      <c r="AE471" s="3" t="str">
        <f t="shared" si="87"/>
        <v/>
      </c>
      <c r="AF471" s="3"/>
      <c r="AH471">
        <f>MATCH(ROUND(M471,0)&amp;ROUND(N471,0),樣點!N:N,0)</f>
        <v>1836</v>
      </c>
      <c r="AI471" s="5">
        <f t="shared" si="88"/>
        <v>7.6388890156522393E-3</v>
      </c>
    </row>
    <row r="472" spans="3:35">
      <c r="C472" s="246" t="s">
        <v>209</v>
      </c>
      <c r="D472" s="246" t="s">
        <v>210</v>
      </c>
      <c r="E472" s="246" t="s">
        <v>211</v>
      </c>
      <c r="F472" s="246" t="s">
        <v>212</v>
      </c>
      <c r="G472" s="246">
        <v>2019</v>
      </c>
      <c r="H472" s="246">
        <v>6</v>
      </c>
      <c r="I472" s="246">
        <v>6</v>
      </c>
      <c r="J472" s="246">
        <v>1</v>
      </c>
      <c r="K472" s="246" t="s">
        <v>213</v>
      </c>
      <c r="L472" s="247">
        <v>5</v>
      </c>
      <c r="M472" s="246">
        <v>276569</v>
      </c>
      <c r="N472" s="246">
        <v>2590348</v>
      </c>
      <c r="O472" s="246">
        <v>8</v>
      </c>
      <c r="P472" s="246">
        <v>16</v>
      </c>
      <c r="Q472" s="246">
        <v>0</v>
      </c>
      <c r="R472" s="246"/>
      <c r="S472" s="246"/>
      <c r="T472" s="246" t="s">
        <v>26</v>
      </c>
      <c r="U472" s="246"/>
      <c r="V472" t="str">
        <f>INDEX(樣區!H:H,MATCH(F472,樣區!E:E,0))</f>
        <v>4月,6月</v>
      </c>
      <c r="W472" s="3" t="str">
        <f t="shared" si="80"/>
        <v>Y</v>
      </c>
      <c r="X472" s="3" t="str">
        <f t="shared" si="81"/>
        <v/>
      </c>
      <c r="Y472" s="3" t="str">
        <f t="shared" si="82"/>
        <v/>
      </c>
      <c r="Z472" s="3" t="str">
        <f t="shared" si="83"/>
        <v/>
      </c>
      <c r="AA472" s="3" t="str">
        <f t="shared" si="84"/>
        <v/>
      </c>
      <c r="AB472" s="249" t="str">
        <f t="shared" si="85"/>
        <v/>
      </c>
      <c r="AC472" s="3" t="str">
        <f t="shared" si="86"/>
        <v/>
      </c>
      <c r="AD472" s="5" t="str">
        <f t="shared" si="79"/>
        <v/>
      </c>
      <c r="AE472" s="3" t="str">
        <f t="shared" si="87"/>
        <v/>
      </c>
      <c r="AF472" s="3"/>
      <c r="AH472">
        <f>MATCH(ROUND(M472,0)&amp;ROUND(N472,0),樣點!N:N,0)</f>
        <v>1837</v>
      </c>
      <c r="AI472" s="5">
        <f t="shared" si="88"/>
        <v>6.9444440305233002E-3</v>
      </c>
    </row>
    <row r="473" spans="3:35">
      <c r="C473" s="246" t="s">
        <v>209</v>
      </c>
      <c r="D473" s="246" t="s">
        <v>210</v>
      </c>
      <c r="E473" s="246" t="s">
        <v>211</v>
      </c>
      <c r="F473" s="246" t="s">
        <v>212</v>
      </c>
      <c r="G473" s="246">
        <v>2019</v>
      </c>
      <c r="H473" s="246">
        <v>6</v>
      </c>
      <c r="I473" s="246">
        <v>6</v>
      </c>
      <c r="J473" s="246">
        <v>1</v>
      </c>
      <c r="K473" s="246" t="s">
        <v>213</v>
      </c>
      <c r="L473" s="247">
        <v>6</v>
      </c>
      <c r="M473" s="246">
        <v>276805</v>
      </c>
      <c r="N473" s="246">
        <v>2590451</v>
      </c>
      <c r="O473" s="246">
        <v>8</v>
      </c>
      <c r="P473" s="246">
        <v>26</v>
      </c>
      <c r="Q473" s="246">
        <v>0</v>
      </c>
      <c r="R473" s="246"/>
      <c r="S473" s="246"/>
      <c r="T473" s="246" t="s">
        <v>26</v>
      </c>
      <c r="U473" s="246"/>
      <c r="V473" t="str">
        <f>INDEX(樣區!H:H,MATCH(F473,樣區!E:E,0))</f>
        <v>4月,6月</v>
      </c>
      <c r="W473" s="3" t="str">
        <f t="shared" si="80"/>
        <v>Y</v>
      </c>
      <c r="X473" s="3" t="str">
        <f t="shared" si="81"/>
        <v/>
      </c>
      <c r="Y473" s="3" t="str">
        <f t="shared" si="82"/>
        <v/>
      </c>
      <c r="Z473" s="3" t="str">
        <f t="shared" si="83"/>
        <v/>
      </c>
      <c r="AA473" s="3" t="str">
        <f t="shared" si="84"/>
        <v/>
      </c>
      <c r="AB473" s="249" t="str">
        <f t="shared" si="85"/>
        <v/>
      </c>
      <c r="AC473" s="3" t="str">
        <f t="shared" si="86"/>
        <v/>
      </c>
      <c r="AD473" s="5" t="str">
        <f t="shared" si="79"/>
        <v/>
      </c>
      <c r="AE473" s="3" t="str">
        <f t="shared" si="87"/>
        <v/>
      </c>
      <c r="AF473" s="3"/>
      <c r="AH473">
        <f>MATCH(ROUND(M473,0)&amp;ROUND(N473,0),樣點!N:N,0)</f>
        <v>1838</v>
      </c>
      <c r="AI473" s="5">
        <f t="shared" si="88"/>
        <v>6.2499999767169356E-3</v>
      </c>
    </row>
    <row r="474" spans="3:35">
      <c r="C474" s="246" t="s">
        <v>209</v>
      </c>
      <c r="D474" s="246" t="s">
        <v>210</v>
      </c>
      <c r="E474" s="246" t="s">
        <v>211</v>
      </c>
      <c r="F474" s="246" t="s">
        <v>212</v>
      </c>
      <c r="G474" s="246">
        <v>2019</v>
      </c>
      <c r="H474" s="246">
        <v>6</v>
      </c>
      <c r="I474" s="246">
        <v>6</v>
      </c>
      <c r="J474" s="246">
        <v>1</v>
      </c>
      <c r="K474" s="246" t="s">
        <v>213</v>
      </c>
      <c r="L474" s="247">
        <v>7</v>
      </c>
      <c r="M474" s="246">
        <v>277041</v>
      </c>
      <c r="N474" s="246">
        <v>2590464</v>
      </c>
      <c r="O474" s="246">
        <v>8</v>
      </c>
      <c r="P474" s="246">
        <v>35</v>
      </c>
      <c r="Q474" s="246">
        <v>0</v>
      </c>
      <c r="R474" s="246"/>
      <c r="S474" s="246"/>
      <c r="T474" s="246" t="s">
        <v>32</v>
      </c>
      <c r="U474" s="246"/>
      <c r="V474" t="str">
        <f>INDEX(樣區!H:H,MATCH(F474,樣區!E:E,0))</f>
        <v>4月,6月</v>
      </c>
      <c r="W474" s="3" t="str">
        <f t="shared" si="80"/>
        <v>Y</v>
      </c>
      <c r="X474" s="3" t="str">
        <f t="shared" si="81"/>
        <v/>
      </c>
      <c r="Y474" s="3" t="str">
        <f t="shared" si="82"/>
        <v/>
      </c>
      <c r="Z474" s="3" t="str">
        <f t="shared" si="83"/>
        <v/>
      </c>
      <c r="AA474" s="3" t="str">
        <f t="shared" si="84"/>
        <v/>
      </c>
      <c r="AB474" s="249" t="str">
        <f t="shared" si="85"/>
        <v/>
      </c>
      <c r="AC474" s="3" t="str">
        <f t="shared" si="86"/>
        <v/>
      </c>
      <c r="AD474" s="5" t="str">
        <f t="shared" si="79"/>
        <v/>
      </c>
      <c r="AE474" s="3" t="str">
        <f t="shared" si="87"/>
        <v/>
      </c>
      <c r="AF474" s="3"/>
      <c r="AH474">
        <f>MATCH(ROUND(M474,0)&amp;ROUND(N474,0),樣點!N:N,0)</f>
        <v>1839</v>
      </c>
      <c r="AI474" s="5">
        <f t="shared" si="88"/>
        <v>7.6388890156522393E-3</v>
      </c>
    </row>
    <row r="475" spans="3:35">
      <c r="C475" s="246" t="s">
        <v>209</v>
      </c>
      <c r="D475" s="246" t="s">
        <v>210</v>
      </c>
      <c r="E475" s="246" t="s">
        <v>211</v>
      </c>
      <c r="F475" s="246" t="s">
        <v>212</v>
      </c>
      <c r="G475" s="246">
        <v>2019</v>
      </c>
      <c r="H475" s="246">
        <v>6</v>
      </c>
      <c r="I475" s="246">
        <v>6</v>
      </c>
      <c r="J475" s="246">
        <v>1</v>
      </c>
      <c r="K475" s="246" t="s">
        <v>213</v>
      </c>
      <c r="L475" s="247">
        <v>8</v>
      </c>
      <c r="M475" s="246">
        <v>277248</v>
      </c>
      <c r="N475" s="246">
        <v>2590623</v>
      </c>
      <c r="O475" s="246">
        <v>8</v>
      </c>
      <c r="P475" s="246">
        <v>46</v>
      </c>
      <c r="Q475" s="246">
        <v>0</v>
      </c>
      <c r="R475" s="246"/>
      <c r="S475" s="246"/>
      <c r="T475" s="246" t="s">
        <v>32</v>
      </c>
      <c r="U475" s="246"/>
      <c r="V475" t="str">
        <f>INDEX(樣區!H:H,MATCH(F475,樣區!E:E,0))</f>
        <v>4月,6月</v>
      </c>
      <c r="W475" s="3" t="str">
        <f t="shared" si="80"/>
        <v>Y</v>
      </c>
      <c r="X475" s="3" t="str">
        <f t="shared" si="81"/>
        <v/>
      </c>
      <c r="Y475" s="3" t="str">
        <f t="shared" si="82"/>
        <v/>
      </c>
      <c r="Z475" s="3" t="str">
        <f t="shared" si="83"/>
        <v/>
      </c>
      <c r="AA475" s="3" t="str">
        <f t="shared" si="84"/>
        <v/>
      </c>
      <c r="AB475" s="249" t="str">
        <f t="shared" si="85"/>
        <v/>
      </c>
      <c r="AC475" s="3" t="str">
        <f t="shared" si="86"/>
        <v/>
      </c>
      <c r="AD475" s="5" t="str">
        <f t="shared" si="79"/>
        <v/>
      </c>
      <c r="AE475" s="3" t="str">
        <f t="shared" si="87"/>
        <v/>
      </c>
      <c r="AF475" s="3"/>
      <c r="AH475">
        <f>MATCH(ROUND(M475,0)&amp;ROUND(N475,0),樣點!N:N,0)</f>
        <v>1840</v>
      </c>
      <c r="AI475" s="5" t="str">
        <f t="shared" si="88"/>
        <v/>
      </c>
    </row>
    <row r="476" spans="3:35">
      <c r="C476" s="246" t="s">
        <v>209</v>
      </c>
      <c r="D476" s="246" t="s">
        <v>210</v>
      </c>
      <c r="E476" s="246" t="s">
        <v>214</v>
      </c>
      <c r="F476" s="246" t="s">
        <v>215</v>
      </c>
      <c r="G476" s="246">
        <v>2019</v>
      </c>
      <c r="H476" s="246">
        <v>6</v>
      </c>
      <c r="I476" s="246">
        <v>13</v>
      </c>
      <c r="J476" s="246">
        <v>1</v>
      </c>
      <c r="K476" s="246" t="s">
        <v>216</v>
      </c>
      <c r="L476" s="247">
        <v>1</v>
      </c>
      <c r="M476" s="246">
        <v>271073</v>
      </c>
      <c r="N476" s="246">
        <v>2571734</v>
      </c>
      <c r="O476" s="246">
        <v>7</v>
      </c>
      <c r="P476" s="246">
        <v>18</v>
      </c>
      <c r="Q476" s="246">
        <v>0</v>
      </c>
      <c r="R476" s="246"/>
      <c r="S476" s="246"/>
      <c r="T476" s="246" t="s">
        <v>32</v>
      </c>
      <c r="U476" s="246"/>
      <c r="V476" t="str">
        <f>INDEX(樣區!H:H,MATCH(F476,樣區!E:E,0))</f>
        <v>4月,6月</v>
      </c>
      <c r="W476" s="3" t="str">
        <f t="shared" si="80"/>
        <v>Y</v>
      </c>
      <c r="X476" s="3" t="str">
        <f t="shared" si="81"/>
        <v/>
      </c>
      <c r="Y476" s="3" t="str">
        <f t="shared" si="82"/>
        <v/>
      </c>
      <c r="Z476" s="3" t="str">
        <f t="shared" si="83"/>
        <v/>
      </c>
      <c r="AA476" s="3" t="str">
        <f t="shared" si="84"/>
        <v/>
      </c>
      <c r="AB476" s="249" t="str">
        <f t="shared" si="85"/>
        <v/>
      </c>
      <c r="AC476" s="3" t="str">
        <f t="shared" si="86"/>
        <v/>
      </c>
      <c r="AD476" s="5" t="str">
        <f t="shared" si="79"/>
        <v/>
      </c>
      <c r="AE476" s="3" t="str">
        <f t="shared" si="87"/>
        <v/>
      </c>
      <c r="AF476" s="3"/>
      <c r="AH476">
        <f>MATCH(ROUND(M476,0)&amp;ROUND(N476,0),樣點!N:N,0)</f>
        <v>1841</v>
      </c>
      <c r="AI476" s="5">
        <f t="shared" si="88"/>
        <v>6.9444450200535357E-3</v>
      </c>
    </row>
    <row r="477" spans="3:35">
      <c r="C477" s="246" t="s">
        <v>209</v>
      </c>
      <c r="D477" s="246" t="s">
        <v>210</v>
      </c>
      <c r="E477" s="246" t="s">
        <v>214</v>
      </c>
      <c r="F477" s="246" t="s">
        <v>215</v>
      </c>
      <c r="G477" s="246">
        <v>2019</v>
      </c>
      <c r="H477" s="246">
        <v>6</v>
      </c>
      <c r="I477" s="246">
        <v>13</v>
      </c>
      <c r="J477" s="246">
        <v>1</v>
      </c>
      <c r="K477" s="246" t="s">
        <v>216</v>
      </c>
      <c r="L477" s="247">
        <v>2</v>
      </c>
      <c r="M477" s="246">
        <v>271263</v>
      </c>
      <c r="N477" s="246">
        <v>2571898</v>
      </c>
      <c r="O477" s="246">
        <v>7</v>
      </c>
      <c r="P477" s="246">
        <v>28</v>
      </c>
      <c r="Q477" s="246">
        <v>0</v>
      </c>
      <c r="R477" s="246"/>
      <c r="S477" s="246"/>
      <c r="T477" s="246" t="s">
        <v>32</v>
      </c>
      <c r="U477" s="246" t="s">
        <v>217</v>
      </c>
      <c r="V477" t="str">
        <f>INDEX(樣區!H:H,MATCH(F477,樣區!E:E,0))</f>
        <v>4月,6月</v>
      </c>
      <c r="W477" s="3" t="str">
        <f t="shared" si="80"/>
        <v>Y</v>
      </c>
      <c r="X477" s="3" t="str">
        <f t="shared" si="81"/>
        <v/>
      </c>
      <c r="Y477" s="3" t="str">
        <f t="shared" si="82"/>
        <v/>
      </c>
      <c r="Z477" s="3" t="str">
        <f t="shared" si="83"/>
        <v/>
      </c>
      <c r="AA477" s="3" t="str">
        <f t="shared" si="84"/>
        <v/>
      </c>
      <c r="AB477" s="249" t="str">
        <f t="shared" si="85"/>
        <v/>
      </c>
      <c r="AC477" s="3" t="str">
        <f t="shared" si="86"/>
        <v/>
      </c>
      <c r="AD477" s="5" t="str">
        <f t="shared" si="79"/>
        <v/>
      </c>
      <c r="AE477" s="3" t="str">
        <f t="shared" si="87"/>
        <v/>
      </c>
      <c r="AF477" s="3"/>
      <c r="AH477">
        <f>MATCH(ROUND(M477,0)&amp;ROUND(N477,0),樣點!N:N,0)</f>
        <v>1842</v>
      </c>
      <c r="AI477" s="5">
        <f t="shared" si="88"/>
        <v>6.9444439723156393E-3</v>
      </c>
    </row>
    <row r="478" spans="3:35">
      <c r="C478" s="246" t="s">
        <v>209</v>
      </c>
      <c r="D478" s="246" t="s">
        <v>210</v>
      </c>
      <c r="E478" s="246" t="s">
        <v>214</v>
      </c>
      <c r="F478" s="246" t="s">
        <v>215</v>
      </c>
      <c r="G478" s="246">
        <v>2019</v>
      </c>
      <c r="H478" s="246">
        <v>6</v>
      </c>
      <c r="I478" s="246">
        <v>13</v>
      </c>
      <c r="J478" s="246">
        <v>1</v>
      </c>
      <c r="K478" s="246" t="s">
        <v>216</v>
      </c>
      <c r="L478" s="247">
        <v>3</v>
      </c>
      <c r="M478" s="246">
        <v>271331</v>
      </c>
      <c r="N478" s="246">
        <v>2572164</v>
      </c>
      <c r="O478" s="246">
        <v>7</v>
      </c>
      <c r="P478" s="246">
        <v>38</v>
      </c>
      <c r="Q478" s="246">
        <v>0</v>
      </c>
      <c r="R478" s="246"/>
      <c r="S478" s="246"/>
      <c r="T478" s="246" t="s">
        <v>32</v>
      </c>
      <c r="U478" s="246"/>
      <c r="V478" t="str">
        <f>INDEX(樣區!H:H,MATCH(F478,樣區!E:E,0))</f>
        <v>4月,6月</v>
      </c>
      <c r="W478" s="3" t="str">
        <f t="shared" si="80"/>
        <v>Y</v>
      </c>
      <c r="X478" s="3" t="str">
        <f t="shared" si="81"/>
        <v/>
      </c>
      <c r="Y478" s="3" t="str">
        <f t="shared" si="82"/>
        <v/>
      </c>
      <c r="Z478" s="3" t="str">
        <f t="shared" si="83"/>
        <v/>
      </c>
      <c r="AA478" s="3" t="str">
        <f t="shared" si="84"/>
        <v/>
      </c>
      <c r="AB478" s="249" t="str">
        <f t="shared" si="85"/>
        <v/>
      </c>
      <c r="AC478" s="3" t="str">
        <f t="shared" si="86"/>
        <v/>
      </c>
      <c r="AD478" s="5" t="str">
        <f t="shared" si="79"/>
        <v/>
      </c>
      <c r="AE478" s="3" t="str">
        <f t="shared" si="87"/>
        <v/>
      </c>
      <c r="AF478" s="3"/>
      <c r="AH478">
        <f>MATCH(ROUND(M478,0)&amp;ROUND(N478,0),樣點!N:N,0)</f>
        <v>1843</v>
      </c>
      <c r="AI478" s="5">
        <f t="shared" si="88"/>
        <v>6.9444450200535357E-3</v>
      </c>
    </row>
    <row r="479" spans="3:35">
      <c r="C479" s="246" t="s">
        <v>209</v>
      </c>
      <c r="D479" s="246" t="s">
        <v>210</v>
      </c>
      <c r="E479" s="246" t="s">
        <v>214</v>
      </c>
      <c r="F479" s="246" t="s">
        <v>215</v>
      </c>
      <c r="G479" s="246">
        <v>2019</v>
      </c>
      <c r="H479" s="246">
        <v>6</v>
      </c>
      <c r="I479" s="246">
        <v>13</v>
      </c>
      <c r="J479" s="246">
        <v>1</v>
      </c>
      <c r="K479" s="246" t="s">
        <v>216</v>
      </c>
      <c r="L479" s="247">
        <v>4</v>
      </c>
      <c r="M479" s="246">
        <v>271425</v>
      </c>
      <c r="N479" s="246">
        <v>2572297</v>
      </c>
      <c r="O479" s="246">
        <v>7</v>
      </c>
      <c r="P479" s="246">
        <v>48</v>
      </c>
      <c r="Q479" s="246">
        <v>0</v>
      </c>
      <c r="R479" s="246"/>
      <c r="S479" s="246"/>
      <c r="T479" s="246" t="s">
        <v>32</v>
      </c>
      <c r="U479" s="246"/>
      <c r="V479" t="str">
        <f>INDEX(樣區!H:H,MATCH(F479,樣區!E:E,0))</f>
        <v>4月,6月</v>
      </c>
      <c r="W479" s="3" t="str">
        <f t="shared" si="80"/>
        <v>N</v>
      </c>
      <c r="X479" s="3" t="str">
        <f t="shared" si="81"/>
        <v/>
      </c>
      <c r="Y479" s="3" t="str">
        <f t="shared" si="82"/>
        <v/>
      </c>
      <c r="Z479" s="3" t="str">
        <f t="shared" si="83"/>
        <v/>
      </c>
      <c r="AA479" s="3" t="str">
        <f t="shared" si="84"/>
        <v/>
      </c>
      <c r="AB479" s="2" t="str">
        <f t="shared" si="85"/>
        <v/>
      </c>
      <c r="AC479" s="3" t="str">
        <f t="shared" si="86"/>
        <v/>
      </c>
      <c r="AD479" s="5" t="str">
        <f>IF(ISBLANK(O479),"需記錄時間",IFERROR(IF((AI479-TIME(0,5,59))&lt;0,"需計滿6分鍾",""),""))</f>
        <v/>
      </c>
      <c r="AE479" s="3" t="str">
        <f t="shared" si="87"/>
        <v/>
      </c>
      <c r="AF479" s="3"/>
      <c r="AH479" t="e">
        <f>MATCH(ROUND(M479,0)&amp;ROUND(N479,0),樣點!N:N,0)</f>
        <v>#N/A</v>
      </c>
      <c r="AI479" s="5">
        <f t="shared" si="88"/>
        <v>7.6388879679143429E-3</v>
      </c>
    </row>
    <row r="480" spans="3:35">
      <c r="C480" s="246" t="s">
        <v>209</v>
      </c>
      <c r="D480" s="246" t="s">
        <v>210</v>
      </c>
      <c r="E480" s="246" t="s">
        <v>214</v>
      </c>
      <c r="F480" s="246" t="s">
        <v>215</v>
      </c>
      <c r="G480" s="246">
        <v>2019</v>
      </c>
      <c r="H480" s="246">
        <v>6</v>
      </c>
      <c r="I480" s="246">
        <v>13</v>
      </c>
      <c r="J480" s="246">
        <v>1</v>
      </c>
      <c r="K480" s="246" t="s">
        <v>216</v>
      </c>
      <c r="L480" s="247">
        <v>5</v>
      </c>
      <c r="M480" s="246">
        <v>271529</v>
      </c>
      <c r="N480" s="246">
        <v>2572570</v>
      </c>
      <c r="O480" s="246">
        <v>7</v>
      </c>
      <c r="P480" s="246">
        <v>59</v>
      </c>
      <c r="Q480" s="246">
        <v>0</v>
      </c>
      <c r="R480" s="246"/>
      <c r="S480" s="246"/>
      <c r="T480" s="246" t="s">
        <v>32</v>
      </c>
      <c r="U480" s="246"/>
      <c r="V480" t="str">
        <f>INDEX(樣區!H:H,MATCH(F480,樣區!E:E,0))</f>
        <v>4月,6月</v>
      </c>
      <c r="W480" s="3" t="str">
        <f t="shared" si="80"/>
        <v>Y</v>
      </c>
      <c r="X480" s="3" t="str">
        <f t="shared" si="81"/>
        <v/>
      </c>
      <c r="Y480" s="3" t="str">
        <f t="shared" si="82"/>
        <v/>
      </c>
      <c r="Z480" s="3" t="str">
        <f t="shared" si="83"/>
        <v/>
      </c>
      <c r="AA480" s="3" t="str">
        <f t="shared" si="84"/>
        <v/>
      </c>
      <c r="AB480" s="249" t="str">
        <f t="shared" si="85"/>
        <v/>
      </c>
      <c r="AC480" s="3" t="str">
        <f t="shared" si="86"/>
        <v/>
      </c>
      <c r="AD480" s="5" t="str">
        <f t="shared" ref="AD480:AD485" si="89">IF(ISBLANK(O480),"需記錄時間",IFERROR(IF((AI480-TIME(0,5,59))&lt;0,"需計滿6分鐘",""),""))</f>
        <v/>
      </c>
      <c r="AE480" s="3" t="str">
        <f t="shared" si="87"/>
        <v/>
      </c>
      <c r="AF480" s="3"/>
      <c r="AH480">
        <f>MATCH(ROUND(M480,0)&amp;ROUND(N480,0),樣點!N:N,0)</f>
        <v>1844</v>
      </c>
      <c r="AI480" s="5">
        <f t="shared" si="88"/>
        <v>7.6388890156522393E-3</v>
      </c>
    </row>
    <row r="481" spans="3:35">
      <c r="C481" s="246" t="s">
        <v>209</v>
      </c>
      <c r="D481" s="246" t="s">
        <v>210</v>
      </c>
      <c r="E481" s="246" t="s">
        <v>214</v>
      </c>
      <c r="F481" s="246" t="s">
        <v>215</v>
      </c>
      <c r="G481" s="246">
        <v>2019</v>
      </c>
      <c r="H481" s="246">
        <v>6</v>
      </c>
      <c r="I481" s="246">
        <v>13</v>
      </c>
      <c r="J481" s="246">
        <v>1</v>
      </c>
      <c r="K481" s="246" t="s">
        <v>216</v>
      </c>
      <c r="L481" s="247">
        <v>6</v>
      </c>
      <c r="M481" s="246">
        <v>271679</v>
      </c>
      <c r="N481" s="246">
        <v>2572843</v>
      </c>
      <c r="O481" s="246">
        <v>8</v>
      </c>
      <c r="P481" s="246">
        <v>10</v>
      </c>
      <c r="Q481" s="246">
        <v>0</v>
      </c>
      <c r="R481" s="246"/>
      <c r="S481" s="246"/>
      <c r="T481" s="246" t="s">
        <v>32</v>
      </c>
      <c r="U481" s="246"/>
      <c r="V481" t="str">
        <f>INDEX(樣區!H:H,MATCH(F481,樣區!E:E,0))</f>
        <v>4月,6月</v>
      </c>
      <c r="W481" s="3" t="str">
        <f t="shared" si="80"/>
        <v>Y</v>
      </c>
      <c r="X481" s="3" t="str">
        <f t="shared" si="81"/>
        <v/>
      </c>
      <c r="Y481" s="3" t="str">
        <f t="shared" si="82"/>
        <v/>
      </c>
      <c r="Z481" s="3" t="str">
        <f t="shared" si="83"/>
        <v/>
      </c>
      <c r="AA481" s="3" t="str">
        <f t="shared" si="84"/>
        <v/>
      </c>
      <c r="AB481" s="249" t="str">
        <f t="shared" si="85"/>
        <v/>
      </c>
      <c r="AC481" s="3" t="str">
        <f t="shared" si="86"/>
        <v/>
      </c>
      <c r="AD481" s="5" t="str">
        <f t="shared" si="89"/>
        <v/>
      </c>
      <c r="AE481" s="3" t="str">
        <f t="shared" si="87"/>
        <v/>
      </c>
      <c r="AF481" s="3"/>
      <c r="AH481">
        <f>MATCH(ROUND(M481,0)&amp;ROUND(N481,0),樣點!N:N,0)</f>
        <v>1845</v>
      </c>
      <c r="AI481" s="5">
        <f t="shared" si="88"/>
        <v>7.6388890156522393E-3</v>
      </c>
    </row>
    <row r="482" spans="3:35">
      <c r="C482" s="246" t="s">
        <v>209</v>
      </c>
      <c r="D482" s="246" t="s">
        <v>210</v>
      </c>
      <c r="E482" s="246" t="s">
        <v>214</v>
      </c>
      <c r="F482" s="246" t="s">
        <v>215</v>
      </c>
      <c r="G482" s="246">
        <v>2019</v>
      </c>
      <c r="H482" s="246">
        <v>6</v>
      </c>
      <c r="I482" s="246">
        <v>13</v>
      </c>
      <c r="J482" s="246">
        <v>1</v>
      </c>
      <c r="K482" s="246" t="s">
        <v>216</v>
      </c>
      <c r="L482" s="247">
        <v>7</v>
      </c>
      <c r="M482" s="246">
        <v>271999</v>
      </c>
      <c r="N482" s="246">
        <v>2572920</v>
      </c>
      <c r="O482" s="246">
        <v>8</v>
      </c>
      <c r="P482" s="246">
        <v>21</v>
      </c>
      <c r="Q482" s="246">
        <v>0</v>
      </c>
      <c r="R482" s="246"/>
      <c r="S482" s="246"/>
      <c r="T482" s="246" t="s">
        <v>32</v>
      </c>
      <c r="U482" s="246"/>
      <c r="V482" t="str">
        <f>INDEX(樣區!H:H,MATCH(F482,樣區!E:E,0))</f>
        <v>4月,6月</v>
      </c>
      <c r="W482" s="3" t="str">
        <f t="shared" si="80"/>
        <v>Y</v>
      </c>
      <c r="X482" s="3" t="str">
        <f t="shared" si="81"/>
        <v/>
      </c>
      <c r="Y482" s="3" t="str">
        <f t="shared" si="82"/>
        <v/>
      </c>
      <c r="Z482" s="3" t="str">
        <f t="shared" si="83"/>
        <v/>
      </c>
      <c r="AA482" s="3" t="str">
        <f t="shared" si="84"/>
        <v/>
      </c>
      <c r="AB482" s="249" t="str">
        <f t="shared" si="85"/>
        <v/>
      </c>
      <c r="AC482" s="3" t="str">
        <f t="shared" si="86"/>
        <v/>
      </c>
      <c r="AD482" s="5" t="str">
        <f t="shared" si="89"/>
        <v/>
      </c>
      <c r="AE482" s="3" t="str">
        <f t="shared" si="87"/>
        <v/>
      </c>
      <c r="AF482" s="3"/>
      <c r="AH482">
        <f>MATCH(ROUND(M482,0)&amp;ROUND(N482,0),樣點!N:N,0)</f>
        <v>1846</v>
      </c>
      <c r="AI482" s="5">
        <f t="shared" si="88"/>
        <v>6.2499999767169356E-3</v>
      </c>
    </row>
    <row r="483" spans="3:35">
      <c r="C483" s="246" t="s">
        <v>209</v>
      </c>
      <c r="D483" s="246" t="s">
        <v>210</v>
      </c>
      <c r="E483" s="246" t="s">
        <v>214</v>
      </c>
      <c r="F483" s="246" t="s">
        <v>215</v>
      </c>
      <c r="G483" s="246">
        <v>2019</v>
      </c>
      <c r="H483" s="246">
        <v>6</v>
      </c>
      <c r="I483" s="246">
        <v>13</v>
      </c>
      <c r="J483" s="246">
        <v>1</v>
      </c>
      <c r="K483" s="246" t="s">
        <v>216</v>
      </c>
      <c r="L483" s="247">
        <v>8</v>
      </c>
      <c r="M483" s="246">
        <v>272219</v>
      </c>
      <c r="N483" s="246">
        <v>2572973</v>
      </c>
      <c r="O483" s="246">
        <v>8</v>
      </c>
      <c r="P483" s="246">
        <v>30</v>
      </c>
      <c r="Q483" s="246">
        <v>0</v>
      </c>
      <c r="R483" s="246"/>
      <c r="S483" s="246"/>
      <c r="T483" s="246" t="s">
        <v>32</v>
      </c>
      <c r="U483" s="246"/>
      <c r="V483" t="str">
        <f>INDEX(樣區!H:H,MATCH(F483,樣區!E:E,0))</f>
        <v>4月,6月</v>
      </c>
      <c r="W483" s="3" t="str">
        <f t="shared" si="80"/>
        <v>Y</v>
      </c>
      <c r="X483" s="3" t="str">
        <f t="shared" si="81"/>
        <v/>
      </c>
      <c r="Y483" s="3" t="str">
        <f t="shared" si="82"/>
        <v/>
      </c>
      <c r="Z483" s="3" t="str">
        <f t="shared" si="83"/>
        <v/>
      </c>
      <c r="AA483" s="3" t="str">
        <f t="shared" si="84"/>
        <v/>
      </c>
      <c r="AB483" s="249" t="str">
        <f t="shared" si="85"/>
        <v/>
      </c>
      <c r="AC483" s="3" t="str">
        <f t="shared" si="86"/>
        <v/>
      </c>
      <c r="AD483" s="5" t="str">
        <f t="shared" si="89"/>
        <v/>
      </c>
      <c r="AE483" s="3" t="str">
        <f t="shared" si="87"/>
        <v/>
      </c>
      <c r="AF483" s="3"/>
      <c r="AH483">
        <f>MATCH(ROUND(M483,0)&amp;ROUND(N483,0),樣點!N:N,0)</f>
        <v>1847</v>
      </c>
      <c r="AI483" s="5" t="str">
        <f t="shared" si="88"/>
        <v/>
      </c>
    </row>
    <row r="484" spans="3:35">
      <c r="C484" s="246" t="s">
        <v>209</v>
      </c>
      <c r="D484" s="246" t="s">
        <v>210</v>
      </c>
      <c r="E484" s="246" t="s">
        <v>218</v>
      </c>
      <c r="F484" s="246" t="s">
        <v>219</v>
      </c>
      <c r="G484" s="246">
        <v>2019</v>
      </c>
      <c r="H484" s="246">
        <v>7</v>
      </c>
      <c r="I484" s="246">
        <v>22</v>
      </c>
      <c r="J484" s="246">
        <v>1</v>
      </c>
      <c r="K484" s="246" t="s">
        <v>220</v>
      </c>
      <c r="L484" s="247">
        <v>1</v>
      </c>
      <c r="M484" s="246">
        <v>276365</v>
      </c>
      <c r="N484" s="246">
        <v>2578824</v>
      </c>
      <c r="O484" s="246">
        <v>7</v>
      </c>
      <c r="P484" s="246">
        <v>35</v>
      </c>
      <c r="Q484" s="246">
        <v>0</v>
      </c>
      <c r="R484" s="246"/>
      <c r="S484" s="246"/>
      <c r="T484" s="246" t="s">
        <v>26</v>
      </c>
      <c r="U484" s="246"/>
      <c r="V484" t="str">
        <f>INDEX(樣區!H:H,MATCH(F484,樣區!E:E,0))</f>
        <v>3月,5月</v>
      </c>
      <c r="W484" s="3" t="str">
        <f t="shared" si="80"/>
        <v>Y</v>
      </c>
      <c r="X484" s="3" t="str">
        <f t="shared" si="81"/>
        <v/>
      </c>
      <c r="Y484" s="3" t="str">
        <f t="shared" si="82"/>
        <v/>
      </c>
      <c r="Z484" s="3" t="str">
        <f t="shared" si="83"/>
        <v/>
      </c>
      <c r="AA484" s="3" t="str">
        <f t="shared" si="84"/>
        <v/>
      </c>
      <c r="AB484" s="249" t="str">
        <f t="shared" si="85"/>
        <v/>
      </c>
      <c r="AC484" s="3" t="str">
        <f t="shared" si="86"/>
        <v/>
      </c>
      <c r="AD484" s="5" t="str">
        <f t="shared" si="89"/>
        <v/>
      </c>
      <c r="AE484" s="3" t="str">
        <f t="shared" si="87"/>
        <v/>
      </c>
      <c r="AF484" s="3"/>
      <c r="AH484">
        <f>MATCH(ROUND(M484,0)&amp;ROUND(N484,0),樣點!N:N,0)</f>
        <v>1848</v>
      </c>
      <c r="AI484" s="5">
        <f t="shared" si="88"/>
        <v>7.6388889574445784E-3</v>
      </c>
    </row>
    <row r="485" spans="3:35">
      <c r="C485" s="246" t="s">
        <v>209</v>
      </c>
      <c r="D485" s="246" t="s">
        <v>210</v>
      </c>
      <c r="E485" s="246" t="s">
        <v>218</v>
      </c>
      <c r="F485" s="246" t="s">
        <v>219</v>
      </c>
      <c r="G485" s="246">
        <v>2019</v>
      </c>
      <c r="H485" s="246">
        <v>7</v>
      </c>
      <c r="I485" s="246">
        <v>22</v>
      </c>
      <c r="J485" s="246">
        <v>1</v>
      </c>
      <c r="K485" s="246" t="s">
        <v>220</v>
      </c>
      <c r="L485" s="247">
        <v>2</v>
      </c>
      <c r="M485" s="246">
        <v>276188</v>
      </c>
      <c r="N485" s="246">
        <v>2578721</v>
      </c>
      <c r="O485" s="246">
        <v>7</v>
      </c>
      <c r="P485" s="246">
        <v>46</v>
      </c>
      <c r="Q485" s="246">
        <v>2</v>
      </c>
      <c r="R485" s="246" t="s">
        <v>43</v>
      </c>
      <c r="S485" s="246" t="s">
        <v>44</v>
      </c>
      <c r="T485" s="246" t="s">
        <v>26</v>
      </c>
      <c r="U485" s="246"/>
      <c r="V485" t="str">
        <f>INDEX(樣區!H:H,MATCH(F485,樣區!E:E,0))</f>
        <v>3月,5月</v>
      </c>
      <c r="W485" s="3" t="str">
        <f t="shared" si="80"/>
        <v>Y</v>
      </c>
      <c r="X485" s="3" t="str">
        <f t="shared" si="81"/>
        <v/>
      </c>
      <c r="Y485" s="3" t="str">
        <f t="shared" si="82"/>
        <v/>
      </c>
      <c r="Z485" s="3" t="str">
        <f t="shared" si="83"/>
        <v/>
      </c>
      <c r="AA485" s="3" t="str">
        <f t="shared" si="84"/>
        <v/>
      </c>
      <c r="AB485" s="249" t="str">
        <f t="shared" si="85"/>
        <v/>
      </c>
      <c r="AC485" s="3" t="str">
        <f t="shared" si="86"/>
        <v/>
      </c>
      <c r="AD485" s="5" t="str">
        <f t="shared" si="89"/>
        <v/>
      </c>
      <c r="AE485" s="3" t="str">
        <f t="shared" si="87"/>
        <v/>
      </c>
      <c r="AF485" s="3"/>
      <c r="AH485">
        <f>MATCH(ROUND(M485,0)&amp;ROUND(N485,0),樣點!N:N,0)</f>
        <v>1849</v>
      </c>
      <c r="AI485" s="5">
        <f t="shared" si="88"/>
        <v>6.9444440305233002E-3</v>
      </c>
    </row>
    <row r="486" spans="3:35">
      <c r="C486" s="246" t="s">
        <v>209</v>
      </c>
      <c r="D486" s="246" t="s">
        <v>210</v>
      </c>
      <c r="E486" s="246" t="s">
        <v>218</v>
      </c>
      <c r="F486" s="246" t="s">
        <v>219</v>
      </c>
      <c r="G486" s="246">
        <v>2019</v>
      </c>
      <c r="H486" s="246">
        <v>7</v>
      </c>
      <c r="I486" s="246">
        <v>22</v>
      </c>
      <c r="J486" s="246">
        <v>1</v>
      </c>
      <c r="K486" s="246" t="s">
        <v>220</v>
      </c>
      <c r="L486" s="247">
        <v>3</v>
      </c>
      <c r="M486" s="246">
        <v>276032</v>
      </c>
      <c r="N486" s="246">
        <v>2578789</v>
      </c>
      <c r="O486" s="246">
        <v>7</v>
      </c>
      <c r="P486" s="246">
        <v>56</v>
      </c>
      <c r="Q486" s="246">
        <v>0</v>
      </c>
      <c r="R486" s="246"/>
      <c r="S486" s="246"/>
      <c r="T486" s="246" t="s">
        <v>26</v>
      </c>
      <c r="U486" s="246"/>
      <c r="V486" t="str">
        <f>INDEX(樣區!H:H,MATCH(F486,樣區!E:E,0))</f>
        <v>3月,5月</v>
      </c>
      <c r="W486" s="3" t="str">
        <f t="shared" si="80"/>
        <v>N</v>
      </c>
      <c r="X486" s="3" t="str">
        <f t="shared" si="81"/>
        <v/>
      </c>
      <c r="Y486" s="3" t="str">
        <f t="shared" si="82"/>
        <v/>
      </c>
      <c r="Z486" s="3" t="str">
        <f t="shared" si="83"/>
        <v/>
      </c>
      <c r="AA486" s="3" t="str">
        <f t="shared" si="84"/>
        <v/>
      </c>
      <c r="AB486" s="2" t="str">
        <f t="shared" si="85"/>
        <v/>
      </c>
      <c r="AC486" s="3" t="str">
        <f t="shared" si="86"/>
        <v/>
      </c>
      <c r="AD486" s="5" t="str">
        <f>IF(ISBLANK(O486),"需記錄時間",IFERROR(IF((AI486-TIME(0,5,59))&lt;0,"需計滿6分鍾",""),""))</f>
        <v/>
      </c>
      <c r="AE486" s="3" t="str">
        <f t="shared" si="87"/>
        <v/>
      </c>
      <c r="AF486" s="3"/>
      <c r="AH486" t="e">
        <f>MATCH(ROUND(M486,0)&amp;ROUND(N486,0),樣點!N:N,0)</f>
        <v>#N/A</v>
      </c>
      <c r="AI486" s="5">
        <f t="shared" si="88"/>
        <v>9.7222219919785857E-3</v>
      </c>
    </row>
    <row r="487" spans="3:35">
      <c r="C487" s="246" t="s">
        <v>209</v>
      </c>
      <c r="D487" s="246" t="s">
        <v>210</v>
      </c>
      <c r="E487" s="246" t="s">
        <v>218</v>
      </c>
      <c r="F487" s="246" t="s">
        <v>219</v>
      </c>
      <c r="G487" s="246">
        <v>2019</v>
      </c>
      <c r="H487" s="246">
        <v>7</v>
      </c>
      <c r="I487" s="246">
        <v>22</v>
      </c>
      <c r="J487" s="246">
        <v>1</v>
      </c>
      <c r="K487" s="246" t="s">
        <v>220</v>
      </c>
      <c r="L487" s="247">
        <v>4</v>
      </c>
      <c r="M487" s="246">
        <v>276075</v>
      </c>
      <c r="N487" s="246">
        <v>2578997</v>
      </c>
      <c r="O487" s="246">
        <v>8</v>
      </c>
      <c r="P487" s="246">
        <v>10</v>
      </c>
      <c r="Q487" s="246">
        <v>0</v>
      </c>
      <c r="R487" s="246"/>
      <c r="S487" s="246"/>
      <c r="T487" s="246" t="s">
        <v>26</v>
      </c>
      <c r="U487" s="246"/>
      <c r="V487" t="str">
        <f>INDEX(樣區!H:H,MATCH(F487,樣區!E:E,0))</f>
        <v>3月,5月</v>
      </c>
      <c r="W487" s="3" t="str">
        <f t="shared" si="80"/>
        <v>Y</v>
      </c>
      <c r="X487" s="3" t="str">
        <f t="shared" si="81"/>
        <v/>
      </c>
      <c r="Y487" s="3" t="str">
        <f t="shared" si="82"/>
        <v/>
      </c>
      <c r="Z487" s="3" t="str">
        <f t="shared" si="83"/>
        <v/>
      </c>
      <c r="AA487" s="3" t="str">
        <f t="shared" si="84"/>
        <v/>
      </c>
      <c r="AB487" s="249" t="str">
        <f t="shared" si="85"/>
        <v/>
      </c>
      <c r="AC487" s="3" t="str">
        <f t="shared" si="86"/>
        <v/>
      </c>
      <c r="AD487" s="5" t="str">
        <f t="shared" ref="AD487:AD491" si="90">IF(ISBLANK(O487),"需記錄時間",IFERROR(IF((AI487-TIME(0,5,59))&lt;0,"需計滿6分鐘",""),""))</f>
        <v/>
      </c>
      <c r="AE487" s="3" t="str">
        <f t="shared" si="87"/>
        <v/>
      </c>
      <c r="AF487" s="3"/>
      <c r="AH487">
        <f>MATCH(ROUND(M487,0)&amp;ROUND(N487,0),樣點!N:N,0)</f>
        <v>1850</v>
      </c>
      <c r="AI487" s="5">
        <f t="shared" si="88"/>
        <v>4.8611109959892929E-3</v>
      </c>
    </row>
    <row r="488" spans="3:35">
      <c r="C488" s="246" t="s">
        <v>209</v>
      </c>
      <c r="D488" s="246" t="s">
        <v>210</v>
      </c>
      <c r="E488" s="246" t="s">
        <v>218</v>
      </c>
      <c r="F488" s="246" t="s">
        <v>219</v>
      </c>
      <c r="G488" s="246">
        <v>2019</v>
      </c>
      <c r="H488" s="246">
        <v>7</v>
      </c>
      <c r="I488" s="246">
        <v>22</v>
      </c>
      <c r="J488" s="246">
        <v>1</v>
      </c>
      <c r="K488" s="246" t="s">
        <v>220</v>
      </c>
      <c r="L488" s="247">
        <v>5</v>
      </c>
      <c r="M488" s="246">
        <v>276139</v>
      </c>
      <c r="N488" s="246">
        <v>2579194</v>
      </c>
      <c r="O488" s="246">
        <v>8</v>
      </c>
      <c r="P488" s="246">
        <v>17</v>
      </c>
      <c r="Q488" s="246">
        <v>0</v>
      </c>
      <c r="R488" s="246"/>
      <c r="S488" s="246"/>
      <c r="T488" s="246" t="s">
        <v>26</v>
      </c>
      <c r="U488" s="246"/>
      <c r="V488" t="str">
        <f>INDEX(樣區!H:H,MATCH(F488,樣區!E:E,0))</f>
        <v>3月,5月</v>
      </c>
      <c r="W488" s="3" t="str">
        <f t="shared" si="80"/>
        <v>Y</v>
      </c>
      <c r="X488" s="3" t="str">
        <f t="shared" si="81"/>
        <v/>
      </c>
      <c r="Y488" s="3" t="str">
        <f t="shared" si="82"/>
        <v/>
      </c>
      <c r="Z488" s="3" t="str">
        <f t="shared" si="83"/>
        <v/>
      </c>
      <c r="AA488" s="3" t="str">
        <f t="shared" si="84"/>
        <v/>
      </c>
      <c r="AB488" s="249" t="str">
        <f t="shared" si="85"/>
        <v/>
      </c>
      <c r="AC488" s="3" t="str">
        <f t="shared" si="86"/>
        <v/>
      </c>
      <c r="AD488" s="5" t="str">
        <f t="shared" si="90"/>
        <v/>
      </c>
      <c r="AE488" s="3" t="str">
        <f t="shared" si="87"/>
        <v/>
      </c>
      <c r="AF488" s="3"/>
      <c r="AH488">
        <f>MATCH(ROUND(M488,0)&amp;ROUND(N488,0),樣點!N:N,0)</f>
        <v>1851</v>
      </c>
      <c r="AI488" s="5">
        <f t="shared" si="88"/>
        <v>6.9444450200535357E-3</v>
      </c>
    </row>
    <row r="489" spans="3:35">
      <c r="C489" s="246" t="s">
        <v>209</v>
      </c>
      <c r="D489" s="246" t="s">
        <v>210</v>
      </c>
      <c r="E489" s="246" t="s">
        <v>218</v>
      </c>
      <c r="F489" s="246" t="s">
        <v>219</v>
      </c>
      <c r="G489" s="246">
        <v>2019</v>
      </c>
      <c r="H489" s="246">
        <v>7</v>
      </c>
      <c r="I489" s="246">
        <v>22</v>
      </c>
      <c r="J489" s="246">
        <v>1</v>
      </c>
      <c r="K489" s="246" t="s">
        <v>220</v>
      </c>
      <c r="L489" s="247">
        <v>6</v>
      </c>
      <c r="M489" s="246">
        <v>276331</v>
      </c>
      <c r="N489" s="246">
        <v>2579327</v>
      </c>
      <c r="O489" s="246">
        <v>8</v>
      </c>
      <c r="P489" s="246">
        <v>27</v>
      </c>
      <c r="Q489" s="246">
        <v>0</v>
      </c>
      <c r="R489" s="246"/>
      <c r="S489" s="246"/>
      <c r="T489" s="246" t="s">
        <v>26</v>
      </c>
      <c r="U489" s="246"/>
      <c r="V489" t="str">
        <f>INDEX(樣區!H:H,MATCH(F489,樣區!E:E,0))</f>
        <v>3月,5月</v>
      </c>
      <c r="W489" s="3" t="str">
        <f t="shared" si="80"/>
        <v>Y</v>
      </c>
      <c r="X489" s="3" t="str">
        <f t="shared" si="81"/>
        <v/>
      </c>
      <c r="Y489" s="3" t="str">
        <f t="shared" si="82"/>
        <v/>
      </c>
      <c r="Z489" s="3" t="str">
        <f t="shared" si="83"/>
        <v/>
      </c>
      <c r="AA489" s="3" t="str">
        <f t="shared" si="84"/>
        <v/>
      </c>
      <c r="AB489" s="249" t="str">
        <f t="shared" si="85"/>
        <v/>
      </c>
      <c r="AC489" s="3" t="str">
        <f t="shared" si="86"/>
        <v/>
      </c>
      <c r="AD489" s="5" t="str">
        <f t="shared" si="90"/>
        <v/>
      </c>
      <c r="AE489" s="3" t="str">
        <f t="shared" si="87"/>
        <v/>
      </c>
      <c r="AF489" s="3"/>
      <c r="AH489">
        <f>MATCH(ROUND(M489,0)&amp;ROUND(N489,0),樣點!N:N,0)</f>
        <v>1852</v>
      </c>
      <c r="AI489" s="5">
        <f t="shared" si="88"/>
        <v>6.2499999767169356E-3</v>
      </c>
    </row>
    <row r="490" spans="3:35">
      <c r="C490" s="246" t="s">
        <v>209</v>
      </c>
      <c r="D490" s="246" t="s">
        <v>210</v>
      </c>
      <c r="E490" s="246" t="s">
        <v>218</v>
      </c>
      <c r="F490" s="246" t="s">
        <v>219</v>
      </c>
      <c r="G490" s="246">
        <v>2019</v>
      </c>
      <c r="H490" s="246">
        <v>7</v>
      </c>
      <c r="I490" s="246">
        <v>22</v>
      </c>
      <c r="J490" s="246">
        <v>1</v>
      </c>
      <c r="K490" s="246" t="s">
        <v>220</v>
      </c>
      <c r="L490" s="247">
        <v>7</v>
      </c>
      <c r="M490" s="246">
        <v>276224</v>
      </c>
      <c r="N490" s="246">
        <v>2579526</v>
      </c>
      <c r="O490" s="246">
        <v>8</v>
      </c>
      <c r="P490" s="246">
        <v>36</v>
      </c>
      <c r="Q490" s="246">
        <v>0</v>
      </c>
      <c r="R490" s="246"/>
      <c r="S490" s="246"/>
      <c r="T490" s="246" t="s">
        <v>26</v>
      </c>
      <c r="U490" s="246"/>
      <c r="V490" t="str">
        <f>INDEX(樣區!H:H,MATCH(F490,樣區!E:E,0))</f>
        <v>3月,5月</v>
      </c>
      <c r="W490" s="3" t="str">
        <f t="shared" si="80"/>
        <v>Y</v>
      </c>
      <c r="X490" s="3" t="str">
        <f t="shared" si="81"/>
        <v/>
      </c>
      <c r="Y490" s="3" t="str">
        <f t="shared" si="82"/>
        <v/>
      </c>
      <c r="Z490" s="3" t="str">
        <f t="shared" si="83"/>
        <v/>
      </c>
      <c r="AA490" s="3" t="str">
        <f t="shared" si="84"/>
        <v/>
      </c>
      <c r="AB490" s="249" t="str">
        <f t="shared" si="85"/>
        <v/>
      </c>
      <c r="AC490" s="3" t="str">
        <f t="shared" si="86"/>
        <v/>
      </c>
      <c r="AD490" s="5" t="str">
        <f t="shared" si="90"/>
        <v/>
      </c>
      <c r="AE490" s="3" t="str">
        <f t="shared" si="87"/>
        <v/>
      </c>
      <c r="AF490" s="3"/>
      <c r="AH490">
        <f>MATCH(ROUND(M490,0)&amp;ROUND(N490,0),樣點!N:N,0)</f>
        <v>1853</v>
      </c>
      <c r="AI490" s="5">
        <f t="shared" si="88"/>
        <v>8.3333330112509429E-3</v>
      </c>
    </row>
    <row r="491" spans="3:35">
      <c r="C491" s="246" t="s">
        <v>209</v>
      </c>
      <c r="D491" s="246" t="s">
        <v>210</v>
      </c>
      <c r="E491" s="246" t="s">
        <v>218</v>
      </c>
      <c r="F491" s="246" t="s">
        <v>219</v>
      </c>
      <c r="G491" s="246">
        <v>2019</v>
      </c>
      <c r="H491" s="246">
        <v>7</v>
      </c>
      <c r="I491" s="246">
        <v>22</v>
      </c>
      <c r="J491" s="246">
        <v>1</v>
      </c>
      <c r="K491" s="246" t="s">
        <v>220</v>
      </c>
      <c r="L491" s="247">
        <v>8</v>
      </c>
      <c r="M491" s="246">
        <v>275874</v>
      </c>
      <c r="N491" s="246">
        <v>2579536</v>
      </c>
      <c r="O491" s="246">
        <v>8</v>
      </c>
      <c r="P491" s="246">
        <v>48</v>
      </c>
      <c r="Q491" s="246">
        <v>0</v>
      </c>
      <c r="R491" s="246"/>
      <c r="S491" s="246"/>
      <c r="T491" s="246" t="s">
        <v>26</v>
      </c>
      <c r="U491" s="246"/>
      <c r="V491" t="str">
        <f>INDEX(樣區!H:H,MATCH(F491,樣區!E:E,0))</f>
        <v>3月,5月</v>
      </c>
      <c r="W491" s="3" t="str">
        <f t="shared" si="80"/>
        <v>Y</v>
      </c>
      <c r="X491" s="3" t="str">
        <f t="shared" si="81"/>
        <v/>
      </c>
      <c r="Y491" s="3" t="str">
        <f t="shared" si="82"/>
        <v/>
      </c>
      <c r="Z491" s="3" t="str">
        <f t="shared" si="83"/>
        <v/>
      </c>
      <c r="AA491" s="3" t="str">
        <f t="shared" si="84"/>
        <v/>
      </c>
      <c r="AB491" s="249" t="str">
        <f t="shared" si="85"/>
        <v/>
      </c>
      <c r="AC491" s="3" t="str">
        <f t="shared" si="86"/>
        <v/>
      </c>
      <c r="AD491" s="5" t="str">
        <f t="shared" si="90"/>
        <v/>
      </c>
      <c r="AE491" s="3" t="str">
        <f t="shared" si="87"/>
        <v/>
      </c>
      <c r="AF491" s="3"/>
      <c r="AH491">
        <f>MATCH(ROUND(M491,0)&amp;ROUND(N491,0),樣點!N:N,0)</f>
        <v>1854</v>
      </c>
      <c r="AI491" s="5" t="str">
        <f t="shared" si="88"/>
        <v/>
      </c>
    </row>
    <row r="492" spans="3:35">
      <c r="C492" s="246" t="s">
        <v>209</v>
      </c>
      <c r="D492" s="246" t="s">
        <v>210</v>
      </c>
      <c r="E492" s="246" t="s">
        <v>221</v>
      </c>
      <c r="F492" s="246" t="s">
        <v>222</v>
      </c>
      <c r="G492" s="246">
        <v>2019</v>
      </c>
      <c r="H492" s="246">
        <v>5</v>
      </c>
      <c r="I492" s="246">
        <v>27</v>
      </c>
      <c r="J492" s="246">
        <v>1</v>
      </c>
      <c r="K492" s="246" t="s">
        <v>223</v>
      </c>
      <c r="L492" s="247">
        <v>1</v>
      </c>
      <c r="M492" s="246">
        <v>281134</v>
      </c>
      <c r="N492" s="246">
        <v>2585209</v>
      </c>
      <c r="O492" s="246">
        <v>7</v>
      </c>
      <c r="P492" s="246">
        <v>44</v>
      </c>
      <c r="Q492" s="246">
        <v>0</v>
      </c>
      <c r="R492" s="246"/>
      <c r="S492" s="246"/>
      <c r="T492" s="246" t="s">
        <v>26</v>
      </c>
      <c r="U492" s="246"/>
      <c r="V492" t="str">
        <f>INDEX(樣區!H:H,MATCH(F492,樣區!E:E,0))</f>
        <v>3月,5月</v>
      </c>
      <c r="W492" s="3" t="str">
        <f t="shared" si="80"/>
        <v>N</v>
      </c>
      <c r="X492" s="3" t="str">
        <f t="shared" si="81"/>
        <v/>
      </c>
      <c r="Y492" s="3" t="str">
        <f t="shared" si="82"/>
        <v/>
      </c>
      <c r="Z492" s="3" t="str">
        <f t="shared" si="83"/>
        <v/>
      </c>
      <c r="AA492" s="3" t="str">
        <f t="shared" si="84"/>
        <v/>
      </c>
      <c r="AB492" s="2" t="str">
        <f t="shared" si="85"/>
        <v/>
      </c>
      <c r="AC492" s="3" t="str">
        <f t="shared" si="86"/>
        <v/>
      </c>
      <c r="AD492" s="5" t="str">
        <f>IF(ISBLANK(O492),"需記錄時間",IFERROR(IF((AI492-TIME(0,5,59))&lt;0,"需計滿6分鍾",""),""))</f>
        <v/>
      </c>
      <c r="AE492" s="3" t="str">
        <f t="shared" si="87"/>
        <v/>
      </c>
      <c r="AF492" s="3"/>
      <c r="AH492" t="e">
        <f>MATCH(ROUND(M492,0)&amp;ROUND(N492,0),樣點!N:N,0)</f>
        <v>#N/A</v>
      </c>
      <c r="AI492" s="5">
        <f t="shared" si="88"/>
        <v>7.6388890156522393E-3</v>
      </c>
    </row>
    <row r="493" spans="3:35">
      <c r="C493" s="246" t="s">
        <v>209</v>
      </c>
      <c r="D493" s="246" t="s">
        <v>210</v>
      </c>
      <c r="E493" s="246" t="s">
        <v>221</v>
      </c>
      <c r="F493" s="246" t="s">
        <v>222</v>
      </c>
      <c r="G493" s="246">
        <v>2019</v>
      </c>
      <c r="H493" s="246">
        <v>5</v>
      </c>
      <c r="I493" s="246">
        <v>27</v>
      </c>
      <c r="J493" s="246">
        <v>1</v>
      </c>
      <c r="K493" s="246" t="s">
        <v>223</v>
      </c>
      <c r="L493" s="247">
        <v>2</v>
      </c>
      <c r="M493" s="246">
        <v>281270</v>
      </c>
      <c r="N493" s="246">
        <v>2585187</v>
      </c>
      <c r="O493" s="246">
        <v>7</v>
      </c>
      <c r="P493" s="246">
        <v>55</v>
      </c>
      <c r="Q493" s="246">
        <v>0</v>
      </c>
      <c r="R493" s="246"/>
      <c r="S493" s="246"/>
      <c r="T493" s="246" t="s">
        <v>26</v>
      </c>
      <c r="U493" s="246" t="s">
        <v>217</v>
      </c>
      <c r="V493" t="str">
        <f>INDEX(樣區!H:H,MATCH(F493,樣區!E:E,0))</f>
        <v>3月,5月</v>
      </c>
      <c r="W493" s="3" t="str">
        <f t="shared" si="80"/>
        <v>Y</v>
      </c>
      <c r="X493" s="3" t="str">
        <f t="shared" si="81"/>
        <v/>
      </c>
      <c r="Y493" s="3" t="str">
        <f t="shared" si="82"/>
        <v/>
      </c>
      <c r="Z493" s="3" t="str">
        <f t="shared" si="83"/>
        <v/>
      </c>
      <c r="AA493" s="3" t="str">
        <f t="shared" si="84"/>
        <v/>
      </c>
      <c r="AB493" s="249" t="str">
        <f t="shared" si="85"/>
        <v/>
      </c>
      <c r="AC493" s="3" t="str">
        <f t="shared" si="86"/>
        <v/>
      </c>
      <c r="AD493" s="5" t="str">
        <f t="shared" ref="AD493:AD497" si="91">IF(ISBLANK(O493),"需記錄時間",IFERROR(IF((AI493-TIME(0,5,59))&lt;0,"需計滿6分鐘",""),""))</f>
        <v/>
      </c>
      <c r="AE493" s="3" t="str">
        <f t="shared" si="87"/>
        <v/>
      </c>
      <c r="AF493" s="3"/>
      <c r="AH493">
        <f>MATCH(ROUND(M493,0)&amp;ROUND(N493,0),樣點!N:N,0)</f>
        <v>1855</v>
      </c>
      <c r="AI493" s="5">
        <f t="shared" si="88"/>
        <v>6.9444439723156393E-3</v>
      </c>
    </row>
    <row r="494" spans="3:35">
      <c r="C494" s="246" t="s">
        <v>209</v>
      </c>
      <c r="D494" s="246" t="s">
        <v>210</v>
      </c>
      <c r="E494" s="246" t="s">
        <v>221</v>
      </c>
      <c r="F494" s="246" t="s">
        <v>222</v>
      </c>
      <c r="G494" s="246">
        <v>2019</v>
      </c>
      <c r="H494" s="246">
        <v>5</v>
      </c>
      <c r="I494" s="246">
        <v>27</v>
      </c>
      <c r="J494" s="246">
        <v>1</v>
      </c>
      <c r="K494" s="246" t="s">
        <v>223</v>
      </c>
      <c r="L494" s="247">
        <v>3</v>
      </c>
      <c r="M494" s="246">
        <v>281404</v>
      </c>
      <c r="N494" s="246">
        <v>2585007</v>
      </c>
      <c r="O494" s="246">
        <v>8</v>
      </c>
      <c r="P494" s="246">
        <v>5</v>
      </c>
      <c r="Q494" s="246">
        <v>0</v>
      </c>
      <c r="R494" s="246"/>
      <c r="S494" s="246"/>
      <c r="T494" s="246" t="s">
        <v>26</v>
      </c>
      <c r="U494" s="246"/>
      <c r="V494" t="str">
        <f>INDEX(樣區!H:H,MATCH(F494,樣區!E:E,0))</f>
        <v>3月,5月</v>
      </c>
      <c r="W494" s="3" t="str">
        <f t="shared" si="80"/>
        <v>Y</v>
      </c>
      <c r="X494" s="3" t="str">
        <f t="shared" si="81"/>
        <v/>
      </c>
      <c r="Y494" s="3" t="str">
        <f t="shared" si="82"/>
        <v/>
      </c>
      <c r="Z494" s="3" t="str">
        <f t="shared" si="83"/>
        <v/>
      </c>
      <c r="AA494" s="3" t="str">
        <f t="shared" si="84"/>
        <v/>
      </c>
      <c r="AB494" s="249" t="str">
        <f t="shared" si="85"/>
        <v/>
      </c>
      <c r="AC494" s="3" t="str">
        <f t="shared" si="86"/>
        <v/>
      </c>
      <c r="AD494" s="5" t="str">
        <f t="shared" si="91"/>
        <v/>
      </c>
      <c r="AE494" s="3" t="str">
        <f t="shared" si="87"/>
        <v/>
      </c>
      <c r="AF494" s="3"/>
      <c r="AH494">
        <f>MATCH(ROUND(M494,0)&amp;ROUND(N494,0),樣點!N:N,0)</f>
        <v>1856</v>
      </c>
      <c r="AI494" s="5">
        <f t="shared" si="88"/>
        <v>6.9444450200535357E-3</v>
      </c>
    </row>
    <row r="495" spans="3:35">
      <c r="C495" s="246" t="s">
        <v>209</v>
      </c>
      <c r="D495" s="246" t="s">
        <v>210</v>
      </c>
      <c r="E495" s="246" t="s">
        <v>221</v>
      </c>
      <c r="F495" s="246" t="s">
        <v>222</v>
      </c>
      <c r="G495" s="246">
        <v>2019</v>
      </c>
      <c r="H495" s="246">
        <v>5</v>
      </c>
      <c r="I495" s="246">
        <v>27</v>
      </c>
      <c r="J495" s="246">
        <v>1</v>
      </c>
      <c r="K495" s="246" t="s">
        <v>223</v>
      </c>
      <c r="L495" s="247">
        <v>4</v>
      </c>
      <c r="M495" s="246">
        <v>281602</v>
      </c>
      <c r="N495" s="246">
        <v>2584660</v>
      </c>
      <c r="O495" s="246">
        <v>8</v>
      </c>
      <c r="P495" s="246">
        <v>15</v>
      </c>
      <c r="Q495" s="246">
        <v>0</v>
      </c>
      <c r="R495" s="246"/>
      <c r="S495" s="246"/>
      <c r="T495" s="246" t="s">
        <v>133</v>
      </c>
      <c r="U495" s="246"/>
      <c r="V495" t="str">
        <f>INDEX(樣區!H:H,MATCH(F495,樣區!E:E,0))</f>
        <v>3月,5月</v>
      </c>
      <c r="W495" s="3" t="str">
        <f t="shared" si="80"/>
        <v>Y</v>
      </c>
      <c r="X495" s="3" t="str">
        <f t="shared" si="81"/>
        <v/>
      </c>
      <c r="Y495" s="3" t="str">
        <f t="shared" si="82"/>
        <v/>
      </c>
      <c r="Z495" s="3" t="str">
        <f t="shared" si="83"/>
        <v/>
      </c>
      <c r="AA495" s="3" t="str">
        <f t="shared" si="84"/>
        <v/>
      </c>
      <c r="AB495" s="249" t="str">
        <f t="shared" si="85"/>
        <v/>
      </c>
      <c r="AC495" s="3" t="str">
        <f t="shared" si="86"/>
        <v/>
      </c>
      <c r="AD495" s="5" t="str">
        <f t="shared" si="91"/>
        <v/>
      </c>
      <c r="AE495" s="3" t="str">
        <f t="shared" si="87"/>
        <v/>
      </c>
      <c r="AF495" s="3"/>
      <c r="AH495">
        <f>MATCH(ROUND(M495,0)&amp;ROUND(N495,0),樣點!N:N,0)</f>
        <v>1857</v>
      </c>
      <c r="AI495" s="5">
        <f t="shared" si="88"/>
        <v>6.9444439723156393E-3</v>
      </c>
    </row>
    <row r="496" spans="3:35">
      <c r="C496" s="246" t="s">
        <v>209</v>
      </c>
      <c r="D496" s="246" t="s">
        <v>210</v>
      </c>
      <c r="E496" s="246" t="s">
        <v>221</v>
      </c>
      <c r="F496" s="246" t="s">
        <v>222</v>
      </c>
      <c r="G496" s="246">
        <v>2019</v>
      </c>
      <c r="H496" s="246">
        <v>5</v>
      </c>
      <c r="I496" s="246">
        <v>27</v>
      </c>
      <c r="J496" s="246">
        <v>1</v>
      </c>
      <c r="K496" s="246" t="s">
        <v>223</v>
      </c>
      <c r="L496" s="247">
        <v>5</v>
      </c>
      <c r="M496" s="246">
        <v>281607</v>
      </c>
      <c r="N496" s="246">
        <v>2584879</v>
      </c>
      <c r="O496" s="246">
        <v>8</v>
      </c>
      <c r="P496" s="246">
        <v>25</v>
      </c>
      <c r="Q496" s="246">
        <v>0</v>
      </c>
      <c r="R496" s="246"/>
      <c r="S496" s="246"/>
      <c r="T496" s="246" t="s">
        <v>26</v>
      </c>
      <c r="U496" s="246"/>
      <c r="V496" t="str">
        <f>INDEX(樣區!H:H,MATCH(F496,樣區!E:E,0))</f>
        <v>3月,5月</v>
      </c>
      <c r="W496" s="3" t="str">
        <f t="shared" si="80"/>
        <v>Y</v>
      </c>
      <c r="X496" s="3" t="str">
        <f t="shared" si="81"/>
        <v/>
      </c>
      <c r="Y496" s="3" t="str">
        <f t="shared" si="82"/>
        <v/>
      </c>
      <c r="Z496" s="3" t="str">
        <f t="shared" si="83"/>
        <v/>
      </c>
      <c r="AA496" s="3" t="str">
        <f t="shared" si="84"/>
        <v/>
      </c>
      <c r="AB496" s="249" t="str">
        <f t="shared" si="85"/>
        <v/>
      </c>
      <c r="AC496" s="3" t="str">
        <f t="shared" si="86"/>
        <v/>
      </c>
      <c r="AD496" s="5" t="str">
        <f t="shared" si="91"/>
        <v/>
      </c>
      <c r="AE496" s="3" t="str">
        <f t="shared" si="87"/>
        <v/>
      </c>
      <c r="AF496" s="3"/>
      <c r="AH496">
        <f>MATCH(ROUND(M496,0)&amp;ROUND(N496,0),樣點!N:N,0)</f>
        <v>1858</v>
      </c>
      <c r="AI496" s="5">
        <f t="shared" si="88"/>
        <v>6.9444440305233002E-3</v>
      </c>
    </row>
    <row r="497" spans="3:35">
      <c r="C497" s="246" t="s">
        <v>209</v>
      </c>
      <c r="D497" s="246" t="s">
        <v>210</v>
      </c>
      <c r="E497" s="246" t="s">
        <v>221</v>
      </c>
      <c r="F497" s="246" t="s">
        <v>222</v>
      </c>
      <c r="G497" s="246">
        <v>2019</v>
      </c>
      <c r="H497" s="246">
        <v>5</v>
      </c>
      <c r="I497" s="246">
        <v>27</v>
      </c>
      <c r="J497" s="246">
        <v>1</v>
      </c>
      <c r="K497" s="246" t="s">
        <v>223</v>
      </c>
      <c r="L497" s="247">
        <v>6</v>
      </c>
      <c r="M497" s="246">
        <v>281794</v>
      </c>
      <c r="N497" s="246">
        <v>2584620</v>
      </c>
      <c r="O497" s="246">
        <v>8</v>
      </c>
      <c r="P497" s="246">
        <v>35</v>
      </c>
      <c r="Q497" s="246">
        <v>0</v>
      </c>
      <c r="R497" s="246"/>
      <c r="S497" s="246"/>
      <c r="T497" s="246" t="s">
        <v>133</v>
      </c>
      <c r="U497" s="246"/>
      <c r="V497" t="str">
        <f>INDEX(樣區!H:H,MATCH(F497,樣區!E:E,0))</f>
        <v>3月,5月</v>
      </c>
      <c r="W497" s="3" t="str">
        <f t="shared" si="80"/>
        <v>Y</v>
      </c>
      <c r="X497" s="3" t="str">
        <f t="shared" si="81"/>
        <v/>
      </c>
      <c r="Y497" s="3" t="str">
        <f t="shared" si="82"/>
        <v/>
      </c>
      <c r="Z497" s="3" t="str">
        <f t="shared" si="83"/>
        <v/>
      </c>
      <c r="AA497" s="3" t="str">
        <f t="shared" si="84"/>
        <v/>
      </c>
      <c r="AB497" s="249" t="str">
        <f t="shared" si="85"/>
        <v/>
      </c>
      <c r="AC497" s="3" t="str">
        <f t="shared" si="86"/>
        <v/>
      </c>
      <c r="AD497" s="5" t="str">
        <f t="shared" si="91"/>
        <v/>
      </c>
      <c r="AE497" s="3" t="str">
        <f t="shared" si="87"/>
        <v/>
      </c>
      <c r="AF497" s="3"/>
      <c r="AH497">
        <f>MATCH(ROUND(M497,0)&amp;ROUND(N497,0),樣點!N:N,0)</f>
        <v>1859</v>
      </c>
      <c r="AI497" s="5">
        <f t="shared" si="88"/>
        <v>1.4583333977498114E-2</v>
      </c>
    </row>
    <row r="498" spans="3:35">
      <c r="C498" s="246" t="s">
        <v>209</v>
      </c>
      <c r="D498" s="246" t="s">
        <v>210</v>
      </c>
      <c r="E498" s="246" t="s">
        <v>221</v>
      </c>
      <c r="F498" s="246" t="s">
        <v>222</v>
      </c>
      <c r="G498" s="246">
        <v>2019</v>
      </c>
      <c r="H498" s="246">
        <v>5</v>
      </c>
      <c r="I498" s="246">
        <v>27</v>
      </c>
      <c r="J498" s="246">
        <v>1</v>
      </c>
      <c r="K498" s="246" t="s">
        <v>223</v>
      </c>
      <c r="L498" s="247">
        <v>7</v>
      </c>
      <c r="M498" s="246">
        <v>281925</v>
      </c>
      <c r="N498" s="246">
        <v>2584733</v>
      </c>
      <c r="O498" s="246">
        <v>8</v>
      </c>
      <c r="P498" s="246">
        <v>56</v>
      </c>
      <c r="Q498" s="246">
        <v>0</v>
      </c>
      <c r="R498" s="246"/>
      <c r="S498" s="246"/>
      <c r="T498" s="246" t="s">
        <v>26</v>
      </c>
      <c r="U498" s="246" t="s">
        <v>224</v>
      </c>
      <c r="V498" t="str">
        <f>INDEX(樣區!H:H,MATCH(F498,樣區!E:E,0))</f>
        <v>3月,5月</v>
      </c>
      <c r="W498" s="3" t="str">
        <f t="shared" si="80"/>
        <v>N</v>
      </c>
      <c r="X498" s="3" t="str">
        <f t="shared" si="81"/>
        <v/>
      </c>
      <c r="Y498" s="3" t="str">
        <f t="shared" si="82"/>
        <v/>
      </c>
      <c r="Z498" s="3" t="str">
        <f t="shared" si="83"/>
        <v/>
      </c>
      <c r="AA498" s="3" t="str">
        <f t="shared" si="84"/>
        <v/>
      </c>
      <c r="AB498" s="2" t="str">
        <f t="shared" si="85"/>
        <v/>
      </c>
      <c r="AC498" s="3" t="str">
        <f t="shared" si="86"/>
        <v/>
      </c>
      <c r="AD498" s="5" t="str">
        <f>IF(ISBLANK(O498),"需記錄時間",IFERROR(IF((AI498-TIME(0,5,59))&lt;0,"需計滿6分鍾",""),""))</f>
        <v>需計滿6分鍾</v>
      </c>
      <c r="AE498" s="3" t="str">
        <f t="shared" si="87"/>
        <v/>
      </c>
      <c r="AF498" s="3"/>
      <c r="AH498" t="e">
        <f>MATCH(ROUND(M498,0)&amp;ROUND(N498,0),樣點!N:N,0)</f>
        <v>#N/A</v>
      </c>
      <c r="AI498" s="5">
        <f t="shared" si="88"/>
        <v>2.7777780196629465E-3</v>
      </c>
    </row>
    <row r="499" spans="3:35">
      <c r="C499" s="246" t="s">
        <v>209</v>
      </c>
      <c r="D499" s="246" t="s">
        <v>210</v>
      </c>
      <c r="E499" s="246" t="s">
        <v>221</v>
      </c>
      <c r="F499" s="246" t="s">
        <v>222</v>
      </c>
      <c r="G499" s="246">
        <v>2019</v>
      </c>
      <c r="H499" s="246">
        <v>5</v>
      </c>
      <c r="I499" s="246">
        <v>27</v>
      </c>
      <c r="J499" s="246">
        <v>1</v>
      </c>
      <c r="K499" s="246" t="s">
        <v>223</v>
      </c>
      <c r="L499" s="247">
        <v>8</v>
      </c>
      <c r="M499" s="246">
        <v>282112</v>
      </c>
      <c r="N499" s="246">
        <v>2584563</v>
      </c>
      <c r="O499" s="246">
        <v>9</v>
      </c>
      <c r="P499" s="246">
        <v>0</v>
      </c>
      <c r="Q499" s="246">
        <v>0</v>
      </c>
      <c r="R499" s="246"/>
      <c r="S499" s="246"/>
      <c r="T499" s="246" t="s">
        <v>26</v>
      </c>
      <c r="U499" s="246" t="s">
        <v>217</v>
      </c>
      <c r="V499" t="str">
        <f>INDEX(樣區!H:H,MATCH(F499,樣區!E:E,0))</f>
        <v>3月,5月</v>
      </c>
      <c r="W499" s="3" t="str">
        <f t="shared" si="80"/>
        <v>Y</v>
      </c>
      <c r="X499" s="3" t="str">
        <f t="shared" si="81"/>
        <v/>
      </c>
      <c r="Y499" s="3" t="str">
        <f t="shared" si="82"/>
        <v/>
      </c>
      <c r="Z499" s="3" t="str">
        <f t="shared" si="83"/>
        <v/>
      </c>
      <c r="AA499" s="3" t="str">
        <f t="shared" si="84"/>
        <v/>
      </c>
      <c r="AB499" s="249" t="str">
        <f t="shared" si="85"/>
        <v/>
      </c>
      <c r="AC499" s="3" t="str">
        <f t="shared" si="86"/>
        <v/>
      </c>
      <c r="AD499" s="5" t="str">
        <f t="shared" ref="AD499:AD509" si="92">IF(ISBLANK(O499),"需記錄時間",IFERROR(IF((AI499-TIME(0,5,59))&lt;0,"需計滿6分鐘",""),""))</f>
        <v/>
      </c>
      <c r="AE499" s="3" t="str">
        <f t="shared" si="87"/>
        <v/>
      </c>
      <c r="AF499" s="3"/>
      <c r="AH499">
        <f>MATCH(ROUND(M499,0)&amp;ROUND(N499,0),樣點!N:N,0)</f>
        <v>1860</v>
      </c>
      <c r="AI499" s="5" t="str">
        <f t="shared" si="88"/>
        <v/>
      </c>
    </row>
    <row r="500" spans="3:35">
      <c r="C500" s="246" t="s">
        <v>209</v>
      </c>
      <c r="D500" s="246" t="s">
        <v>210</v>
      </c>
      <c r="E500" s="246" t="s">
        <v>225</v>
      </c>
      <c r="F500" s="246" t="s">
        <v>226</v>
      </c>
      <c r="G500" s="246">
        <v>2019</v>
      </c>
      <c r="H500" s="246">
        <v>5</v>
      </c>
      <c r="I500" s="246">
        <v>27</v>
      </c>
      <c r="J500" s="246">
        <v>1</v>
      </c>
      <c r="K500" s="246" t="s">
        <v>227</v>
      </c>
      <c r="L500" s="247">
        <v>1</v>
      </c>
      <c r="M500" s="246">
        <v>284381</v>
      </c>
      <c r="N500" s="246">
        <v>2592518</v>
      </c>
      <c r="O500" s="246">
        <v>7</v>
      </c>
      <c r="P500" s="246">
        <v>30</v>
      </c>
      <c r="Q500" s="246">
        <v>0</v>
      </c>
      <c r="R500" s="246"/>
      <c r="S500" s="246"/>
      <c r="T500" s="246" t="s">
        <v>31</v>
      </c>
      <c r="U500" s="246"/>
      <c r="V500" t="str">
        <f>INDEX(樣區!H:H,MATCH(F500,樣區!E:E,0))</f>
        <v>3月,5月</v>
      </c>
      <c r="W500" s="3" t="str">
        <f t="shared" si="80"/>
        <v>Y</v>
      </c>
      <c r="X500" s="3" t="str">
        <f t="shared" si="81"/>
        <v/>
      </c>
      <c r="Y500" s="3" t="str">
        <f t="shared" si="82"/>
        <v/>
      </c>
      <c r="Z500" s="3" t="str">
        <f t="shared" si="83"/>
        <v/>
      </c>
      <c r="AA500" s="3" t="str">
        <f t="shared" si="84"/>
        <v/>
      </c>
      <c r="AB500" s="249" t="str">
        <f t="shared" si="85"/>
        <v/>
      </c>
      <c r="AC500" s="3" t="str">
        <f t="shared" si="86"/>
        <v/>
      </c>
      <c r="AD500" s="5" t="str">
        <f t="shared" si="92"/>
        <v/>
      </c>
      <c r="AE500" s="3" t="str">
        <f t="shared" si="87"/>
        <v/>
      </c>
      <c r="AF500" s="3"/>
      <c r="AH500">
        <f>MATCH(ROUND(M500,0)&amp;ROUND(N500,0),樣點!N:N,0)</f>
        <v>1861</v>
      </c>
      <c r="AI500" s="5">
        <f t="shared" si="88"/>
        <v>6.9444439723156393E-3</v>
      </c>
    </row>
    <row r="501" spans="3:35">
      <c r="C501" s="246" t="s">
        <v>209</v>
      </c>
      <c r="D501" s="246" t="s">
        <v>210</v>
      </c>
      <c r="E501" s="246" t="s">
        <v>225</v>
      </c>
      <c r="F501" s="246" t="s">
        <v>226</v>
      </c>
      <c r="G501" s="246">
        <v>2019</v>
      </c>
      <c r="H501" s="246">
        <v>5</v>
      </c>
      <c r="I501" s="246">
        <v>27</v>
      </c>
      <c r="J501" s="246">
        <v>1</v>
      </c>
      <c r="K501" s="246" t="s">
        <v>227</v>
      </c>
      <c r="L501" s="247">
        <v>2</v>
      </c>
      <c r="M501" s="246">
        <v>284577</v>
      </c>
      <c r="N501" s="246">
        <v>2592226</v>
      </c>
      <c r="O501" s="246">
        <v>7</v>
      </c>
      <c r="P501" s="246">
        <v>40</v>
      </c>
      <c r="Q501" s="246">
        <v>0</v>
      </c>
      <c r="R501" s="246"/>
      <c r="S501" s="246"/>
      <c r="T501" s="246" t="s">
        <v>31</v>
      </c>
      <c r="U501" s="246"/>
      <c r="V501" t="str">
        <f>INDEX(樣區!H:H,MATCH(F501,樣區!E:E,0))</f>
        <v>3月,5月</v>
      </c>
      <c r="W501" s="3" t="str">
        <f t="shared" si="80"/>
        <v>Y</v>
      </c>
      <c r="X501" s="3" t="str">
        <f t="shared" si="81"/>
        <v/>
      </c>
      <c r="Y501" s="3" t="str">
        <f t="shared" si="82"/>
        <v/>
      </c>
      <c r="Z501" s="3" t="str">
        <f t="shared" si="83"/>
        <v/>
      </c>
      <c r="AA501" s="3" t="str">
        <f t="shared" si="84"/>
        <v/>
      </c>
      <c r="AB501" s="249" t="str">
        <f t="shared" si="85"/>
        <v/>
      </c>
      <c r="AC501" s="3" t="str">
        <f t="shared" si="86"/>
        <v/>
      </c>
      <c r="AD501" s="5" t="str">
        <f t="shared" si="92"/>
        <v/>
      </c>
      <c r="AE501" s="3" t="str">
        <f t="shared" si="87"/>
        <v/>
      </c>
      <c r="AF501" s="3"/>
      <c r="AH501">
        <f>MATCH(ROUND(M501,0)&amp;ROUND(N501,0),樣點!N:N,0)</f>
        <v>1862</v>
      </c>
      <c r="AI501" s="5">
        <f t="shared" si="88"/>
        <v>6.9444440305233002E-3</v>
      </c>
    </row>
    <row r="502" spans="3:35">
      <c r="C502" s="246" t="s">
        <v>209</v>
      </c>
      <c r="D502" s="246" t="s">
        <v>210</v>
      </c>
      <c r="E502" s="246" t="s">
        <v>225</v>
      </c>
      <c r="F502" s="246" t="s">
        <v>226</v>
      </c>
      <c r="G502" s="246">
        <v>2019</v>
      </c>
      <c r="H502" s="246">
        <v>5</v>
      </c>
      <c r="I502" s="246">
        <v>27</v>
      </c>
      <c r="J502" s="246">
        <v>1</v>
      </c>
      <c r="K502" s="246" t="s">
        <v>227</v>
      </c>
      <c r="L502" s="247">
        <v>3</v>
      </c>
      <c r="M502" s="246">
        <v>284440</v>
      </c>
      <c r="N502" s="246">
        <v>2592030</v>
      </c>
      <c r="O502" s="246">
        <v>7</v>
      </c>
      <c r="P502" s="246">
        <v>50</v>
      </c>
      <c r="Q502" s="246">
        <v>0</v>
      </c>
      <c r="R502" s="246"/>
      <c r="S502" s="246"/>
      <c r="T502" s="246" t="s">
        <v>31</v>
      </c>
      <c r="U502" s="246"/>
      <c r="V502" t="str">
        <f>INDEX(樣區!H:H,MATCH(F502,樣區!E:E,0))</f>
        <v>3月,5月</v>
      </c>
      <c r="W502" s="3" t="str">
        <f t="shared" si="80"/>
        <v>Y</v>
      </c>
      <c r="X502" s="3" t="str">
        <f t="shared" si="81"/>
        <v/>
      </c>
      <c r="Y502" s="3" t="str">
        <f t="shared" si="82"/>
        <v/>
      </c>
      <c r="Z502" s="3" t="str">
        <f t="shared" si="83"/>
        <v/>
      </c>
      <c r="AA502" s="3" t="str">
        <f t="shared" si="84"/>
        <v/>
      </c>
      <c r="AB502" s="249" t="str">
        <f t="shared" si="85"/>
        <v/>
      </c>
      <c r="AC502" s="3" t="str">
        <f t="shared" si="86"/>
        <v/>
      </c>
      <c r="AD502" s="5" t="str">
        <f t="shared" si="92"/>
        <v/>
      </c>
      <c r="AE502" s="3" t="str">
        <f t="shared" si="87"/>
        <v/>
      </c>
      <c r="AF502" s="3"/>
      <c r="AH502">
        <f>MATCH(ROUND(M502,0)&amp;ROUND(N502,0),樣點!N:N,0)</f>
        <v>1863</v>
      </c>
      <c r="AI502" s="5">
        <f t="shared" si="88"/>
        <v>6.9444450200535357E-3</v>
      </c>
    </row>
    <row r="503" spans="3:35">
      <c r="C503" s="246" t="s">
        <v>209</v>
      </c>
      <c r="D503" s="246" t="s">
        <v>210</v>
      </c>
      <c r="E503" s="246" t="s">
        <v>225</v>
      </c>
      <c r="F503" s="246" t="s">
        <v>226</v>
      </c>
      <c r="G503" s="246">
        <v>2019</v>
      </c>
      <c r="H503" s="246">
        <v>5</v>
      </c>
      <c r="I503" s="246">
        <v>27</v>
      </c>
      <c r="J503" s="246">
        <v>1</v>
      </c>
      <c r="K503" s="246" t="s">
        <v>227</v>
      </c>
      <c r="L503" s="247">
        <v>4</v>
      </c>
      <c r="M503" s="246">
        <v>284470</v>
      </c>
      <c r="N503" s="246">
        <v>2591788</v>
      </c>
      <c r="O503" s="246">
        <v>8</v>
      </c>
      <c r="P503" s="246">
        <v>0</v>
      </c>
      <c r="Q503" s="246">
        <v>0</v>
      </c>
      <c r="R503" s="246"/>
      <c r="S503" s="246"/>
      <c r="T503" s="246" t="s">
        <v>31</v>
      </c>
      <c r="U503" s="246"/>
      <c r="V503" t="str">
        <f>INDEX(樣區!H:H,MATCH(F503,樣區!E:E,0))</f>
        <v>3月,5月</v>
      </c>
      <c r="W503" s="3" t="str">
        <f t="shared" si="80"/>
        <v>Y</v>
      </c>
      <c r="X503" s="3" t="str">
        <f t="shared" si="81"/>
        <v/>
      </c>
      <c r="Y503" s="3" t="str">
        <f t="shared" si="82"/>
        <v/>
      </c>
      <c r="Z503" s="3" t="str">
        <f t="shared" si="83"/>
        <v/>
      </c>
      <c r="AA503" s="3" t="str">
        <f t="shared" si="84"/>
        <v/>
      </c>
      <c r="AB503" s="249" t="str">
        <f t="shared" si="85"/>
        <v/>
      </c>
      <c r="AC503" s="3" t="str">
        <f t="shared" si="86"/>
        <v/>
      </c>
      <c r="AD503" s="5" t="str">
        <f t="shared" si="92"/>
        <v/>
      </c>
      <c r="AE503" s="3" t="str">
        <f t="shared" si="87"/>
        <v/>
      </c>
      <c r="AF503" s="3"/>
      <c r="AH503">
        <f>MATCH(ROUND(M503,0)&amp;ROUND(N503,0),樣點!N:N,0)</f>
        <v>1864</v>
      </c>
      <c r="AI503" s="5">
        <f t="shared" si="88"/>
        <v>6.9444439723156393E-3</v>
      </c>
    </row>
    <row r="504" spans="3:35">
      <c r="C504" s="246" t="s">
        <v>209</v>
      </c>
      <c r="D504" s="246" t="s">
        <v>210</v>
      </c>
      <c r="E504" s="246" t="s">
        <v>225</v>
      </c>
      <c r="F504" s="246" t="s">
        <v>226</v>
      </c>
      <c r="G504" s="246">
        <v>2019</v>
      </c>
      <c r="H504" s="246">
        <v>5</v>
      </c>
      <c r="I504" s="246">
        <v>27</v>
      </c>
      <c r="J504" s="246">
        <v>1</v>
      </c>
      <c r="K504" s="246" t="s">
        <v>227</v>
      </c>
      <c r="L504" s="247">
        <v>5</v>
      </c>
      <c r="M504" s="246">
        <v>284516</v>
      </c>
      <c r="N504" s="246">
        <v>2591501</v>
      </c>
      <c r="O504" s="246">
        <v>8</v>
      </c>
      <c r="P504" s="246">
        <v>10</v>
      </c>
      <c r="Q504" s="246">
        <v>0</v>
      </c>
      <c r="R504" s="246"/>
      <c r="S504" s="246"/>
      <c r="T504" s="246" t="s">
        <v>31</v>
      </c>
      <c r="U504" s="246"/>
      <c r="V504" t="str">
        <f>INDEX(樣區!H:H,MATCH(F504,樣區!E:E,0))</f>
        <v>3月,5月</v>
      </c>
      <c r="W504" s="3" t="str">
        <f t="shared" si="80"/>
        <v>Y</v>
      </c>
      <c r="X504" s="3" t="str">
        <f t="shared" si="81"/>
        <v/>
      </c>
      <c r="Y504" s="3" t="str">
        <f t="shared" si="82"/>
        <v/>
      </c>
      <c r="Z504" s="3" t="str">
        <f t="shared" si="83"/>
        <v/>
      </c>
      <c r="AA504" s="3" t="str">
        <f t="shared" si="84"/>
        <v/>
      </c>
      <c r="AB504" s="249" t="str">
        <f t="shared" si="85"/>
        <v/>
      </c>
      <c r="AC504" s="3" t="str">
        <f t="shared" si="86"/>
        <v/>
      </c>
      <c r="AD504" s="5" t="str">
        <f t="shared" si="92"/>
        <v/>
      </c>
      <c r="AE504" s="3" t="str">
        <f t="shared" si="87"/>
        <v/>
      </c>
      <c r="AF504" s="3"/>
      <c r="AH504">
        <f>MATCH(ROUND(M504,0)&amp;ROUND(N504,0),樣點!N:N,0)</f>
        <v>1865</v>
      </c>
      <c r="AI504" s="5">
        <f t="shared" si="88"/>
        <v>6.9444450200535357E-3</v>
      </c>
    </row>
    <row r="505" spans="3:35">
      <c r="C505" s="246" t="s">
        <v>209</v>
      </c>
      <c r="D505" s="246" t="s">
        <v>210</v>
      </c>
      <c r="E505" s="246" t="s">
        <v>225</v>
      </c>
      <c r="F505" s="246" t="s">
        <v>226</v>
      </c>
      <c r="G505" s="246">
        <v>2019</v>
      </c>
      <c r="H505" s="246">
        <v>5</v>
      </c>
      <c r="I505" s="246">
        <v>27</v>
      </c>
      <c r="J505" s="246">
        <v>1</v>
      </c>
      <c r="K505" s="246" t="s">
        <v>227</v>
      </c>
      <c r="L505" s="247">
        <v>6</v>
      </c>
      <c r="M505" s="246">
        <v>284782</v>
      </c>
      <c r="N505" s="246">
        <v>2591557</v>
      </c>
      <c r="O505" s="246">
        <v>8</v>
      </c>
      <c r="P505" s="246">
        <v>20</v>
      </c>
      <c r="Q505" s="246">
        <v>0</v>
      </c>
      <c r="R505" s="246"/>
      <c r="S505" s="246"/>
      <c r="T505" s="246" t="s">
        <v>50</v>
      </c>
      <c r="U505" s="246"/>
      <c r="V505" t="str">
        <f>INDEX(樣區!H:H,MATCH(F505,樣區!E:E,0))</f>
        <v>3月,5月</v>
      </c>
      <c r="W505" s="3" t="str">
        <f t="shared" si="80"/>
        <v>Y</v>
      </c>
      <c r="X505" s="3" t="str">
        <f t="shared" si="81"/>
        <v/>
      </c>
      <c r="Y505" s="3" t="str">
        <f t="shared" si="82"/>
        <v/>
      </c>
      <c r="Z505" s="3" t="str">
        <f t="shared" si="83"/>
        <v/>
      </c>
      <c r="AA505" s="3" t="str">
        <f t="shared" si="84"/>
        <v/>
      </c>
      <c r="AB505" s="249" t="str">
        <f t="shared" si="85"/>
        <v/>
      </c>
      <c r="AC505" s="3" t="str">
        <f t="shared" si="86"/>
        <v/>
      </c>
      <c r="AD505" s="5" t="str">
        <f t="shared" si="92"/>
        <v/>
      </c>
      <c r="AE505" s="3" t="str">
        <f t="shared" si="87"/>
        <v/>
      </c>
      <c r="AF505" s="3"/>
      <c r="AH505">
        <f>MATCH(ROUND(M505,0)&amp;ROUND(N505,0),樣點!N:N,0)</f>
        <v>1866</v>
      </c>
      <c r="AI505" s="5">
        <f t="shared" si="88"/>
        <v>6.9444439723156393E-3</v>
      </c>
    </row>
    <row r="506" spans="3:35">
      <c r="C506" s="246" t="s">
        <v>209</v>
      </c>
      <c r="D506" s="246" t="s">
        <v>210</v>
      </c>
      <c r="E506" s="246" t="s">
        <v>225</v>
      </c>
      <c r="F506" s="246" t="s">
        <v>226</v>
      </c>
      <c r="G506" s="246">
        <v>2019</v>
      </c>
      <c r="H506" s="246">
        <v>5</v>
      </c>
      <c r="I506" s="246">
        <v>27</v>
      </c>
      <c r="J506" s="246">
        <v>1</v>
      </c>
      <c r="K506" s="246" t="s">
        <v>227</v>
      </c>
      <c r="L506" s="247">
        <v>7</v>
      </c>
      <c r="M506" s="246">
        <v>284841</v>
      </c>
      <c r="N506" s="246">
        <v>2591195</v>
      </c>
      <c r="O506" s="246">
        <v>8</v>
      </c>
      <c r="P506" s="246">
        <v>30</v>
      </c>
      <c r="Q506" s="246">
        <v>0</v>
      </c>
      <c r="R506" s="246"/>
      <c r="S506" s="246"/>
      <c r="T506" s="246" t="s">
        <v>26</v>
      </c>
      <c r="U506" s="246"/>
      <c r="V506" t="str">
        <f>INDEX(樣區!H:H,MATCH(F506,樣區!E:E,0))</f>
        <v>3月,5月</v>
      </c>
      <c r="W506" s="3" t="str">
        <f t="shared" si="80"/>
        <v>Y</v>
      </c>
      <c r="X506" s="3" t="str">
        <f t="shared" si="81"/>
        <v/>
      </c>
      <c r="Y506" s="3" t="str">
        <f t="shared" si="82"/>
        <v/>
      </c>
      <c r="Z506" s="3" t="str">
        <f t="shared" si="83"/>
        <v/>
      </c>
      <c r="AA506" s="3" t="str">
        <f t="shared" si="84"/>
        <v/>
      </c>
      <c r="AB506" s="249" t="str">
        <f t="shared" si="85"/>
        <v/>
      </c>
      <c r="AC506" s="3" t="str">
        <f t="shared" si="86"/>
        <v/>
      </c>
      <c r="AD506" s="5" t="str">
        <f t="shared" si="92"/>
        <v/>
      </c>
      <c r="AE506" s="3" t="str">
        <f t="shared" si="87"/>
        <v/>
      </c>
      <c r="AF506" s="3"/>
      <c r="AH506">
        <f>MATCH(ROUND(M506,0)&amp;ROUND(N506,0),樣點!N:N,0)</f>
        <v>1867</v>
      </c>
      <c r="AI506" s="5">
        <f t="shared" si="88"/>
        <v>6.9444450200535357E-3</v>
      </c>
    </row>
    <row r="507" spans="3:35">
      <c r="C507" s="246" t="s">
        <v>209</v>
      </c>
      <c r="D507" s="246" t="s">
        <v>210</v>
      </c>
      <c r="E507" s="246" t="s">
        <v>225</v>
      </c>
      <c r="F507" s="246" t="s">
        <v>226</v>
      </c>
      <c r="G507" s="246">
        <v>2019</v>
      </c>
      <c r="H507" s="246">
        <v>5</v>
      </c>
      <c r="I507" s="246">
        <v>27</v>
      </c>
      <c r="J507" s="246">
        <v>1</v>
      </c>
      <c r="K507" s="246" t="s">
        <v>227</v>
      </c>
      <c r="L507" s="247">
        <v>8</v>
      </c>
      <c r="M507" s="246">
        <v>285058</v>
      </c>
      <c r="N507" s="246">
        <v>2591765</v>
      </c>
      <c r="O507" s="246">
        <v>8</v>
      </c>
      <c r="P507" s="246">
        <v>40</v>
      </c>
      <c r="Q507" s="246">
        <v>0</v>
      </c>
      <c r="R507" s="246"/>
      <c r="S507" s="246"/>
      <c r="T507" s="246" t="s">
        <v>26</v>
      </c>
      <c r="U507" s="246"/>
      <c r="V507" t="str">
        <f>INDEX(樣區!H:H,MATCH(F507,樣區!E:E,0))</f>
        <v>3月,5月</v>
      </c>
      <c r="W507" s="3" t="str">
        <f t="shared" si="80"/>
        <v>Y</v>
      </c>
      <c r="X507" s="3" t="str">
        <f t="shared" si="81"/>
        <v/>
      </c>
      <c r="Y507" s="3" t="str">
        <f t="shared" si="82"/>
        <v/>
      </c>
      <c r="Z507" s="3" t="str">
        <f t="shared" si="83"/>
        <v/>
      </c>
      <c r="AA507" s="3" t="str">
        <f t="shared" si="84"/>
        <v/>
      </c>
      <c r="AB507" s="249" t="str">
        <f t="shared" si="85"/>
        <v/>
      </c>
      <c r="AC507" s="3" t="str">
        <f t="shared" si="86"/>
        <v/>
      </c>
      <c r="AD507" s="5" t="str">
        <f t="shared" si="92"/>
        <v/>
      </c>
      <c r="AE507" s="3" t="str">
        <f t="shared" si="87"/>
        <v/>
      </c>
      <c r="AF507" s="3"/>
      <c r="AH507">
        <f>MATCH(ROUND(M507,0)&amp;ROUND(N507,0),樣點!N:N,0)</f>
        <v>1868</v>
      </c>
      <c r="AI507" s="5" t="str">
        <f t="shared" si="88"/>
        <v/>
      </c>
    </row>
    <row r="508" spans="3:35">
      <c r="C508" s="246" t="s">
        <v>209</v>
      </c>
      <c r="D508" s="246" t="s">
        <v>210</v>
      </c>
      <c r="E508" s="246" t="s">
        <v>228</v>
      </c>
      <c r="F508" s="246" t="s">
        <v>229</v>
      </c>
      <c r="G508" s="246">
        <v>2019</v>
      </c>
      <c r="H508" s="246">
        <v>5</v>
      </c>
      <c r="I508" s="246">
        <v>24</v>
      </c>
      <c r="J508" s="246">
        <v>1</v>
      </c>
      <c r="K508" s="246" t="s">
        <v>223</v>
      </c>
      <c r="L508" s="247">
        <v>1</v>
      </c>
      <c r="M508" s="246">
        <v>288323</v>
      </c>
      <c r="N508" s="246">
        <v>2579566</v>
      </c>
      <c r="O508" s="246">
        <v>7</v>
      </c>
      <c r="P508" s="246">
        <v>24</v>
      </c>
      <c r="Q508" s="246">
        <v>0</v>
      </c>
      <c r="R508" s="246"/>
      <c r="S508" s="246"/>
      <c r="T508" s="246" t="s">
        <v>26</v>
      </c>
      <c r="U508" s="246"/>
      <c r="V508" t="str">
        <f>INDEX(樣區!H:H,MATCH(F508,樣區!E:E,0))</f>
        <v>3月,5月</v>
      </c>
      <c r="W508" s="3" t="str">
        <f t="shared" si="80"/>
        <v>Y</v>
      </c>
      <c r="X508" s="3" t="str">
        <f t="shared" si="81"/>
        <v/>
      </c>
      <c r="Y508" s="3" t="str">
        <f t="shared" si="82"/>
        <v/>
      </c>
      <c r="Z508" s="3" t="str">
        <f t="shared" si="83"/>
        <v/>
      </c>
      <c r="AA508" s="3" t="str">
        <f t="shared" si="84"/>
        <v/>
      </c>
      <c r="AB508" s="249" t="str">
        <f t="shared" si="85"/>
        <v/>
      </c>
      <c r="AC508" s="3" t="str">
        <f t="shared" si="86"/>
        <v/>
      </c>
      <c r="AD508" s="5" t="str">
        <f t="shared" si="92"/>
        <v/>
      </c>
      <c r="AE508" s="3" t="str">
        <f t="shared" si="87"/>
        <v/>
      </c>
      <c r="AF508" s="3"/>
      <c r="AH508">
        <f>MATCH(ROUND(M508,0)&amp;ROUND(N508,0),樣點!N:N,0)</f>
        <v>1869</v>
      </c>
      <c r="AI508" s="5">
        <f t="shared" si="88"/>
        <v>6.9444439723156393E-3</v>
      </c>
    </row>
    <row r="509" spans="3:35">
      <c r="C509" s="246" t="s">
        <v>209</v>
      </c>
      <c r="D509" s="246" t="s">
        <v>210</v>
      </c>
      <c r="E509" s="246" t="s">
        <v>228</v>
      </c>
      <c r="F509" s="246" t="s">
        <v>229</v>
      </c>
      <c r="G509" s="246">
        <v>2019</v>
      </c>
      <c r="H509" s="246">
        <v>5</v>
      </c>
      <c r="I509" s="246">
        <v>24</v>
      </c>
      <c r="J509" s="246">
        <v>1</v>
      </c>
      <c r="K509" s="246" t="s">
        <v>223</v>
      </c>
      <c r="L509" s="247">
        <v>2</v>
      </c>
      <c r="M509" s="246">
        <v>288134</v>
      </c>
      <c r="N509" s="246">
        <v>2579656</v>
      </c>
      <c r="O509" s="246">
        <v>7</v>
      </c>
      <c r="P509" s="246">
        <v>34</v>
      </c>
      <c r="Q509" s="246">
        <v>0</v>
      </c>
      <c r="R509" s="246"/>
      <c r="S509" s="246"/>
      <c r="T509" s="246" t="s">
        <v>26</v>
      </c>
      <c r="U509" s="246"/>
      <c r="V509" t="str">
        <f>INDEX(樣區!H:H,MATCH(F509,樣區!E:E,0))</f>
        <v>3月,5月</v>
      </c>
      <c r="W509" s="3" t="str">
        <f t="shared" si="80"/>
        <v>Y</v>
      </c>
      <c r="X509" s="3" t="str">
        <f t="shared" si="81"/>
        <v/>
      </c>
      <c r="Y509" s="3" t="str">
        <f t="shared" si="82"/>
        <v/>
      </c>
      <c r="Z509" s="3" t="str">
        <f t="shared" si="83"/>
        <v/>
      </c>
      <c r="AA509" s="3" t="str">
        <f t="shared" si="84"/>
        <v/>
      </c>
      <c r="AB509" s="249" t="str">
        <f t="shared" si="85"/>
        <v/>
      </c>
      <c r="AC509" s="3" t="str">
        <f t="shared" si="86"/>
        <v/>
      </c>
      <c r="AD509" s="5" t="str">
        <f t="shared" si="92"/>
        <v/>
      </c>
      <c r="AE509" s="3" t="str">
        <f t="shared" si="87"/>
        <v/>
      </c>
      <c r="AF509" s="3"/>
      <c r="AH509">
        <f>MATCH(ROUND(M509,0)&amp;ROUND(N509,0),樣點!N:N,0)</f>
        <v>1870</v>
      </c>
      <c r="AI509" s="5">
        <f t="shared" si="88"/>
        <v>7.6388890156522393E-3</v>
      </c>
    </row>
    <row r="510" spans="3:35">
      <c r="C510" s="246" t="s">
        <v>209</v>
      </c>
      <c r="D510" s="246" t="s">
        <v>210</v>
      </c>
      <c r="E510" s="246" t="s">
        <v>228</v>
      </c>
      <c r="F510" s="246" t="s">
        <v>229</v>
      </c>
      <c r="G510" s="246">
        <v>2019</v>
      </c>
      <c r="H510" s="246">
        <v>5</v>
      </c>
      <c r="I510" s="246">
        <v>24</v>
      </c>
      <c r="J510" s="246">
        <v>1</v>
      </c>
      <c r="K510" s="246" t="s">
        <v>223</v>
      </c>
      <c r="L510" s="247">
        <v>3</v>
      </c>
      <c r="M510" s="246">
        <v>287894</v>
      </c>
      <c r="N510" s="246">
        <v>259652</v>
      </c>
      <c r="O510" s="246">
        <v>7</v>
      </c>
      <c r="P510" s="246">
        <v>45</v>
      </c>
      <c r="Q510" s="246">
        <v>0</v>
      </c>
      <c r="R510" s="246"/>
      <c r="S510" s="246"/>
      <c r="T510" s="246" t="s">
        <v>26</v>
      </c>
      <c r="U510" s="246"/>
      <c r="V510" t="str">
        <f>INDEX(樣區!H:H,MATCH(F510,樣區!E:E,0))</f>
        <v>3月,5月</v>
      </c>
      <c r="W510" s="3" t="str">
        <f t="shared" si="80"/>
        <v>N</v>
      </c>
      <c r="X510" s="3" t="str">
        <f t="shared" si="81"/>
        <v/>
      </c>
      <c r="Y510" s="3" t="str">
        <f t="shared" si="82"/>
        <v/>
      </c>
      <c r="Z510" s="3" t="str">
        <f t="shared" si="83"/>
        <v/>
      </c>
      <c r="AA510" s="3" t="str">
        <f t="shared" si="84"/>
        <v/>
      </c>
      <c r="AB510" s="2" t="str">
        <f t="shared" si="85"/>
        <v/>
      </c>
      <c r="AC510" s="3" t="str">
        <f t="shared" si="86"/>
        <v/>
      </c>
      <c r="AD510" s="5" t="str">
        <f>IF(ISBLANK(O510),"需記錄時間",IFERROR(IF((AI510-TIME(0,5,59))&lt;0,"需計滿6分鍾",""),""))</f>
        <v/>
      </c>
      <c r="AE510" s="3" t="str">
        <f t="shared" si="87"/>
        <v/>
      </c>
      <c r="AF510" s="3"/>
      <c r="AH510" t="e">
        <f>MATCH(ROUND(M510,0)&amp;ROUND(N510,0),樣點!N:N,0)</f>
        <v>#N/A</v>
      </c>
      <c r="AI510" s="5">
        <f t="shared" si="88"/>
        <v>7.6388890156522393E-3</v>
      </c>
    </row>
    <row r="511" spans="3:35">
      <c r="C511" s="246" t="s">
        <v>209</v>
      </c>
      <c r="D511" s="246" t="s">
        <v>210</v>
      </c>
      <c r="E511" s="246" t="s">
        <v>228</v>
      </c>
      <c r="F511" s="246" t="s">
        <v>229</v>
      </c>
      <c r="G511" s="246">
        <v>2019</v>
      </c>
      <c r="H511" s="246">
        <v>5</v>
      </c>
      <c r="I511" s="246">
        <v>24</v>
      </c>
      <c r="J511" s="246">
        <v>1</v>
      </c>
      <c r="K511" s="246" t="s">
        <v>223</v>
      </c>
      <c r="L511" s="247">
        <v>4</v>
      </c>
      <c r="M511" s="246">
        <v>287689</v>
      </c>
      <c r="N511" s="246">
        <v>2579681</v>
      </c>
      <c r="O511" s="246">
        <v>7</v>
      </c>
      <c r="P511" s="246">
        <v>56</v>
      </c>
      <c r="Q511" s="246">
        <v>0</v>
      </c>
      <c r="R511" s="246"/>
      <c r="S511" s="246"/>
      <c r="T511" s="246" t="s">
        <v>26</v>
      </c>
      <c r="U511" s="246"/>
      <c r="V511" t="str">
        <f>INDEX(樣區!H:H,MATCH(F511,樣區!E:E,0))</f>
        <v>3月,5月</v>
      </c>
      <c r="W511" s="3" t="str">
        <f t="shared" si="80"/>
        <v>N</v>
      </c>
      <c r="X511" s="3" t="str">
        <f t="shared" si="81"/>
        <v/>
      </c>
      <c r="Y511" s="3" t="str">
        <f t="shared" si="82"/>
        <v/>
      </c>
      <c r="Z511" s="3" t="str">
        <f t="shared" si="83"/>
        <v/>
      </c>
      <c r="AA511" s="3" t="str">
        <f t="shared" si="84"/>
        <v/>
      </c>
      <c r="AB511" s="2" t="str">
        <f t="shared" si="85"/>
        <v/>
      </c>
      <c r="AC511" s="3" t="str">
        <f t="shared" si="86"/>
        <v/>
      </c>
      <c r="AD511" s="5" t="str">
        <f>IF(ISBLANK(O511),"需記錄時間",IFERROR(IF((AI511-TIME(0,5,59))&lt;0,"需計滿6分鍾",""),""))</f>
        <v/>
      </c>
      <c r="AE511" s="3" t="str">
        <f t="shared" si="87"/>
        <v/>
      </c>
      <c r="AF511" s="3"/>
      <c r="AH511" t="e">
        <f>MATCH(ROUND(M511,0)&amp;ROUND(N511,0),樣點!N:N,0)</f>
        <v>#N/A</v>
      </c>
      <c r="AI511" s="5">
        <f t="shared" si="88"/>
        <v>7.6388890156522393E-3</v>
      </c>
    </row>
    <row r="512" spans="3:35">
      <c r="C512" s="246" t="s">
        <v>209</v>
      </c>
      <c r="D512" s="246" t="s">
        <v>210</v>
      </c>
      <c r="E512" s="246" t="s">
        <v>228</v>
      </c>
      <c r="F512" s="246" t="s">
        <v>229</v>
      </c>
      <c r="G512" s="246">
        <v>2019</v>
      </c>
      <c r="H512" s="246">
        <v>5</v>
      </c>
      <c r="I512" s="246">
        <v>24</v>
      </c>
      <c r="J512" s="246">
        <v>1</v>
      </c>
      <c r="K512" s="246" t="s">
        <v>223</v>
      </c>
      <c r="L512" s="247">
        <v>5</v>
      </c>
      <c r="M512" s="246">
        <v>287537</v>
      </c>
      <c r="N512" s="246">
        <v>2579746</v>
      </c>
      <c r="O512" s="246">
        <v>8</v>
      </c>
      <c r="P512" s="246">
        <v>7</v>
      </c>
      <c r="Q512" s="246">
        <v>2</v>
      </c>
      <c r="R512" s="246" t="s">
        <v>43</v>
      </c>
      <c r="S512" s="246" t="s">
        <v>44</v>
      </c>
      <c r="T512" s="246" t="s">
        <v>26</v>
      </c>
      <c r="U512" s="246"/>
      <c r="V512" t="str">
        <f>INDEX(樣區!H:H,MATCH(F512,樣區!E:E,0))</f>
        <v>3月,5月</v>
      </c>
      <c r="W512" s="3" t="str">
        <f t="shared" si="80"/>
        <v>Y</v>
      </c>
      <c r="X512" s="3" t="str">
        <f t="shared" si="81"/>
        <v/>
      </c>
      <c r="Y512" s="3" t="str">
        <f t="shared" si="82"/>
        <v/>
      </c>
      <c r="Z512" s="3" t="str">
        <f t="shared" si="83"/>
        <v/>
      </c>
      <c r="AA512" s="3" t="str">
        <f t="shared" si="84"/>
        <v/>
      </c>
      <c r="AB512" s="249" t="str">
        <f t="shared" si="85"/>
        <v/>
      </c>
      <c r="AC512" s="3" t="str">
        <f t="shared" si="86"/>
        <v/>
      </c>
      <c r="AD512" s="5" t="str">
        <f t="shared" ref="AD512:AD524" si="93">IF(ISBLANK(O512),"需記錄時間",IFERROR(IF((AI512-TIME(0,5,59))&lt;0,"需計滿6分鐘",""),""))</f>
        <v/>
      </c>
      <c r="AE512" s="3" t="str">
        <f t="shared" si="87"/>
        <v/>
      </c>
      <c r="AF512" s="3"/>
      <c r="AH512">
        <f>MATCH(ROUND(M512,0)&amp;ROUND(N512,0),樣點!N:N,0)</f>
        <v>1872</v>
      </c>
      <c r="AI512" s="5">
        <f t="shared" si="88"/>
        <v>6.9444439723156393E-3</v>
      </c>
    </row>
    <row r="513" spans="3:35">
      <c r="C513" s="246" t="s">
        <v>209</v>
      </c>
      <c r="D513" s="246" t="s">
        <v>210</v>
      </c>
      <c r="E513" s="246" t="s">
        <v>228</v>
      </c>
      <c r="F513" s="246" t="s">
        <v>229</v>
      </c>
      <c r="G513" s="246">
        <v>2019</v>
      </c>
      <c r="H513" s="246">
        <v>5</v>
      </c>
      <c r="I513" s="246">
        <v>24</v>
      </c>
      <c r="J513" s="246">
        <v>1</v>
      </c>
      <c r="K513" s="246" t="s">
        <v>223</v>
      </c>
      <c r="L513" s="247">
        <v>6</v>
      </c>
      <c r="M513" s="246">
        <v>287364</v>
      </c>
      <c r="N513" s="246">
        <v>2579707</v>
      </c>
      <c r="O513" s="246">
        <v>8</v>
      </c>
      <c r="P513" s="246">
        <v>17</v>
      </c>
      <c r="Q513" s="246">
        <v>0</v>
      </c>
      <c r="R513" s="246"/>
      <c r="S513" s="246"/>
      <c r="T513" s="246" t="s">
        <v>230</v>
      </c>
      <c r="U513" s="246"/>
      <c r="V513" t="str">
        <f>INDEX(樣區!H:H,MATCH(F513,樣區!E:E,0))</f>
        <v>3月,5月</v>
      </c>
      <c r="W513" s="3" t="str">
        <f t="shared" si="80"/>
        <v>Y</v>
      </c>
      <c r="X513" s="3" t="str">
        <f t="shared" si="81"/>
        <v/>
      </c>
      <c r="Y513" s="3" t="str">
        <f t="shared" si="82"/>
        <v/>
      </c>
      <c r="Z513" s="3" t="str">
        <f t="shared" si="83"/>
        <v/>
      </c>
      <c r="AA513" s="3" t="str">
        <f t="shared" si="84"/>
        <v/>
      </c>
      <c r="AB513" s="249" t="str">
        <f t="shared" si="85"/>
        <v/>
      </c>
      <c r="AC513" s="3" t="str">
        <f t="shared" si="86"/>
        <v/>
      </c>
      <c r="AD513" s="5" t="str">
        <f t="shared" si="93"/>
        <v/>
      </c>
      <c r="AE513" s="3" t="str">
        <f t="shared" si="87"/>
        <v/>
      </c>
      <c r="AF513" s="3"/>
      <c r="AH513">
        <f>MATCH(ROUND(M513,0)&amp;ROUND(N513,0),樣點!N:N,0)</f>
        <v>1873</v>
      </c>
      <c r="AI513" s="5">
        <f t="shared" si="88"/>
        <v>9.0277779963798821E-3</v>
      </c>
    </row>
    <row r="514" spans="3:35">
      <c r="C514" s="246" t="s">
        <v>209</v>
      </c>
      <c r="D514" s="246" t="s">
        <v>210</v>
      </c>
      <c r="E514" s="246" t="s">
        <v>228</v>
      </c>
      <c r="F514" s="246" t="s">
        <v>229</v>
      </c>
      <c r="G514" s="246">
        <v>2019</v>
      </c>
      <c r="H514" s="246">
        <v>5</v>
      </c>
      <c r="I514" s="246">
        <v>24</v>
      </c>
      <c r="J514" s="246">
        <v>1</v>
      </c>
      <c r="K514" s="246" t="s">
        <v>223</v>
      </c>
      <c r="L514" s="247">
        <v>7</v>
      </c>
      <c r="M514" s="246">
        <v>287158</v>
      </c>
      <c r="N514" s="246">
        <v>2579725</v>
      </c>
      <c r="O514" s="246">
        <v>8</v>
      </c>
      <c r="P514" s="246">
        <v>30</v>
      </c>
      <c r="Q514" s="246">
        <v>0</v>
      </c>
      <c r="R514" s="246"/>
      <c r="S514" s="246"/>
      <c r="T514" s="246" t="s">
        <v>230</v>
      </c>
      <c r="U514" s="246"/>
      <c r="V514" t="str">
        <f>INDEX(樣區!H:H,MATCH(F514,樣區!E:E,0))</f>
        <v>3月,5月</v>
      </c>
      <c r="W514" s="3" t="str">
        <f t="shared" ref="W514:W577" si="94">IF(ISNUMBER(AH514),"Y","N")</f>
        <v>Y</v>
      </c>
      <c r="X514" s="3" t="str">
        <f t="shared" ref="X514:X577" si="95">IF(OR(ISBLANK(H514),ISBLANK(I514)),"需記錄日期","")</f>
        <v/>
      </c>
      <c r="Y514" s="3" t="str">
        <f t="shared" ref="Y514:Y577" si="96">IF(O514&gt;9,"時間太晚","")</f>
        <v/>
      </c>
      <c r="Z514" s="3" t="str">
        <f t="shared" ref="Z514:Z577" si="97">IF(ISBLANK(Q514),"需記錄數量",IF(Q514&gt;2,"2隻以上，請記為猴群",""))</f>
        <v/>
      </c>
      <c r="AA514" s="3" t="str">
        <f t="shared" ref="AA514:AA577" si="98">IF(OR(Q514=1,Q514=2),IF(ISTEXT(R514),"","需記錄距離"),"")</f>
        <v/>
      </c>
      <c r="AB514" s="249" t="str">
        <f t="shared" ref="AB514:AB577" si="99">IF(S514="Y",IF(Q514&lt;&gt;2,"有叫聲應為猴群",""),"")</f>
        <v/>
      </c>
      <c r="AC514" s="3" t="str">
        <f t="shared" ref="AC514:AC577" si="100">IF(ISBLANK(T514),"需記錄棲地類型",IF(LEN(T514)&lt;&gt;2,"請填最主要的棲地類型，其餘的可在備注補充說明",""))</f>
        <v/>
      </c>
      <c r="AD514" s="5" t="str">
        <f t="shared" si="93"/>
        <v/>
      </c>
      <c r="AE514" s="3" t="str">
        <f t="shared" ref="AE514:AE577" si="101">IF(COUNTIF(U514,"*搖樹*")=1,IF(Q514&lt;&gt;2,"有搖樹行為應為猴群",""),"")</f>
        <v/>
      </c>
      <c r="AF514" s="3"/>
      <c r="AH514">
        <f>MATCH(ROUND(M514,0)&amp;ROUND(N514,0),樣點!N:N,0)</f>
        <v>1874</v>
      </c>
      <c r="AI514" s="5">
        <f t="shared" ref="AI514:AI577" si="102">IF((F515&amp;J515)=(F514&amp;J514),ABS((DATE(G515,H515,I515)&amp;TIME(O515,P515,0))-(DATE(G514,H514,I514)&amp;TIME(O514,P514,0))),"")</f>
        <v>9.0277779963798821E-3</v>
      </c>
    </row>
    <row r="515" spans="3:35">
      <c r="C515" s="246" t="s">
        <v>209</v>
      </c>
      <c r="D515" s="246" t="s">
        <v>210</v>
      </c>
      <c r="E515" s="246" t="s">
        <v>228</v>
      </c>
      <c r="F515" s="246" t="s">
        <v>229</v>
      </c>
      <c r="G515" s="246">
        <v>2019</v>
      </c>
      <c r="H515" s="246">
        <v>5</v>
      </c>
      <c r="I515" s="246">
        <v>24</v>
      </c>
      <c r="J515" s="246">
        <v>1</v>
      </c>
      <c r="K515" s="246" t="s">
        <v>223</v>
      </c>
      <c r="L515" s="247">
        <v>8</v>
      </c>
      <c r="M515" s="246">
        <v>286934</v>
      </c>
      <c r="N515" s="246">
        <v>2579738</v>
      </c>
      <c r="O515" s="246">
        <v>8</v>
      </c>
      <c r="P515" s="246">
        <v>43</v>
      </c>
      <c r="Q515" s="246">
        <v>0</v>
      </c>
      <c r="R515" s="246"/>
      <c r="S515" s="246"/>
      <c r="T515" s="246" t="s">
        <v>230</v>
      </c>
      <c r="U515" s="246"/>
      <c r="V515" t="str">
        <f>INDEX(樣區!H:H,MATCH(F515,樣區!E:E,0))</f>
        <v>3月,5月</v>
      </c>
      <c r="W515" s="3" t="str">
        <f t="shared" si="94"/>
        <v>Y</v>
      </c>
      <c r="X515" s="3" t="str">
        <f t="shared" si="95"/>
        <v/>
      </c>
      <c r="Y515" s="3" t="str">
        <f t="shared" si="96"/>
        <v/>
      </c>
      <c r="Z515" s="3" t="str">
        <f t="shared" si="97"/>
        <v/>
      </c>
      <c r="AA515" s="3" t="str">
        <f t="shared" si="98"/>
        <v/>
      </c>
      <c r="AB515" s="249" t="str">
        <f t="shared" si="99"/>
        <v/>
      </c>
      <c r="AC515" s="3" t="str">
        <f t="shared" si="100"/>
        <v/>
      </c>
      <c r="AD515" s="5" t="str">
        <f t="shared" si="93"/>
        <v/>
      </c>
      <c r="AE515" s="3" t="str">
        <f t="shared" si="101"/>
        <v/>
      </c>
      <c r="AF515" s="3"/>
      <c r="AH515">
        <f>MATCH(ROUND(M515,0)&amp;ROUND(N515,0),樣點!N:N,0)</f>
        <v>1875</v>
      </c>
      <c r="AI515" s="5" t="str">
        <f t="shared" si="102"/>
        <v/>
      </c>
    </row>
    <row r="516" spans="3:35">
      <c r="C516" s="246" t="s">
        <v>209</v>
      </c>
      <c r="D516" s="246" t="s">
        <v>210</v>
      </c>
      <c r="E516" s="246" t="s">
        <v>231</v>
      </c>
      <c r="F516" s="246" t="s">
        <v>232</v>
      </c>
      <c r="G516" s="246">
        <v>2019</v>
      </c>
      <c r="H516" s="246">
        <v>5</v>
      </c>
      <c r="I516" s="246">
        <v>24</v>
      </c>
      <c r="J516" s="246">
        <v>1</v>
      </c>
      <c r="K516" s="246" t="s">
        <v>233</v>
      </c>
      <c r="L516" s="247">
        <v>1</v>
      </c>
      <c r="M516" s="246">
        <v>284968</v>
      </c>
      <c r="N516" s="246">
        <v>2571293</v>
      </c>
      <c r="O516" s="246">
        <v>7</v>
      </c>
      <c r="P516" s="246">
        <v>52</v>
      </c>
      <c r="Q516" s="246">
        <v>0</v>
      </c>
      <c r="R516" s="246"/>
      <c r="S516" s="246"/>
      <c r="T516" s="246" t="s">
        <v>26</v>
      </c>
      <c r="U516" s="246"/>
      <c r="V516" t="str">
        <f>INDEX(樣區!H:H,MATCH(F516,樣區!E:E,0))</f>
        <v>3月,5月</v>
      </c>
      <c r="W516" s="3" t="str">
        <f t="shared" si="94"/>
        <v>Y</v>
      </c>
      <c r="X516" s="3" t="str">
        <f t="shared" si="95"/>
        <v/>
      </c>
      <c r="Y516" s="3" t="str">
        <f t="shared" si="96"/>
        <v/>
      </c>
      <c r="Z516" s="3" t="str">
        <f t="shared" si="97"/>
        <v/>
      </c>
      <c r="AA516" s="3" t="str">
        <f t="shared" si="98"/>
        <v/>
      </c>
      <c r="AB516" s="249" t="str">
        <f t="shared" si="99"/>
        <v/>
      </c>
      <c r="AC516" s="3" t="str">
        <f t="shared" si="100"/>
        <v/>
      </c>
      <c r="AD516" s="5" t="str">
        <f t="shared" si="93"/>
        <v/>
      </c>
      <c r="AE516" s="3" t="str">
        <f t="shared" si="101"/>
        <v/>
      </c>
      <c r="AF516" s="3"/>
      <c r="AH516">
        <f>MATCH(ROUND(M516,0)&amp;ROUND(N516,0),樣點!N:N,0)</f>
        <v>1876</v>
      </c>
      <c r="AI516" s="5">
        <f t="shared" si="102"/>
        <v>6.9444450200535357E-3</v>
      </c>
    </row>
    <row r="517" spans="3:35">
      <c r="C517" s="246" t="s">
        <v>209</v>
      </c>
      <c r="D517" s="246" t="s">
        <v>210</v>
      </c>
      <c r="E517" s="246" t="s">
        <v>231</v>
      </c>
      <c r="F517" s="246" t="s">
        <v>232</v>
      </c>
      <c r="G517" s="246">
        <v>2019</v>
      </c>
      <c r="H517" s="246">
        <v>5</v>
      </c>
      <c r="I517" s="246">
        <v>24</v>
      </c>
      <c r="J517" s="246">
        <v>1</v>
      </c>
      <c r="K517" s="246" t="s">
        <v>233</v>
      </c>
      <c r="L517" s="247">
        <v>2</v>
      </c>
      <c r="M517" s="246">
        <v>284793</v>
      </c>
      <c r="N517" s="246">
        <v>2571418</v>
      </c>
      <c r="O517" s="246">
        <v>8</v>
      </c>
      <c r="P517" s="246">
        <v>2</v>
      </c>
      <c r="Q517" s="246">
        <v>0</v>
      </c>
      <c r="R517" s="246"/>
      <c r="S517" s="246"/>
      <c r="T517" s="246" t="s">
        <v>26</v>
      </c>
      <c r="U517" s="246"/>
      <c r="V517" t="str">
        <f>INDEX(樣區!H:H,MATCH(F517,樣區!E:E,0))</f>
        <v>3月,5月</v>
      </c>
      <c r="W517" s="3" t="str">
        <f t="shared" si="94"/>
        <v>Y</v>
      </c>
      <c r="X517" s="3" t="str">
        <f t="shared" si="95"/>
        <v/>
      </c>
      <c r="Y517" s="3" t="str">
        <f t="shared" si="96"/>
        <v/>
      </c>
      <c r="Z517" s="3" t="str">
        <f t="shared" si="97"/>
        <v/>
      </c>
      <c r="AA517" s="3" t="str">
        <f t="shared" si="98"/>
        <v/>
      </c>
      <c r="AB517" s="249" t="str">
        <f t="shared" si="99"/>
        <v/>
      </c>
      <c r="AC517" s="3" t="str">
        <f t="shared" si="100"/>
        <v/>
      </c>
      <c r="AD517" s="5" t="str">
        <f t="shared" si="93"/>
        <v/>
      </c>
      <c r="AE517" s="3" t="str">
        <f t="shared" si="101"/>
        <v/>
      </c>
      <c r="AF517" s="3"/>
      <c r="AH517">
        <f>MATCH(ROUND(M517,0)&amp;ROUND(N517,0),樣點!N:N,0)</f>
        <v>1877</v>
      </c>
      <c r="AI517" s="5">
        <f t="shared" si="102"/>
        <v>6.9444439723156393E-3</v>
      </c>
    </row>
    <row r="518" spans="3:35">
      <c r="C518" s="246" t="s">
        <v>209</v>
      </c>
      <c r="D518" s="246" t="s">
        <v>210</v>
      </c>
      <c r="E518" s="246" t="s">
        <v>231</v>
      </c>
      <c r="F518" s="246" t="s">
        <v>232</v>
      </c>
      <c r="G518" s="246">
        <v>2019</v>
      </c>
      <c r="H518" s="246">
        <v>5</v>
      </c>
      <c r="I518" s="246">
        <v>24</v>
      </c>
      <c r="J518" s="246">
        <v>1</v>
      </c>
      <c r="K518" s="246" t="s">
        <v>233</v>
      </c>
      <c r="L518" s="247">
        <v>3</v>
      </c>
      <c r="M518" s="246">
        <v>284682</v>
      </c>
      <c r="N518" s="246">
        <v>2571575</v>
      </c>
      <c r="O518" s="246">
        <v>8</v>
      </c>
      <c r="P518" s="246">
        <v>12</v>
      </c>
      <c r="Q518" s="246">
        <v>0</v>
      </c>
      <c r="R518" s="246"/>
      <c r="S518" s="246"/>
      <c r="T518" s="246" t="s">
        <v>26</v>
      </c>
      <c r="U518" s="246"/>
      <c r="V518" t="str">
        <f>INDEX(樣區!H:H,MATCH(F518,樣區!E:E,0))</f>
        <v>3月,5月</v>
      </c>
      <c r="W518" s="3" t="str">
        <f t="shared" si="94"/>
        <v>Y</v>
      </c>
      <c r="X518" s="3" t="str">
        <f t="shared" si="95"/>
        <v/>
      </c>
      <c r="Y518" s="3" t="str">
        <f t="shared" si="96"/>
        <v/>
      </c>
      <c r="Z518" s="3" t="str">
        <f t="shared" si="97"/>
        <v/>
      </c>
      <c r="AA518" s="3" t="str">
        <f t="shared" si="98"/>
        <v/>
      </c>
      <c r="AB518" s="249" t="str">
        <f t="shared" si="99"/>
        <v/>
      </c>
      <c r="AC518" s="3" t="str">
        <f t="shared" si="100"/>
        <v/>
      </c>
      <c r="AD518" s="5" t="str">
        <f t="shared" si="93"/>
        <v/>
      </c>
      <c r="AE518" s="3" t="str">
        <f t="shared" si="101"/>
        <v/>
      </c>
      <c r="AF518" s="3"/>
      <c r="AH518">
        <f>MATCH(ROUND(M518,0)&amp;ROUND(N518,0),樣點!N:N,0)</f>
        <v>1878</v>
      </c>
      <c r="AI518" s="5">
        <f t="shared" si="102"/>
        <v>6.9444450200535357E-3</v>
      </c>
    </row>
    <row r="519" spans="3:35">
      <c r="C519" s="246" t="s">
        <v>209</v>
      </c>
      <c r="D519" s="246" t="s">
        <v>210</v>
      </c>
      <c r="E519" s="246" t="s">
        <v>231</v>
      </c>
      <c r="F519" s="246" t="s">
        <v>232</v>
      </c>
      <c r="G519" s="246">
        <v>2019</v>
      </c>
      <c r="H519" s="246">
        <v>5</v>
      </c>
      <c r="I519" s="246">
        <v>24</v>
      </c>
      <c r="J519" s="246">
        <v>1</v>
      </c>
      <c r="K519" s="246" t="s">
        <v>233</v>
      </c>
      <c r="L519" s="247">
        <v>4</v>
      </c>
      <c r="M519" s="246">
        <v>284423</v>
      </c>
      <c r="N519" s="246">
        <v>2571558</v>
      </c>
      <c r="O519" s="246">
        <v>8</v>
      </c>
      <c r="P519" s="246">
        <v>22</v>
      </c>
      <c r="Q519" s="246">
        <v>0</v>
      </c>
      <c r="R519" s="246"/>
      <c r="S519" s="246"/>
      <c r="T519" s="246" t="s">
        <v>230</v>
      </c>
      <c r="U519" s="246"/>
      <c r="V519" t="str">
        <f>INDEX(樣區!H:H,MATCH(F519,樣區!E:E,0))</f>
        <v>3月,5月</v>
      </c>
      <c r="W519" s="3" t="str">
        <f t="shared" si="94"/>
        <v>Y</v>
      </c>
      <c r="X519" s="3" t="str">
        <f t="shared" si="95"/>
        <v/>
      </c>
      <c r="Y519" s="3" t="str">
        <f t="shared" si="96"/>
        <v/>
      </c>
      <c r="Z519" s="3" t="str">
        <f t="shared" si="97"/>
        <v/>
      </c>
      <c r="AA519" s="3" t="str">
        <f t="shared" si="98"/>
        <v/>
      </c>
      <c r="AB519" s="249" t="str">
        <f t="shared" si="99"/>
        <v/>
      </c>
      <c r="AC519" s="3" t="str">
        <f t="shared" si="100"/>
        <v/>
      </c>
      <c r="AD519" s="5" t="str">
        <f t="shared" si="93"/>
        <v/>
      </c>
      <c r="AE519" s="3" t="str">
        <f t="shared" si="101"/>
        <v/>
      </c>
      <c r="AF519" s="3"/>
      <c r="AH519">
        <f>MATCH(ROUND(M519,0)&amp;ROUND(N519,0),樣點!N:N,0)</f>
        <v>1879</v>
      </c>
      <c r="AI519" s="5">
        <f t="shared" si="102"/>
        <v>6.9444440305233002E-3</v>
      </c>
    </row>
    <row r="520" spans="3:35">
      <c r="C520" s="246" t="s">
        <v>209</v>
      </c>
      <c r="D520" s="246" t="s">
        <v>210</v>
      </c>
      <c r="E520" s="246" t="s">
        <v>231</v>
      </c>
      <c r="F520" s="246" t="s">
        <v>232</v>
      </c>
      <c r="G520" s="246">
        <v>2019</v>
      </c>
      <c r="H520" s="246">
        <v>5</v>
      </c>
      <c r="I520" s="246">
        <v>24</v>
      </c>
      <c r="J520" s="246">
        <v>1</v>
      </c>
      <c r="K520" s="246" t="s">
        <v>233</v>
      </c>
      <c r="L520" s="247">
        <v>5</v>
      </c>
      <c r="M520" s="246">
        <v>284249</v>
      </c>
      <c r="N520" s="246">
        <v>2571650</v>
      </c>
      <c r="O520" s="246">
        <v>8</v>
      </c>
      <c r="P520" s="246">
        <v>32</v>
      </c>
      <c r="Q520" s="246">
        <v>0</v>
      </c>
      <c r="R520" s="246"/>
      <c r="S520" s="246"/>
      <c r="T520" s="246" t="s">
        <v>230</v>
      </c>
      <c r="U520" s="246"/>
      <c r="V520" t="str">
        <f>INDEX(樣區!H:H,MATCH(F520,樣區!E:E,0))</f>
        <v>3月,5月</v>
      </c>
      <c r="W520" s="3" t="str">
        <f t="shared" si="94"/>
        <v>Y</v>
      </c>
      <c r="X520" s="3" t="str">
        <f t="shared" si="95"/>
        <v/>
      </c>
      <c r="Y520" s="3" t="str">
        <f t="shared" si="96"/>
        <v/>
      </c>
      <c r="Z520" s="3" t="str">
        <f t="shared" si="97"/>
        <v/>
      </c>
      <c r="AA520" s="3" t="str">
        <f t="shared" si="98"/>
        <v/>
      </c>
      <c r="AB520" s="249" t="str">
        <f t="shared" si="99"/>
        <v/>
      </c>
      <c r="AC520" s="3" t="str">
        <f t="shared" si="100"/>
        <v/>
      </c>
      <c r="AD520" s="5" t="str">
        <f t="shared" si="93"/>
        <v/>
      </c>
      <c r="AE520" s="3" t="str">
        <f t="shared" si="101"/>
        <v/>
      </c>
      <c r="AF520" s="3"/>
      <c r="AH520">
        <f>MATCH(ROUND(M520,0)&amp;ROUND(N520,0),樣點!N:N,0)</f>
        <v>1880</v>
      </c>
      <c r="AI520" s="5">
        <f t="shared" si="102"/>
        <v>6.9444449618458748E-3</v>
      </c>
    </row>
    <row r="521" spans="3:35">
      <c r="C521" s="246" t="s">
        <v>209</v>
      </c>
      <c r="D521" s="246" t="s">
        <v>210</v>
      </c>
      <c r="E521" s="246" t="s">
        <v>231</v>
      </c>
      <c r="F521" s="246" t="s">
        <v>232</v>
      </c>
      <c r="G521" s="246">
        <v>2019</v>
      </c>
      <c r="H521" s="246">
        <v>5</v>
      </c>
      <c r="I521" s="246">
        <v>24</v>
      </c>
      <c r="J521" s="246">
        <v>1</v>
      </c>
      <c r="K521" s="246" t="s">
        <v>233</v>
      </c>
      <c r="L521" s="247">
        <v>6</v>
      </c>
      <c r="M521" s="246">
        <v>284092</v>
      </c>
      <c r="N521" s="246">
        <v>2571785</v>
      </c>
      <c r="O521" s="246">
        <v>8</v>
      </c>
      <c r="P521" s="246">
        <v>42</v>
      </c>
      <c r="Q521" s="246">
        <v>0</v>
      </c>
      <c r="R521" s="246"/>
      <c r="S521" s="246"/>
      <c r="T521" s="246" t="s">
        <v>230</v>
      </c>
      <c r="U521" s="246"/>
      <c r="V521" t="str">
        <f>INDEX(樣區!H:H,MATCH(F521,樣區!E:E,0))</f>
        <v>3月,5月</v>
      </c>
      <c r="W521" s="3" t="str">
        <f t="shared" si="94"/>
        <v>Y</v>
      </c>
      <c r="X521" s="3" t="str">
        <f t="shared" si="95"/>
        <v/>
      </c>
      <c r="Y521" s="3" t="str">
        <f t="shared" si="96"/>
        <v/>
      </c>
      <c r="Z521" s="3" t="str">
        <f t="shared" si="97"/>
        <v/>
      </c>
      <c r="AA521" s="3" t="str">
        <f t="shared" si="98"/>
        <v/>
      </c>
      <c r="AB521" s="249" t="str">
        <f t="shared" si="99"/>
        <v/>
      </c>
      <c r="AC521" s="3" t="str">
        <f t="shared" si="100"/>
        <v/>
      </c>
      <c r="AD521" s="5" t="str">
        <f t="shared" si="93"/>
        <v/>
      </c>
      <c r="AE521" s="3" t="str">
        <f t="shared" si="101"/>
        <v/>
      </c>
      <c r="AF521" s="3"/>
      <c r="AH521">
        <f>MATCH(ROUND(M521,0)&amp;ROUND(N521,0),樣點!N:N,0)</f>
        <v>1881</v>
      </c>
      <c r="AI521" s="5">
        <f t="shared" si="102"/>
        <v>6.9444440305233002E-3</v>
      </c>
    </row>
    <row r="522" spans="3:35">
      <c r="C522" s="246" t="s">
        <v>209</v>
      </c>
      <c r="D522" s="246" t="s">
        <v>210</v>
      </c>
      <c r="E522" s="246" t="s">
        <v>231</v>
      </c>
      <c r="F522" s="246" t="s">
        <v>232</v>
      </c>
      <c r="G522" s="246">
        <v>2019</v>
      </c>
      <c r="H522" s="246">
        <v>5</v>
      </c>
      <c r="I522" s="246">
        <v>24</v>
      </c>
      <c r="J522" s="246">
        <v>1</v>
      </c>
      <c r="K522" s="246" t="s">
        <v>233</v>
      </c>
      <c r="L522" s="247">
        <v>7</v>
      </c>
      <c r="M522" s="246">
        <v>283926</v>
      </c>
      <c r="N522" s="246">
        <v>2571884</v>
      </c>
      <c r="O522" s="246">
        <v>8</v>
      </c>
      <c r="P522" s="246">
        <v>52</v>
      </c>
      <c r="Q522" s="246">
        <v>0</v>
      </c>
      <c r="R522" s="246"/>
      <c r="S522" s="246"/>
      <c r="T522" s="246" t="s">
        <v>230</v>
      </c>
      <c r="U522" s="246" t="s">
        <v>234</v>
      </c>
      <c r="V522" t="str">
        <f>INDEX(樣區!H:H,MATCH(F522,樣區!E:E,0))</f>
        <v>3月,5月</v>
      </c>
      <c r="W522" s="3" t="str">
        <f t="shared" si="94"/>
        <v>Y</v>
      </c>
      <c r="X522" s="3" t="str">
        <f t="shared" si="95"/>
        <v/>
      </c>
      <c r="Y522" s="3" t="str">
        <f t="shared" si="96"/>
        <v/>
      </c>
      <c r="Z522" s="3" t="str">
        <f t="shared" si="97"/>
        <v/>
      </c>
      <c r="AA522" s="3" t="str">
        <f t="shared" si="98"/>
        <v/>
      </c>
      <c r="AB522" s="249" t="str">
        <f t="shared" si="99"/>
        <v/>
      </c>
      <c r="AC522" s="3" t="str">
        <f t="shared" si="100"/>
        <v/>
      </c>
      <c r="AD522" s="5" t="str">
        <f t="shared" si="93"/>
        <v/>
      </c>
      <c r="AE522" s="3" t="str">
        <f t="shared" si="101"/>
        <v/>
      </c>
      <c r="AF522" s="3"/>
      <c r="AH522">
        <f>MATCH(ROUND(M522,0)&amp;ROUND(N522,0),樣點!N:N,0)</f>
        <v>1882</v>
      </c>
      <c r="AI522" s="5">
        <f t="shared" si="102"/>
        <v>6.9444439723156393E-3</v>
      </c>
    </row>
    <row r="523" spans="3:35">
      <c r="C523" s="246" t="s">
        <v>209</v>
      </c>
      <c r="D523" s="246" t="s">
        <v>210</v>
      </c>
      <c r="E523" s="246" t="s">
        <v>231</v>
      </c>
      <c r="F523" s="246" t="s">
        <v>232</v>
      </c>
      <c r="G523" s="246">
        <v>2019</v>
      </c>
      <c r="H523" s="246">
        <v>5</v>
      </c>
      <c r="I523" s="246">
        <v>24</v>
      </c>
      <c r="J523" s="246">
        <v>1</v>
      </c>
      <c r="K523" s="246" t="s">
        <v>233</v>
      </c>
      <c r="L523" s="247">
        <v>8</v>
      </c>
      <c r="M523" s="246">
        <v>283768</v>
      </c>
      <c r="N523" s="246">
        <v>2572043</v>
      </c>
      <c r="O523" s="246">
        <v>9</v>
      </c>
      <c r="P523" s="246">
        <v>2</v>
      </c>
      <c r="Q523" s="246">
        <v>0</v>
      </c>
      <c r="R523" s="246"/>
      <c r="S523" s="246"/>
      <c r="T523" s="246" t="s">
        <v>230</v>
      </c>
      <c r="U523" s="246"/>
      <c r="V523" t="str">
        <f>INDEX(樣區!H:H,MATCH(F523,樣區!E:E,0))</f>
        <v>3月,5月</v>
      </c>
      <c r="W523" s="3" t="str">
        <f t="shared" si="94"/>
        <v>Y</v>
      </c>
      <c r="X523" s="3" t="str">
        <f t="shared" si="95"/>
        <v/>
      </c>
      <c r="Y523" s="3" t="str">
        <f t="shared" si="96"/>
        <v/>
      </c>
      <c r="Z523" s="3" t="str">
        <f t="shared" si="97"/>
        <v/>
      </c>
      <c r="AA523" s="3" t="str">
        <f t="shared" si="98"/>
        <v/>
      </c>
      <c r="AB523" s="249" t="str">
        <f t="shared" si="99"/>
        <v/>
      </c>
      <c r="AC523" s="3" t="str">
        <f t="shared" si="100"/>
        <v/>
      </c>
      <c r="AD523" s="5" t="str">
        <f t="shared" si="93"/>
        <v/>
      </c>
      <c r="AE523" s="3" t="str">
        <f t="shared" si="101"/>
        <v/>
      </c>
      <c r="AF523" s="3"/>
      <c r="AH523">
        <f>MATCH(ROUND(M523,0)&amp;ROUND(N523,0),樣點!N:N,0)</f>
        <v>1883</v>
      </c>
      <c r="AI523" s="5" t="str">
        <f t="shared" si="102"/>
        <v/>
      </c>
    </row>
    <row r="524" spans="3:35">
      <c r="C524" s="246" t="s">
        <v>209</v>
      </c>
      <c r="D524" s="246" t="s">
        <v>210</v>
      </c>
      <c r="E524" s="246" t="s">
        <v>235</v>
      </c>
      <c r="F524" s="246" t="s">
        <v>236</v>
      </c>
      <c r="G524" s="246">
        <v>2019</v>
      </c>
      <c r="H524" s="246">
        <v>5</v>
      </c>
      <c r="I524" s="246">
        <v>28</v>
      </c>
      <c r="J524" s="246">
        <v>1</v>
      </c>
      <c r="K524" s="246" t="s">
        <v>237</v>
      </c>
      <c r="L524" s="247">
        <v>1</v>
      </c>
      <c r="M524" s="246">
        <v>278904</v>
      </c>
      <c r="N524" s="246">
        <v>2557004</v>
      </c>
      <c r="O524" s="246">
        <v>7</v>
      </c>
      <c r="P524" s="246">
        <v>10</v>
      </c>
      <c r="Q524" s="246">
        <v>0</v>
      </c>
      <c r="R524" s="246"/>
      <c r="S524" s="246"/>
      <c r="T524" s="246" t="s">
        <v>26</v>
      </c>
      <c r="U524" s="246"/>
      <c r="V524" t="str">
        <f>INDEX(樣區!H:H,MATCH(F524,樣區!E:E,0))</f>
        <v>3月,5月</v>
      </c>
      <c r="W524" s="3" t="str">
        <f t="shared" si="94"/>
        <v>Y</v>
      </c>
      <c r="X524" s="3" t="str">
        <f t="shared" si="95"/>
        <v/>
      </c>
      <c r="Y524" s="3" t="str">
        <f t="shared" si="96"/>
        <v/>
      </c>
      <c r="Z524" s="3" t="str">
        <f t="shared" si="97"/>
        <v/>
      </c>
      <c r="AA524" s="3" t="str">
        <f t="shared" si="98"/>
        <v/>
      </c>
      <c r="AB524" s="249" t="str">
        <f t="shared" si="99"/>
        <v/>
      </c>
      <c r="AC524" s="3" t="str">
        <f t="shared" si="100"/>
        <v/>
      </c>
      <c r="AD524" s="5" t="str">
        <f t="shared" si="93"/>
        <v/>
      </c>
      <c r="AE524" s="3" t="str">
        <f t="shared" si="101"/>
        <v/>
      </c>
      <c r="AF524" s="3"/>
      <c r="AH524">
        <f>MATCH(ROUND(M524,0)&amp;ROUND(N524,0),樣點!N:N,0)</f>
        <v>1884</v>
      </c>
      <c r="AI524" s="5">
        <f t="shared" si="102"/>
        <v>6.9444439723156393E-3</v>
      </c>
    </row>
    <row r="525" spans="3:35">
      <c r="C525" s="246" t="s">
        <v>209</v>
      </c>
      <c r="D525" s="246" t="s">
        <v>210</v>
      </c>
      <c r="E525" s="246" t="s">
        <v>235</v>
      </c>
      <c r="F525" s="246" t="s">
        <v>236</v>
      </c>
      <c r="G525" s="246">
        <v>2019</v>
      </c>
      <c r="H525" s="246">
        <v>5</v>
      </c>
      <c r="I525" s="246">
        <v>28</v>
      </c>
      <c r="J525" s="246">
        <v>1</v>
      </c>
      <c r="K525" s="246" t="s">
        <v>237</v>
      </c>
      <c r="L525" s="247">
        <v>2</v>
      </c>
      <c r="M525" s="246">
        <v>279108</v>
      </c>
      <c r="N525" s="246">
        <v>2557182</v>
      </c>
      <c r="O525" s="246">
        <v>7</v>
      </c>
      <c r="P525" s="246">
        <v>20</v>
      </c>
      <c r="Q525" s="246">
        <v>0</v>
      </c>
      <c r="R525" s="246"/>
      <c r="S525" s="246"/>
      <c r="T525" s="246" t="s">
        <v>26</v>
      </c>
      <c r="U525" s="246"/>
      <c r="V525" t="str">
        <f>INDEX(樣區!H:H,MATCH(F525,樣區!E:E,0))</f>
        <v>3月,5月</v>
      </c>
      <c r="W525" s="3" t="str">
        <f t="shared" si="94"/>
        <v>N</v>
      </c>
      <c r="X525" s="3" t="str">
        <f t="shared" si="95"/>
        <v/>
      </c>
      <c r="Y525" s="3" t="str">
        <f t="shared" si="96"/>
        <v/>
      </c>
      <c r="Z525" s="3" t="str">
        <f t="shared" si="97"/>
        <v/>
      </c>
      <c r="AA525" s="3" t="str">
        <f t="shared" si="98"/>
        <v/>
      </c>
      <c r="AB525" s="2" t="str">
        <f t="shared" si="99"/>
        <v/>
      </c>
      <c r="AC525" s="3" t="str">
        <f t="shared" si="100"/>
        <v/>
      </c>
      <c r="AD525" s="5" t="str">
        <f>IF(ISBLANK(O525),"需記錄時間",IFERROR(IF((AI525-TIME(0,5,59))&lt;0,"需計滿6分鍾",""),""))</f>
        <v/>
      </c>
      <c r="AE525" s="3" t="str">
        <f t="shared" si="101"/>
        <v/>
      </c>
      <c r="AF525" s="3"/>
      <c r="AH525" t="e">
        <f>MATCH(ROUND(M525,0)&amp;ROUND(N525,0),樣點!N:N,0)</f>
        <v>#N/A</v>
      </c>
      <c r="AI525" s="5">
        <f t="shared" si="102"/>
        <v>6.9444450200535357E-3</v>
      </c>
    </row>
    <row r="526" spans="3:35">
      <c r="C526" s="246" t="s">
        <v>209</v>
      </c>
      <c r="D526" s="246" t="s">
        <v>210</v>
      </c>
      <c r="E526" s="246" t="s">
        <v>235</v>
      </c>
      <c r="F526" s="246" t="s">
        <v>236</v>
      </c>
      <c r="G526" s="246">
        <v>2019</v>
      </c>
      <c r="H526" s="246">
        <v>5</v>
      </c>
      <c r="I526" s="246">
        <v>28</v>
      </c>
      <c r="J526" s="246">
        <v>1</v>
      </c>
      <c r="K526" s="246" t="s">
        <v>237</v>
      </c>
      <c r="L526" s="247">
        <v>3</v>
      </c>
      <c r="M526" s="246">
        <v>279048</v>
      </c>
      <c r="N526" s="246">
        <v>2557324</v>
      </c>
      <c r="O526" s="246">
        <v>7</v>
      </c>
      <c r="P526" s="246">
        <v>30</v>
      </c>
      <c r="Q526" s="246">
        <v>0</v>
      </c>
      <c r="R526" s="246"/>
      <c r="S526" s="246"/>
      <c r="T526" s="246" t="s">
        <v>26</v>
      </c>
      <c r="U526" s="246"/>
      <c r="V526" t="str">
        <f>INDEX(樣區!H:H,MATCH(F526,樣區!E:E,0))</f>
        <v>3月,5月</v>
      </c>
      <c r="W526" s="3" t="str">
        <f t="shared" si="94"/>
        <v>Y</v>
      </c>
      <c r="X526" s="3" t="str">
        <f t="shared" si="95"/>
        <v/>
      </c>
      <c r="Y526" s="3" t="str">
        <f t="shared" si="96"/>
        <v/>
      </c>
      <c r="Z526" s="3" t="str">
        <f t="shared" si="97"/>
        <v/>
      </c>
      <c r="AA526" s="3" t="str">
        <f t="shared" si="98"/>
        <v/>
      </c>
      <c r="AB526" s="249" t="str">
        <f t="shared" si="99"/>
        <v/>
      </c>
      <c r="AC526" s="3" t="str">
        <f t="shared" si="100"/>
        <v/>
      </c>
      <c r="AD526" s="5" t="str">
        <f t="shared" ref="AD526:AD533" si="103">IF(ISBLANK(O526),"需記錄時間",IFERROR(IF((AI526-TIME(0,5,59))&lt;0,"需計滿6分鐘",""),""))</f>
        <v/>
      </c>
      <c r="AE526" s="3" t="str">
        <f t="shared" si="101"/>
        <v/>
      </c>
      <c r="AF526" s="3"/>
      <c r="AH526">
        <f>MATCH(ROUND(M526,0)&amp;ROUND(N526,0),樣點!N:N,0)</f>
        <v>1885</v>
      </c>
      <c r="AI526" s="5">
        <f t="shared" si="102"/>
        <v>6.9444439723156393E-3</v>
      </c>
    </row>
    <row r="527" spans="3:35">
      <c r="C527" s="246" t="s">
        <v>209</v>
      </c>
      <c r="D527" s="246" t="s">
        <v>210</v>
      </c>
      <c r="E527" s="246" t="s">
        <v>235</v>
      </c>
      <c r="F527" s="246" t="s">
        <v>236</v>
      </c>
      <c r="G527" s="246">
        <v>2019</v>
      </c>
      <c r="H527" s="246">
        <v>5</v>
      </c>
      <c r="I527" s="246">
        <v>28</v>
      </c>
      <c r="J527" s="246">
        <v>1</v>
      </c>
      <c r="K527" s="246" t="s">
        <v>237</v>
      </c>
      <c r="L527" s="247">
        <v>4</v>
      </c>
      <c r="M527" s="246">
        <v>278881</v>
      </c>
      <c r="N527" s="246">
        <v>2557509</v>
      </c>
      <c r="O527" s="246">
        <v>7</v>
      </c>
      <c r="P527" s="246">
        <v>40</v>
      </c>
      <c r="Q527" s="246">
        <v>0</v>
      </c>
      <c r="R527" s="246"/>
      <c r="S527" s="246"/>
      <c r="T527" s="246" t="s">
        <v>26</v>
      </c>
      <c r="U527" s="246"/>
      <c r="V527" t="str">
        <f>INDEX(樣區!H:H,MATCH(F527,樣區!E:E,0))</f>
        <v>3月,5月</v>
      </c>
      <c r="W527" s="3" t="str">
        <f t="shared" si="94"/>
        <v>Y</v>
      </c>
      <c r="X527" s="3" t="str">
        <f t="shared" si="95"/>
        <v/>
      </c>
      <c r="Y527" s="3" t="str">
        <f t="shared" si="96"/>
        <v/>
      </c>
      <c r="Z527" s="3" t="str">
        <f t="shared" si="97"/>
        <v/>
      </c>
      <c r="AA527" s="3" t="str">
        <f t="shared" si="98"/>
        <v/>
      </c>
      <c r="AB527" s="249" t="str">
        <f t="shared" si="99"/>
        <v/>
      </c>
      <c r="AC527" s="3" t="str">
        <f t="shared" si="100"/>
        <v/>
      </c>
      <c r="AD527" s="5" t="str">
        <f t="shared" si="103"/>
        <v/>
      </c>
      <c r="AE527" s="3" t="str">
        <f t="shared" si="101"/>
        <v/>
      </c>
      <c r="AF527" s="3"/>
      <c r="AH527">
        <f>MATCH(ROUND(M527,0)&amp;ROUND(N527,0),樣點!N:N,0)</f>
        <v>1886</v>
      </c>
      <c r="AI527" s="5">
        <f t="shared" si="102"/>
        <v>6.9444440305233002E-3</v>
      </c>
    </row>
    <row r="528" spans="3:35">
      <c r="C528" s="246" t="s">
        <v>209</v>
      </c>
      <c r="D528" s="246" t="s">
        <v>210</v>
      </c>
      <c r="E528" s="246" t="s">
        <v>235</v>
      </c>
      <c r="F528" s="246" t="s">
        <v>236</v>
      </c>
      <c r="G528" s="246">
        <v>2019</v>
      </c>
      <c r="H528" s="246">
        <v>5</v>
      </c>
      <c r="I528" s="246">
        <v>28</v>
      </c>
      <c r="J528" s="246">
        <v>1</v>
      </c>
      <c r="K528" s="246" t="s">
        <v>237</v>
      </c>
      <c r="L528" s="247">
        <v>5</v>
      </c>
      <c r="M528" s="246">
        <v>278670</v>
      </c>
      <c r="N528" s="246">
        <v>2557488</v>
      </c>
      <c r="O528" s="246">
        <v>7</v>
      </c>
      <c r="P528" s="246">
        <v>50</v>
      </c>
      <c r="Q528" s="246">
        <v>0</v>
      </c>
      <c r="R528" s="246"/>
      <c r="S528" s="246"/>
      <c r="T528" s="246" t="s">
        <v>26</v>
      </c>
      <c r="U528" s="246"/>
      <c r="V528" t="str">
        <f>INDEX(樣區!H:H,MATCH(F528,樣區!E:E,0))</f>
        <v>3月,5月</v>
      </c>
      <c r="W528" s="3" t="str">
        <f t="shared" si="94"/>
        <v>Y</v>
      </c>
      <c r="X528" s="3" t="str">
        <f t="shared" si="95"/>
        <v/>
      </c>
      <c r="Y528" s="3" t="str">
        <f t="shared" si="96"/>
        <v/>
      </c>
      <c r="Z528" s="3" t="str">
        <f t="shared" si="97"/>
        <v/>
      </c>
      <c r="AA528" s="3" t="str">
        <f t="shared" si="98"/>
        <v/>
      </c>
      <c r="AB528" s="249" t="str">
        <f t="shared" si="99"/>
        <v/>
      </c>
      <c r="AC528" s="3" t="str">
        <f t="shared" si="100"/>
        <v/>
      </c>
      <c r="AD528" s="5" t="str">
        <f t="shared" si="103"/>
        <v/>
      </c>
      <c r="AE528" s="3" t="str">
        <f t="shared" si="101"/>
        <v/>
      </c>
      <c r="AF528" s="3"/>
      <c r="AH528">
        <f>MATCH(ROUND(M528,0)&amp;ROUND(N528,0),樣點!N:N,0)</f>
        <v>1887</v>
      </c>
      <c r="AI528" s="5">
        <f t="shared" si="102"/>
        <v>6.9444450200535357E-3</v>
      </c>
    </row>
    <row r="529" spans="3:35">
      <c r="C529" s="246" t="s">
        <v>209</v>
      </c>
      <c r="D529" s="246" t="s">
        <v>210</v>
      </c>
      <c r="E529" s="246" t="s">
        <v>235</v>
      </c>
      <c r="F529" s="246" t="s">
        <v>236</v>
      </c>
      <c r="G529" s="246">
        <v>2019</v>
      </c>
      <c r="H529" s="246">
        <v>5</v>
      </c>
      <c r="I529" s="246">
        <v>28</v>
      </c>
      <c r="J529" s="246">
        <v>1</v>
      </c>
      <c r="K529" s="246" t="s">
        <v>237</v>
      </c>
      <c r="L529" s="247">
        <v>6</v>
      </c>
      <c r="M529" s="246">
        <v>278589</v>
      </c>
      <c r="N529" s="246">
        <v>2557700</v>
      </c>
      <c r="O529" s="246">
        <v>8</v>
      </c>
      <c r="P529" s="246">
        <v>0</v>
      </c>
      <c r="Q529" s="246">
        <v>0</v>
      </c>
      <c r="R529" s="246"/>
      <c r="S529" s="246"/>
      <c r="T529" s="246" t="s">
        <v>31</v>
      </c>
      <c r="U529" s="246" t="s">
        <v>238</v>
      </c>
      <c r="V529" t="str">
        <f>INDEX(樣區!H:H,MATCH(F529,樣區!E:E,0))</f>
        <v>3月,5月</v>
      </c>
      <c r="W529" s="3" t="str">
        <f t="shared" si="94"/>
        <v>Y</v>
      </c>
      <c r="X529" s="3" t="str">
        <f t="shared" si="95"/>
        <v/>
      </c>
      <c r="Y529" s="3" t="str">
        <f t="shared" si="96"/>
        <v/>
      </c>
      <c r="Z529" s="3" t="str">
        <f t="shared" si="97"/>
        <v/>
      </c>
      <c r="AA529" s="3" t="str">
        <f t="shared" si="98"/>
        <v/>
      </c>
      <c r="AB529" s="249" t="str">
        <f t="shared" si="99"/>
        <v/>
      </c>
      <c r="AC529" s="3" t="str">
        <f t="shared" si="100"/>
        <v/>
      </c>
      <c r="AD529" s="5" t="str">
        <f t="shared" si="103"/>
        <v/>
      </c>
      <c r="AE529" s="3" t="str">
        <f t="shared" si="101"/>
        <v/>
      </c>
      <c r="AF529" s="3"/>
      <c r="AH529">
        <f>MATCH(ROUND(M529,0)&amp;ROUND(N529,0),樣點!N:N,0)</f>
        <v>1888</v>
      </c>
      <c r="AI529" s="5">
        <f t="shared" si="102"/>
        <v>6.9444439723156393E-3</v>
      </c>
    </row>
    <row r="530" spans="3:35">
      <c r="C530" s="246" t="s">
        <v>209</v>
      </c>
      <c r="D530" s="246" t="s">
        <v>210</v>
      </c>
      <c r="E530" s="246" t="s">
        <v>235</v>
      </c>
      <c r="F530" s="246" t="s">
        <v>236</v>
      </c>
      <c r="G530" s="246">
        <v>2019</v>
      </c>
      <c r="H530" s="246">
        <v>5</v>
      </c>
      <c r="I530" s="246">
        <v>28</v>
      </c>
      <c r="J530" s="246">
        <v>1</v>
      </c>
      <c r="K530" s="246" t="s">
        <v>237</v>
      </c>
      <c r="L530" s="247">
        <v>7</v>
      </c>
      <c r="M530" s="246">
        <v>278719</v>
      </c>
      <c r="N530" s="246">
        <v>2557926</v>
      </c>
      <c r="O530" s="246">
        <v>8</v>
      </c>
      <c r="P530" s="246">
        <v>10</v>
      </c>
      <c r="Q530" s="246">
        <v>0</v>
      </c>
      <c r="R530" s="246"/>
      <c r="S530" s="246"/>
      <c r="T530" s="246" t="s">
        <v>230</v>
      </c>
      <c r="U530" s="246"/>
      <c r="V530" t="str">
        <f>INDEX(樣區!H:H,MATCH(F530,樣區!E:E,0))</f>
        <v>3月,5月</v>
      </c>
      <c r="W530" s="3" t="str">
        <f t="shared" si="94"/>
        <v>Y</v>
      </c>
      <c r="X530" s="3" t="str">
        <f t="shared" si="95"/>
        <v/>
      </c>
      <c r="Y530" s="3" t="str">
        <f t="shared" si="96"/>
        <v/>
      </c>
      <c r="Z530" s="3" t="str">
        <f t="shared" si="97"/>
        <v/>
      </c>
      <c r="AA530" s="3" t="str">
        <f t="shared" si="98"/>
        <v/>
      </c>
      <c r="AB530" s="249" t="str">
        <f t="shared" si="99"/>
        <v/>
      </c>
      <c r="AC530" s="3" t="str">
        <f t="shared" si="100"/>
        <v/>
      </c>
      <c r="AD530" s="5" t="str">
        <f t="shared" si="103"/>
        <v/>
      </c>
      <c r="AE530" s="3" t="str">
        <f t="shared" si="101"/>
        <v/>
      </c>
      <c r="AF530" s="3"/>
      <c r="AH530">
        <f>MATCH(ROUND(M530,0)&amp;ROUND(N530,0),樣點!N:N,0)</f>
        <v>1889</v>
      </c>
      <c r="AI530" s="5">
        <f t="shared" si="102"/>
        <v>6.9444450200535357E-3</v>
      </c>
    </row>
    <row r="531" spans="3:35">
      <c r="C531" s="246" t="s">
        <v>209</v>
      </c>
      <c r="D531" s="246" t="s">
        <v>210</v>
      </c>
      <c r="E531" s="246" t="s">
        <v>235</v>
      </c>
      <c r="F531" s="246" t="s">
        <v>236</v>
      </c>
      <c r="G531" s="246">
        <v>2019</v>
      </c>
      <c r="H531" s="246">
        <v>5</v>
      </c>
      <c r="I531" s="246">
        <v>28</v>
      </c>
      <c r="J531" s="246">
        <v>1</v>
      </c>
      <c r="K531" s="246" t="s">
        <v>237</v>
      </c>
      <c r="L531" s="247">
        <v>8</v>
      </c>
      <c r="M531" s="246">
        <v>278795</v>
      </c>
      <c r="N531" s="246">
        <v>2558149</v>
      </c>
      <c r="O531" s="246">
        <v>8</v>
      </c>
      <c r="P531" s="246">
        <v>20</v>
      </c>
      <c r="Q531" s="246">
        <v>0</v>
      </c>
      <c r="R531" s="246"/>
      <c r="S531" s="246"/>
      <c r="T531" s="246" t="s">
        <v>230</v>
      </c>
      <c r="U531" s="246" t="s">
        <v>239</v>
      </c>
      <c r="V531" t="str">
        <f>INDEX(樣區!H:H,MATCH(F531,樣區!E:E,0))</f>
        <v>3月,5月</v>
      </c>
      <c r="W531" s="3" t="str">
        <f t="shared" si="94"/>
        <v>Y</v>
      </c>
      <c r="X531" s="3" t="str">
        <f t="shared" si="95"/>
        <v/>
      </c>
      <c r="Y531" s="3" t="str">
        <f t="shared" si="96"/>
        <v/>
      </c>
      <c r="Z531" s="3" t="str">
        <f t="shared" si="97"/>
        <v/>
      </c>
      <c r="AA531" s="3" t="str">
        <f t="shared" si="98"/>
        <v/>
      </c>
      <c r="AB531" s="249" t="str">
        <f t="shared" si="99"/>
        <v/>
      </c>
      <c r="AC531" s="3" t="str">
        <f t="shared" si="100"/>
        <v/>
      </c>
      <c r="AD531" s="5" t="str">
        <f t="shared" si="103"/>
        <v/>
      </c>
      <c r="AE531" s="3" t="str">
        <f t="shared" si="101"/>
        <v/>
      </c>
      <c r="AF531" s="3"/>
      <c r="AH531">
        <f>MATCH(ROUND(M531,0)&amp;ROUND(N531,0),樣點!N:N,0)</f>
        <v>1890</v>
      </c>
      <c r="AI531" s="5" t="str">
        <f t="shared" si="102"/>
        <v/>
      </c>
    </row>
    <row r="532" spans="3:35">
      <c r="C532" s="246" t="s">
        <v>209</v>
      </c>
      <c r="D532" s="246" t="s">
        <v>240</v>
      </c>
      <c r="E532" s="246" t="s">
        <v>241</v>
      </c>
      <c r="F532" s="246" t="s">
        <v>242</v>
      </c>
      <c r="G532" s="246">
        <v>2019</v>
      </c>
      <c r="H532" s="246">
        <v>5</v>
      </c>
      <c r="I532" s="246">
        <v>24</v>
      </c>
      <c r="J532" s="246">
        <v>1</v>
      </c>
      <c r="K532" s="246" t="s">
        <v>243</v>
      </c>
      <c r="L532" s="247">
        <v>1</v>
      </c>
      <c r="M532" s="246">
        <v>304532</v>
      </c>
      <c r="N532" s="246">
        <v>2617986</v>
      </c>
      <c r="O532" s="246">
        <v>10</v>
      </c>
      <c r="P532" s="246">
        <v>40</v>
      </c>
      <c r="Q532" s="246">
        <v>0</v>
      </c>
      <c r="R532" s="246"/>
      <c r="S532" s="246"/>
      <c r="T532" s="246" t="s">
        <v>230</v>
      </c>
      <c r="U532" s="246"/>
      <c r="V532" t="str">
        <f>INDEX(樣區!H:H,MATCH(F532,樣區!E:E,0))</f>
        <v>3月,5月</v>
      </c>
      <c r="W532" s="3" t="str">
        <f t="shared" si="94"/>
        <v>Y</v>
      </c>
      <c r="X532" s="3" t="str">
        <f t="shared" si="95"/>
        <v/>
      </c>
      <c r="Y532" s="3" t="str">
        <f t="shared" si="96"/>
        <v>時間太晚</v>
      </c>
      <c r="Z532" s="3" t="str">
        <f t="shared" si="97"/>
        <v/>
      </c>
      <c r="AA532" s="3" t="str">
        <f t="shared" si="98"/>
        <v/>
      </c>
      <c r="AB532" s="249" t="str">
        <f t="shared" si="99"/>
        <v/>
      </c>
      <c r="AC532" s="3" t="str">
        <f t="shared" si="100"/>
        <v/>
      </c>
      <c r="AD532" s="5" t="str">
        <f t="shared" si="103"/>
        <v/>
      </c>
      <c r="AE532" s="3" t="str">
        <f t="shared" si="101"/>
        <v/>
      </c>
      <c r="AF532" s="3"/>
      <c r="AH532">
        <f>MATCH(ROUND(M532,0)&amp;ROUND(N532,0),樣點!N:N,0)</f>
        <v>1693</v>
      </c>
      <c r="AI532" s="5">
        <f t="shared" si="102"/>
        <v>1.1805556016042829E-2</v>
      </c>
    </row>
    <row r="533" spans="3:35">
      <c r="C533" s="246" t="s">
        <v>209</v>
      </c>
      <c r="D533" s="246" t="s">
        <v>240</v>
      </c>
      <c r="E533" s="246" t="s">
        <v>241</v>
      </c>
      <c r="F533" s="246" t="s">
        <v>242</v>
      </c>
      <c r="G533" s="246">
        <v>2019</v>
      </c>
      <c r="H533" s="246">
        <v>5</v>
      </c>
      <c r="I533" s="246">
        <v>24</v>
      </c>
      <c r="J533" s="246">
        <v>1</v>
      </c>
      <c r="K533" s="246" t="s">
        <v>243</v>
      </c>
      <c r="L533" s="247">
        <v>2</v>
      </c>
      <c r="M533" s="246">
        <v>304549</v>
      </c>
      <c r="N533" s="246">
        <v>2617742</v>
      </c>
      <c r="O533" s="246">
        <v>10</v>
      </c>
      <c r="P533" s="246">
        <v>57</v>
      </c>
      <c r="Q533" s="246">
        <v>0</v>
      </c>
      <c r="R533" s="246"/>
      <c r="S533" s="246"/>
      <c r="T533" s="246" t="s">
        <v>31</v>
      </c>
      <c r="U533" s="246"/>
      <c r="V533" t="str">
        <f>INDEX(樣區!H:H,MATCH(F533,樣區!E:E,0))</f>
        <v>3月,5月</v>
      </c>
      <c r="W533" s="3" t="str">
        <f t="shared" si="94"/>
        <v>Y</v>
      </c>
      <c r="X533" s="3" t="str">
        <f t="shared" si="95"/>
        <v/>
      </c>
      <c r="Y533" s="3" t="str">
        <f t="shared" si="96"/>
        <v>時間太晚</v>
      </c>
      <c r="Z533" s="3" t="str">
        <f t="shared" si="97"/>
        <v/>
      </c>
      <c r="AA533" s="3" t="str">
        <f t="shared" si="98"/>
        <v/>
      </c>
      <c r="AB533" s="249" t="str">
        <f t="shared" si="99"/>
        <v/>
      </c>
      <c r="AC533" s="3" t="str">
        <f t="shared" si="100"/>
        <v/>
      </c>
      <c r="AD533" s="5" t="str">
        <f t="shared" si="103"/>
        <v/>
      </c>
      <c r="AE533" s="3" t="str">
        <f t="shared" si="101"/>
        <v/>
      </c>
      <c r="AF533" s="3"/>
      <c r="AH533">
        <f>MATCH(ROUND(M533,0)&amp;ROUND(N533,0),樣點!N:N,0)</f>
        <v>1694</v>
      </c>
      <c r="AI533" s="5">
        <f t="shared" si="102"/>
        <v>5.5555549915879965E-3</v>
      </c>
    </row>
    <row r="534" spans="3:35">
      <c r="C534" s="246" t="s">
        <v>209</v>
      </c>
      <c r="D534" s="246" t="s">
        <v>240</v>
      </c>
      <c r="E534" s="246" t="s">
        <v>241</v>
      </c>
      <c r="F534" s="246" t="s">
        <v>242</v>
      </c>
      <c r="G534" s="246">
        <v>2019</v>
      </c>
      <c r="H534" s="246">
        <v>5</v>
      </c>
      <c r="I534" s="246">
        <v>24</v>
      </c>
      <c r="J534" s="246">
        <v>1</v>
      </c>
      <c r="K534" s="246" t="s">
        <v>243</v>
      </c>
      <c r="L534" s="247">
        <v>3</v>
      </c>
      <c r="M534" s="246">
        <v>304520</v>
      </c>
      <c r="N534" s="246">
        <v>2617588</v>
      </c>
      <c r="O534" s="246">
        <v>11</v>
      </c>
      <c r="P534" s="246">
        <v>5</v>
      </c>
      <c r="Q534" s="246">
        <v>0</v>
      </c>
      <c r="R534" s="246"/>
      <c r="S534" s="246"/>
      <c r="T534" s="246" t="s">
        <v>50</v>
      </c>
      <c r="U534" s="246"/>
      <c r="V534" t="str">
        <f>INDEX(樣區!H:H,MATCH(F534,樣區!E:E,0))</f>
        <v>3月,5月</v>
      </c>
      <c r="W534" s="3" t="str">
        <f t="shared" si="94"/>
        <v>N</v>
      </c>
      <c r="X534" s="3" t="str">
        <f t="shared" si="95"/>
        <v/>
      </c>
      <c r="Y534" s="3" t="str">
        <f t="shared" si="96"/>
        <v>時間太晚</v>
      </c>
      <c r="Z534" s="3" t="str">
        <f t="shared" si="97"/>
        <v/>
      </c>
      <c r="AA534" s="3" t="str">
        <f t="shared" si="98"/>
        <v/>
      </c>
      <c r="AB534" s="2" t="str">
        <f t="shared" si="99"/>
        <v/>
      </c>
      <c r="AC534" s="3" t="str">
        <f t="shared" si="100"/>
        <v/>
      </c>
      <c r="AD534" s="5" t="str">
        <f>IF(ISBLANK(O534),"需記錄時間",IFERROR(IF((AI534-TIME(0,5,59))&lt;0,"需計滿6分鍾",""),""))</f>
        <v/>
      </c>
      <c r="AE534" s="3" t="str">
        <f t="shared" si="101"/>
        <v/>
      </c>
      <c r="AF534" s="3"/>
      <c r="AH534" t="e">
        <f>MATCH(ROUND(M534,0)&amp;ROUND(N534,0),樣點!N:N,0)</f>
        <v>#N/A</v>
      </c>
      <c r="AI534" s="5">
        <f t="shared" si="102"/>
        <v>8.3333330112509429E-3</v>
      </c>
    </row>
    <row r="535" spans="3:35">
      <c r="C535" s="246" t="s">
        <v>209</v>
      </c>
      <c r="D535" s="246" t="s">
        <v>240</v>
      </c>
      <c r="E535" s="246" t="s">
        <v>241</v>
      </c>
      <c r="F535" s="246" t="s">
        <v>242</v>
      </c>
      <c r="G535" s="246">
        <v>2019</v>
      </c>
      <c r="H535" s="246">
        <v>5</v>
      </c>
      <c r="I535" s="246">
        <v>24</v>
      </c>
      <c r="J535" s="246">
        <v>1</v>
      </c>
      <c r="K535" s="246" t="s">
        <v>243</v>
      </c>
      <c r="L535" s="247">
        <v>4</v>
      </c>
      <c r="M535" s="246">
        <v>304299</v>
      </c>
      <c r="N535" s="246">
        <v>2618013</v>
      </c>
      <c r="O535" s="246">
        <v>11</v>
      </c>
      <c r="P535" s="246">
        <v>17</v>
      </c>
      <c r="Q535" s="246">
        <v>0</v>
      </c>
      <c r="R535" s="246"/>
      <c r="S535" s="246"/>
      <c r="T535" s="246" t="s">
        <v>26</v>
      </c>
      <c r="U535" s="246"/>
      <c r="V535" t="str">
        <f>INDEX(樣區!H:H,MATCH(F535,樣區!E:E,0))</f>
        <v>3月,5月</v>
      </c>
      <c r="W535" s="3" t="str">
        <f t="shared" si="94"/>
        <v>Y</v>
      </c>
      <c r="X535" s="3" t="str">
        <f t="shared" si="95"/>
        <v/>
      </c>
      <c r="Y535" s="3" t="str">
        <f t="shared" si="96"/>
        <v>時間太晚</v>
      </c>
      <c r="Z535" s="3" t="str">
        <f t="shared" si="97"/>
        <v/>
      </c>
      <c r="AA535" s="3" t="str">
        <f t="shared" si="98"/>
        <v/>
      </c>
      <c r="AB535" s="249" t="str">
        <f t="shared" si="99"/>
        <v/>
      </c>
      <c r="AC535" s="3" t="str">
        <f t="shared" si="100"/>
        <v/>
      </c>
      <c r="AD535" s="5" t="str">
        <f t="shared" ref="AD535:AD540" si="104">IF(ISBLANK(O535),"需記錄時間",IFERROR(IF((AI535-TIME(0,5,59))&lt;0,"需計滿6分鐘",""),""))</f>
        <v/>
      </c>
      <c r="AE535" s="3" t="str">
        <f t="shared" si="101"/>
        <v/>
      </c>
      <c r="AF535" s="3"/>
      <c r="AH535">
        <f>MATCH(ROUND(M535,0)&amp;ROUND(N535,0),樣點!N:N,0)</f>
        <v>1696</v>
      </c>
      <c r="AI535" s="5">
        <f t="shared" si="102"/>
        <v>7.6388890156522393E-3</v>
      </c>
    </row>
    <row r="536" spans="3:35">
      <c r="C536" s="246" t="s">
        <v>209</v>
      </c>
      <c r="D536" s="246" t="s">
        <v>240</v>
      </c>
      <c r="E536" s="246" t="s">
        <v>241</v>
      </c>
      <c r="F536" s="246" t="s">
        <v>242</v>
      </c>
      <c r="G536" s="246">
        <v>2019</v>
      </c>
      <c r="H536" s="246">
        <v>5</v>
      </c>
      <c r="I536" s="246">
        <v>24</v>
      </c>
      <c r="J536" s="246">
        <v>1</v>
      </c>
      <c r="K536" s="246" t="s">
        <v>243</v>
      </c>
      <c r="L536" s="247">
        <v>5</v>
      </c>
      <c r="M536" s="246">
        <v>304696</v>
      </c>
      <c r="N536" s="246">
        <v>2617330</v>
      </c>
      <c r="O536" s="246">
        <v>11</v>
      </c>
      <c r="P536" s="246">
        <v>28</v>
      </c>
      <c r="Q536" s="246">
        <v>0</v>
      </c>
      <c r="R536" s="246"/>
      <c r="S536" s="246"/>
      <c r="T536" s="246" t="s">
        <v>26</v>
      </c>
      <c r="U536" s="246"/>
      <c r="V536" t="str">
        <f>INDEX(樣區!H:H,MATCH(F536,樣區!E:E,0))</f>
        <v>3月,5月</v>
      </c>
      <c r="W536" s="3" t="str">
        <f t="shared" si="94"/>
        <v>Y</v>
      </c>
      <c r="X536" s="3" t="str">
        <f t="shared" si="95"/>
        <v/>
      </c>
      <c r="Y536" s="3" t="str">
        <f t="shared" si="96"/>
        <v>時間太晚</v>
      </c>
      <c r="Z536" s="3" t="str">
        <f t="shared" si="97"/>
        <v/>
      </c>
      <c r="AA536" s="3" t="str">
        <f t="shared" si="98"/>
        <v/>
      </c>
      <c r="AB536" s="249" t="str">
        <f t="shared" si="99"/>
        <v/>
      </c>
      <c r="AC536" s="3" t="str">
        <f t="shared" si="100"/>
        <v/>
      </c>
      <c r="AD536" s="5" t="str">
        <f t="shared" si="104"/>
        <v/>
      </c>
      <c r="AE536" s="3" t="str">
        <f t="shared" si="101"/>
        <v/>
      </c>
      <c r="AF536" s="3"/>
      <c r="AH536">
        <f>MATCH(ROUND(M536,0)&amp;ROUND(N536,0),樣點!N:N,0)</f>
        <v>1697</v>
      </c>
      <c r="AI536" s="5">
        <f t="shared" si="102"/>
        <v>6.2499999767169356E-3</v>
      </c>
    </row>
    <row r="537" spans="3:35">
      <c r="C537" s="246" t="s">
        <v>209</v>
      </c>
      <c r="D537" s="246" t="s">
        <v>240</v>
      </c>
      <c r="E537" s="246" t="s">
        <v>241</v>
      </c>
      <c r="F537" s="246" t="s">
        <v>242</v>
      </c>
      <c r="G537" s="246">
        <v>2019</v>
      </c>
      <c r="H537" s="246">
        <v>5</v>
      </c>
      <c r="I537" s="246">
        <v>24</v>
      </c>
      <c r="J537" s="246">
        <v>1</v>
      </c>
      <c r="K537" s="246" t="s">
        <v>243</v>
      </c>
      <c r="L537" s="247">
        <v>6</v>
      </c>
      <c r="M537" s="246">
        <v>304695</v>
      </c>
      <c r="N537" s="246">
        <v>2616981</v>
      </c>
      <c r="O537" s="246">
        <v>11</v>
      </c>
      <c r="P537" s="246">
        <v>37</v>
      </c>
      <c r="Q537" s="246">
        <v>0</v>
      </c>
      <c r="R537" s="246"/>
      <c r="S537" s="246"/>
      <c r="T537" s="246" t="s">
        <v>26</v>
      </c>
      <c r="U537" s="246"/>
      <c r="V537" t="str">
        <f>INDEX(樣區!H:H,MATCH(F537,樣區!E:E,0))</f>
        <v>3月,5月</v>
      </c>
      <c r="W537" s="3" t="str">
        <f t="shared" si="94"/>
        <v>Y</v>
      </c>
      <c r="X537" s="3" t="str">
        <f t="shared" si="95"/>
        <v/>
      </c>
      <c r="Y537" s="3" t="str">
        <f t="shared" si="96"/>
        <v>時間太晚</v>
      </c>
      <c r="Z537" s="3" t="str">
        <f t="shared" si="97"/>
        <v/>
      </c>
      <c r="AA537" s="3" t="str">
        <f t="shared" si="98"/>
        <v/>
      </c>
      <c r="AB537" s="249" t="str">
        <f t="shared" si="99"/>
        <v/>
      </c>
      <c r="AC537" s="3" t="str">
        <f t="shared" si="100"/>
        <v/>
      </c>
      <c r="AD537" s="5" t="str">
        <f t="shared" si="104"/>
        <v/>
      </c>
      <c r="AE537" s="3" t="str">
        <f t="shared" si="101"/>
        <v/>
      </c>
      <c r="AF537" s="3"/>
      <c r="AH537">
        <f>MATCH(ROUND(M537,0)&amp;ROUND(N537,0),樣點!N:N,0)</f>
        <v>1698</v>
      </c>
      <c r="AI537" s="5" t="str">
        <f t="shared" si="102"/>
        <v/>
      </c>
    </row>
    <row r="538" spans="3:35">
      <c r="C538" s="246" t="s">
        <v>209</v>
      </c>
      <c r="D538" s="246" t="s">
        <v>240</v>
      </c>
      <c r="E538" s="246" t="s">
        <v>244</v>
      </c>
      <c r="F538" s="246" t="s">
        <v>245</v>
      </c>
      <c r="G538" s="246">
        <v>2019</v>
      </c>
      <c r="H538" s="246">
        <v>5</v>
      </c>
      <c r="I538" s="246">
        <v>27</v>
      </c>
      <c r="J538" s="246">
        <v>1</v>
      </c>
      <c r="K538" s="246" t="s">
        <v>246</v>
      </c>
      <c r="L538" s="247">
        <v>1</v>
      </c>
      <c r="M538" s="246">
        <v>293400</v>
      </c>
      <c r="N538" s="246">
        <v>2626860</v>
      </c>
      <c r="O538" s="246">
        <v>11</v>
      </c>
      <c r="P538" s="246">
        <v>17</v>
      </c>
      <c r="Q538" s="246">
        <v>0</v>
      </c>
      <c r="R538" s="246"/>
      <c r="S538" s="246"/>
      <c r="T538" s="246" t="s">
        <v>31</v>
      </c>
      <c r="U538" s="246" t="s">
        <v>247</v>
      </c>
      <c r="V538" t="str">
        <f>INDEX(樣區!H:H,MATCH(F538,樣區!E:E,0))</f>
        <v>3月,5月</v>
      </c>
      <c r="W538" s="3" t="str">
        <f t="shared" si="94"/>
        <v>Y</v>
      </c>
      <c r="X538" s="3" t="str">
        <f t="shared" si="95"/>
        <v/>
      </c>
      <c r="Y538" s="3" t="str">
        <f t="shared" si="96"/>
        <v>時間太晚</v>
      </c>
      <c r="Z538" s="3" t="str">
        <f t="shared" si="97"/>
        <v/>
      </c>
      <c r="AA538" s="3" t="str">
        <f t="shared" si="98"/>
        <v/>
      </c>
      <c r="AB538" s="249" t="str">
        <f t="shared" si="99"/>
        <v/>
      </c>
      <c r="AC538" s="3" t="str">
        <f t="shared" si="100"/>
        <v/>
      </c>
      <c r="AD538" s="5" t="str">
        <f t="shared" si="104"/>
        <v/>
      </c>
      <c r="AE538" s="3" t="str">
        <f t="shared" si="101"/>
        <v/>
      </c>
      <c r="AF538" s="3"/>
      <c r="AH538">
        <f>MATCH(ROUND(M538,0)&amp;ROUND(N538,0),樣點!N:N,0)</f>
        <v>1699</v>
      </c>
      <c r="AI538" s="5">
        <f t="shared" si="102"/>
        <v>8.3333330112509429E-3</v>
      </c>
    </row>
    <row r="539" spans="3:35">
      <c r="C539" s="246" t="s">
        <v>209</v>
      </c>
      <c r="D539" s="246" t="s">
        <v>240</v>
      </c>
      <c r="E539" s="246" t="s">
        <v>244</v>
      </c>
      <c r="F539" s="246" t="s">
        <v>245</v>
      </c>
      <c r="G539" s="246">
        <v>2019</v>
      </c>
      <c r="H539" s="246">
        <v>5</v>
      </c>
      <c r="I539" s="246">
        <v>27</v>
      </c>
      <c r="J539" s="246">
        <v>1</v>
      </c>
      <c r="K539" s="246" t="s">
        <v>246</v>
      </c>
      <c r="L539" s="247">
        <v>2</v>
      </c>
      <c r="M539" s="246">
        <v>293466</v>
      </c>
      <c r="N539" s="246">
        <v>2627067</v>
      </c>
      <c r="O539" s="246">
        <v>11</v>
      </c>
      <c r="P539" s="246">
        <v>5</v>
      </c>
      <c r="Q539" s="246">
        <v>0</v>
      </c>
      <c r="R539" s="246"/>
      <c r="S539" s="246"/>
      <c r="T539" s="246" t="s">
        <v>26</v>
      </c>
      <c r="U539" s="246" t="s">
        <v>248</v>
      </c>
      <c r="V539" t="str">
        <f>INDEX(樣區!H:H,MATCH(F539,樣區!E:E,0))</f>
        <v>3月,5月</v>
      </c>
      <c r="W539" s="3" t="str">
        <f t="shared" si="94"/>
        <v>Y</v>
      </c>
      <c r="X539" s="3" t="str">
        <f t="shared" si="95"/>
        <v/>
      </c>
      <c r="Y539" s="3" t="str">
        <f t="shared" si="96"/>
        <v>時間太晚</v>
      </c>
      <c r="Z539" s="3" t="str">
        <f t="shared" si="97"/>
        <v/>
      </c>
      <c r="AA539" s="3" t="str">
        <f t="shared" si="98"/>
        <v/>
      </c>
      <c r="AB539" s="249" t="str">
        <f t="shared" si="99"/>
        <v/>
      </c>
      <c r="AC539" s="3" t="str">
        <f t="shared" si="100"/>
        <v/>
      </c>
      <c r="AD539" s="5" t="str">
        <f t="shared" si="104"/>
        <v/>
      </c>
      <c r="AE539" s="3" t="str">
        <f t="shared" si="101"/>
        <v/>
      </c>
      <c r="AF539" s="3"/>
      <c r="AH539">
        <f>MATCH(ROUND(M539,0)&amp;ROUND(N539,0),樣點!N:N,0)</f>
        <v>1700</v>
      </c>
      <c r="AI539" s="5">
        <f t="shared" si="102"/>
        <v>1.8750000046566129E-2</v>
      </c>
    </row>
    <row r="540" spans="3:35">
      <c r="C540" s="246" t="s">
        <v>209</v>
      </c>
      <c r="D540" s="246" t="s">
        <v>240</v>
      </c>
      <c r="E540" s="246" t="s">
        <v>244</v>
      </c>
      <c r="F540" s="246" t="s">
        <v>245</v>
      </c>
      <c r="G540" s="246">
        <v>2019</v>
      </c>
      <c r="H540" s="246">
        <v>5</v>
      </c>
      <c r="I540" s="246">
        <v>27</v>
      </c>
      <c r="J540" s="246">
        <v>1</v>
      </c>
      <c r="K540" s="246" t="s">
        <v>246</v>
      </c>
      <c r="L540" s="247">
        <v>3</v>
      </c>
      <c r="M540" s="246">
        <v>293152</v>
      </c>
      <c r="N540" s="246">
        <v>2627666</v>
      </c>
      <c r="O540" s="246">
        <v>11</v>
      </c>
      <c r="P540" s="246">
        <v>32</v>
      </c>
      <c r="Q540" s="246">
        <v>0</v>
      </c>
      <c r="R540" s="246"/>
      <c r="S540" s="246"/>
      <c r="T540" s="246" t="s">
        <v>26</v>
      </c>
      <c r="U540" s="246" t="s">
        <v>249</v>
      </c>
      <c r="V540" t="str">
        <f>INDEX(樣區!H:H,MATCH(F540,樣區!E:E,0))</f>
        <v>3月,5月</v>
      </c>
      <c r="W540" s="3" t="str">
        <f t="shared" si="94"/>
        <v>Y</v>
      </c>
      <c r="X540" s="3" t="str">
        <f t="shared" si="95"/>
        <v/>
      </c>
      <c r="Y540" s="3" t="str">
        <f t="shared" si="96"/>
        <v>時間太晚</v>
      </c>
      <c r="Z540" s="3" t="str">
        <f t="shared" si="97"/>
        <v/>
      </c>
      <c r="AA540" s="3" t="str">
        <f t="shared" si="98"/>
        <v/>
      </c>
      <c r="AB540" s="249" t="str">
        <f t="shared" si="99"/>
        <v/>
      </c>
      <c r="AC540" s="3" t="str">
        <f t="shared" si="100"/>
        <v/>
      </c>
      <c r="AD540" s="5" t="str">
        <f t="shared" si="104"/>
        <v/>
      </c>
      <c r="AE540" s="3" t="str">
        <f t="shared" si="101"/>
        <v/>
      </c>
      <c r="AF540" s="3"/>
      <c r="AH540">
        <f>MATCH(ROUND(M540,0)&amp;ROUND(N540,0),樣點!N:N,0)</f>
        <v>1701</v>
      </c>
      <c r="AI540" s="5">
        <f t="shared" si="102"/>
        <v>1.3194444996770471E-2</v>
      </c>
    </row>
    <row r="541" spans="3:35">
      <c r="C541" s="246" t="s">
        <v>209</v>
      </c>
      <c r="D541" s="246" t="s">
        <v>240</v>
      </c>
      <c r="E541" s="246" t="s">
        <v>244</v>
      </c>
      <c r="F541" s="246" t="s">
        <v>245</v>
      </c>
      <c r="G541" s="246">
        <v>2019</v>
      </c>
      <c r="H541" s="246">
        <v>5</v>
      </c>
      <c r="I541" s="246">
        <v>27</v>
      </c>
      <c r="J541" s="246">
        <v>1</v>
      </c>
      <c r="K541" s="246" t="s">
        <v>246</v>
      </c>
      <c r="L541" s="247">
        <v>4</v>
      </c>
      <c r="M541" s="246">
        <v>293350</v>
      </c>
      <c r="N541" s="246">
        <v>2627603</v>
      </c>
      <c r="O541" s="246">
        <v>11</v>
      </c>
      <c r="P541" s="246">
        <v>51</v>
      </c>
      <c r="Q541" s="246">
        <v>0</v>
      </c>
      <c r="R541" s="246"/>
      <c r="S541" s="246"/>
      <c r="T541" s="246" t="s">
        <v>31</v>
      </c>
      <c r="U541" s="246" t="s">
        <v>250</v>
      </c>
      <c r="V541" t="str">
        <f>INDEX(樣區!H:H,MATCH(F541,樣區!E:E,0))</f>
        <v>3月,5月</v>
      </c>
      <c r="W541" s="3" t="str">
        <f t="shared" si="94"/>
        <v>N</v>
      </c>
      <c r="X541" s="3" t="str">
        <f t="shared" si="95"/>
        <v/>
      </c>
      <c r="Y541" s="3" t="str">
        <f t="shared" si="96"/>
        <v>時間太晚</v>
      </c>
      <c r="Z541" s="3" t="str">
        <f t="shared" si="97"/>
        <v/>
      </c>
      <c r="AA541" s="3" t="str">
        <f t="shared" si="98"/>
        <v/>
      </c>
      <c r="AB541" s="2" t="str">
        <f t="shared" si="99"/>
        <v/>
      </c>
      <c r="AC541" s="3" t="str">
        <f t="shared" si="100"/>
        <v/>
      </c>
      <c r="AD541" s="5" t="str">
        <f>IF(ISBLANK(O541),"需記錄時間",IFERROR(IF((AI541-TIME(0,5,59))&lt;0,"需計滿6分鍾",""),""))</f>
        <v/>
      </c>
      <c r="AE541" s="3" t="str">
        <f t="shared" si="101"/>
        <v/>
      </c>
      <c r="AF541" s="3"/>
      <c r="AH541" t="e">
        <f>MATCH(ROUND(M541,0)&amp;ROUND(N541,0),樣點!N:N,0)</f>
        <v>#N/A</v>
      </c>
      <c r="AI541" s="5">
        <f t="shared" si="102"/>
        <v>1.0416665987577289E-2</v>
      </c>
    </row>
    <row r="542" spans="3:35">
      <c r="C542" s="246" t="s">
        <v>209</v>
      </c>
      <c r="D542" s="246" t="s">
        <v>240</v>
      </c>
      <c r="E542" s="246" t="s">
        <v>244</v>
      </c>
      <c r="F542" s="246" t="s">
        <v>245</v>
      </c>
      <c r="G542" s="246">
        <v>2019</v>
      </c>
      <c r="H542" s="246">
        <v>5</v>
      </c>
      <c r="I542" s="246">
        <v>27</v>
      </c>
      <c r="J542" s="246">
        <v>1</v>
      </c>
      <c r="K542" s="246" t="s">
        <v>246</v>
      </c>
      <c r="L542" s="247">
        <v>5</v>
      </c>
      <c r="M542" s="246">
        <v>293132</v>
      </c>
      <c r="N542" s="246">
        <v>2627890</v>
      </c>
      <c r="O542" s="246">
        <v>12</v>
      </c>
      <c r="P542" s="246">
        <v>6</v>
      </c>
      <c r="Q542" s="246">
        <v>0</v>
      </c>
      <c r="R542" s="246"/>
      <c r="S542" s="246"/>
      <c r="T542" s="246" t="s">
        <v>26</v>
      </c>
      <c r="U542" s="246" t="s">
        <v>251</v>
      </c>
      <c r="V542" t="str">
        <f>INDEX(樣區!H:H,MATCH(F542,樣區!E:E,0))</f>
        <v>3月,5月</v>
      </c>
      <c r="W542" s="3" t="str">
        <f t="shared" si="94"/>
        <v>N</v>
      </c>
      <c r="X542" s="3" t="str">
        <f t="shared" si="95"/>
        <v/>
      </c>
      <c r="Y542" s="3" t="str">
        <f t="shared" si="96"/>
        <v>時間太晚</v>
      </c>
      <c r="Z542" s="3" t="str">
        <f t="shared" si="97"/>
        <v/>
      </c>
      <c r="AA542" s="3" t="str">
        <f t="shared" si="98"/>
        <v/>
      </c>
      <c r="AB542" s="2" t="str">
        <f t="shared" si="99"/>
        <v/>
      </c>
      <c r="AC542" s="3" t="str">
        <f t="shared" si="100"/>
        <v/>
      </c>
      <c r="AD542" s="5" t="str">
        <f>IF(ISBLANK(O542),"需記錄時間",IFERROR(IF((AI542-TIME(0,5,59))&lt;0,"需計滿6分鍾",""),""))</f>
        <v/>
      </c>
      <c r="AE542" s="3" t="str">
        <f t="shared" si="101"/>
        <v/>
      </c>
      <c r="AF542" s="3"/>
      <c r="AH542" t="e">
        <f>MATCH(ROUND(M542,0)&amp;ROUND(N542,0),樣點!N:N,0)</f>
        <v>#N/A</v>
      </c>
      <c r="AI542" s="5">
        <f t="shared" si="102"/>
        <v>9.0277779963798821E-3</v>
      </c>
    </row>
    <row r="543" spans="3:35">
      <c r="C543" s="246" t="s">
        <v>209</v>
      </c>
      <c r="D543" s="246" t="s">
        <v>240</v>
      </c>
      <c r="E543" s="246" t="s">
        <v>244</v>
      </c>
      <c r="F543" s="246" t="s">
        <v>245</v>
      </c>
      <c r="G543" s="246">
        <v>2019</v>
      </c>
      <c r="H543" s="246">
        <v>5</v>
      </c>
      <c r="I543" s="246">
        <v>27</v>
      </c>
      <c r="J543" s="246">
        <v>1</v>
      </c>
      <c r="K543" s="246" t="s">
        <v>246</v>
      </c>
      <c r="L543" s="247">
        <v>6</v>
      </c>
      <c r="M543" s="246">
        <v>293510</v>
      </c>
      <c r="N543" s="246">
        <v>2628061</v>
      </c>
      <c r="O543" s="246">
        <v>12</v>
      </c>
      <c r="P543" s="246">
        <v>19</v>
      </c>
      <c r="Q543" s="246">
        <v>0</v>
      </c>
      <c r="R543" s="246"/>
      <c r="S543" s="246"/>
      <c r="T543" s="246" t="s">
        <v>31</v>
      </c>
      <c r="U543" s="246" t="s">
        <v>252</v>
      </c>
      <c r="V543" t="str">
        <f>INDEX(樣區!H:H,MATCH(F543,樣區!E:E,0))</f>
        <v>3月,5月</v>
      </c>
      <c r="W543" s="3" t="str">
        <f t="shared" si="94"/>
        <v>N</v>
      </c>
      <c r="X543" s="3" t="str">
        <f t="shared" si="95"/>
        <v/>
      </c>
      <c r="Y543" s="3" t="str">
        <f t="shared" si="96"/>
        <v>時間太晚</v>
      </c>
      <c r="Z543" s="3" t="str">
        <f t="shared" si="97"/>
        <v/>
      </c>
      <c r="AA543" s="3" t="str">
        <f t="shared" si="98"/>
        <v/>
      </c>
      <c r="AB543" s="2" t="str">
        <f t="shared" si="99"/>
        <v/>
      </c>
      <c r="AC543" s="3" t="str">
        <f t="shared" si="100"/>
        <v/>
      </c>
      <c r="AD543" s="5" t="str">
        <f>IF(ISBLANK(O543),"需記錄時間",IFERROR(IF((AI543-TIME(0,5,59))&lt;0,"需計滿6分鍾",""),""))</f>
        <v/>
      </c>
      <c r="AE543" s="3" t="str">
        <f t="shared" si="101"/>
        <v/>
      </c>
      <c r="AF543" s="3"/>
      <c r="AH543" t="e">
        <f>MATCH(ROUND(M543,0)&amp;ROUND(N543,0),樣點!N:N,0)</f>
        <v>#N/A</v>
      </c>
      <c r="AI543" s="5" t="str">
        <f t="shared" si="102"/>
        <v/>
      </c>
    </row>
    <row r="544" spans="3:35">
      <c r="C544" s="246" t="s">
        <v>209</v>
      </c>
      <c r="D544" s="246" t="s">
        <v>240</v>
      </c>
      <c r="E544" s="246" t="s">
        <v>253</v>
      </c>
      <c r="F544" s="246" t="s">
        <v>254</v>
      </c>
      <c r="G544" s="246">
        <v>2019</v>
      </c>
      <c r="H544" s="246">
        <v>5</v>
      </c>
      <c r="I544" s="246">
        <v>27</v>
      </c>
      <c r="J544" s="246">
        <v>1</v>
      </c>
      <c r="K544" s="246" t="s">
        <v>246</v>
      </c>
      <c r="L544" s="247">
        <v>1</v>
      </c>
      <c r="M544" s="246">
        <v>301491</v>
      </c>
      <c r="N544" s="246">
        <v>2627706</v>
      </c>
      <c r="O544" s="246">
        <v>13</v>
      </c>
      <c r="P544" s="246">
        <v>24</v>
      </c>
      <c r="Q544" s="246">
        <v>0</v>
      </c>
      <c r="R544" s="246"/>
      <c r="S544" s="246"/>
      <c r="T544" s="246" t="s">
        <v>26</v>
      </c>
      <c r="U544" s="246" t="s">
        <v>255</v>
      </c>
      <c r="V544" t="str">
        <f>INDEX(樣區!H:H,MATCH(F544,樣區!E:E,0))</f>
        <v>3月,5月</v>
      </c>
      <c r="W544" s="3" t="str">
        <f t="shared" si="94"/>
        <v>Y</v>
      </c>
      <c r="X544" s="3" t="str">
        <f t="shared" si="95"/>
        <v/>
      </c>
      <c r="Y544" s="3" t="str">
        <f t="shared" si="96"/>
        <v>時間太晚</v>
      </c>
      <c r="Z544" s="3" t="str">
        <f t="shared" si="97"/>
        <v/>
      </c>
      <c r="AA544" s="3" t="str">
        <f t="shared" si="98"/>
        <v/>
      </c>
      <c r="AB544" s="249" t="str">
        <f t="shared" si="99"/>
        <v/>
      </c>
      <c r="AC544" s="3" t="str">
        <f t="shared" si="100"/>
        <v/>
      </c>
      <c r="AD544" s="5" t="str">
        <f t="shared" ref="AD544:AD596" si="105">IF(ISBLANK(O544),"需記錄時間",IFERROR(IF((AI544-TIME(0,5,59))&lt;0,"需計滿6分鐘",""),""))</f>
        <v/>
      </c>
      <c r="AE544" s="3" t="str">
        <f t="shared" si="101"/>
        <v/>
      </c>
      <c r="AF544" s="3"/>
      <c r="AH544">
        <f>MATCH(ROUND(M544,0)&amp;ROUND(N544,0),樣點!N:N,0)</f>
        <v>1705</v>
      </c>
      <c r="AI544" s="5">
        <f t="shared" si="102"/>
        <v>1.9444443983957171E-2</v>
      </c>
    </row>
    <row r="545" spans="3:35">
      <c r="C545" s="246" t="s">
        <v>209</v>
      </c>
      <c r="D545" s="246" t="s">
        <v>240</v>
      </c>
      <c r="E545" s="246" t="s">
        <v>253</v>
      </c>
      <c r="F545" s="246" t="s">
        <v>254</v>
      </c>
      <c r="G545" s="246">
        <v>2019</v>
      </c>
      <c r="H545" s="246">
        <v>5</v>
      </c>
      <c r="I545" s="246">
        <v>27</v>
      </c>
      <c r="J545" s="246">
        <v>1</v>
      </c>
      <c r="K545" s="246" t="s">
        <v>246</v>
      </c>
      <c r="L545" s="247">
        <v>2</v>
      </c>
      <c r="M545" s="246">
        <v>301297</v>
      </c>
      <c r="N545" s="246">
        <v>2627797</v>
      </c>
      <c r="O545" s="246">
        <v>13</v>
      </c>
      <c r="P545" s="246">
        <v>52</v>
      </c>
      <c r="Q545" s="246">
        <v>0</v>
      </c>
      <c r="R545" s="246"/>
      <c r="S545" s="246"/>
      <c r="T545" s="246" t="s">
        <v>26</v>
      </c>
      <c r="U545" s="246" t="s">
        <v>256</v>
      </c>
      <c r="V545" t="str">
        <f>INDEX(樣區!H:H,MATCH(F545,樣區!E:E,0))</f>
        <v>3月,5月</v>
      </c>
      <c r="W545" s="3" t="str">
        <f t="shared" si="94"/>
        <v>Y</v>
      </c>
      <c r="X545" s="3" t="str">
        <f t="shared" si="95"/>
        <v/>
      </c>
      <c r="Y545" s="3" t="str">
        <f t="shared" si="96"/>
        <v>時間太晚</v>
      </c>
      <c r="Z545" s="3" t="str">
        <f t="shared" si="97"/>
        <v/>
      </c>
      <c r="AA545" s="3" t="str">
        <f t="shared" si="98"/>
        <v/>
      </c>
      <c r="AB545" s="249" t="str">
        <f t="shared" si="99"/>
        <v/>
      </c>
      <c r="AC545" s="3" t="str">
        <f t="shared" si="100"/>
        <v/>
      </c>
      <c r="AD545" s="5" t="str">
        <f t="shared" si="105"/>
        <v/>
      </c>
      <c r="AE545" s="3" t="str">
        <f t="shared" si="101"/>
        <v/>
      </c>
      <c r="AF545" s="3"/>
      <c r="AH545">
        <f>MATCH(ROUND(M545,0)&amp;ROUND(N545,0),樣點!N:N,0)</f>
        <v>1706</v>
      </c>
      <c r="AI545" s="5">
        <f t="shared" si="102"/>
        <v>5.5555560393258929E-3</v>
      </c>
    </row>
    <row r="546" spans="3:35">
      <c r="C546" s="246" t="s">
        <v>209</v>
      </c>
      <c r="D546" s="246" t="s">
        <v>240</v>
      </c>
      <c r="E546" s="246" t="s">
        <v>253</v>
      </c>
      <c r="F546" s="246" t="s">
        <v>254</v>
      </c>
      <c r="G546" s="246">
        <v>2019</v>
      </c>
      <c r="H546" s="246">
        <v>5</v>
      </c>
      <c r="I546" s="246">
        <v>27</v>
      </c>
      <c r="J546" s="246">
        <v>1</v>
      </c>
      <c r="K546" s="246" t="s">
        <v>246</v>
      </c>
      <c r="L546" s="247">
        <v>3</v>
      </c>
      <c r="M546" s="246">
        <v>301081</v>
      </c>
      <c r="N546" s="246">
        <v>2627714</v>
      </c>
      <c r="O546" s="246">
        <v>14</v>
      </c>
      <c r="P546" s="246">
        <v>0</v>
      </c>
      <c r="Q546" s="246">
        <v>0</v>
      </c>
      <c r="R546" s="246"/>
      <c r="S546" s="246"/>
      <c r="T546" s="246" t="s">
        <v>26</v>
      </c>
      <c r="U546" s="246" t="s">
        <v>257</v>
      </c>
      <c r="V546" t="str">
        <f>INDEX(樣區!H:H,MATCH(F546,樣區!E:E,0))</f>
        <v>3月,5月</v>
      </c>
      <c r="W546" s="3" t="str">
        <f t="shared" si="94"/>
        <v>Y</v>
      </c>
      <c r="X546" s="3" t="str">
        <f t="shared" si="95"/>
        <v/>
      </c>
      <c r="Y546" s="3" t="str">
        <f t="shared" si="96"/>
        <v>時間太晚</v>
      </c>
      <c r="Z546" s="3" t="str">
        <f t="shared" si="97"/>
        <v/>
      </c>
      <c r="AA546" s="3" t="str">
        <f t="shared" si="98"/>
        <v/>
      </c>
      <c r="AB546" s="249" t="str">
        <f t="shared" si="99"/>
        <v/>
      </c>
      <c r="AC546" s="3" t="str">
        <f t="shared" si="100"/>
        <v/>
      </c>
      <c r="AD546" s="5" t="str">
        <f t="shared" si="105"/>
        <v/>
      </c>
      <c r="AE546" s="3" t="str">
        <f t="shared" si="101"/>
        <v/>
      </c>
      <c r="AF546" s="3"/>
      <c r="AH546">
        <f>MATCH(ROUND(M546,0)&amp;ROUND(N546,0),樣點!N:N,0)</f>
        <v>1707</v>
      </c>
      <c r="AI546" s="5">
        <f t="shared" si="102"/>
        <v>2.2222222003620118E-2</v>
      </c>
    </row>
    <row r="547" spans="3:35">
      <c r="C547" s="246" t="s">
        <v>209</v>
      </c>
      <c r="D547" s="246" t="s">
        <v>240</v>
      </c>
      <c r="E547" s="246" t="s">
        <v>253</v>
      </c>
      <c r="F547" s="246" t="s">
        <v>254</v>
      </c>
      <c r="G547" s="246">
        <v>2019</v>
      </c>
      <c r="H547" s="246">
        <v>5</v>
      </c>
      <c r="I547" s="246">
        <v>27</v>
      </c>
      <c r="J547" s="246">
        <v>1</v>
      </c>
      <c r="K547" s="246" t="s">
        <v>246</v>
      </c>
      <c r="L547" s="247">
        <v>4</v>
      </c>
      <c r="M547" s="246">
        <v>301241</v>
      </c>
      <c r="N547" s="246">
        <v>2628337</v>
      </c>
      <c r="O547" s="246">
        <v>14</v>
      </c>
      <c r="P547" s="246">
        <v>32</v>
      </c>
      <c r="Q547" s="246">
        <v>0</v>
      </c>
      <c r="R547" s="246"/>
      <c r="S547" s="246"/>
      <c r="T547" s="246" t="s">
        <v>31</v>
      </c>
      <c r="U547" s="246" t="s">
        <v>258</v>
      </c>
      <c r="V547" t="str">
        <f>INDEX(樣區!H:H,MATCH(F547,樣區!E:E,0))</f>
        <v>3月,5月</v>
      </c>
      <c r="W547" s="3" t="str">
        <f t="shared" si="94"/>
        <v>Y</v>
      </c>
      <c r="X547" s="3" t="str">
        <f t="shared" si="95"/>
        <v/>
      </c>
      <c r="Y547" s="3" t="str">
        <f t="shared" si="96"/>
        <v>時間太晚</v>
      </c>
      <c r="Z547" s="3" t="str">
        <f t="shared" si="97"/>
        <v/>
      </c>
      <c r="AA547" s="3" t="str">
        <f t="shared" si="98"/>
        <v/>
      </c>
      <c r="AB547" s="249" t="str">
        <f t="shared" si="99"/>
        <v/>
      </c>
      <c r="AC547" s="3" t="str">
        <f t="shared" si="100"/>
        <v/>
      </c>
      <c r="AD547" s="5" t="str">
        <f t="shared" si="105"/>
        <v/>
      </c>
      <c r="AE547" s="3" t="str">
        <f t="shared" si="101"/>
        <v/>
      </c>
      <c r="AF547" s="3"/>
      <c r="AH547">
        <f>MATCH(ROUND(M547,0)&amp;ROUND(N547,0),樣點!N:N,0)</f>
        <v>1708</v>
      </c>
      <c r="AI547" s="5">
        <f t="shared" si="102"/>
        <v>5.555555981118232E-3</v>
      </c>
    </row>
    <row r="548" spans="3:35">
      <c r="C548" s="246" t="s">
        <v>209</v>
      </c>
      <c r="D548" s="246" t="s">
        <v>240</v>
      </c>
      <c r="E548" s="246" t="s">
        <v>253</v>
      </c>
      <c r="F548" s="246" t="s">
        <v>254</v>
      </c>
      <c r="G548" s="246">
        <v>2019</v>
      </c>
      <c r="H548" s="246">
        <v>5</v>
      </c>
      <c r="I548" s="246">
        <v>27</v>
      </c>
      <c r="J548" s="246">
        <v>1</v>
      </c>
      <c r="K548" s="246" t="s">
        <v>246</v>
      </c>
      <c r="L548" s="247">
        <v>5</v>
      </c>
      <c r="M548" s="246">
        <v>300894</v>
      </c>
      <c r="N548" s="246">
        <v>2628168</v>
      </c>
      <c r="O548" s="246">
        <v>14</v>
      </c>
      <c r="P548" s="246">
        <v>40</v>
      </c>
      <c r="Q548" s="246">
        <v>0</v>
      </c>
      <c r="R548" s="246"/>
      <c r="S548" s="246"/>
      <c r="T548" s="246" t="s">
        <v>31</v>
      </c>
      <c r="U548" s="246" t="s">
        <v>259</v>
      </c>
      <c r="V548" t="str">
        <f>INDEX(樣區!H:H,MATCH(F548,樣區!E:E,0))</f>
        <v>3月,5月</v>
      </c>
      <c r="W548" s="3" t="str">
        <f t="shared" si="94"/>
        <v>Y</v>
      </c>
      <c r="X548" s="3" t="str">
        <f t="shared" si="95"/>
        <v/>
      </c>
      <c r="Y548" s="3" t="str">
        <f t="shared" si="96"/>
        <v>時間太晚</v>
      </c>
      <c r="Z548" s="3" t="str">
        <f t="shared" si="97"/>
        <v/>
      </c>
      <c r="AA548" s="3" t="str">
        <f t="shared" si="98"/>
        <v/>
      </c>
      <c r="AB548" s="249" t="str">
        <f t="shared" si="99"/>
        <v/>
      </c>
      <c r="AC548" s="3" t="str">
        <f t="shared" si="100"/>
        <v/>
      </c>
      <c r="AD548" s="5" t="str">
        <f t="shared" si="105"/>
        <v/>
      </c>
      <c r="AE548" s="3" t="str">
        <f t="shared" si="101"/>
        <v/>
      </c>
      <c r="AF548" s="3"/>
      <c r="AH548">
        <f>MATCH(ROUND(M548,0)&amp;ROUND(N548,0),樣點!N:N,0)</f>
        <v>1709</v>
      </c>
      <c r="AI548" s="5">
        <f t="shared" si="102"/>
        <v>6.9444439723156393E-3</v>
      </c>
    </row>
    <row r="549" spans="3:35">
      <c r="C549" s="246" t="s">
        <v>209</v>
      </c>
      <c r="D549" s="246" t="s">
        <v>240</v>
      </c>
      <c r="E549" s="246" t="s">
        <v>253</v>
      </c>
      <c r="F549" s="246" t="s">
        <v>254</v>
      </c>
      <c r="G549" s="246">
        <v>2019</v>
      </c>
      <c r="H549" s="246">
        <v>5</v>
      </c>
      <c r="I549" s="246">
        <v>27</v>
      </c>
      <c r="J549" s="246">
        <v>1</v>
      </c>
      <c r="K549" s="246" t="s">
        <v>246</v>
      </c>
      <c r="L549" s="247">
        <v>6</v>
      </c>
      <c r="M549" s="246">
        <v>300650</v>
      </c>
      <c r="N549" s="246">
        <v>2627314</v>
      </c>
      <c r="O549" s="246">
        <v>14</v>
      </c>
      <c r="P549" s="246">
        <v>50</v>
      </c>
      <c r="Q549" s="246">
        <v>0</v>
      </c>
      <c r="R549" s="246"/>
      <c r="S549" s="246"/>
      <c r="T549" s="246" t="s">
        <v>26</v>
      </c>
      <c r="U549" s="246" t="s">
        <v>260</v>
      </c>
      <c r="V549" t="str">
        <f>INDEX(樣區!H:H,MATCH(F549,樣區!E:E,0))</f>
        <v>3月,5月</v>
      </c>
      <c r="W549" s="3" t="str">
        <f t="shared" si="94"/>
        <v>Y</v>
      </c>
      <c r="X549" s="3" t="str">
        <f t="shared" si="95"/>
        <v/>
      </c>
      <c r="Y549" s="3" t="str">
        <f t="shared" si="96"/>
        <v>時間太晚</v>
      </c>
      <c r="Z549" s="3" t="str">
        <f t="shared" si="97"/>
        <v/>
      </c>
      <c r="AA549" s="3" t="str">
        <f t="shared" si="98"/>
        <v/>
      </c>
      <c r="AB549" s="249" t="str">
        <f t="shared" si="99"/>
        <v/>
      </c>
      <c r="AC549" s="3" t="str">
        <f t="shared" si="100"/>
        <v/>
      </c>
      <c r="AD549" s="5" t="str">
        <f t="shared" si="105"/>
        <v/>
      </c>
      <c r="AE549" s="3" t="str">
        <f t="shared" si="101"/>
        <v/>
      </c>
      <c r="AF549" s="3"/>
      <c r="AH549">
        <f>MATCH(ROUND(M549,0)&amp;ROUND(N549,0),樣點!N:N,0)</f>
        <v>1710</v>
      </c>
      <c r="AI549" s="5" t="str">
        <f t="shared" si="102"/>
        <v/>
      </c>
    </row>
    <row r="550" spans="3:35">
      <c r="C550" s="246" t="s">
        <v>209</v>
      </c>
      <c r="D550" s="246" t="s">
        <v>240</v>
      </c>
      <c r="E550" s="246" t="s">
        <v>261</v>
      </c>
      <c r="F550" s="246" t="s">
        <v>262</v>
      </c>
      <c r="G550" s="246">
        <v>2019</v>
      </c>
      <c r="H550" s="246">
        <v>5</v>
      </c>
      <c r="I550" s="246">
        <v>30</v>
      </c>
      <c r="J550" s="246">
        <v>1</v>
      </c>
      <c r="K550" s="246" t="s">
        <v>246</v>
      </c>
      <c r="L550" s="247">
        <v>1</v>
      </c>
      <c r="M550" s="246">
        <v>300600</v>
      </c>
      <c r="N550" s="246">
        <v>2623645</v>
      </c>
      <c r="O550" s="246">
        <v>7</v>
      </c>
      <c r="P550" s="246">
        <v>18</v>
      </c>
      <c r="Q550" s="246">
        <v>0</v>
      </c>
      <c r="R550" s="246"/>
      <c r="S550" s="246"/>
      <c r="T550" s="246" t="s">
        <v>26</v>
      </c>
      <c r="U550" s="246" t="s">
        <v>263</v>
      </c>
      <c r="V550" t="str">
        <f>INDEX(樣區!H:H,MATCH(F550,樣區!E:E,0))</f>
        <v>3月,5月</v>
      </c>
      <c r="W550" s="3" t="str">
        <f t="shared" si="94"/>
        <v>Y</v>
      </c>
      <c r="X550" s="3" t="str">
        <f t="shared" si="95"/>
        <v/>
      </c>
      <c r="Y550" s="3" t="str">
        <f t="shared" si="96"/>
        <v/>
      </c>
      <c r="Z550" s="3" t="str">
        <f t="shared" si="97"/>
        <v/>
      </c>
      <c r="AA550" s="3" t="str">
        <f t="shared" si="98"/>
        <v/>
      </c>
      <c r="AB550" s="249" t="str">
        <f t="shared" si="99"/>
        <v/>
      </c>
      <c r="AC550" s="3" t="str">
        <f t="shared" si="100"/>
        <v/>
      </c>
      <c r="AD550" s="5" t="str">
        <f t="shared" si="105"/>
        <v/>
      </c>
      <c r="AE550" s="3" t="str">
        <f t="shared" si="101"/>
        <v/>
      </c>
      <c r="AF550" s="3"/>
      <c r="AH550">
        <f>MATCH(ROUND(M550,0)&amp;ROUND(N550,0),樣點!N:N,0)</f>
        <v>1711</v>
      </c>
      <c r="AI550" s="5">
        <f t="shared" si="102"/>
        <v>8.3333340007811785E-3</v>
      </c>
    </row>
    <row r="551" spans="3:35">
      <c r="C551" s="246" t="s">
        <v>209</v>
      </c>
      <c r="D551" s="246" t="s">
        <v>240</v>
      </c>
      <c r="E551" s="246" t="s">
        <v>261</v>
      </c>
      <c r="F551" s="246" t="s">
        <v>262</v>
      </c>
      <c r="G551" s="246">
        <v>2019</v>
      </c>
      <c r="H551" s="246">
        <v>5</v>
      </c>
      <c r="I551" s="246">
        <v>30</v>
      </c>
      <c r="J551" s="246">
        <v>1</v>
      </c>
      <c r="K551" s="246" t="s">
        <v>246</v>
      </c>
      <c r="L551" s="247">
        <v>2</v>
      </c>
      <c r="M551" s="246">
        <v>300760</v>
      </c>
      <c r="N551" s="246">
        <v>2623505</v>
      </c>
      <c r="O551" s="246">
        <v>7</v>
      </c>
      <c r="P551" s="246">
        <v>30</v>
      </c>
      <c r="Q551" s="246">
        <v>2</v>
      </c>
      <c r="R551" s="246" t="s">
        <v>43</v>
      </c>
      <c r="S551" s="246" t="s">
        <v>44</v>
      </c>
      <c r="T551" s="246" t="s">
        <v>26</v>
      </c>
      <c r="U551" s="246" t="s">
        <v>264</v>
      </c>
      <c r="V551" t="str">
        <f>INDEX(樣區!H:H,MATCH(F551,樣區!E:E,0))</f>
        <v>3月,5月</v>
      </c>
      <c r="W551" s="3" t="str">
        <f t="shared" si="94"/>
        <v>Y</v>
      </c>
      <c r="X551" s="3" t="str">
        <f t="shared" si="95"/>
        <v/>
      </c>
      <c r="Y551" s="3" t="str">
        <f t="shared" si="96"/>
        <v/>
      </c>
      <c r="Z551" s="3" t="str">
        <f t="shared" si="97"/>
        <v/>
      </c>
      <c r="AA551" s="3" t="str">
        <f t="shared" si="98"/>
        <v/>
      </c>
      <c r="AB551" s="249" t="str">
        <f t="shared" si="99"/>
        <v/>
      </c>
      <c r="AC551" s="3" t="str">
        <f t="shared" si="100"/>
        <v/>
      </c>
      <c r="AD551" s="5" t="str">
        <f t="shared" si="105"/>
        <v/>
      </c>
      <c r="AE551" s="3" t="str">
        <f t="shared" si="101"/>
        <v/>
      </c>
      <c r="AF551" s="3"/>
      <c r="AH551">
        <f>MATCH(ROUND(M551,0)&amp;ROUND(N551,0),樣點!N:N,0)</f>
        <v>1712</v>
      </c>
      <c r="AI551" s="5">
        <f t="shared" si="102"/>
        <v>6.9444439723156393E-3</v>
      </c>
    </row>
    <row r="552" spans="3:35">
      <c r="C552" s="246" t="s">
        <v>209</v>
      </c>
      <c r="D552" s="246" t="s">
        <v>240</v>
      </c>
      <c r="E552" s="246" t="s">
        <v>261</v>
      </c>
      <c r="F552" s="246" t="s">
        <v>262</v>
      </c>
      <c r="G552" s="246">
        <v>2019</v>
      </c>
      <c r="H552" s="246">
        <v>5</v>
      </c>
      <c r="I552" s="246">
        <v>30</v>
      </c>
      <c r="J552" s="246">
        <v>1</v>
      </c>
      <c r="K552" s="246" t="s">
        <v>246</v>
      </c>
      <c r="L552" s="247">
        <v>3</v>
      </c>
      <c r="M552" s="246">
        <v>300516</v>
      </c>
      <c r="N552" s="246">
        <v>2623200</v>
      </c>
      <c r="O552" s="246">
        <v>7</v>
      </c>
      <c r="P552" s="246">
        <v>40</v>
      </c>
      <c r="Q552" s="246">
        <v>0</v>
      </c>
      <c r="R552" s="246"/>
      <c r="S552" s="246"/>
      <c r="T552" s="246" t="s">
        <v>26</v>
      </c>
      <c r="U552" s="246" t="s">
        <v>265</v>
      </c>
      <c r="V552" t="str">
        <f>INDEX(樣區!H:H,MATCH(F552,樣區!E:E,0))</f>
        <v>3月,5月</v>
      </c>
      <c r="W552" s="3" t="str">
        <f t="shared" si="94"/>
        <v>Y</v>
      </c>
      <c r="X552" s="3" t="str">
        <f t="shared" si="95"/>
        <v/>
      </c>
      <c r="Y552" s="3" t="str">
        <f t="shared" si="96"/>
        <v/>
      </c>
      <c r="Z552" s="3" t="str">
        <f t="shared" si="97"/>
        <v/>
      </c>
      <c r="AA552" s="3" t="str">
        <f t="shared" si="98"/>
        <v/>
      </c>
      <c r="AB552" s="249" t="str">
        <f t="shared" si="99"/>
        <v/>
      </c>
      <c r="AC552" s="3" t="str">
        <f t="shared" si="100"/>
        <v/>
      </c>
      <c r="AD552" s="5" t="str">
        <f t="shared" si="105"/>
        <v/>
      </c>
      <c r="AE552" s="3" t="str">
        <f t="shared" si="101"/>
        <v/>
      </c>
      <c r="AF552" s="3"/>
      <c r="AH552">
        <f>MATCH(ROUND(M552,0)&amp;ROUND(N552,0),樣點!N:N,0)</f>
        <v>1713</v>
      </c>
      <c r="AI552" s="5">
        <f t="shared" si="102"/>
        <v>6.9444440305233002E-3</v>
      </c>
    </row>
    <row r="553" spans="3:35">
      <c r="C553" s="246" t="s">
        <v>209</v>
      </c>
      <c r="D553" s="246" t="s">
        <v>240</v>
      </c>
      <c r="E553" s="246" t="s">
        <v>261</v>
      </c>
      <c r="F553" s="246" t="s">
        <v>262</v>
      </c>
      <c r="G553" s="246">
        <v>2019</v>
      </c>
      <c r="H553" s="246">
        <v>5</v>
      </c>
      <c r="I553" s="246">
        <v>30</v>
      </c>
      <c r="J553" s="246">
        <v>1</v>
      </c>
      <c r="K553" s="246" t="s">
        <v>246</v>
      </c>
      <c r="L553" s="247">
        <v>4</v>
      </c>
      <c r="M553" s="246">
        <v>300376</v>
      </c>
      <c r="N553" s="246">
        <v>2622798</v>
      </c>
      <c r="O553" s="246">
        <v>7</v>
      </c>
      <c r="P553" s="246">
        <v>50</v>
      </c>
      <c r="Q553" s="246">
        <v>0</v>
      </c>
      <c r="R553" s="246"/>
      <c r="S553" s="246"/>
      <c r="T553" s="246" t="s">
        <v>26</v>
      </c>
      <c r="U553" s="246" t="s">
        <v>266</v>
      </c>
      <c r="V553" t="str">
        <f>INDEX(樣區!H:H,MATCH(F553,樣區!E:E,0))</f>
        <v>3月,5月</v>
      </c>
      <c r="W553" s="3" t="str">
        <f t="shared" si="94"/>
        <v>Y</v>
      </c>
      <c r="X553" s="3" t="str">
        <f t="shared" si="95"/>
        <v/>
      </c>
      <c r="Y553" s="3" t="str">
        <f t="shared" si="96"/>
        <v/>
      </c>
      <c r="Z553" s="3" t="str">
        <f t="shared" si="97"/>
        <v/>
      </c>
      <c r="AA553" s="3" t="str">
        <f t="shared" si="98"/>
        <v/>
      </c>
      <c r="AB553" s="249" t="str">
        <f t="shared" si="99"/>
        <v/>
      </c>
      <c r="AC553" s="3" t="str">
        <f t="shared" si="100"/>
        <v/>
      </c>
      <c r="AD553" s="5" t="str">
        <f t="shared" si="105"/>
        <v/>
      </c>
      <c r="AE553" s="3" t="str">
        <f t="shared" si="101"/>
        <v/>
      </c>
      <c r="AF553" s="3"/>
      <c r="AH553">
        <f>MATCH(ROUND(M553,0)&amp;ROUND(N553,0),樣點!N:N,0)</f>
        <v>1714</v>
      </c>
      <c r="AI553" s="5">
        <f t="shared" si="102"/>
        <v>1.2500000011641532E-2</v>
      </c>
    </row>
    <row r="554" spans="3:35">
      <c r="C554" s="246" t="s">
        <v>209</v>
      </c>
      <c r="D554" s="246" t="s">
        <v>240</v>
      </c>
      <c r="E554" s="246" t="s">
        <v>261</v>
      </c>
      <c r="F554" s="246" t="s">
        <v>262</v>
      </c>
      <c r="G554" s="246">
        <v>2019</v>
      </c>
      <c r="H554" s="246">
        <v>5</v>
      </c>
      <c r="I554" s="246">
        <v>30</v>
      </c>
      <c r="J554" s="246">
        <v>1</v>
      </c>
      <c r="K554" s="246" t="s">
        <v>246</v>
      </c>
      <c r="L554" s="247">
        <v>5</v>
      </c>
      <c r="M554" s="246">
        <v>300034</v>
      </c>
      <c r="N554" s="246">
        <v>2622033</v>
      </c>
      <c r="O554" s="246">
        <v>8</v>
      </c>
      <c r="P554" s="246">
        <v>8</v>
      </c>
      <c r="Q554" s="246">
        <v>0</v>
      </c>
      <c r="R554" s="246"/>
      <c r="S554" s="246"/>
      <c r="T554" s="246" t="s">
        <v>26</v>
      </c>
      <c r="U554" s="246" t="s">
        <v>267</v>
      </c>
      <c r="V554" t="str">
        <f>INDEX(樣區!H:H,MATCH(F554,樣區!E:E,0))</f>
        <v>3月,5月</v>
      </c>
      <c r="W554" s="3" t="str">
        <f t="shared" si="94"/>
        <v>Y</v>
      </c>
      <c r="X554" s="3" t="str">
        <f t="shared" si="95"/>
        <v/>
      </c>
      <c r="Y554" s="3" t="str">
        <f t="shared" si="96"/>
        <v/>
      </c>
      <c r="Z554" s="3" t="str">
        <f t="shared" si="97"/>
        <v/>
      </c>
      <c r="AA554" s="3" t="str">
        <f t="shared" si="98"/>
        <v/>
      </c>
      <c r="AB554" s="249" t="str">
        <f t="shared" si="99"/>
        <v/>
      </c>
      <c r="AC554" s="3" t="str">
        <f t="shared" si="100"/>
        <v/>
      </c>
      <c r="AD554" s="5" t="str">
        <f t="shared" si="105"/>
        <v/>
      </c>
      <c r="AE554" s="3" t="str">
        <f t="shared" si="101"/>
        <v/>
      </c>
      <c r="AF554" s="3"/>
      <c r="AH554">
        <f>MATCH(ROUND(M554,0)&amp;ROUND(N554,0),樣點!N:N,0)</f>
        <v>1715</v>
      </c>
      <c r="AI554" s="5">
        <f t="shared" si="102"/>
        <v>1.1111111962236464E-2</v>
      </c>
    </row>
    <row r="555" spans="3:35">
      <c r="C555" s="246" t="s">
        <v>209</v>
      </c>
      <c r="D555" s="246" t="s">
        <v>240</v>
      </c>
      <c r="E555" s="246" t="s">
        <v>261</v>
      </c>
      <c r="F555" s="246" t="s">
        <v>262</v>
      </c>
      <c r="G555" s="246">
        <v>2019</v>
      </c>
      <c r="H555" s="246">
        <v>5</v>
      </c>
      <c r="I555" s="246">
        <v>30</v>
      </c>
      <c r="J555" s="246">
        <v>1</v>
      </c>
      <c r="K555" s="246" t="s">
        <v>246</v>
      </c>
      <c r="L555" s="247">
        <v>6</v>
      </c>
      <c r="M555" s="246">
        <v>300324</v>
      </c>
      <c r="N555" s="246">
        <v>2622042</v>
      </c>
      <c r="O555" s="246">
        <v>8</v>
      </c>
      <c r="P555" s="246">
        <v>24</v>
      </c>
      <c r="Q555" s="246">
        <v>0</v>
      </c>
      <c r="R555" s="246"/>
      <c r="S555" s="246"/>
      <c r="T555" s="246" t="s">
        <v>26</v>
      </c>
      <c r="U555" s="246" t="s">
        <v>268</v>
      </c>
      <c r="V555" t="str">
        <f>INDEX(樣區!H:H,MATCH(F555,樣區!E:E,0))</f>
        <v>3月,5月</v>
      </c>
      <c r="W555" s="3" t="str">
        <f t="shared" si="94"/>
        <v>Y</v>
      </c>
      <c r="X555" s="3" t="str">
        <f t="shared" si="95"/>
        <v/>
      </c>
      <c r="Y555" s="3" t="str">
        <f t="shared" si="96"/>
        <v/>
      </c>
      <c r="Z555" s="3" t="str">
        <f t="shared" si="97"/>
        <v/>
      </c>
      <c r="AA555" s="3" t="str">
        <f t="shared" si="98"/>
        <v/>
      </c>
      <c r="AB555" s="249" t="str">
        <f t="shared" si="99"/>
        <v/>
      </c>
      <c r="AC555" s="3" t="str">
        <f t="shared" si="100"/>
        <v/>
      </c>
      <c r="AD555" s="5" t="str">
        <f t="shared" si="105"/>
        <v/>
      </c>
      <c r="AE555" s="3" t="str">
        <f t="shared" si="101"/>
        <v/>
      </c>
      <c r="AF555" s="3"/>
      <c r="AH555">
        <f>MATCH(ROUND(M555,0)&amp;ROUND(N555,0),樣點!N:N,0)</f>
        <v>1716</v>
      </c>
      <c r="AI555" s="5" t="str">
        <f t="shared" si="102"/>
        <v/>
      </c>
    </row>
    <row r="556" spans="3:35">
      <c r="C556" s="246" t="s">
        <v>209</v>
      </c>
      <c r="D556" s="246" t="s">
        <v>240</v>
      </c>
      <c r="E556" s="246" t="s">
        <v>269</v>
      </c>
      <c r="F556" s="246" t="s">
        <v>270</v>
      </c>
      <c r="G556" s="246">
        <v>2019</v>
      </c>
      <c r="H556" s="246">
        <v>5</v>
      </c>
      <c r="I556" s="246">
        <v>30</v>
      </c>
      <c r="J556" s="246">
        <v>1</v>
      </c>
      <c r="K556" s="246" t="s">
        <v>246</v>
      </c>
      <c r="L556" s="247">
        <v>1</v>
      </c>
      <c r="M556" s="246">
        <v>297343</v>
      </c>
      <c r="N556" s="246">
        <v>2616626</v>
      </c>
      <c r="O556" s="246">
        <v>8</v>
      </c>
      <c r="P556" s="246">
        <v>59</v>
      </c>
      <c r="Q556" s="246">
        <v>0</v>
      </c>
      <c r="R556" s="246"/>
      <c r="S556" s="246"/>
      <c r="T556" s="246" t="s">
        <v>26</v>
      </c>
      <c r="U556" s="246" t="s">
        <v>271</v>
      </c>
      <c r="V556" t="str">
        <f>INDEX(樣區!H:H,MATCH(F556,樣區!E:E,0))</f>
        <v>3月,5月</v>
      </c>
      <c r="W556" s="3" t="str">
        <f t="shared" si="94"/>
        <v>Y</v>
      </c>
      <c r="X556" s="3" t="str">
        <f t="shared" si="95"/>
        <v/>
      </c>
      <c r="Y556" s="3" t="str">
        <f t="shared" si="96"/>
        <v/>
      </c>
      <c r="Z556" s="3" t="str">
        <f t="shared" si="97"/>
        <v/>
      </c>
      <c r="AA556" s="3" t="str">
        <f t="shared" si="98"/>
        <v/>
      </c>
      <c r="AB556" s="249" t="str">
        <f t="shared" si="99"/>
        <v/>
      </c>
      <c r="AC556" s="3" t="str">
        <f t="shared" si="100"/>
        <v/>
      </c>
      <c r="AD556" s="5" t="str">
        <f t="shared" si="105"/>
        <v/>
      </c>
      <c r="AE556" s="3" t="str">
        <f t="shared" si="101"/>
        <v/>
      </c>
      <c r="AF556" s="3"/>
      <c r="AH556">
        <f>MATCH(ROUND(M556,0)&amp;ROUND(N556,0),樣點!N:N,0)</f>
        <v>1717</v>
      </c>
      <c r="AI556" s="5">
        <f t="shared" si="102"/>
        <v>6.2499999767169356E-3</v>
      </c>
    </row>
    <row r="557" spans="3:35">
      <c r="C557" s="246" t="s">
        <v>209</v>
      </c>
      <c r="D557" s="246" t="s">
        <v>240</v>
      </c>
      <c r="E557" s="246" t="s">
        <v>269</v>
      </c>
      <c r="F557" s="246" t="s">
        <v>270</v>
      </c>
      <c r="G557" s="246">
        <v>2019</v>
      </c>
      <c r="H557" s="246">
        <v>5</v>
      </c>
      <c r="I557" s="246">
        <v>30</v>
      </c>
      <c r="J557" s="246">
        <v>1</v>
      </c>
      <c r="K557" s="246" t="s">
        <v>246</v>
      </c>
      <c r="L557" s="247">
        <v>2</v>
      </c>
      <c r="M557" s="246">
        <v>297820</v>
      </c>
      <c r="N557" s="246">
        <v>2616831</v>
      </c>
      <c r="O557" s="246">
        <v>9</v>
      </c>
      <c r="P557" s="246">
        <v>8</v>
      </c>
      <c r="Q557" s="246">
        <v>0</v>
      </c>
      <c r="R557" s="246"/>
      <c r="S557" s="246"/>
      <c r="T557" s="246" t="s">
        <v>26</v>
      </c>
      <c r="U557" s="246" t="s">
        <v>272</v>
      </c>
      <c r="V557" t="str">
        <f>INDEX(樣區!H:H,MATCH(F557,樣區!E:E,0))</f>
        <v>3月,5月</v>
      </c>
      <c r="W557" s="3" t="str">
        <f t="shared" si="94"/>
        <v>Y</v>
      </c>
      <c r="X557" s="3" t="str">
        <f t="shared" si="95"/>
        <v/>
      </c>
      <c r="Y557" s="3" t="str">
        <f t="shared" si="96"/>
        <v/>
      </c>
      <c r="Z557" s="3" t="str">
        <f t="shared" si="97"/>
        <v/>
      </c>
      <c r="AA557" s="3" t="str">
        <f t="shared" si="98"/>
        <v/>
      </c>
      <c r="AB557" s="249" t="str">
        <f t="shared" si="99"/>
        <v/>
      </c>
      <c r="AC557" s="3" t="str">
        <f t="shared" si="100"/>
        <v/>
      </c>
      <c r="AD557" s="5" t="str">
        <f t="shared" si="105"/>
        <v/>
      </c>
      <c r="AE557" s="3" t="str">
        <f t="shared" si="101"/>
        <v/>
      </c>
      <c r="AF557" s="3"/>
      <c r="AH557">
        <f>MATCH(ROUND(M557,0)&amp;ROUND(N557,0),樣點!N:N,0)</f>
        <v>1718</v>
      </c>
      <c r="AI557" s="5">
        <f t="shared" si="102"/>
        <v>4.1666670003905892E-3</v>
      </c>
    </row>
    <row r="558" spans="3:35">
      <c r="C558" s="246" t="s">
        <v>209</v>
      </c>
      <c r="D558" s="246" t="s">
        <v>240</v>
      </c>
      <c r="E558" s="246" t="s">
        <v>269</v>
      </c>
      <c r="F558" s="246" t="s">
        <v>270</v>
      </c>
      <c r="G558" s="246">
        <v>2019</v>
      </c>
      <c r="H558" s="246">
        <v>5</v>
      </c>
      <c r="I558" s="246">
        <v>30</v>
      </c>
      <c r="J558" s="246">
        <v>1</v>
      </c>
      <c r="K558" s="246" t="s">
        <v>246</v>
      </c>
      <c r="L558" s="247">
        <v>3</v>
      </c>
      <c r="M558" s="246">
        <v>298063</v>
      </c>
      <c r="N558" s="246">
        <v>2616636</v>
      </c>
      <c r="O558" s="246">
        <v>9</v>
      </c>
      <c r="P558" s="246">
        <v>14</v>
      </c>
      <c r="Q558" s="246">
        <v>0</v>
      </c>
      <c r="R558" s="246"/>
      <c r="S558" s="246"/>
      <c r="T558" s="246" t="s">
        <v>26</v>
      </c>
      <c r="U558" s="246" t="s">
        <v>273</v>
      </c>
      <c r="V558" t="str">
        <f>INDEX(樣區!H:H,MATCH(F558,樣區!E:E,0))</f>
        <v>3月,5月</v>
      </c>
      <c r="W558" s="3" t="str">
        <f t="shared" si="94"/>
        <v>Y</v>
      </c>
      <c r="X558" s="3" t="str">
        <f t="shared" si="95"/>
        <v/>
      </c>
      <c r="Y558" s="3" t="str">
        <f t="shared" si="96"/>
        <v/>
      </c>
      <c r="Z558" s="3" t="str">
        <f t="shared" si="97"/>
        <v/>
      </c>
      <c r="AA558" s="3" t="str">
        <f t="shared" si="98"/>
        <v/>
      </c>
      <c r="AB558" s="249" t="str">
        <f t="shared" si="99"/>
        <v/>
      </c>
      <c r="AC558" s="3" t="str">
        <f t="shared" si="100"/>
        <v/>
      </c>
      <c r="AD558" s="5" t="str">
        <f t="shared" si="105"/>
        <v/>
      </c>
      <c r="AE558" s="3" t="str">
        <f t="shared" si="101"/>
        <v/>
      </c>
      <c r="AF558" s="3"/>
      <c r="AH558">
        <f>MATCH(ROUND(M558,0)&amp;ROUND(N558,0),樣點!N:N,0)</f>
        <v>1719</v>
      </c>
      <c r="AI558" s="5">
        <f t="shared" si="102"/>
        <v>4.1666660108603537E-3</v>
      </c>
    </row>
    <row r="559" spans="3:35">
      <c r="C559" s="246" t="s">
        <v>209</v>
      </c>
      <c r="D559" s="246" t="s">
        <v>240</v>
      </c>
      <c r="E559" s="246" t="s">
        <v>269</v>
      </c>
      <c r="F559" s="246" t="s">
        <v>270</v>
      </c>
      <c r="G559" s="246">
        <v>2019</v>
      </c>
      <c r="H559" s="246">
        <v>5</v>
      </c>
      <c r="I559" s="246">
        <v>30</v>
      </c>
      <c r="J559" s="246">
        <v>1</v>
      </c>
      <c r="K559" s="246" t="s">
        <v>246</v>
      </c>
      <c r="L559" s="247">
        <v>4</v>
      </c>
      <c r="M559" s="246">
        <v>297875</v>
      </c>
      <c r="N559" s="246">
        <v>2616394</v>
      </c>
      <c r="O559" s="246">
        <v>9</v>
      </c>
      <c r="P559" s="246">
        <v>20</v>
      </c>
      <c r="Q559" s="246">
        <v>0</v>
      </c>
      <c r="R559" s="246"/>
      <c r="S559" s="246"/>
      <c r="T559" s="246" t="s">
        <v>26</v>
      </c>
      <c r="U559" s="246" t="s">
        <v>274</v>
      </c>
      <c r="V559" t="str">
        <f>INDEX(樣區!H:H,MATCH(F559,樣區!E:E,0))</f>
        <v>3月,5月</v>
      </c>
      <c r="W559" s="3" t="str">
        <f t="shared" si="94"/>
        <v>Y</v>
      </c>
      <c r="X559" s="3" t="str">
        <f t="shared" si="95"/>
        <v/>
      </c>
      <c r="Y559" s="3" t="str">
        <f t="shared" si="96"/>
        <v/>
      </c>
      <c r="Z559" s="3" t="str">
        <f t="shared" si="97"/>
        <v/>
      </c>
      <c r="AA559" s="3" t="str">
        <f t="shared" si="98"/>
        <v/>
      </c>
      <c r="AB559" s="249" t="str">
        <f t="shared" si="99"/>
        <v/>
      </c>
      <c r="AC559" s="3" t="str">
        <f t="shared" si="100"/>
        <v/>
      </c>
      <c r="AD559" s="5" t="str">
        <f t="shared" si="105"/>
        <v/>
      </c>
      <c r="AE559" s="3" t="str">
        <f t="shared" si="101"/>
        <v/>
      </c>
      <c r="AF559" s="3"/>
      <c r="AH559">
        <f>MATCH(ROUND(M559,0)&amp;ROUND(N559,0),樣點!N:N,0)</f>
        <v>1720</v>
      </c>
      <c r="AI559" s="5">
        <f t="shared" si="102"/>
        <v>5.555555981118232E-3</v>
      </c>
    </row>
    <row r="560" spans="3:35">
      <c r="C560" s="246" t="s">
        <v>209</v>
      </c>
      <c r="D560" s="246" t="s">
        <v>240</v>
      </c>
      <c r="E560" s="246" t="s">
        <v>269</v>
      </c>
      <c r="F560" s="246" t="s">
        <v>270</v>
      </c>
      <c r="G560" s="246">
        <v>2019</v>
      </c>
      <c r="H560" s="246">
        <v>5</v>
      </c>
      <c r="I560" s="246">
        <v>30</v>
      </c>
      <c r="J560" s="246">
        <v>1</v>
      </c>
      <c r="K560" s="246" t="s">
        <v>246</v>
      </c>
      <c r="L560" s="247">
        <v>5</v>
      </c>
      <c r="M560" s="246">
        <v>298180</v>
      </c>
      <c r="N560" s="246">
        <v>2616455</v>
      </c>
      <c r="O560" s="246">
        <v>9</v>
      </c>
      <c r="P560" s="246">
        <v>28</v>
      </c>
      <c r="Q560" s="246">
        <v>0</v>
      </c>
      <c r="R560" s="246"/>
      <c r="S560" s="246"/>
      <c r="T560" s="246" t="s">
        <v>26</v>
      </c>
      <c r="U560" s="246" t="s">
        <v>275</v>
      </c>
      <c r="V560" t="str">
        <f>INDEX(樣區!H:H,MATCH(F560,樣區!E:E,0))</f>
        <v>3月,5月</v>
      </c>
      <c r="W560" s="3" t="str">
        <f t="shared" si="94"/>
        <v>Y</v>
      </c>
      <c r="X560" s="3" t="str">
        <f t="shared" si="95"/>
        <v/>
      </c>
      <c r="Y560" s="3" t="str">
        <f t="shared" si="96"/>
        <v/>
      </c>
      <c r="Z560" s="3" t="str">
        <f t="shared" si="97"/>
        <v/>
      </c>
      <c r="AA560" s="3" t="str">
        <f t="shared" si="98"/>
        <v/>
      </c>
      <c r="AB560" s="249" t="str">
        <f t="shared" si="99"/>
        <v/>
      </c>
      <c r="AC560" s="3" t="str">
        <f t="shared" si="100"/>
        <v/>
      </c>
      <c r="AD560" s="5" t="str">
        <f t="shared" si="105"/>
        <v/>
      </c>
      <c r="AE560" s="3" t="str">
        <f t="shared" si="101"/>
        <v/>
      </c>
      <c r="AF560" s="3"/>
      <c r="AH560">
        <f>MATCH(ROUND(M560,0)&amp;ROUND(N560,0),樣點!N:N,0)</f>
        <v>1721</v>
      </c>
      <c r="AI560" s="5">
        <f t="shared" si="102"/>
        <v>4.8611109959892929E-3</v>
      </c>
    </row>
    <row r="561" spans="3:35">
      <c r="C561" s="246" t="s">
        <v>209</v>
      </c>
      <c r="D561" s="246" t="s">
        <v>240</v>
      </c>
      <c r="E561" s="246" t="s">
        <v>269</v>
      </c>
      <c r="F561" s="246" t="s">
        <v>270</v>
      </c>
      <c r="G561" s="246">
        <v>2019</v>
      </c>
      <c r="H561" s="246">
        <v>5</v>
      </c>
      <c r="I561" s="246">
        <v>30</v>
      </c>
      <c r="J561" s="246">
        <v>1</v>
      </c>
      <c r="K561" s="246" t="s">
        <v>246</v>
      </c>
      <c r="L561" s="247">
        <v>6</v>
      </c>
      <c r="M561" s="246">
        <v>298600</v>
      </c>
      <c r="N561" s="246">
        <v>2616480</v>
      </c>
      <c r="O561" s="246">
        <v>9</v>
      </c>
      <c r="P561" s="246">
        <v>35</v>
      </c>
      <c r="Q561" s="246">
        <v>0</v>
      </c>
      <c r="R561" s="246"/>
      <c r="S561" s="246"/>
      <c r="T561" s="246" t="s">
        <v>26</v>
      </c>
      <c r="U561" s="246" t="s">
        <v>276</v>
      </c>
      <c r="V561" t="str">
        <f>INDEX(樣區!H:H,MATCH(F561,樣區!E:E,0))</f>
        <v>3月,5月</v>
      </c>
      <c r="W561" s="3" t="str">
        <f t="shared" si="94"/>
        <v>Y</v>
      </c>
      <c r="X561" s="3" t="str">
        <f t="shared" si="95"/>
        <v/>
      </c>
      <c r="Y561" s="3" t="str">
        <f t="shared" si="96"/>
        <v/>
      </c>
      <c r="Z561" s="3" t="str">
        <f t="shared" si="97"/>
        <v/>
      </c>
      <c r="AA561" s="3" t="str">
        <f t="shared" si="98"/>
        <v/>
      </c>
      <c r="AB561" s="249" t="str">
        <f t="shared" si="99"/>
        <v/>
      </c>
      <c r="AC561" s="3" t="str">
        <f t="shared" si="100"/>
        <v/>
      </c>
      <c r="AD561" s="5" t="str">
        <f t="shared" si="105"/>
        <v/>
      </c>
      <c r="AE561" s="3" t="str">
        <f t="shared" si="101"/>
        <v/>
      </c>
      <c r="AF561" s="3"/>
      <c r="AH561">
        <f>MATCH(ROUND(M561,0)&amp;ROUND(N561,0),樣點!N:N,0)</f>
        <v>1722</v>
      </c>
      <c r="AI561" s="5" t="str">
        <f t="shared" si="102"/>
        <v/>
      </c>
    </row>
    <row r="562" spans="3:35">
      <c r="C562" s="246" t="s">
        <v>209</v>
      </c>
      <c r="D562" s="246" t="s">
        <v>240</v>
      </c>
      <c r="E562" s="246" t="s">
        <v>277</v>
      </c>
      <c r="F562" s="246" t="s">
        <v>278</v>
      </c>
      <c r="G562" s="246">
        <v>2019</v>
      </c>
      <c r="H562" s="246">
        <v>5</v>
      </c>
      <c r="I562" s="246">
        <v>30</v>
      </c>
      <c r="J562" s="246">
        <v>1</v>
      </c>
      <c r="K562" s="246" t="s">
        <v>246</v>
      </c>
      <c r="L562" s="247">
        <v>1</v>
      </c>
      <c r="M562" s="246">
        <v>299615</v>
      </c>
      <c r="N562" s="246">
        <v>2615951</v>
      </c>
      <c r="O562" s="246">
        <v>9</v>
      </c>
      <c r="P562" s="246">
        <v>44</v>
      </c>
      <c r="Q562" s="246">
        <v>0</v>
      </c>
      <c r="R562" s="246"/>
      <c r="S562" s="246"/>
      <c r="T562" s="246" t="s">
        <v>26</v>
      </c>
      <c r="U562" s="246" t="s">
        <v>279</v>
      </c>
      <c r="V562" t="str">
        <f>INDEX(樣區!H:H,MATCH(F562,樣區!E:E,0))</f>
        <v>3月,5月</v>
      </c>
      <c r="W562" s="3" t="str">
        <f t="shared" si="94"/>
        <v>Y</v>
      </c>
      <c r="X562" s="3" t="str">
        <f t="shared" si="95"/>
        <v/>
      </c>
      <c r="Y562" s="3" t="str">
        <f t="shared" si="96"/>
        <v/>
      </c>
      <c r="Z562" s="3" t="str">
        <f t="shared" si="97"/>
        <v/>
      </c>
      <c r="AA562" s="3" t="str">
        <f t="shared" si="98"/>
        <v/>
      </c>
      <c r="AB562" s="249" t="str">
        <f t="shared" si="99"/>
        <v/>
      </c>
      <c r="AC562" s="3" t="str">
        <f t="shared" si="100"/>
        <v/>
      </c>
      <c r="AD562" s="5" t="str">
        <f t="shared" si="105"/>
        <v/>
      </c>
      <c r="AE562" s="3" t="str">
        <f t="shared" si="101"/>
        <v/>
      </c>
      <c r="AF562" s="3"/>
      <c r="AH562">
        <f>MATCH(ROUND(M562,0)&amp;ROUND(N562,0),樣點!N:N,0)</f>
        <v>1723</v>
      </c>
      <c r="AI562" s="5">
        <f t="shared" si="102"/>
        <v>4.8611109959892929E-3</v>
      </c>
    </row>
    <row r="563" spans="3:35">
      <c r="C563" s="246" t="s">
        <v>209</v>
      </c>
      <c r="D563" s="246" t="s">
        <v>240</v>
      </c>
      <c r="E563" s="246" t="s">
        <v>277</v>
      </c>
      <c r="F563" s="246" t="s">
        <v>278</v>
      </c>
      <c r="G563" s="246">
        <v>2019</v>
      </c>
      <c r="H563" s="246">
        <v>5</v>
      </c>
      <c r="I563" s="246">
        <v>30</v>
      </c>
      <c r="J563" s="246">
        <v>1</v>
      </c>
      <c r="K563" s="246" t="s">
        <v>246</v>
      </c>
      <c r="L563" s="247">
        <v>2</v>
      </c>
      <c r="M563" s="246">
        <v>299759</v>
      </c>
      <c r="N563" s="246">
        <v>2615796</v>
      </c>
      <c r="O563" s="246">
        <v>9</v>
      </c>
      <c r="P563" s="246">
        <v>51</v>
      </c>
      <c r="Q563" s="246">
        <v>0</v>
      </c>
      <c r="R563" s="246"/>
      <c r="S563" s="246"/>
      <c r="T563" s="246" t="s">
        <v>26</v>
      </c>
      <c r="U563" s="246" t="s">
        <v>280</v>
      </c>
      <c r="V563" t="str">
        <f>INDEX(樣區!H:H,MATCH(F563,樣區!E:E,0))</f>
        <v>3月,5月</v>
      </c>
      <c r="W563" s="3" t="str">
        <f t="shared" si="94"/>
        <v>Y</v>
      </c>
      <c r="X563" s="3" t="str">
        <f t="shared" si="95"/>
        <v/>
      </c>
      <c r="Y563" s="3" t="str">
        <f t="shared" si="96"/>
        <v/>
      </c>
      <c r="Z563" s="3" t="str">
        <f t="shared" si="97"/>
        <v/>
      </c>
      <c r="AA563" s="3" t="str">
        <f t="shared" si="98"/>
        <v/>
      </c>
      <c r="AB563" s="249" t="str">
        <f t="shared" si="99"/>
        <v/>
      </c>
      <c r="AC563" s="3" t="str">
        <f t="shared" si="100"/>
        <v/>
      </c>
      <c r="AD563" s="5" t="str">
        <f t="shared" si="105"/>
        <v/>
      </c>
      <c r="AE563" s="3" t="str">
        <f t="shared" si="101"/>
        <v/>
      </c>
      <c r="AF563" s="3"/>
      <c r="AH563">
        <f>MATCH(ROUND(M563,0)&amp;ROUND(N563,0),樣點!N:N,0)</f>
        <v>1724</v>
      </c>
      <c r="AI563" s="5">
        <f t="shared" si="102"/>
        <v>5.555555981118232E-3</v>
      </c>
    </row>
    <row r="564" spans="3:35">
      <c r="C564" s="246" t="s">
        <v>209</v>
      </c>
      <c r="D564" s="246" t="s">
        <v>240</v>
      </c>
      <c r="E564" s="246" t="s">
        <v>277</v>
      </c>
      <c r="F564" s="246" t="s">
        <v>278</v>
      </c>
      <c r="G564" s="246">
        <v>2019</v>
      </c>
      <c r="H564" s="246">
        <v>5</v>
      </c>
      <c r="I564" s="246">
        <v>30</v>
      </c>
      <c r="J564" s="246">
        <v>1</v>
      </c>
      <c r="K564" s="246" t="s">
        <v>246</v>
      </c>
      <c r="L564" s="247">
        <v>3</v>
      </c>
      <c r="M564" s="246">
        <v>300289</v>
      </c>
      <c r="N564" s="246">
        <v>2615885</v>
      </c>
      <c r="O564" s="246">
        <v>9</v>
      </c>
      <c r="P564" s="246">
        <v>59</v>
      </c>
      <c r="Q564" s="246">
        <v>0</v>
      </c>
      <c r="R564" s="246"/>
      <c r="S564" s="246"/>
      <c r="T564" s="246" t="s">
        <v>26</v>
      </c>
      <c r="U564" s="246" t="s">
        <v>281</v>
      </c>
      <c r="V564" t="str">
        <f>INDEX(樣區!H:H,MATCH(F564,樣區!E:E,0))</f>
        <v>3月,5月</v>
      </c>
      <c r="W564" s="3" t="str">
        <f t="shared" si="94"/>
        <v>Y</v>
      </c>
      <c r="X564" s="3" t="str">
        <f t="shared" si="95"/>
        <v/>
      </c>
      <c r="Y564" s="3" t="str">
        <f t="shared" si="96"/>
        <v/>
      </c>
      <c r="Z564" s="3" t="str">
        <f t="shared" si="97"/>
        <v/>
      </c>
      <c r="AA564" s="3" t="str">
        <f t="shared" si="98"/>
        <v/>
      </c>
      <c r="AB564" s="249" t="str">
        <f t="shared" si="99"/>
        <v/>
      </c>
      <c r="AC564" s="3" t="str">
        <f t="shared" si="100"/>
        <v/>
      </c>
      <c r="AD564" s="5" t="str">
        <f t="shared" si="105"/>
        <v>需計滿6分鐘</v>
      </c>
      <c r="AE564" s="3" t="str">
        <f t="shared" si="101"/>
        <v/>
      </c>
      <c r="AF564" s="3"/>
      <c r="AH564">
        <f>MATCH(ROUND(M564,0)&amp;ROUND(N564,0),樣點!N:N,0)</f>
        <v>1725</v>
      </c>
      <c r="AI564" s="5">
        <f t="shared" si="102"/>
        <v>2.0833330345340073E-3</v>
      </c>
    </row>
    <row r="565" spans="3:35">
      <c r="C565" s="246" t="s">
        <v>209</v>
      </c>
      <c r="D565" s="246" t="s">
        <v>240</v>
      </c>
      <c r="E565" s="246" t="s">
        <v>277</v>
      </c>
      <c r="F565" s="246" t="s">
        <v>278</v>
      </c>
      <c r="G565" s="246">
        <v>2019</v>
      </c>
      <c r="H565" s="246">
        <v>5</v>
      </c>
      <c r="I565" s="246">
        <v>30</v>
      </c>
      <c r="J565" s="246">
        <v>1</v>
      </c>
      <c r="K565" s="246" t="s">
        <v>246</v>
      </c>
      <c r="L565" s="247">
        <v>4</v>
      </c>
      <c r="M565" s="246">
        <v>300069</v>
      </c>
      <c r="N565" s="246">
        <v>2615568</v>
      </c>
      <c r="O565" s="246">
        <v>10</v>
      </c>
      <c r="P565" s="246">
        <v>2</v>
      </c>
      <c r="Q565" s="246">
        <v>0</v>
      </c>
      <c r="R565" s="246"/>
      <c r="S565" s="246"/>
      <c r="T565" s="246" t="s">
        <v>26</v>
      </c>
      <c r="U565" s="246" t="s">
        <v>282</v>
      </c>
      <c r="V565" t="str">
        <f>INDEX(樣區!H:H,MATCH(F565,樣區!E:E,0))</f>
        <v>3月,5月</v>
      </c>
      <c r="W565" s="3" t="str">
        <f t="shared" si="94"/>
        <v>Y</v>
      </c>
      <c r="X565" s="3" t="str">
        <f t="shared" si="95"/>
        <v/>
      </c>
      <c r="Y565" s="3" t="str">
        <f t="shared" si="96"/>
        <v>時間太晚</v>
      </c>
      <c r="Z565" s="3" t="str">
        <f t="shared" si="97"/>
        <v/>
      </c>
      <c r="AA565" s="3" t="str">
        <f t="shared" si="98"/>
        <v/>
      </c>
      <c r="AB565" s="249" t="str">
        <f t="shared" si="99"/>
        <v/>
      </c>
      <c r="AC565" s="3" t="str">
        <f t="shared" si="100"/>
        <v/>
      </c>
      <c r="AD565" s="5" t="str">
        <f t="shared" si="105"/>
        <v/>
      </c>
      <c r="AE565" s="3" t="str">
        <f t="shared" si="101"/>
        <v/>
      </c>
      <c r="AF565" s="3"/>
      <c r="AH565">
        <f>MATCH(ROUND(M565,0)&amp;ROUND(N565,0),樣點!N:N,0)</f>
        <v>1726</v>
      </c>
      <c r="AI565" s="5">
        <f t="shared" si="102"/>
        <v>5.555555981118232E-3</v>
      </c>
    </row>
    <row r="566" spans="3:35">
      <c r="C566" s="246" t="s">
        <v>209</v>
      </c>
      <c r="D566" s="246" t="s">
        <v>240</v>
      </c>
      <c r="E566" s="246" t="s">
        <v>277</v>
      </c>
      <c r="F566" s="246" t="s">
        <v>278</v>
      </c>
      <c r="G566" s="246">
        <v>2019</v>
      </c>
      <c r="H566" s="246">
        <v>5</v>
      </c>
      <c r="I566" s="246">
        <v>30</v>
      </c>
      <c r="J566" s="246">
        <v>1</v>
      </c>
      <c r="K566" s="246" t="s">
        <v>246</v>
      </c>
      <c r="L566" s="247">
        <v>5</v>
      </c>
      <c r="M566" s="246">
        <v>299832</v>
      </c>
      <c r="N566" s="246">
        <v>2615245</v>
      </c>
      <c r="O566" s="246">
        <v>10</v>
      </c>
      <c r="P566" s="246">
        <v>10</v>
      </c>
      <c r="Q566" s="246">
        <v>2</v>
      </c>
      <c r="R566" s="246" t="s">
        <v>43</v>
      </c>
      <c r="S566" s="246" t="s">
        <v>44</v>
      </c>
      <c r="T566" s="246" t="s">
        <v>50</v>
      </c>
      <c r="U566" s="246" t="s">
        <v>283</v>
      </c>
      <c r="V566" t="str">
        <f>INDEX(樣區!H:H,MATCH(F566,樣區!E:E,0))</f>
        <v>3月,5月</v>
      </c>
      <c r="W566" s="3" t="str">
        <f t="shared" si="94"/>
        <v>Y</v>
      </c>
      <c r="X566" s="3" t="str">
        <f t="shared" si="95"/>
        <v/>
      </c>
      <c r="Y566" s="3" t="str">
        <f t="shared" si="96"/>
        <v>時間太晚</v>
      </c>
      <c r="Z566" s="3" t="str">
        <f t="shared" si="97"/>
        <v/>
      </c>
      <c r="AA566" s="3" t="str">
        <f t="shared" si="98"/>
        <v/>
      </c>
      <c r="AB566" s="249" t="str">
        <f t="shared" si="99"/>
        <v/>
      </c>
      <c r="AC566" s="3" t="str">
        <f t="shared" si="100"/>
        <v/>
      </c>
      <c r="AD566" s="5" t="str">
        <f t="shared" si="105"/>
        <v/>
      </c>
      <c r="AE566" s="3" t="str">
        <f t="shared" si="101"/>
        <v/>
      </c>
      <c r="AF566" s="3"/>
      <c r="AH566">
        <f>MATCH(ROUND(M566,0)&amp;ROUND(N566,0),樣點!N:N,0)</f>
        <v>1727</v>
      </c>
      <c r="AI566" s="5">
        <f t="shared" si="102"/>
        <v>6.9444439723156393E-3</v>
      </c>
    </row>
    <row r="567" spans="3:35">
      <c r="C567" s="246" t="s">
        <v>209</v>
      </c>
      <c r="D567" s="246" t="s">
        <v>240</v>
      </c>
      <c r="E567" s="246" t="s">
        <v>277</v>
      </c>
      <c r="F567" s="246" t="s">
        <v>278</v>
      </c>
      <c r="G567" s="246">
        <v>2019</v>
      </c>
      <c r="H567" s="246">
        <v>5</v>
      </c>
      <c r="I567" s="246">
        <v>30</v>
      </c>
      <c r="J567" s="246">
        <v>1</v>
      </c>
      <c r="K567" s="246" t="s">
        <v>246</v>
      </c>
      <c r="L567" s="247">
        <v>6</v>
      </c>
      <c r="M567" s="246">
        <v>299972</v>
      </c>
      <c r="N567" s="246">
        <v>2614773</v>
      </c>
      <c r="O567" s="246">
        <v>10</v>
      </c>
      <c r="P567" s="246">
        <v>20</v>
      </c>
      <c r="Q567" s="246">
        <v>0</v>
      </c>
      <c r="R567" s="246"/>
      <c r="S567" s="246"/>
      <c r="T567" s="246" t="s">
        <v>26</v>
      </c>
      <c r="U567" s="246" t="s">
        <v>284</v>
      </c>
      <c r="V567" t="str">
        <f>INDEX(樣區!H:H,MATCH(F567,樣區!E:E,0))</f>
        <v>3月,5月</v>
      </c>
      <c r="W567" s="3" t="str">
        <f t="shared" si="94"/>
        <v>Y</v>
      </c>
      <c r="X567" s="3" t="str">
        <f t="shared" si="95"/>
        <v/>
      </c>
      <c r="Y567" s="3" t="str">
        <f t="shared" si="96"/>
        <v>時間太晚</v>
      </c>
      <c r="Z567" s="3" t="str">
        <f t="shared" si="97"/>
        <v/>
      </c>
      <c r="AA567" s="3" t="str">
        <f t="shared" si="98"/>
        <v/>
      </c>
      <c r="AB567" s="249" t="str">
        <f t="shared" si="99"/>
        <v/>
      </c>
      <c r="AC567" s="3" t="str">
        <f t="shared" si="100"/>
        <v/>
      </c>
      <c r="AD567" s="5" t="str">
        <f t="shared" si="105"/>
        <v/>
      </c>
      <c r="AE567" s="3" t="str">
        <f t="shared" si="101"/>
        <v/>
      </c>
      <c r="AF567" s="3"/>
      <c r="AH567">
        <f>MATCH(ROUND(M567,0)&amp;ROUND(N567,0),樣點!N:N,0)</f>
        <v>1728</v>
      </c>
      <c r="AI567" s="5" t="str">
        <f t="shared" si="102"/>
        <v/>
      </c>
    </row>
    <row r="568" spans="3:35">
      <c r="C568" s="246" t="s">
        <v>209</v>
      </c>
      <c r="D568" s="246" t="s">
        <v>240</v>
      </c>
      <c r="E568" s="246" t="s">
        <v>285</v>
      </c>
      <c r="F568" s="246" t="s">
        <v>286</v>
      </c>
      <c r="G568" s="246">
        <v>2019</v>
      </c>
      <c r="H568" s="246">
        <v>5</v>
      </c>
      <c r="I568" s="246">
        <v>30</v>
      </c>
      <c r="J568" s="246">
        <v>1</v>
      </c>
      <c r="K568" s="246" t="s">
        <v>246</v>
      </c>
      <c r="L568" s="247">
        <v>1</v>
      </c>
      <c r="M568" s="246">
        <v>300758</v>
      </c>
      <c r="N568" s="246">
        <v>2608541</v>
      </c>
      <c r="O568" s="246">
        <v>10</v>
      </c>
      <c r="P568" s="246">
        <v>45</v>
      </c>
      <c r="Q568" s="246">
        <v>0</v>
      </c>
      <c r="R568" s="246"/>
      <c r="S568" s="246"/>
      <c r="T568" s="246" t="s">
        <v>26</v>
      </c>
      <c r="U568" s="246" t="s">
        <v>287</v>
      </c>
      <c r="V568" t="str">
        <f>INDEX(樣區!H:H,MATCH(F568,樣區!E:E,0))</f>
        <v>3月,5月</v>
      </c>
      <c r="W568" s="3" t="str">
        <f t="shared" si="94"/>
        <v>Y</v>
      </c>
      <c r="X568" s="3" t="str">
        <f t="shared" si="95"/>
        <v/>
      </c>
      <c r="Y568" s="3" t="str">
        <f t="shared" si="96"/>
        <v>時間太晚</v>
      </c>
      <c r="Z568" s="3" t="str">
        <f t="shared" si="97"/>
        <v/>
      </c>
      <c r="AA568" s="3" t="str">
        <f t="shared" si="98"/>
        <v/>
      </c>
      <c r="AB568" s="249" t="str">
        <f t="shared" si="99"/>
        <v/>
      </c>
      <c r="AC568" s="3" t="str">
        <f t="shared" si="100"/>
        <v/>
      </c>
      <c r="AD568" s="5" t="str">
        <f t="shared" si="105"/>
        <v/>
      </c>
      <c r="AE568" s="3" t="str">
        <f t="shared" si="101"/>
        <v/>
      </c>
      <c r="AF568" s="3"/>
      <c r="AH568">
        <f>MATCH(ROUND(M568,0)&amp;ROUND(N568,0),樣點!N:N,0)</f>
        <v>1729</v>
      </c>
      <c r="AI568" s="5">
        <f t="shared" si="102"/>
        <v>9.0277779963798821E-3</v>
      </c>
    </row>
    <row r="569" spans="3:35">
      <c r="C569" s="246" t="s">
        <v>209</v>
      </c>
      <c r="D569" s="246" t="s">
        <v>240</v>
      </c>
      <c r="E569" s="246" t="s">
        <v>285</v>
      </c>
      <c r="F569" s="246" t="s">
        <v>286</v>
      </c>
      <c r="G569" s="246">
        <v>2019</v>
      </c>
      <c r="H569" s="246">
        <v>5</v>
      </c>
      <c r="I569" s="246">
        <v>30</v>
      </c>
      <c r="J569" s="246">
        <v>1</v>
      </c>
      <c r="K569" s="246" t="s">
        <v>246</v>
      </c>
      <c r="L569" s="247">
        <v>2</v>
      </c>
      <c r="M569" s="246">
        <v>300688</v>
      </c>
      <c r="N569" s="246">
        <v>2608052</v>
      </c>
      <c r="O569" s="246">
        <v>10</v>
      </c>
      <c r="P569" s="246">
        <v>58</v>
      </c>
      <c r="Q569" s="246">
        <v>0</v>
      </c>
      <c r="R569" s="246"/>
      <c r="S569" s="246"/>
      <c r="T569" s="246" t="s">
        <v>26</v>
      </c>
      <c r="U569" s="246" t="s">
        <v>288</v>
      </c>
      <c r="V569" t="str">
        <f>INDEX(樣區!H:H,MATCH(F569,樣區!E:E,0))</f>
        <v>3月,5月</v>
      </c>
      <c r="W569" s="3" t="str">
        <f t="shared" si="94"/>
        <v>Y</v>
      </c>
      <c r="X569" s="3" t="str">
        <f t="shared" si="95"/>
        <v/>
      </c>
      <c r="Y569" s="3" t="str">
        <f t="shared" si="96"/>
        <v>時間太晚</v>
      </c>
      <c r="Z569" s="3" t="str">
        <f t="shared" si="97"/>
        <v/>
      </c>
      <c r="AA569" s="3" t="str">
        <f t="shared" si="98"/>
        <v/>
      </c>
      <c r="AB569" s="249" t="str">
        <f t="shared" si="99"/>
        <v/>
      </c>
      <c r="AC569" s="3" t="str">
        <f t="shared" si="100"/>
        <v/>
      </c>
      <c r="AD569" s="5" t="str">
        <f t="shared" si="105"/>
        <v/>
      </c>
      <c r="AE569" s="3" t="str">
        <f t="shared" si="101"/>
        <v/>
      </c>
      <c r="AF569" s="3"/>
      <c r="AH569">
        <f>MATCH(ROUND(M569,0)&amp;ROUND(N569,0),樣點!N:N,0)</f>
        <v>1730</v>
      </c>
      <c r="AI569" s="5">
        <f t="shared" si="102"/>
        <v>4.8611109959892929E-3</v>
      </c>
    </row>
    <row r="570" spans="3:35">
      <c r="C570" s="246" t="s">
        <v>209</v>
      </c>
      <c r="D570" s="246" t="s">
        <v>240</v>
      </c>
      <c r="E570" s="246" t="s">
        <v>285</v>
      </c>
      <c r="F570" s="246" t="s">
        <v>286</v>
      </c>
      <c r="G570" s="246">
        <v>2019</v>
      </c>
      <c r="H570" s="246">
        <v>5</v>
      </c>
      <c r="I570" s="246">
        <v>30</v>
      </c>
      <c r="J570" s="246">
        <v>1</v>
      </c>
      <c r="K570" s="246" t="s">
        <v>246</v>
      </c>
      <c r="L570" s="247">
        <v>3</v>
      </c>
      <c r="M570" s="246">
        <v>300424</v>
      </c>
      <c r="N570" s="246">
        <v>2608068</v>
      </c>
      <c r="O570" s="246">
        <v>11</v>
      </c>
      <c r="P570" s="246">
        <v>5</v>
      </c>
      <c r="Q570" s="246">
        <v>0</v>
      </c>
      <c r="R570" s="246"/>
      <c r="S570" s="246"/>
      <c r="T570" s="246" t="s">
        <v>26</v>
      </c>
      <c r="U570" s="246" t="s">
        <v>289</v>
      </c>
      <c r="V570" t="str">
        <f>INDEX(樣區!H:H,MATCH(F570,樣區!E:E,0))</f>
        <v>3月,5月</v>
      </c>
      <c r="W570" s="3" t="str">
        <f t="shared" si="94"/>
        <v>Y</v>
      </c>
      <c r="X570" s="3" t="str">
        <f t="shared" si="95"/>
        <v/>
      </c>
      <c r="Y570" s="3" t="str">
        <f t="shared" si="96"/>
        <v>時間太晚</v>
      </c>
      <c r="Z570" s="3" t="str">
        <f t="shared" si="97"/>
        <v/>
      </c>
      <c r="AA570" s="3" t="str">
        <f t="shared" si="98"/>
        <v/>
      </c>
      <c r="AB570" s="249" t="str">
        <f t="shared" si="99"/>
        <v/>
      </c>
      <c r="AC570" s="3" t="str">
        <f t="shared" si="100"/>
        <v/>
      </c>
      <c r="AD570" s="5" t="str">
        <f t="shared" si="105"/>
        <v/>
      </c>
      <c r="AE570" s="3" t="str">
        <f t="shared" si="101"/>
        <v/>
      </c>
      <c r="AF570" s="3"/>
      <c r="AH570">
        <f>MATCH(ROUND(M570,0)&amp;ROUND(N570,0),樣點!N:N,0)</f>
        <v>1731</v>
      </c>
      <c r="AI570" s="5">
        <f t="shared" si="102"/>
        <v>6.9444450200535357E-3</v>
      </c>
    </row>
    <row r="571" spans="3:35">
      <c r="C571" s="246" t="s">
        <v>209</v>
      </c>
      <c r="D571" s="246" t="s">
        <v>240</v>
      </c>
      <c r="E571" s="246" t="s">
        <v>285</v>
      </c>
      <c r="F571" s="246" t="s">
        <v>286</v>
      </c>
      <c r="G571" s="246">
        <v>2019</v>
      </c>
      <c r="H571" s="246">
        <v>5</v>
      </c>
      <c r="I571" s="246">
        <v>30</v>
      </c>
      <c r="J571" s="246">
        <v>1</v>
      </c>
      <c r="K571" s="246" t="s">
        <v>246</v>
      </c>
      <c r="L571" s="247">
        <v>4</v>
      </c>
      <c r="M571" s="246">
        <v>300403</v>
      </c>
      <c r="N571" s="246">
        <v>2607741</v>
      </c>
      <c r="O571" s="246">
        <v>11</v>
      </c>
      <c r="P571" s="246">
        <v>15</v>
      </c>
      <c r="Q571" s="246">
        <v>0</v>
      </c>
      <c r="R571" s="246"/>
      <c r="S571" s="246"/>
      <c r="T571" s="246" t="s">
        <v>26</v>
      </c>
      <c r="U571" s="246" t="s">
        <v>290</v>
      </c>
      <c r="V571" t="str">
        <f>INDEX(樣區!H:H,MATCH(F571,樣區!E:E,0))</f>
        <v>3月,5月</v>
      </c>
      <c r="W571" s="3" t="str">
        <f t="shared" si="94"/>
        <v>Y</v>
      </c>
      <c r="X571" s="3" t="str">
        <f t="shared" si="95"/>
        <v/>
      </c>
      <c r="Y571" s="3" t="str">
        <f t="shared" si="96"/>
        <v>時間太晚</v>
      </c>
      <c r="Z571" s="3" t="str">
        <f t="shared" si="97"/>
        <v/>
      </c>
      <c r="AA571" s="3" t="str">
        <f t="shared" si="98"/>
        <v/>
      </c>
      <c r="AB571" s="249" t="str">
        <f t="shared" si="99"/>
        <v/>
      </c>
      <c r="AC571" s="3" t="str">
        <f t="shared" si="100"/>
        <v/>
      </c>
      <c r="AD571" s="5" t="str">
        <f t="shared" si="105"/>
        <v>需計滿6分鐘</v>
      </c>
      <c r="AE571" s="3" t="str">
        <f t="shared" si="101"/>
        <v/>
      </c>
      <c r="AF571" s="3"/>
      <c r="AH571">
        <f>MATCH(ROUND(M571,0)&amp;ROUND(N571,0),樣點!N:N,0)</f>
        <v>1732</v>
      </c>
      <c r="AI571" s="5">
        <f t="shared" si="102"/>
        <v>3.4722220152616501E-3</v>
      </c>
    </row>
    <row r="572" spans="3:35">
      <c r="C572" s="246" t="s">
        <v>209</v>
      </c>
      <c r="D572" s="246" t="s">
        <v>240</v>
      </c>
      <c r="E572" s="246" t="s">
        <v>285</v>
      </c>
      <c r="F572" s="246" t="s">
        <v>286</v>
      </c>
      <c r="G572" s="246">
        <v>2019</v>
      </c>
      <c r="H572" s="246">
        <v>5</v>
      </c>
      <c r="I572" s="246">
        <v>30</v>
      </c>
      <c r="J572" s="246">
        <v>1</v>
      </c>
      <c r="K572" s="246" t="s">
        <v>246</v>
      </c>
      <c r="L572" s="247">
        <v>5</v>
      </c>
      <c r="M572" s="246">
        <v>299969</v>
      </c>
      <c r="N572" s="246">
        <v>2607647</v>
      </c>
      <c r="O572" s="246">
        <v>11</v>
      </c>
      <c r="P572" s="246">
        <v>20</v>
      </c>
      <c r="Q572" s="246">
        <v>0</v>
      </c>
      <c r="R572" s="246"/>
      <c r="S572" s="246"/>
      <c r="T572" s="246" t="s">
        <v>31</v>
      </c>
      <c r="U572" s="246" t="s">
        <v>291</v>
      </c>
      <c r="V572" t="str">
        <f>INDEX(樣區!H:H,MATCH(F572,樣區!E:E,0))</f>
        <v>3月,5月</v>
      </c>
      <c r="W572" s="3" t="str">
        <f t="shared" si="94"/>
        <v>Y</v>
      </c>
      <c r="X572" s="3" t="str">
        <f t="shared" si="95"/>
        <v/>
      </c>
      <c r="Y572" s="3" t="str">
        <f t="shared" si="96"/>
        <v>時間太晚</v>
      </c>
      <c r="Z572" s="3" t="str">
        <f t="shared" si="97"/>
        <v/>
      </c>
      <c r="AA572" s="3" t="str">
        <f t="shared" si="98"/>
        <v/>
      </c>
      <c r="AB572" s="249" t="str">
        <f t="shared" si="99"/>
        <v/>
      </c>
      <c r="AC572" s="3" t="str">
        <f t="shared" si="100"/>
        <v/>
      </c>
      <c r="AD572" s="5" t="str">
        <f t="shared" si="105"/>
        <v/>
      </c>
      <c r="AE572" s="3" t="str">
        <f t="shared" si="101"/>
        <v/>
      </c>
      <c r="AF572" s="3"/>
      <c r="AH572">
        <f>MATCH(ROUND(M572,0)&amp;ROUND(N572,0),樣點!N:N,0)</f>
        <v>1733</v>
      </c>
      <c r="AI572" s="5">
        <f t="shared" si="102"/>
        <v>6.9444439723156393E-3</v>
      </c>
    </row>
    <row r="573" spans="3:35">
      <c r="C573" s="246" t="s">
        <v>209</v>
      </c>
      <c r="D573" s="246" t="s">
        <v>240</v>
      </c>
      <c r="E573" s="246" t="s">
        <v>285</v>
      </c>
      <c r="F573" s="246" t="s">
        <v>286</v>
      </c>
      <c r="G573" s="246">
        <v>2019</v>
      </c>
      <c r="H573" s="246">
        <v>5</v>
      </c>
      <c r="I573" s="246">
        <v>30</v>
      </c>
      <c r="J573" s="246">
        <v>1</v>
      </c>
      <c r="K573" s="246" t="s">
        <v>246</v>
      </c>
      <c r="L573" s="247">
        <v>6</v>
      </c>
      <c r="M573" s="246">
        <v>299720</v>
      </c>
      <c r="N573" s="246">
        <v>2607453</v>
      </c>
      <c r="O573" s="246">
        <v>11</v>
      </c>
      <c r="P573" s="246">
        <v>30</v>
      </c>
      <c r="Q573" s="246">
        <v>0</v>
      </c>
      <c r="R573" s="246"/>
      <c r="S573" s="246"/>
      <c r="T573" s="246" t="s">
        <v>31</v>
      </c>
      <c r="U573" s="246" t="s">
        <v>292</v>
      </c>
      <c r="V573" t="str">
        <f>INDEX(樣區!H:H,MATCH(F573,樣區!E:E,0))</f>
        <v>3月,5月</v>
      </c>
      <c r="W573" s="3" t="str">
        <f t="shared" si="94"/>
        <v>Y</v>
      </c>
      <c r="X573" s="3" t="str">
        <f t="shared" si="95"/>
        <v/>
      </c>
      <c r="Y573" s="3" t="str">
        <f t="shared" si="96"/>
        <v>時間太晚</v>
      </c>
      <c r="Z573" s="3" t="str">
        <f t="shared" si="97"/>
        <v/>
      </c>
      <c r="AA573" s="3" t="str">
        <f t="shared" si="98"/>
        <v/>
      </c>
      <c r="AB573" s="249" t="str">
        <f t="shared" si="99"/>
        <v/>
      </c>
      <c r="AC573" s="3" t="str">
        <f t="shared" si="100"/>
        <v/>
      </c>
      <c r="AD573" s="5" t="str">
        <f t="shared" si="105"/>
        <v/>
      </c>
      <c r="AE573" s="3" t="str">
        <f t="shared" si="101"/>
        <v/>
      </c>
      <c r="AF573" s="3"/>
      <c r="AH573">
        <f>MATCH(ROUND(M573,0)&amp;ROUND(N573,0),樣點!N:N,0)</f>
        <v>1734</v>
      </c>
      <c r="AI573" s="5" t="str">
        <f t="shared" si="102"/>
        <v/>
      </c>
    </row>
    <row r="574" spans="3:35">
      <c r="C574" s="246" t="s">
        <v>209</v>
      </c>
      <c r="D574" s="246" t="s">
        <v>240</v>
      </c>
      <c r="E574" s="246" t="s">
        <v>293</v>
      </c>
      <c r="F574" s="246" t="s">
        <v>294</v>
      </c>
      <c r="G574" s="246">
        <v>2019</v>
      </c>
      <c r="H574" s="246">
        <v>5</v>
      </c>
      <c r="I574" s="246">
        <v>30</v>
      </c>
      <c r="J574" s="246">
        <v>1</v>
      </c>
      <c r="K574" s="246" t="s">
        <v>246</v>
      </c>
      <c r="L574" s="247">
        <v>1</v>
      </c>
      <c r="M574" s="246">
        <v>306829</v>
      </c>
      <c r="N574" s="246">
        <v>2627672</v>
      </c>
      <c r="O574" s="246">
        <v>14</v>
      </c>
      <c r="P574" s="246">
        <v>50</v>
      </c>
      <c r="Q574" s="246">
        <v>0</v>
      </c>
      <c r="R574" s="246"/>
      <c r="S574" s="246"/>
      <c r="T574" s="246" t="s">
        <v>26</v>
      </c>
      <c r="U574" s="246" t="s">
        <v>295</v>
      </c>
      <c r="V574" t="str">
        <f>INDEX(樣區!H:H,MATCH(F574,樣區!E:E,0))</f>
        <v>3月,5月</v>
      </c>
      <c r="W574" s="3" t="str">
        <f t="shared" si="94"/>
        <v>Y</v>
      </c>
      <c r="X574" s="3" t="str">
        <f t="shared" si="95"/>
        <v/>
      </c>
      <c r="Y574" s="3" t="str">
        <f t="shared" si="96"/>
        <v>時間太晚</v>
      </c>
      <c r="Z574" s="3" t="str">
        <f t="shared" si="97"/>
        <v/>
      </c>
      <c r="AA574" s="3" t="str">
        <f t="shared" si="98"/>
        <v/>
      </c>
      <c r="AB574" s="249" t="str">
        <f t="shared" si="99"/>
        <v/>
      </c>
      <c r="AC574" s="3" t="str">
        <f t="shared" si="100"/>
        <v/>
      </c>
      <c r="AD574" s="5" t="str">
        <f t="shared" si="105"/>
        <v/>
      </c>
      <c r="AE574" s="3" t="str">
        <f t="shared" si="101"/>
        <v/>
      </c>
      <c r="AF574" s="3"/>
      <c r="AH574">
        <f>MATCH(ROUND(M574,0)&amp;ROUND(N574,0),樣點!N:N,0)</f>
        <v>1735</v>
      </c>
      <c r="AI574" s="5">
        <f t="shared" si="102"/>
        <v>6.9444450200535357E-3</v>
      </c>
    </row>
    <row r="575" spans="3:35">
      <c r="C575" s="246" t="s">
        <v>209</v>
      </c>
      <c r="D575" s="246" t="s">
        <v>240</v>
      </c>
      <c r="E575" s="246" t="s">
        <v>293</v>
      </c>
      <c r="F575" s="246" t="s">
        <v>294</v>
      </c>
      <c r="G575" s="246">
        <v>2019</v>
      </c>
      <c r="H575" s="246">
        <v>5</v>
      </c>
      <c r="I575" s="246">
        <v>30</v>
      </c>
      <c r="J575" s="246">
        <v>1</v>
      </c>
      <c r="K575" s="246" t="s">
        <v>246</v>
      </c>
      <c r="L575" s="247">
        <v>2</v>
      </c>
      <c r="M575" s="246">
        <v>306623</v>
      </c>
      <c r="N575" s="246">
        <v>2627607</v>
      </c>
      <c r="O575" s="246">
        <v>15</v>
      </c>
      <c r="P575" s="246">
        <v>0</v>
      </c>
      <c r="Q575" s="246">
        <v>0</v>
      </c>
      <c r="R575" s="246"/>
      <c r="S575" s="246"/>
      <c r="T575" s="246" t="s">
        <v>26</v>
      </c>
      <c r="U575" s="246" t="s">
        <v>296</v>
      </c>
      <c r="V575" t="str">
        <f>INDEX(樣區!H:H,MATCH(F575,樣區!E:E,0))</f>
        <v>3月,5月</v>
      </c>
      <c r="W575" s="3" t="str">
        <f t="shared" si="94"/>
        <v>Y</v>
      </c>
      <c r="X575" s="3" t="str">
        <f t="shared" si="95"/>
        <v/>
      </c>
      <c r="Y575" s="3" t="str">
        <f t="shared" si="96"/>
        <v>時間太晚</v>
      </c>
      <c r="Z575" s="3" t="str">
        <f t="shared" si="97"/>
        <v/>
      </c>
      <c r="AA575" s="3" t="str">
        <f t="shared" si="98"/>
        <v/>
      </c>
      <c r="AB575" s="249" t="str">
        <f t="shared" si="99"/>
        <v/>
      </c>
      <c r="AC575" s="3" t="str">
        <f t="shared" si="100"/>
        <v/>
      </c>
      <c r="AD575" s="5" t="str">
        <f t="shared" si="105"/>
        <v/>
      </c>
      <c r="AE575" s="3" t="str">
        <f t="shared" si="101"/>
        <v/>
      </c>
      <c r="AF575" s="3"/>
      <c r="AH575">
        <f>MATCH(ROUND(M575,0)&amp;ROUND(N575,0),樣點!N:N,0)</f>
        <v>1736</v>
      </c>
      <c r="AI575" s="5">
        <f t="shared" si="102"/>
        <v>5.5555549915879965E-3</v>
      </c>
    </row>
    <row r="576" spans="3:35">
      <c r="C576" s="246" t="s">
        <v>209</v>
      </c>
      <c r="D576" s="246" t="s">
        <v>240</v>
      </c>
      <c r="E576" s="246" t="s">
        <v>293</v>
      </c>
      <c r="F576" s="246" t="s">
        <v>294</v>
      </c>
      <c r="G576" s="246">
        <v>2019</v>
      </c>
      <c r="H576" s="246">
        <v>5</v>
      </c>
      <c r="I576" s="246">
        <v>30</v>
      </c>
      <c r="J576" s="246">
        <v>1</v>
      </c>
      <c r="K576" s="246" t="s">
        <v>246</v>
      </c>
      <c r="L576" s="247">
        <v>3</v>
      </c>
      <c r="M576" s="246">
        <v>306383</v>
      </c>
      <c r="N576" s="246">
        <v>2627904</v>
      </c>
      <c r="O576" s="246">
        <v>15</v>
      </c>
      <c r="P576" s="246">
        <v>8</v>
      </c>
      <c r="Q576" s="246">
        <v>0</v>
      </c>
      <c r="R576" s="246"/>
      <c r="S576" s="246"/>
      <c r="T576" s="246" t="s">
        <v>26</v>
      </c>
      <c r="U576" s="246" t="s">
        <v>297</v>
      </c>
      <c r="V576" t="str">
        <f>INDEX(樣區!H:H,MATCH(F576,樣區!E:E,0))</f>
        <v>3月,5月</v>
      </c>
      <c r="W576" s="3" t="str">
        <f t="shared" si="94"/>
        <v>Y</v>
      </c>
      <c r="X576" s="3" t="str">
        <f t="shared" si="95"/>
        <v/>
      </c>
      <c r="Y576" s="3" t="str">
        <f t="shared" si="96"/>
        <v>時間太晚</v>
      </c>
      <c r="Z576" s="3" t="str">
        <f t="shared" si="97"/>
        <v/>
      </c>
      <c r="AA576" s="3" t="str">
        <f t="shared" si="98"/>
        <v/>
      </c>
      <c r="AB576" s="249" t="str">
        <f t="shared" si="99"/>
        <v/>
      </c>
      <c r="AC576" s="3" t="str">
        <f t="shared" si="100"/>
        <v/>
      </c>
      <c r="AD576" s="5" t="str">
        <f t="shared" si="105"/>
        <v/>
      </c>
      <c r="AE576" s="3" t="str">
        <f t="shared" si="101"/>
        <v/>
      </c>
      <c r="AF576" s="3"/>
      <c r="AH576">
        <f>MATCH(ROUND(M576,0)&amp;ROUND(N576,0),樣點!N:N,0)</f>
        <v>1737</v>
      </c>
      <c r="AI576" s="5">
        <f t="shared" si="102"/>
        <v>6.9444450200535357E-3</v>
      </c>
    </row>
    <row r="577" spans="3:35">
      <c r="C577" s="246" t="s">
        <v>209</v>
      </c>
      <c r="D577" s="246" t="s">
        <v>240</v>
      </c>
      <c r="E577" s="246" t="s">
        <v>293</v>
      </c>
      <c r="F577" s="246" t="s">
        <v>294</v>
      </c>
      <c r="G577" s="246">
        <v>2019</v>
      </c>
      <c r="H577" s="246">
        <v>5</v>
      </c>
      <c r="I577" s="246">
        <v>30</v>
      </c>
      <c r="J577" s="246">
        <v>1</v>
      </c>
      <c r="K577" s="246" t="s">
        <v>246</v>
      </c>
      <c r="L577" s="247">
        <v>4</v>
      </c>
      <c r="M577" s="246">
        <v>306349</v>
      </c>
      <c r="N577" s="246">
        <v>2627558</v>
      </c>
      <c r="O577" s="246">
        <v>15</v>
      </c>
      <c r="P577" s="246">
        <v>18</v>
      </c>
      <c r="Q577" s="246">
        <v>0</v>
      </c>
      <c r="R577" s="246"/>
      <c r="S577" s="246"/>
      <c r="T577" s="246" t="s">
        <v>26</v>
      </c>
      <c r="U577" s="246" t="s">
        <v>298</v>
      </c>
      <c r="V577" t="str">
        <f>INDEX(樣區!H:H,MATCH(F577,樣區!E:E,0))</f>
        <v>3月,5月</v>
      </c>
      <c r="W577" s="3" t="str">
        <f t="shared" si="94"/>
        <v>Y</v>
      </c>
      <c r="X577" s="3" t="str">
        <f t="shared" si="95"/>
        <v/>
      </c>
      <c r="Y577" s="3" t="str">
        <f t="shared" si="96"/>
        <v>時間太晚</v>
      </c>
      <c r="Z577" s="3" t="str">
        <f t="shared" si="97"/>
        <v/>
      </c>
      <c r="AA577" s="3" t="str">
        <f t="shared" si="98"/>
        <v/>
      </c>
      <c r="AB577" s="249" t="str">
        <f t="shared" si="99"/>
        <v/>
      </c>
      <c r="AC577" s="3" t="str">
        <f t="shared" si="100"/>
        <v/>
      </c>
      <c r="AD577" s="5" t="str">
        <f t="shared" si="105"/>
        <v/>
      </c>
      <c r="AE577" s="3" t="str">
        <f t="shared" si="101"/>
        <v/>
      </c>
      <c r="AF577" s="3"/>
      <c r="AH577">
        <f>MATCH(ROUND(M577,0)&amp;ROUND(N577,0),樣點!N:N,0)</f>
        <v>1738</v>
      </c>
      <c r="AI577" s="5">
        <f t="shared" si="102"/>
        <v>5.5555549915879965E-3</v>
      </c>
    </row>
    <row r="578" spans="3:35">
      <c r="C578" s="246" t="s">
        <v>209</v>
      </c>
      <c r="D578" s="246" t="s">
        <v>240</v>
      </c>
      <c r="E578" s="246" t="s">
        <v>293</v>
      </c>
      <c r="F578" s="246" t="s">
        <v>294</v>
      </c>
      <c r="G578" s="246">
        <v>2019</v>
      </c>
      <c r="H578" s="246">
        <v>5</v>
      </c>
      <c r="I578" s="246">
        <v>30</v>
      </c>
      <c r="J578" s="246">
        <v>1</v>
      </c>
      <c r="K578" s="246" t="s">
        <v>246</v>
      </c>
      <c r="L578" s="247">
        <v>5</v>
      </c>
      <c r="M578" s="246">
        <v>305997</v>
      </c>
      <c r="N578" s="246">
        <v>2627232</v>
      </c>
      <c r="O578" s="246">
        <v>15</v>
      </c>
      <c r="P578" s="246">
        <v>26</v>
      </c>
      <c r="Q578" s="246">
        <v>0</v>
      </c>
      <c r="R578" s="246"/>
      <c r="S578" s="246"/>
      <c r="T578" s="246" t="s">
        <v>31</v>
      </c>
      <c r="U578" s="246" t="s">
        <v>299</v>
      </c>
      <c r="V578" t="str">
        <f>INDEX(樣區!H:H,MATCH(F578,樣區!E:E,0))</f>
        <v>3月,5月</v>
      </c>
      <c r="W578" s="3" t="str">
        <f t="shared" ref="W578:W641" si="106">IF(ISNUMBER(AH578),"Y","N")</f>
        <v>Y</v>
      </c>
      <c r="X578" s="3" t="str">
        <f t="shared" ref="X578:X641" si="107">IF(OR(ISBLANK(H578),ISBLANK(I578)),"需記錄日期","")</f>
        <v/>
      </c>
      <c r="Y578" s="3" t="str">
        <f t="shared" ref="Y578:Y641" si="108">IF(O578&gt;9,"時間太晚","")</f>
        <v>時間太晚</v>
      </c>
      <c r="Z578" s="3" t="str">
        <f t="shared" ref="Z578:Z641" si="109">IF(ISBLANK(Q578),"需記錄數量",IF(Q578&gt;2,"2隻以上，請記為猴群",""))</f>
        <v/>
      </c>
      <c r="AA578" s="3" t="str">
        <f t="shared" ref="AA578:AA641" si="110">IF(OR(Q578=1,Q578=2),IF(ISTEXT(R578),"","需記錄距離"),"")</f>
        <v/>
      </c>
      <c r="AB578" s="249" t="str">
        <f t="shared" ref="AB578:AB641" si="111">IF(S578="Y",IF(Q578&lt;&gt;2,"有叫聲應為猴群",""),"")</f>
        <v/>
      </c>
      <c r="AC578" s="3" t="str">
        <f t="shared" ref="AC578:AC641" si="112">IF(ISBLANK(T578),"需記錄棲地類型",IF(LEN(T578)&lt;&gt;2,"請填最主要的棲地類型，其餘的可在備注補充說明",""))</f>
        <v/>
      </c>
      <c r="AD578" s="5" t="str">
        <f t="shared" si="105"/>
        <v/>
      </c>
      <c r="AE578" s="3" t="str">
        <f t="shared" ref="AE578:AE641" si="113">IF(COUNTIF(U578,"*搖樹*")=1,IF(Q578&lt;&gt;2,"有搖樹行為應為猴群",""),"")</f>
        <v/>
      </c>
      <c r="AF578" s="3"/>
      <c r="AH578">
        <f>MATCH(ROUND(M578,0)&amp;ROUND(N578,0),樣點!N:N,0)</f>
        <v>1739</v>
      </c>
      <c r="AI578" s="5">
        <f t="shared" ref="AI578:AI641" si="114">IF((F579&amp;J579)=(F578&amp;J578),ABS((DATE(G579,H579,I579)&amp;TIME(O579,P579,0))-(DATE(G578,H578,I578)&amp;TIME(O578,P578,0))),"")</f>
        <v>9.7222219919785857E-3</v>
      </c>
    </row>
    <row r="579" spans="3:35">
      <c r="C579" s="246" t="s">
        <v>209</v>
      </c>
      <c r="D579" s="246" t="s">
        <v>240</v>
      </c>
      <c r="E579" s="246" t="s">
        <v>293</v>
      </c>
      <c r="F579" s="246" t="s">
        <v>294</v>
      </c>
      <c r="G579" s="246">
        <v>2019</v>
      </c>
      <c r="H579" s="246">
        <v>5</v>
      </c>
      <c r="I579" s="246">
        <v>30</v>
      </c>
      <c r="J579" s="246">
        <v>1</v>
      </c>
      <c r="K579" s="246" t="s">
        <v>246</v>
      </c>
      <c r="L579" s="247">
        <v>6</v>
      </c>
      <c r="M579" s="246">
        <v>305575</v>
      </c>
      <c r="N579" s="246">
        <v>2627106</v>
      </c>
      <c r="O579" s="246">
        <v>15</v>
      </c>
      <c r="P579" s="246">
        <v>40</v>
      </c>
      <c r="Q579" s="246">
        <v>0</v>
      </c>
      <c r="R579" s="246"/>
      <c r="S579" s="246"/>
      <c r="T579" s="246" t="s">
        <v>230</v>
      </c>
      <c r="U579" s="246" t="s">
        <v>300</v>
      </c>
      <c r="V579" t="str">
        <f>INDEX(樣區!H:H,MATCH(F579,樣區!E:E,0))</f>
        <v>3月,5月</v>
      </c>
      <c r="W579" s="3" t="str">
        <f t="shared" si="106"/>
        <v>Y</v>
      </c>
      <c r="X579" s="3" t="str">
        <f t="shared" si="107"/>
        <v/>
      </c>
      <c r="Y579" s="3" t="str">
        <f t="shared" si="108"/>
        <v>時間太晚</v>
      </c>
      <c r="Z579" s="3" t="str">
        <f t="shared" si="109"/>
        <v/>
      </c>
      <c r="AA579" s="3" t="str">
        <f t="shared" si="110"/>
        <v/>
      </c>
      <c r="AB579" s="249" t="str">
        <f t="shared" si="111"/>
        <v/>
      </c>
      <c r="AC579" s="3" t="str">
        <f t="shared" si="112"/>
        <v/>
      </c>
      <c r="AD579" s="5" t="str">
        <f t="shared" si="105"/>
        <v/>
      </c>
      <c r="AE579" s="3" t="str">
        <f t="shared" si="113"/>
        <v/>
      </c>
      <c r="AF579" s="3"/>
      <c r="AH579">
        <f>MATCH(ROUND(M579,0)&amp;ROUND(N579,0),樣點!N:N,0)</f>
        <v>1740</v>
      </c>
      <c r="AI579" s="5" t="str">
        <f t="shared" si="114"/>
        <v/>
      </c>
    </row>
    <row r="580" spans="3:35">
      <c r="C580" s="246" t="s">
        <v>209</v>
      </c>
      <c r="D580" s="246" t="s">
        <v>240</v>
      </c>
      <c r="E580" s="246" t="s">
        <v>301</v>
      </c>
      <c r="F580" s="246" t="s">
        <v>302</v>
      </c>
      <c r="G580" s="246">
        <v>2019</v>
      </c>
      <c r="H580" s="246">
        <v>6</v>
      </c>
      <c r="I580" s="246">
        <v>4</v>
      </c>
      <c r="J580" s="246">
        <v>1</v>
      </c>
      <c r="K580" s="246" t="s">
        <v>303</v>
      </c>
      <c r="L580" s="247">
        <v>1</v>
      </c>
      <c r="M580" s="246">
        <v>288937</v>
      </c>
      <c r="N580" s="246">
        <v>2618275</v>
      </c>
      <c r="O580" s="246">
        <v>9</v>
      </c>
      <c r="P580" s="246">
        <v>17</v>
      </c>
      <c r="Q580" s="246">
        <v>0</v>
      </c>
      <c r="R580" s="246"/>
      <c r="S580" s="246"/>
      <c r="T580" s="246" t="s">
        <v>26</v>
      </c>
      <c r="U580" s="246" t="s">
        <v>304</v>
      </c>
      <c r="V580" t="str">
        <f>INDEX(樣區!H:H,MATCH(F580,樣區!E:E,0))</f>
        <v>3月,5月</v>
      </c>
      <c r="W580" s="3" t="str">
        <f t="shared" si="106"/>
        <v>Y</v>
      </c>
      <c r="X580" s="3" t="str">
        <f t="shared" si="107"/>
        <v/>
      </c>
      <c r="Y580" s="3" t="str">
        <f t="shared" si="108"/>
        <v/>
      </c>
      <c r="Z580" s="3" t="str">
        <f t="shared" si="109"/>
        <v/>
      </c>
      <c r="AA580" s="3" t="str">
        <f t="shared" si="110"/>
        <v/>
      </c>
      <c r="AB580" s="249" t="str">
        <f t="shared" si="111"/>
        <v/>
      </c>
      <c r="AC580" s="3" t="str">
        <f t="shared" si="112"/>
        <v/>
      </c>
      <c r="AD580" s="5" t="str">
        <f t="shared" si="105"/>
        <v/>
      </c>
      <c r="AE580" s="3" t="str">
        <f t="shared" si="113"/>
        <v/>
      </c>
      <c r="AF580" s="3"/>
      <c r="AH580">
        <f>MATCH(ROUND(M580,0)&amp;ROUND(N580,0),樣點!N:N,0)</f>
        <v>1741</v>
      </c>
      <c r="AI580" s="5">
        <f t="shared" si="114"/>
        <v>5.555555981118232E-3</v>
      </c>
    </row>
    <row r="581" spans="3:35">
      <c r="C581" s="246" t="s">
        <v>209</v>
      </c>
      <c r="D581" s="246" t="s">
        <v>240</v>
      </c>
      <c r="E581" s="246" t="s">
        <v>301</v>
      </c>
      <c r="F581" s="246" t="s">
        <v>302</v>
      </c>
      <c r="G581" s="246">
        <v>2019</v>
      </c>
      <c r="H581" s="246">
        <v>6</v>
      </c>
      <c r="I581" s="246">
        <v>4</v>
      </c>
      <c r="J581" s="246">
        <v>1</v>
      </c>
      <c r="K581" s="246" t="s">
        <v>303</v>
      </c>
      <c r="L581" s="247">
        <v>2</v>
      </c>
      <c r="M581" s="246">
        <v>288637</v>
      </c>
      <c r="N581" s="246">
        <v>2618284</v>
      </c>
      <c r="O581" s="246">
        <v>9</v>
      </c>
      <c r="P581" s="246">
        <v>25</v>
      </c>
      <c r="Q581" s="246">
        <v>0</v>
      </c>
      <c r="R581" s="246"/>
      <c r="S581" s="246"/>
      <c r="T581" s="246" t="s">
        <v>26</v>
      </c>
      <c r="U581" s="246"/>
      <c r="V581" t="str">
        <f>INDEX(樣區!H:H,MATCH(F581,樣區!E:E,0))</f>
        <v>3月,5月</v>
      </c>
      <c r="W581" s="3" t="str">
        <f t="shared" si="106"/>
        <v>Y</v>
      </c>
      <c r="X581" s="3" t="str">
        <f t="shared" si="107"/>
        <v/>
      </c>
      <c r="Y581" s="3" t="str">
        <f t="shared" si="108"/>
        <v/>
      </c>
      <c r="Z581" s="3" t="str">
        <f t="shared" si="109"/>
        <v/>
      </c>
      <c r="AA581" s="3" t="str">
        <f t="shared" si="110"/>
        <v/>
      </c>
      <c r="AB581" s="249" t="str">
        <f t="shared" si="111"/>
        <v/>
      </c>
      <c r="AC581" s="3" t="str">
        <f t="shared" si="112"/>
        <v/>
      </c>
      <c r="AD581" s="5" t="str">
        <f t="shared" si="105"/>
        <v/>
      </c>
      <c r="AE581" s="3" t="str">
        <f t="shared" si="113"/>
        <v/>
      </c>
      <c r="AF581" s="3"/>
      <c r="AH581">
        <f>MATCH(ROUND(M581,0)&amp;ROUND(N581,0),樣點!N:N,0)</f>
        <v>1742</v>
      </c>
      <c r="AI581" s="5">
        <f t="shared" si="114"/>
        <v>6.9444439723156393E-3</v>
      </c>
    </row>
    <row r="582" spans="3:35">
      <c r="C582" s="246" t="s">
        <v>209</v>
      </c>
      <c r="D582" s="246" t="s">
        <v>240</v>
      </c>
      <c r="E582" s="246" t="s">
        <v>301</v>
      </c>
      <c r="F582" s="246" t="s">
        <v>302</v>
      </c>
      <c r="G582" s="246">
        <v>2019</v>
      </c>
      <c r="H582" s="246">
        <v>6</v>
      </c>
      <c r="I582" s="246">
        <v>4</v>
      </c>
      <c r="J582" s="246">
        <v>1</v>
      </c>
      <c r="K582" s="246" t="s">
        <v>303</v>
      </c>
      <c r="L582" s="247">
        <v>3</v>
      </c>
      <c r="M582" s="246">
        <v>288221</v>
      </c>
      <c r="N582" s="246">
        <v>2618552</v>
      </c>
      <c r="O582" s="246">
        <v>9</v>
      </c>
      <c r="P582" s="246">
        <v>35</v>
      </c>
      <c r="Q582" s="246">
        <v>0</v>
      </c>
      <c r="R582" s="246"/>
      <c r="S582" s="246"/>
      <c r="T582" s="246" t="s">
        <v>26</v>
      </c>
      <c r="U582" s="246"/>
      <c r="V582" t="str">
        <f>INDEX(樣區!H:H,MATCH(F582,樣區!E:E,0))</f>
        <v>3月,5月</v>
      </c>
      <c r="W582" s="3" t="str">
        <f t="shared" si="106"/>
        <v>Y</v>
      </c>
      <c r="X582" s="3" t="str">
        <f t="shared" si="107"/>
        <v/>
      </c>
      <c r="Y582" s="3" t="str">
        <f t="shared" si="108"/>
        <v/>
      </c>
      <c r="Z582" s="3" t="str">
        <f t="shared" si="109"/>
        <v/>
      </c>
      <c r="AA582" s="3" t="str">
        <f t="shared" si="110"/>
        <v/>
      </c>
      <c r="AB582" s="249" t="str">
        <f t="shared" si="111"/>
        <v/>
      </c>
      <c r="AC582" s="3" t="str">
        <f t="shared" si="112"/>
        <v/>
      </c>
      <c r="AD582" s="5" t="str">
        <f t="shared" si="105"/>
        <v/>
      </c>
      <c r="AE582" s="3" t="str">
        <f t="shared" si="113"/>
        <v/>
      </c>
      <c r="AF582" s="3"/>
      <c r="AH582">
        <f>MATCH(ROUND(M582,0)&amp;ROUND(N582,0),樣點!N:N,0)</f>
        <v>1743</v>
      </c>
      <c r="AI582" s="5">
        <f t="shared" si="114"/>
        <v>8.3333330112509429E-3</v>
      </c>
    </row>
    <row r="583" spans="3:35">
      <c r="C583" s="246" t="s">
        <v>209</v>
      </c>
      <c r="D583" s="246" t="s">
        <v>240</v>
      </c>
      <c r="E583" s="246" t="s">
        <v>301</v>
      </c>
      <c r="F583" s="246" t="s">
        <v>302</v>
      </c>
      <c r="G583" s="246">
        <v>2019</v>
      </c>
      <c r="H583" s="246">
        <v>6</v>
      </c>
      <c r="I583" s="246">
        <v>4</v>
      </c>
      <c r="J583" s="246">
        <v>1</v>
      </c>
      <c r="K583" s="246" t="s">
        <v>303</v>
      </c>
      <c r="L583" s="247">
        <v>4</v>
      </c>
      <c r="M583" s="246">
        <v>287930</v>
      </c>
      <c r="N583" s="246">
        <v>2618815</v>
      </c>
      <c r="O583" s="246">
        <v>9</v>
      </c>
      <c r="P583" s="246">
        <v>47</v>
      </c>
      <c r="Q583" s="246">
        <v>0</v>
      </c>
      <c r="R583" s="246"/>
      <c r="S583" s="246"/>
      <c r="T583" s="246" t="s">
        <v>26</v>
      </c>
      <c r="U583" s="246" t="s">
        <v>305</v>
      </c>
      <c r="V583" t="str">
        <f>INDEX(樣區!H:H,MATCH(F583,樣區!E:E,0))</f>
        <v>3月,5月</v>
      </c>
      <c r="W583" s="3" t="str">
        <f t="shared" si="106"/>
        <v>Y</v>
      </c>
      <c r="X583" s="3" t="str">
        <f t="shared" si="107"/>
        <v/>
      </c>
      <c r="Y583" s="3" t="str">
        <f t="shared" si="108"/>
        <v/>
      </c>
      <c r="Z583" s="3" t="str">
        <f t="shared" si="109"/>
        <v/>
      </c>
      <c r="AA583" s="3" t="str">
        <f t="shared" si="110"/>
        <v/>
      </c>
      <c r="AB583" s="249" t="str">
        <f t="shared" si="111"/>
        <v/>
      </c>
      <c r="AC583" s="3" t="str">
        <f t="shared" si="112"/>
        <v/>
      </c>
      <c r="AD583" s="5" t="str">
        <f t="shared" si="105"/>
        <v/>
      </c>
      <c r="AE583" s="3" t="str">
        <f t="shared" si="113"/>
        <v/>
      </c>
      <c r="AF583" s="3"/>
      <c r="AH583">
        <f>MATCH(ROUND(M583,0)&amp;ROUND(N583,0),樣點!N:N,0)</f>
        <v>1744</v>
      </c>
      <c r="AI583" s="5">
        <f t="shared" si="114"/>
        <v>6.2500000349245965E-3</v>
      </c>
    </row>
    <row r="584" spans="3:35">
      <c r="C584" s="246" t="s">
        <v>209</v>
      </c>
      <c r="D584" s="246" t="s">
        <v>240</v>
      </c>
      <c r="E584" s="246" t="s">
        <v>301</v>
      </c>
      <c r="F584" s="246" t="s">
        <v>302</v>
      </c>
      <c r="G584" s="246">
        <v>2019</v>
      </c>
      <c r="H584" s="246">
        <v>6</v>
      </c>
      <c r="I584" s="246">
        <v>4</v>
      </c>
      <c r="J584" s="246">
        <v>1</v>
      </c>
      <c r="K584" s="246" t="s">
        <v>303</v>
      </c>
      <c r="L584" s="247">
        <v>5</v>
      </c>
      <c r="M584" s="246">
        <v>288120</v>
      </c>
      <c r="N584" s="246">
        <v>2618078</v>
      </c>
      <c r="O584" s="246">
        <v>9</v>
      </c>
      <c r="P584" s="246">
        <v>56</v>
      </c>
      <c r="Q584" s="246">
        <v>0</v>
      </c>
      <c r="R584" s="246"/>
      <c r="S584" s="246"/>
      <c r="T584" s="246" t="s">
        <v>26</v>
      </c>
      <c r="U584" s="246" t="s">
        <v>306</v>
      </c>
      <c r="V584" t="str">
        <f>INDEX(樣區!H:H,MATCH(F584,樣區!E:E,0))</f>
        <v>3月,5月</v>
      </c>
      <c r="W584" s="3" t="str">
        <f t="shared" si="106"/>
        <v>Y</v>
      </c>
      <c r="X584" s="3" t="str">
        <f t="shared" si="107"/>
        <v/>
      </c>
      <c r="Y584" s="3" t="str">
        <f t="shared" si="108"/>
        <v/>
      </c>
      <c r="Z584" s="3" t="str">
        <f t="shared" si="109"/>
        <v/>
      </c>
      <c r="AA584" s="3" t="str">
        <f t="shared" si="110"/>
        <v/>
      </c>
      <c r="AB584" s="249" t="str">
        <f t="shared" si="111"/>
        <v/>
      </c>
      <c r="AC584" s="3" t="str">
        <f t="shared" si="112"/>
        <v/>
      </c>
      <c r="AD584" s="5" t="str">
        <f t="shared" si="105"/>
        <v/>
      </c>
      <c r="AE584" s="3" t="str">
        <f t="shared" si="113"/>
        <v/>
      </c>
      <c r="AF584" s="3"/>
      <c r="AH584">
        <f>MATCH(ROUND(M584,0)&amp;ROUND(N584,0),樣點!N:N,0)</f>
        <v>1745</v>
      </c>
      <c r="AI584" s="5">
        <f t="shared" si="114"/>
        <v>1.1111111962236464E-2</v>
      </c>
    </row>
    <row r="585" spans="3:35">
      <c r="C585" s="246" t="s">
        <v>209</v>
      </c>
      <c r="D585" s="246" t="s">
        <v>240</v>
      </c>
      <c r="E585" s="246" t="s">
        <v>301</v>
      </c>
      <c r="F585" s="246" t="s">
        <v>302</v>
      </c>
      <c r="G585" s="246">
        <v>2019</v>
      </c>
      <c r="H585" s="246">
        <v>6</v>
      </c>
      <c r="I585" s="246">
        <v>4</v>
      </c>
      <c r="J585" s="246">
        <v>1</v>
      </c>
      <c r="K585" s="246" t="s">
        <v>303</v>
      </c>
      <c r="L585" s="247">
        <v>6</v>
      </c>
      <c r="M585" s="246">
        <v>287688</v>
      </c>
      <c r="N585" s="246">
        <v>2618213</v>
      </c>
      <c r="O585" s="246">
        <v>10</v>
      </c>
      <c r="P585" s="246">
        <v>12</v>
      </c>
      <c r="Q585" s="246">
        <v>0</v>
      </c>
      <c r="R585" s="246"/>
      <c r="S585" s="246"/>
      <c r="T585" s="246" t="s">
        <v>26</v>
      </c>
      <c r="U585" s="246" t="s">
        <v>307</v>
      </c>
      <c r="V585" t="str">
        <f>INDEX(樣區!H:H,MATCH(F585,樣區!E:E,0))</f>
        <v>3月,5月</v>
      </c>
      <c r="W585" s="3" t="str">
        <f t="shared" si="106"/>
        <v>Y</v>
      </c>
      <c r="X585" s="3" t="str">
        <f t="shared" si="107"/>
        <v/>
      </c>
      <c r="Y585" s="3" t="str">
        <f t="shared" si="108"/>
        <v>時間太晚</v>
      </c>
      <c r="Z585" s="3" t="str">
        <f t="shared" si="109"/>
        <v/>
      </c>
      <c r="AA585" s="3" t="str">
        <f t="shared" si="110"/>
        <v/>
      </c>
      <c r="AB585" s="249" t="str">
        <f t="shared" si="111"/>
        <v/>
      </c>
      <c r="AC585" s="3" t="str">
        <f t="shared" si="112"/>
        <v/>
      </c>
      <c r="AD585" s="5" t="str">
        <f t="shared" si="105"/>
        <v/>
      </c>
      <c r="AE585" s="3" t="str">
        <f t="shared" si="113"/>
        <v/>
      </c>
      <c r="AF585" s="3"/>
      <c r="AH585">
        <f>MATCH(ROUND(M585,0)&amp;ROUND(N585,0),樣點!N:N,0)</f>
        <v>1746</v>
      </c>
      <c r="AI585" s="5" t="str">
        <f t="shared" si="114"/>
        <v/>
      </c>
    </row>
    <row r="586" spans="3:35">
      <c r="C586" s="246" t="s">
        <v>209</v>
      </c>
      <c r="D586" s="246" t="s">
        <v>240</v>
      </c>
      <c r="E586" s="246" t="s">
        <v>308</v>
      </c>
      <c r="F586" s="246" t="s">
        <v>309</v>
      </c>
      <c r="G586" s="246">
        <v>2019</v>
      </c>
      <c r="H586" s="246">
        <v>6</v>
      </c>
      <c r="I586" s="246">
        <v>4</v>
      </c>
      <c r="J586" s="246">
        <v>1</v>
      </c>
      <c r="K586" s="246" t="s">
        <v>303</v>
      </c>
      <c r="L586" s="247">
        <v>1</v>
      </c>
      <c r="M586" s="246">
        <v>285955</v>
      </c>
      <c r="N586" s="246">
        <v>2618653</v>
      </c>
      <c r="O586" s="246">
        <v>10</v>
      </c>
      <c r="P586" s="246">
        <v>42</v>
      </c>
      <c r="Q586" s="246">
        <v>0</v>
      </c>
      <c r="R586" s="246"/>
      <c r="S586" s="246"/>
      <c r="T586" s="246" t="s">
        <v>54</v>
      </c>
      <c r="U586" s="246" t="s">
        <v>310</v>
      </c>
      <c r="V586" t="str">
        <f>INDEX(樣區!H:H,MATCH(F586,樣區!E:E,0))</f>
        <v>4月,6月</v>
      </c>
      <c r="W586" s="3" t="str">
        <f t="shared" si="106"/>
        <v>Y</v>
      </c>
      <c r="X586" s="3" t="str">
        <f t="shared" si="107"/>
        <v/>
      </c>
      <c r="Y586" s="3" t="str">
        <f t="shared" si="108"/>
        <v>時間太晚</v>
      </c>
      <c r="Z586" s="3" t="str">
        <f t="shared" si="109"/>
        <v/>
      </c>
      <c r="AA586" s="3" t="str">
        <f t="shared" si="110"/>
        <v/>
      </c>
      <c r="AB586" s="249" t="str">
        <f t="shared" si="111"/>
        <v/>
      </c>
      <c r="AC586" s="3" t="str">
        <f t="shared" si="112"/>
        <v/>
      </c>
      <c r="AD586" s="5" t="str">
        <f t="shared" si="105"/>
        <v/>
      </c>
      <c r="AE586" s="3" t="str">
        <f t="shared" si="113"/>
        <v/>
      </c>
      <c r="AF586" s="3"/>
      <c r="AH586">
        <f>MATCH(ROUND(M586,0)&amp;ROUND(N586,0),樣點!N:N,0)</f>
        <v>1747</v>
      </c>
      <c r="AI586" s="5">
        <f t="shared" si="114"/>
        <v>6.9444439723156393E-3</v>
      </c>
    </row>
    <row r="587" spans="3:35">
      <c r="C587" s="246" t="s">
        <v>209</v>
      </c>
      <c r="D587" s="246" t="s">
        <v>240</v>
      </c>
      <c r="E587" s="246" t="s">
        <v>308</v>
      </c>
      <c r="F587" s="246" t="s">
        <v>309</v>
      </c>
      <c r="G587" s="246">
        <v>2019</v>
      </c>
      <c r="H587" s="246">
        <v>6</v>
      </c>
      <c r="I587" s="246">
        <v>4</v>
      </c>
      <c r="J587" s="246">
        <v>1</v>
      </c>
      <c r="K587" s="246" t="s">
        <v>303</v>
      </c>
      <c r="L587" s="247">
        <v>2</v>
      </c>
      <c r="M587" s="246">
        <v>286197</v>
      </c>
      <c r="N587" s="246">
        <v>2618821</v>
      </c>
      <c r="O587" s="246">
        <v>10</v>
      </c>
      <c r="P587" s="246">
        <v>52</v>
      </c>
      <c r="Q587" s="246">
        <v>0</v>
      </c>
      <c r="R587" s="246"/>
      <c r="S587" s="246"/>
      <c r="T587" s="246" t="s">
        <v>54</v>
      </c>
      <c r="U587" s="246" t="s">
        <v>311</v>
      </c>
      <c r="V587" t="str">
        <f>INDEX(樣區!H:H,MATCH(F587,樣區!E:E,0))</f>
        <v>4月,6月</v>
      </c>
      <c r="W587" s="3" t="str">
        <f t="shared" si="106"/>
        <v>Y</v>
      </c>
      <c r="X587" s="3" t="str">
        <f t="shared" si="107"/>
        <v/>
      </c>
      <c r="Y587" s="3" t="str">
        <f t="shared" si="108"/>
        <v>時間太晚</v>
      </c>
      <c r="Z587" s="3" t="str">
        <f t="shared" si="109"/>
        <v/>
      </c>
      <c r="AA587" s="3" t="str">
        <f t="shared" si="110"/>
        <v/>
      </c>
      <c r="AB587" s="249" t="str">
        <f t="shared" si="111"/>
        <v/>
      </c>
      <c r="AC587" s="3" t="str">
        <f t="shared" si="112"/>
        <v/>
      </c>
      <c r="AD587" s="5" t="str">
        <f t="shared" si="105"/>
        <v/>
      </c>
      <c r="AE587" s="3" t="str">
        <f t="shared" si="113"/>
        <v/>
      </c>
      <c r="AF587" s="3"/>
      <c r="AH587">
        <f>MATCH(ROUND(M587,0)&amp;ROUND(N587,0),樣點!N:N,0)</f>
        <v>1748</v>
      </c>
      <c r="AI587" s="5">
        <f t="shared" si="114"/>
        <v>6.2500000349245965E-3</v>
      </c>
    </row>
    <row r="588" spans="3:35">
      <c r="C588" s="246" t="s">
        <v>209</v>
      </c>
      <c r="D588" s="246" t="s">
        <v>240</v>
      </c>
      <c r="E588" s="246" t="s">
        <v>308</v>
      </c>
      <c r="F588" s="246" t="s">
        <v>309</v>
      </c>
      <c r="G588" s="246">
        <v>2019</v>
      </c>
      <c r="H588" s="246">
        <v>6</v>
      </c>
      <c r="I588" s="246">
        <v>4</v>
      </c>
      <c r="J588" s="246">
        <v>1</v>
      </c>
      <c r="K588" s="246" t="s">
        <v>303</v>
      </c>
      <c r="L588" s="247">
        <v>3</v>
      </c>
      <c r="M588" s="246">
        <v>286399</v>
      </c>
      <c r="N588" s="246">
        <v>2619249</v>
      </c>
      <c r="O588" s="246">
        <v>11</v>
      </c>
      <c r="P588" s="246">
        <v>1</v>
      </c>
      <c r="Q588" s="246">
        <v>0</v>
      </c>
      <c r="R588" s="246"/>
      <c r="S588" s="246"/>
      <c r="T588" s="246" t="s">
        <v>54</v>
      </c>
      <c r="U588" s="246"/>
      <c r="V588" t="str">
        <f>INDEX(樣區!H:H,MATCH(F588,樣區!E:E,0))</f>
        <v>4月,6月</v>
      </c>
      <c r="W588" s="3" t="str">
        <f t="shared" si="106"/>
        <v>Y</v>
      </c>
      <c r="X588" s="3" t="str">
        <f t="shared" si="107"/>
        <v/>
      </c>
      <c r="Y588" s="3" t="str">
        <f t="shared" si="108"/>
        <v>時間太晚</v>
      </c>
      <c r="Z588" s="3" t="str">
        <f t="shared" si="109"/>
        <v/>
      </c>
      <c r="AA588" s="3" t="str">
        <f t="shared" si="110"/>
        <v/>
      </c>
      <c r="AB588" s="249" t="str">
        <f t="shared" si="111"/>
        <v/>
      </c>
      <c r="AC588" s="3" t="str">
        <f t="shared" si="112"/>
        <v/>
      </c>
      <c r="AD588" s="5" t="str">
        <f t="shared" si="105"/>
        <v/>
      </c>
      <c r="AE588" s="3" t="str">
        <f t="shared" si="113"/>
        <v/>
      </c>
      <c r="AF588" s="3"/>
      <c r="AH588">
        <f>MATCH(ROUND(M588,0)&amp;ROUND(N588,0),樣點!N:N,0)</f>
        <v>1749</v>
      </c>
      <c r="AI588" s="5">
        <f t="shared" si="114"/>
        <v>4.8611109959892929E-3</v>
      </c>
    </row>
    <row r="589" spans="3:35">
      <c r="C589" s="246" t="s">
        <v>209</v>
      </c>
      <c r="D589" s="246" t="s">
        <v>240</v>
      </c>
      <c r="E589" s="246" t="s">
        <v>308</v>
      </c>
      <c r="F589" s="246" t="s">
        <v>309</v>
      </c>
      <c r="G589" s="246">
        <v>2019</v>
      </c>
      <c r="H589" s="246">
        <v>6</v>
      </c>
      <c r="I589" s="246">
        <v>4</v>
      </c>
      <c r="J589" s="246">
        <v>1</v>
      </c>
      <c r="K589" s="246" t="s">
        <v>303</v>
      </c>
      <c r="L589" s="247">
        <v>4</v>
      </c>
      <c r="M589" s="246">
        <v>286568</v>
      </c>
      <c r="N589" s="246">
        <v>2619137</v>
      </c>
      <c r="O589" s="246">
        <v>11</v>
      </c>
      <c r="P589" s="246">
        <v>8</v>
      </c>
      <c r="Q589" s="246">
        <v>0</v>
      </c>
      <c r="R589" s="246"/>
      <c r="S589" s="246"/>
      <c r="T589" s="246" t="s">
        <v>32</v>
      </c>
      <c r="U589" s="246" t="s">
        <v>312</v>
      </c>
      <c r="V589" t="str">
        <f>INDEX(樣區!H:H,MATCH(F589,樣區!E:E,0))</f>
        <v>4月,6月</v>
      </c>
      <c r="W589" s="3" t="str">
        <f t="shared" si="106"/>
        <v>Y</v>
      </c>
      <c r="X589" s="3" t="str">
        <f t="shared" si="107"/>
        <v/>
      </c>
      <c r="Y589" s="3" t="str">
        <f t="shared" si="108"/>
        <v>時間太晚</v>
      </c>
      <c r="Z589" s="3" t="str">
        <f t="shared" si="109"/>
        <v/>
      </c>
      <c r="AA589" s="3" t="str">
        <f t="shared" si="110"/>
        <v/>
      </c>
      <c r="AB589" s="249" t="str">
        <f t="shared" si="111"/>
        <v/>
      </c>
      <c r="AC589" s="3" t="str">
        <f t="shared" si="112"/>
        <v/>
      </c>
      <c r="AD589" s="5" t="str">
        <f t="shared" si="105"/>
        <v/>
      </c>
      <c r="AE589" s="3" t="str">
        <f t="shared" si="113"/>
        <v/>
      </c>
      <c r="AF589" s="3"/>
      <c r="AH589">
        <f>MATCH(ROUND(M589,0)&amp;ROUND(N589,0),樣點!N:N,0)</f>
        <v>1750</v>
      </c>
      <c r="AI589" s="5">
        <f t="shared" si="114"/>
        <v>6.2499999767169356E-3</v>
      </c>
    </row>
    <row r="590" spans="3:35">
      <c r="C590" s="246" t="s">
        <v>209</v>
      </c>
      <c r="D590" s="246" t="s">
        <v>240</v>
      </c>
      <c r="E590" s="246" t="s">
        <v>308</v>
      </c>
      <c r="F590" s="246" t="s">
        <v>309</v>
      </c>
      <c r="G590" s="246">
        <v>2019</v>
      </c>
      <c r="H590" s="246">
        <v>6</v>
      </c>
      <c r="I590" s="246">
        <v>4</v>
      </c>
      <c r="J590" s="246">
        <v>1</v>
      </c>
      <c r="K590" s="246" t="s">
        <v>303</v>
      </c>
      <c r="L590" s="247">
        <v>5</v>
      </c>
      <c r="M590" s="246">
        <v>286538</v>
      </c>
      <c r="N590" s="246">
        <v>2619426</v>
      </c>
      <c r="O590" s="246">
        <v>11</v>
      </c>
      <c r="P590" s="246">
        <v>17</v>
      </c>
      <c r="Q590" s="246">
        <v>0</v>
      </c>
      <c r="R590" s="246"/>
      <c r="S590" s="246"/>
      <c r="T590" s="246" t="s">
        <v>32</v>
      </c>
      <c r="U590" s="246" t="s">
        <v>313</v>
      </c>
      <c r="V590" t="str">
        <f>INDEX(樣區!H:H,MATCH(F590,樣區!E:E,0))</f>
        <v>4月,6月</v>
      </c>
      <c r="W590" s="3" t="str">
        <f t="shared" si="106"/>
        <v>Y</v>
      </c>
      <c r="X590" s="3" t="str">
        <f t="shared" si="107"/>
        <v/>
      </c>
      <c r="Y590" s="3" t="str">
        <f t="shared" si="108"/>
        <v>時間太晚</v>
      </c>
      <c r="Z590" s="3" t="str">
        <f t="shared" si="109"/>
        <v/>
      </c>
      <c r="AA590" s="3" t="str">
        <f t="shared" si="110"/>
        <v/>
      </c>
      <c r="AB590" s="249" t="str">
        <f t="shared" si="111"/>
        <v/>
      </c>
      <c r="AC590" s="3" t="str">
        <f t="shared" si="112"/>
        <v/>
      </c>
      <c r="AD590" s="5" t="str">
        <f t="shared" si="105"/>
        <v/>
      </c>
      <c r="AE590" s="3" t="str">
        <f t="shared" si="113"/>
        <v/>
      </c>
      <c r="AF590" s="3"/>
      <c r="AH590">
        <f>MATCH(ROUND(M590,0)&amp;ROUND(N590,0),樣點!N:N,0)</f>
        <v>1751</v>
      </c>
      <c r="AI590" s="5">
        <f t="shared" si="114"/>
        <v>9.7222229815088212E-3</v>
      </c>
    </row>
    <row r="591" spans="3:35">
      <c r="C591" s="246" t="s">
        <v>209</v>
      </c>
      <c r="D591" s="246" t="s">
        <v>240</v>
      </c>
      <c r="E591" s="246" t="s">
        <v>308</v>
      </c>
      <c r="F591" s="246" t="s">
        <v>309</v>
      </c>
      <c r="G591" s="246">
        <v>2019</v>
      </c>
      <c r="H591" s="246">
        <v>6</v>
      </c>
      <c r="I591" s="246">
        <v>4</v>
      </c>
      <c r="J591" s="246">
        <v>1</v>
      </c>
      <c r="K591" s="246" t="s">
        <v>303</v>
      </c>
      <c r="L591" s="247">
        <v>6</v>
      </c>
      <c r="M591" s="246">
        <v>286721</v>
      </c>
      <c r="N591" s="246">
        <v>2618927</v>
      </c>
      <c r="O591" s="246">
        <v>11</v>
      </c>
      <c r="P591" s="246">
        <v>31</v>
      </c>
      <c r="Q591" s="246">
        <v>0</v>
      </c>
      <c r="R591" s="246"/>
      <c r="S591" s="246"/>
      <c r="T591" s="246" t="s">
        <v>32</v>
      </c>
      <c r="U591" s="246"/>
      <c r="V591" t="str">
        <f>INDEX(樣區!H:H,MATCH(F591,樣區!E:E,0))</f>
        <v>4月,6月</v>
      </c>
      <c r="W591" s="3" t="str">
        <f t="shared" si="106"/>
        <v>Y</v>
      </c>
      <c r="X591" s="3" t="str">
        <f t="shared" si="107"/>
        <v/>
      </c>
      <c r="Y591" s="3" t="str">
        <f t="shared" si="108"/>
        <v>時間太晚</v>
      </c>
      <c r="Z591" s="3" t="str">
        <f t="shared" si="109"/>
        <v/>
      </c>
      <c r="AA591" s="3" t="str">
        <f t="shared" si="110"/>
        <v/>
      </c>
      <c r="AB591" s="249" t="str">
        <f t="shared" si="111"/>
        <v/>
      </c>
      <c r="AC591" s="3" t="str">
        <f t="shared" si="112"/>
        <v/>
      </c>
      <c r="AD591" s="5" t="str">
        <f t="shared" si="105"/>
        <v/>
      </c>
      <c r="AE591" s="3" t="str">
        <f t="shared" si="113"/>
        <v/>
      </c>
      <c r="AF591" s="3"/>
      <c r="AH591">
        <f>MATCH(ROUND(M591,0)&amp;ROUND(N591,0),樣點!N:N,0)</f>
        <v>1752</v>
      </c>
      <c r="AI591" s="5" t="str">
        <f t="shared" si="114"/>
        <v/>
      </c>
    </row>
    <row r="592" spans="3:35">
      <c r="C592" s="246" t="s">
        <v>209</v>
      </c>
      <c r="D592" s="246" t="s">
        <v>240</v>
      </c>
      <c r="E592" s="246" t="s">
        <v>314</v>
      </c>
      <c r="F592" s="246" t="s">
        <v>315</v>
      </c>
      <c r="G592" s="246">
        <v>2019</v>
      </c>
      <c r="H592" s="246">
        <v>6</v>
      </c>
      <c r="I592" s="246">
        <v>6</v>
      </c>
      <c r="J592" s="246">
        <v>1</v>
      </c>
      <c r="K592" s="246" t="s">
        <v>316</v>
      </c>
      <c r="L592" s="247">
        <v>1</v>
      </c>
      <c r="M592" s="246">
        <v>287030</v>
      </c>
      <c r="N592" s="246">
        <v>2624217</v>
      </c>
      <c r="O592" s="246">
        <v>9</v>
      </c>
      <c r="P592" s="246">
        <v>47</v>
      </c>
      <c r="Q592" s="246">
        <v>0</v>
      </c>
      <c r="R592" s="246"/>
      <c r="S592" s="246"/>
      <c r="T592" s="246" t="s">
        <v>26</v>
      </c>
      <c r="U592" s="246" t="s">
        <v>317</v>
      </c>
      <c r="V592" t="str">
        <f>INDEX(樣區!H:H,MATCH(F592,樣區!E:E,0))</f>
        <v>3月,5月</v>
      </c>
      <c r="W592" s="3" t="str">
        <f t="shared" si="106"/>
        <v>Y</v>
      </c>
      <c r="X592" s="3" t="str">
        <f t="shared" si="107"/>
        <v/>
      </c>
      <c r="Y592" s="3" t="str">
        <f t="shared" si="108"/>
        <v/>
      </c>
      <c r="Z592" s="3" t="str">
        <f t="shared" si="109"/>
        <v/>
      </c>
      <c r="AA592" s="3" t="str">
        <f t="shared" si="110"/>
        <v/>
      </c>
      <c r="AB592" s="249" t="str">
        <f t="shared" si="111"/>
        <v/>
      </c>
      <c r="AC592" s="3" t="str">
        <f t="shared" si="112"/>
        <v/>
      </c>
      <c r="AD592" s="5" t="str">
        <f t="shared" si="105"/>
        <v/>
      </c>
      <c r="AE592" s="3" t="str">
        <f t="shared" si="113"/>
        <v/>
      </c>
      <c r="AF592" s="3"/>
      <c r="AH592">
        <f>MATCH(ROUND(M592,0)&amp;ROUND(N592,0),樣點!N:N,0)</f>
        <v>1753</v>
      </c>
      <c r="AI592" s="5">
        <f t="shared" si="114"/>
        <v>1.1805556016042829E-2</v>
      </c>
    </row>
    <row r="593" spans="3:35">
      <c r="C593" s="246" t="s">
        <v>209</v>
      </c>
      <c r="D593" s="246" t="s">
        <v>240</v>
      </c>
      <c r="E593" s="246" t="s">
        <v>314</v>
      </c>
      <c r="F593" s="246" t="s">
        <v>315</v>
      </c>
      <c r="G593" s="246">
        <v>2019</v>
      </c>
      <c r="H593" s="246">
        <v>6</v>
      </c>
      <c r="I593" s="246">
        <v>6</v>
      </c>
      <c r="J593" s="246">
        <v>1</v>
      </c>
      <c r="K593" s="246" t="s">
        <v>316</v>
      </c>
      <c r="L593" s="247">
        <v>2</v>
      </c>
      <c r="M593" s="246">
        <v>287266</v>
      </c>
      <c r="N593" s="246">
        <v>2624022</v>
      </c>
      <c r="O593" s="246">
        <v>10</v>
      </c>
      <c r="P593" s="246">
        <v>4</v>
      </c>
      <c r="Q593" s="246">
        <v>0</v>
      </c>
      <c r="R593" s="246"/>
      <c r="S593" s="246"/>
      <c r="T593" s="246" t="s">
        <v>26</v>
      </c>
      <c r="U593" s="246" t="s">
        <v>318</v>
      </c>
      <c r="V593" t="str">
        <f>INDEX(樣區!H:H,MATCH(F593,樣區!E:E,0))</f>
        <v>3月,5月</v>
      </c>
      <c r="W593" s="3" t="str">
        <f t="shared" si="106"/>
        <v>Y</v>
      </c>
      <c r="X593" s="3" t="str">
        <f t="shared" si="107"/>
        <v/>
      </c>
      <c r="Y593" s="3" t="str">
        <f t="shared" si="108"/>
        <v>時間太晚</v>
      </c>
      <c r="Z593" s="3" t="str">
        <f t="shared" si="109"/>
        <v/>
      </c>
      <c r="AA593" s="3" t="str">
        <f t="shared" si="110"/>
        <v/>
      </c>
      <c r="AB593" s="249" t="str">
        <f t="shared" si="111"/>
        <v/>
      </c>
      <c r="AC593" s="3" t="str">
        <f t="shared" si="112"/>
        <v/>
      </c>
      <c r="AD593" s="5" t="str">
        <f t="shared" si="105"/>
        <v/>
      </c>
      <c r="AE593" s="3" t="str">
        <f t="shared" si="113"/>
        <v/>
      </c>
      <c r="AF593" s="3"/>
      <c r="AH593">
        <f>MATCH(ROUND(M593,0)&amp;ROUND(N593,0),樣點!N:N,0)</f>
        <v>1754</v>
      </c>
      <c r="AI593" s="5">
        <f t="shared" si="114"/>
        <v>9.7222219919785857E-3</v>
      </c>
    </row>
    <row r="594" spans="3:35">
      <c r="C594" s="246" t="s">
        <v>209</v>
      </c>
      <c r="D594" s="246" t="s">
        <v>240</v>
      </c>
      <c r="E594" s="246" t="s">
        <v>314</v>
      </c>
      <c r="F594" s="246" t="s">
        <v>315</v>
      </c>
      <c r="G594" s="246">
        <v>2019</v>
      </c>
      <c r="H594" s="246">
        <v>6</v>
      </c>
      <c r="I594" s="246">
        <v>6</v>
      </c>
      <c r="J594" s="246">
        <v>1</v>
      </c>
      <c r="K594" s="246" t="s">
        <v>316</v>
      </c>
      <c r="L594" s="247">
        <v>3</v>
      </c>
      <c r="M594" s="246">
        <v>287559</v>
      </c>
      <c r="N594" s="246">
        <v>2623959</v>
      </c>
      <c r="O594" s="246">
        <v>10</v>
      </c>
      <c r="P594" s="246">
        <v>18</v>
      </c>
      <c r="Q594" s="246">
        <v>0</v>
      </c>
      <c r="R594" s="246"/>
      <c r="S594" s="246"/>
      <c r="T594" s="246" t="s">
        <v>26</v>
      </c>
      <c r="U594" s="246"/>
      <c r="V594" t="str">
        <f>INDEX(樣區!H:H,MATCH(F594,樣區!E:E,0))</f>
        <v>3月,5月</v>
      </c>
      <c r="W594" s="3" t="str">
        <f t="shared" si="106"/>
        <v>Y</v>
      </c>
      <c r="X594" s="3" t="str">
        <f t="shared" si="107"/>
        <v/>
      </c>
      <c r="Y594" s="3" t="str">
        <f t="shared" si="108"/>
        <v>時間太晚</v>
      </c>
      <c r="Z594" s="3" t="str">
        <f t="shared" si="109"/>
        <v/>
      </c>
      <c r="AA594" s="3" t="str">
        <f t="shared" si="110"/>
        <v/>
      </c>
      <c r="AB594" s="249" t="str">
        <f t="shared" si="111"/>
        <v/>
      </c>
      <c r="AC594" s="3" t="str">
        <f t="shared" si="112"/>
        <v/>
      </c>
      <c r="AD594" s="5" t="str">
        <f t="shared" si="105"/>
        <v/>
      </c>
      <c r="AE594" s="3" t="str">
        <f t="shared" si="113"/>
        <v/>
      </c>
      <c r="AF594" s="3"/>
      <c r="AH594">
        <f>MATCH(ROUND(M594,0)&amp;ROUND(N594,0),樣點!N:N,0)</f>
        <v>1755</v>
      </c>
      <c r="AI594" s="5">
        <f t="shared" si="114"/>
        <v>8.3333340007811785E-3</v>
      </c>
    </row>
    <row r="595" spans="3:35">
      <c r="C595" s="246" t="s">
        <v>209</v>
      </c>
      <c r="D595" s="246" t="s">
        <v>240</v>
      </c>
      <c r="E595" s="246" t="s">
        <v>314</v>
      </c>
      <c r="F595" s="246" t="s">
        <v>315</v>
      </c>
      <c r="G595" s="246">
        <v>2019</v>
      </c>
      <c r="H595" s="246">
        <v>6</v>
      </c>
      <c r="I595" s="246">
        <v>6</v>
      </c>
      <c r="J595" s="246">
        <v>1</v>
      </c>
      <c r="K595" s="246" t="s">
        <v>316</v>
      </c>
      <c r="L595" s="247">
        <v>4</v>
      </c>
      <c r="M595" s="246">
        <v>287789</v>
      </c>
      <c r="N595" s="246">
        <v>2623874</v>
      </c>
      <c r="O595" s="246">
        <v>10</v>
      </c>
      <c r="P595" s="246">
        <v>30</v>
      </c>
      <c r="Q595" s="246">
        <v>0</v>
      </c>
      <c r="R595" s="246"/>
      <c r="S595" s="246"/>
      <c r="T595" s="246" t="s">
        <v>26</v>
      </c>
      <c r="U595" s="246" t="s">
        <v>319</v>
      </c>
      <c r="V595" t="str">
        <f>INDEX(樣區!H:H,MATCH(F595,樣區!E:E,0))</f>
        <v>3月,5月</v>
      </c>
      <c r="W595" s="3" t="str">
        <f t="shared" si="106"/>
        <v>Y</v>
      </c>
      <c r="X595" s="3" t="str">
        <f t="shared" si="107"/>
        <v/>
      </c>
      <c r="Y595" s="3" t="str">
        <f t="shared" si="108"/>
        <v>時間太晚</v>
      </c>
      <c r="Z595" s="3" t="str">
        <f t="shared" si="109"/>
        <v/>
      </c>
      <c r="AA595" s="3" t="str">
        <f t="shared" si="110"/>
        <v/>
      </c>
      <c r="AB595" s="249" t="str">
        <f t="shared" si="111"/>
        <v/>
      </c>
      <c r="AC595" s="3" t="str">
        <f t="shared" si="112"/>
        <v/>
      </c>
      <c r="AD595" s="5" t="str">
        <f t="shared" si="105"/>
        <v/>
      </c>
      <c r="AE595" s="3" t="str">
        <f t="shared" si="113"/>
        <v/>
      </c>
      <c r="AF595" s="3"/>
      <c r="AH595">
        <f>MATCH(ROUND(M595,0)&amp;ROUND(N595,0),樣點!N:N,0)</f>
        <v>1756</v>
      </c>
      <c r="AI595" s="5">
        <f t="shared" si="114"/>
        <v>1.0416665987577289E-2</v>
      </c>
    </row>
    <row r="596" spans="3:35">
      <c r="C596" s="246" t="s">
        <v>209</v>
      </c>
      <c r="D596" s="246" t="s">
        <v>240</v>
      </c>
      <c r="E596" s="246" t="s">
        <v>314</v>
      </c>
      <c r="F596" s="246" t="s">
        <v>315</v>
      </c>
      <c r="G596" s="246">
        <v>2019</v>
      </c>
      <c r="H596" s="246">
        <v>6</v>
      </c>
      <c r="I596" s="246">
        <v>6</v>
      </c>
      <c r="J596" s="246">
        <v>1</v>
      </c>
      <c r="K596" s="246" t="s">
        <v>316</v>
      </c>
      <c r="L596" s="247">
        <v>5</v>
      </c>
      <c r="M596" s="246">
        <v>287763</v>
      </c>
      <c r="N596" s="246">
        <v>2623463</v>
      </c>
      <c r="O596" s="246">
        <v>10</v>
      </c>
      <c r="P596" s="246">
        <v>45</v>
      </c>
      <c r="Q596" s="246">
        <v>0</v>
      </c>
      <c r="R596" s="246"/>
      <c r="S596" s="246"/>
      <c r="T596" s="246" t="s">
        <v>26</v>
      </c>
      <c r="U596" s="246" t="s">
        <v>320</v>
      </c>
      <c r="V596" t="str">
        <f>INDEX(樣區!H:H,MATCH(F596,樣區!E:E,0))</f>
        <v>3月,5月</v>
      </c>
      <c r="W596" s="3" t="str">
        <f t="shared" si="106"/>
        <v>Y</v>
      </c>
      <c r="X596" s="3" t="str">
        <f t="shared" si="107"/>
        <v/>
      </c>
      <c r="Y596" s="3" t="str">
        <f t="shared" si="108"/>
        <v>時間太晚</v>
      </c>
      <c r="Z596" s="3" t="str">
        <f t="shared" si="109"/>
        <v/>
      </c>
      <c r="AA596" s="3" t="str">
        <f t="shared" si="110"/>
        <v/>
      </c>
      <c r="AB596" s="249" t="str">
        <f t="shared" si="111"/>
        <v/>
      </c>
      <c r="AC596" s="3" t="str">
        <f t="shared" si="112"/>
        <v/>
      </c>
      <c r="AD596" s="5" t="str">
        <f t="shared" si="105"/>
        <v/>
      </c>
      <c r="AE596" s="3" t="str">
        <f t="shared" si="113"/>
        <v/>
      </c>
      <c r="AF596" s="3"/>
      <c r="AH596">
        <f>MATCH(ROUND(M596,0)&amp;ROUND(N596,0),樣點!N:N,0)</f>
        <v>1757</v>
      </c>
      <c r="AI596" s="5">
        <f t="shared" si="114"/>
        <v>1.0416667035315186E-2</v>
      </c>
    </row>
    <row r="597" spans="3:35">
      <c r="C597" s="246" t="s">
        <v>209</v>
      </c>
      <c r="D597" s="246" t="s">
        <v>240</v>
      </c>
      <c r="E597" s="246" t="s">
        <v>314</v>
      </c>
      <c r="F597" s="246" t="s">
        <v>315</v>
      </c>
      <c r="G597" s="246">
        <v>2019</v>
      </c>
      <c r="H597" s="246">
        <v>6</v>
      </c>
      <c r="I597" s="246">
        <v>6</v>
      </c>
      <c r="J597" s="246">
        <v>1</v>
      </c>
      <c r="K597" s="246" t="s">
        <v>316</v>
      </c>
      <c r="L597" s="247">
        <v>6</v>
      </c>
      <c r="M597" s="246">
        <v>288273</v>
      </c>
      <c r="N597" s="246">
        <v>2623383</v>
      </c>
      <c r="O597" s="246">
        <v>11</v>
      </c>
      <c r="P597" s="246">
        <v>0</v>
      </c>
      <c r="Q597" s="246">
        <v>0</v>
      </c>
      <c r="R597" s="246"/>
      <c r="S597" s="246"/>
      <c r="T597" s="246" t="s">
        <v>26</v>
      </c>
      <c r="U597" s="246" t="s">
        <v>321</v>
      </c>
      <c r="V597" t="str">
        <f>INDEX(樣區!H:H,MATCH(F597,樣區!E:E,0))</f>
        <v>3月,5月</v>
      </c>
      <c r="W597" s="3" t="str">
        <f t="shared" si="106"/>
        <v>N</v>
      </c>
      <c r="X597" s="3" t="str">
        <f t="shared" si="107"/>
        <v/>
      </c>
      <c r="Y597" s="3" t="str">
        <f t="shared" si="108"/>
        <v>時間太晚</v>
      </c>
      <c r="Z597" s="3" t="str">
        <f t="shared" si="109"/>
        <v/>
      </c>
      <c r="AA597" s="3" t="str">
        <f t="shared" si="110"/>
        <v/>
      </c>
      <c r="AB597" s="2" t="str">
        <f t="shared" si="111"/>
        <v/>
      </c>
      <c r="AC597" s="3" t="str">
        <f t="shared" si="112"/>
        <v/>
      </c>
      <c r="AD597" s="5" t="str">
        <f>IF(ISBLANK(O597),"需記錄時間",IFERROR(IF((AI597-TIME(0,5,59))&lt;0,"需計滿6分鍾",""),""))</f>
        <v/>
      </c>
      <c r="AE597" s="3" t="str">
        <f t="shared" si="113"/>
        <v/>
      </c>
      <c r="AF597" s="3"/>
      <c r="AH597" t="e">
        <f>MATCH(ROUND(M597,0)&amp;ROUND(N597,0),樣點!N:N,0)</f>
        <v>#N/A</v>
      </c>
      <c r="AI597" s="5" t="str">
        <f t="shared" si="114"/>
        <v/>
      </c>
    </row>
    <row r="598" spans="3:35">
      <c r="C598" s="246" t="s">
        <v>209</v>
      </c>
      <c r="D598" s="246" t="s">
        <v>240</v>
      </c>
      <c r="E598" s="246" t="s">
        <v>322</v>
      </c>
      <c r="F598" s="246" t="s">
        <v>323</v>
      </c>
      <c r="G598" s="246">
        <v>2019</v>
      </c>
      <c r="H598" s="246">
        <v>6</v>
      </c>
      <c r="I598" s="246">
        <v>24</v>
      </c>
      <c r="J598" s="246">
        <v>1</v>
      </c>
      <c r="K598" s="246" t="s">
        <v>324</v>
      </c>
      <c r="L598" s="247">
        <v>1</v>
      </c>
      <c r="M598" s="246">
        <v>290835</v>
      </c>
      <c r="N598" s="246">
        <v>2634411</v>
      </c>
      <c r="O598" s="246">
        <v>13</v>
      </c>
      <c r="P598" s="246">
        <v>20</v>
      </c>
      <c r="Q598" s="246">
        <v>0</v>
      </c>
      <c r="R598" s="246"/>
      <c r="S598" s="246"/>
      <c r="T598" s="246" t="s">
        <v>32</v>
      </c>
      <c r="U598" s="246" t="s">
        <v>325</v>
      </c>
      <c r="V598" t="str">
        <f>INDEX(樣區!H:H,MATCH(F598,樣區!E:E,0))</f>
        <v>4月,6月</v>
      </c>
      <c r="W598" s="3" t="str">
        <f t="shared" si="106"/>
        <v>Y</v>
      </c>
      <c r="X598" s="3" t="str">
        <f t="shared" si="107"/>
        <v/>
      </c>
      <c r="Y598" s="3" t="str">
        <f t="shared" si="108"/>
        <v>時間太晚</v>
      </c>
      <c r="Z598" s="3" t="str">
        <f t="shared" si="109"/>
        <v/>
      </c>
      <c r="AA598" s="3" t="str">
        <f t="shared" si="110"/>
        <v/>
      </c>
      <c r="AB598" s="249" t="str">
        <f t="shared" si="111"/>
        <v/>
      </c>
      <c r="AC598" s="3" t="str">
        <f t="shared" si="112"/>
        <v/>
      </c>
      <c r="AD598" s="5" t="str">
        <f t="shared" ref="AD598:AD622" si="115">IF(ISBLANK(O598),"需記錄時間",IFERROR(IF((AI598-TIME(0,5,59))&lt;0,"需計滿6分鐘",""),""))</f>
        <v/>
      </c>
      <c r="AE598" s="3" t="str">
        <f t="shared" si="113"/>
        <v/>
      </c>
      <c r="AF598" s="3"/>
      <c r="AH598">
        <f>MATCH(ROUND(M598,0)&amp;ROUND(N598,0),樣點!N:N,0)</f>
        <v>1759</v>
      </c>
      <c r="AI598" s="5">
        <f t="shared" si="114"/>
        <v>1.0416667035315186E-2</v>
      </c>
    </row>
    <row r="599" spans="3:35">
      <c r="C599" s="246" t="s">
        <v>209</v>
      </c>
      <c r="D599" s="246" t="s">
        <v>240</v>
      </c>
      <c r="E599" s="246" t="s">
        <v>322</v>
      </c>
      <c r="F599" s="246" t="s">
        <v>323</v>
      </c>
      <c r="G599" s="246">
        <v>2019</v>
      </c>
      <c r="H599" s="246">
        <v>6</v>
      </c>
      <c r="I599" s="246">
        <v>24</v>
      </c>
      <c r="J599" s="246">
        <v>1</v>
      </c>
      <c r="K599" s="246" t="s">
        <v>324</v>
      </c>
      <c r="L599" s="247">
        <v>2</v>
      </c>
      <c r="M599" s="246">
        <v>291086</v>
      </c>
      <c r="N599" s="246">
        <v>2634563</v>
      </c>
      <c r="O599" s="246">
        <v>13</v>
      </c>
      <c r="P599" s="246">
        <v>35</v>
      </c>
      <c r="Q599" s="246">
        <v>0</v>
      </c>
      <c r="R599" s="246"/>
      <c r="S599" s="246"/>
      <c r="T599" s="246" t="s">
        <v>32</v>
      </c>
      <c r="U599" s="246" t="s">
        <v>326</v>
      </c>
      <c r="V599" t="str">
        <f>INDEX(樣區!H:H,MATCH(F599,樣區!E:E,0))</f>
        <v>4月,6月</v>
      </c>
      <c r="W599" s="3" t="str">
        <f t="shared" si="106"/>
        <v>Y</v>
      </c>
      <c r="X599" s="3" t="str">
        <f t="shared" si="107"/>
        <v/>
      </c>
      <c r="Y599" s="3" t="str">
        <f t="shared" si="108"/>
        <v>時間太晚</v>
      </c>
      <c r="Z599" s="3" t="str">
        <f t="shared" si="109"/>
        <v/>
      </c>
      <c r="AA599" s="3" t="str">
        <f t="shared" si="110"/>
        <v/>
      </c>
      <c r="AB599" s="249" t="str">
        <f t="shared" si="111"/>
        <v/>
      </c>
      <c r="AC599" s="3" t="str">
        <f t="shared" si="112"/>
        <v/>
      </c>
      <c r="AD599" s="5" t="str">
        <f t="shared" si="115"/>
        <v/>
      </c>
      <c r="AE599" s="3" t="str">
        <f t="shared" si="113"/>
        <v/>
      </c>
      <c r="AF599" s="3"/>
      <c r="AH599">
        <f>MATCH(ROUND(M599,0)&amp;ROUND(N599,0),樣點!N:N,0)</f>
        <v>1760</v>
      </c>
      <c r="AI599" s="5">
        <f t="shared" si="114"/>
        <v>4.8611109959892929E-3</v>
      </c>
    </row>
    <row r="600" spans="3:35">
      <c r="C600" s="246" t="s">
        <v>209</v>
      </c>
      <c r="D600" s="246" t="s">
        <v>240</v>
      </c>
      <c r="E600" s="246" t="s">
        <v>322</v>
      </c>
      <c r="F600" s="246" t="s">
        <v>323</v>
      </c>
      <c r="G600" s="246">
        <v>2019</v>
      </c>
      <c r="H600" s="246">
        <v>6</v>
      </c>
      <c r="I600" s="246">
        <v>24</v>
      </c>
      <c r="J600" s="246">
        <v>1</v>
      </c>
      <c r="K600" s="246" t="s">
        <v>324</v>
      </c>
      <c r="L600" s="247">
        <v>3</v>
      </c>
      <c r="M600" s="246">
        <v>291371</v>
      </c>
      <c r="N600" s="246">
        <v>2634817</v>
      </c>
      <c r="O600" s="246">
        <v>13</v>
      </c>
      <c r="P600" s="246">
        <v>42</v>
      </c>
      <c r="Q600" s="246">
        <v>0</v>
      </c>
      <c r="R600" s="246"/>
      <c r="S600" s="246"/>
      <c r="T600" s="246" t="s">
        <v>32</v>
      </c>
      <c r="U600" s="246" t="s">
        <v>327</v>
      </c>
      <c r="V600" t="str">
        <f>INDEX(樣區!H:H,MATCH(F600,樣區!E:E,0))</f>
        <v>4月,6月</v>
      </c>
      <c r="W600" s="3" t="str">
        <f t="shared" si="106"/>
        <v>Y</v>
      </c>
      <c r="X600" s="3" t="str">
        <f t="shared" si="107"/>
        <v/>
      </c>
      <c r="Y600" s="3" t="str">
        <f t="shared" si="108"/>
        <v>時間太晚</v>
      </c>
      <c r="Z600" s="3" t="str">
        <f t="shared" si="109"/>
        <v/>
      </c>
      <c r="AA600" s="3" t="str">
        <f t="shared" si="110"/>
        <v/>
      </c>
      <c r="AB600" s="249" t="str">
        <f t="shared" si="111"/>
        <v/>
      </c>
      <c r="AC600" s="3" t="str">
        <f t="shared" si="112"/>
        <v/>
      </c>
      <c r="AD600" s="5" t="str">
        <f t="shared" si="115"/>
        <v/>
      </c>
      <c r="AE600" s="3" t="str">
        <f t="shared" si="113"/>
        <v/>
      </c>
      <c r="AF600" s="3"/>
      <c r="AH600">
        <f>MATCH(ROUND(M600,0)&amp;ROUND(N600,0),樣點!N:N,0)</f>
        <v>1761</v>
      </c>
      <c r="AI600" s="5">
        <f t="shared" si="114"/>
        <v>7.6388890156522393E-3</v>
      </c>
    </row>
    <row r="601" spans="3:35">
      <c r="C601" s="246" t="s">
        <v>209</v>
      </c>
      <c r="D601" s="246" t="s">
        <v>240</v>
      </c>
      <c r="E601" s="246" t="s">
        <v>322</v>
      </c>
      <c r="F601" s="246" t="s">
        <v>323</v>
      </c>
      <c r="G601" s="246">
        <v>2019</v>
      </c>
      <c r="H601" s="246">
        <v>6</v>
      </c>
      <c r="I601" s="246">
        <v>24</v>
      </c>
      <c r="J601" s="246">
        <v>1</v>
      </c>
      <c r="K601" s="246" t="s">
        <v>324</v>
      </c>
      <c r="L601" s="247">
        <v>4</v>
      </c>
      <c r="M601" s="246">
        <v>291152</v>
      </c>
      <c r="N601" s="246">
        <v>2634838</v>
      </c>
      <c r="O601" s="246">
        <v>13</v>
      </c>
      <c r="P601" s="246">
        <v>53</v>
      </c>
      <c r="Q601" s="246">
        <v>0</v>
      </c>
      <c r="R601" s="246"/>
      <c r="S601" s="246"/>
      <c r="T601" s="246" t="s">
        <v>26</v>
      </c>
      <c r="U601" s="246" t="s">
        <v>328</v>
      </c>
      <c r="V601" t="str">
        <f>INDEX(樣區!H:H,MATCH(F601,樣區!E:E,0))</f>
        <v>4月,6月</v>
      </c>
      <c r="W601" s="3" t="str">
        <f t="shared" si="106"/>
        <v>Y</v>
      </c>
      <c r="X601" s="3" t="str">
        <f t="shared" si="107"/>
        <v/>
      </c>
      <c r="Y601" s="3" t="str">
        <f t="shared" si="108"/>
        <v>時間太晚</v>
      </c>
      <c r="Z601" s="3" t="str">
        <f t="shared" si="109"/>
        <v/>
      </c>
      <c r="AA601" s="3" t="str">
        <f t="shared" si="110"/>
        <v/>
      </c>
      <c r="AB601" s="249" t="str">
        <f t="shared" si="111"/>
        <v/>
      </c>
      <c r="AC601" s="3" t="str">
        <f t="shared" si="112"/>
        <v/>
      </c>
      <c r="AD601" s="5" t="str">
        <f t="shared" si="115"/>
        <v/>
      </c>
      <c r="AE601" s="3" t="str">
        <f t="shared" si="113"/>
        <v/>
      </c>
      <c r="AF601" s="3"/>
      <c r="AH601">
        <f>MATCH(ROUND(M601,0)&amp;ROUND(N601,0),樣點!N:N,0)</f>
        <v>1762</v>
      </c>
      <c r="AI601" s="5">
        <f t="shared" si="114"/>
        <v>9.0277779963798821E-3</v>
      </c>
    </row>
    <row r="602" spans="3:35">
      <c r="C602" s="246" t="s">
        <v>209</v>
      </c>
      <c r="D602" s="246" t="s">
        <v>240</v>
      </c>
      <c r="E602" s="246" t="s">
        <v>322</v>
      </c>
      <c r="F602" s="246" t="s">
        <v>323</v>
      </c>
      <c r="G602" s="246">
        <v>2019</v>
      </c>
      <c r="H602" s="246">
        <v>6</v>
      </c>
      <c r="I602" s="246">
        <v>24</v>
      </c>
      <c r="J602" s="246">
        <v>1</v>
      </c>
      <c r="K602" s="246" t="s">
        <v>324</v>
      </c>
      <c r="L602" s="247">
        <v>5</v>
      </c>
      <c r="M602" s="246">
        <v>291446</v>
      </c>
      <c r="N602" s="246">
        <v>2635096</v>
      </c>
      <c r="O602" s="246">
        <v>14</v>
      </c>
      <c r="P602" s="246">
        <v>6</v>
      </c>
      <c r="Q602" s="246">
        <v>0</v>
      </c>
      <c r="R602" s="246"/>
      <c r="S602" s="246"/>
      <c r="T602" s="246" t="s">
        <v>26</v>
      </c>
      <c r="U602" s="246" t="s">
        <v>329</v>
      </c>
      <c r="V602" t="str">
        <f>INDEX(樣區!H:H,MATCH(F602,樣區!E:E,0))</f>
        <v>4月,6月</v>
      </c>
      <c r="W602" s="3" t="str">
        <f t="shared" si="106"/>
        <v>Y</v>
      </c>
      <c r="X602" s="3" t="str">
        <f t="shared" si="107"/>
        <v/>
      </c>
      <c r="Y602" s="3" t="str">
        <f t="shared" si="108"/>
        <v>時間太晚</v>
      </c>
      <c r="Z602" s="3" t="str">
        <f t="shared" si="109"/>
        <v/>
      </c>
      <c r="AA602" s="3" t="str">
        <f t="shared" si="110"/>
        <v/>
      </c>
      <c r="AB602" s="249" t="str">
        <f t="shared" si="111"/>
        <v/>
      </c>
      <c r="AC602" s="3" t="str">
        <f t="shared" si="112"/>
        <v/>
      </c>
      <c r="AD602" s="5" t="str">
        <f t="shared" si="115"/>
        <v/>
      </c>
      <c r="AE602" s="3" t="str">
        <f t="shared" si="113"/>
        <v/>
      </c>
      <c r="AF602" s="3"/>
      <c r="AH602">
        <f>MATCH(ROUND(M602,0)&amp;ROUND(N602,0),樣點!N:N,0)</f>
        <v>1763</v>
      </c>
      <c r="AI602" s="5">
        <f t="shared" si="114"/>
        <v>1.1805554968304932E-2</v>
      </c>
    </row>
    <row r="603" spans="3:35">
      <c r="C603" s="246" t="s">
        <v>209</v>
      </c>
      <c r="D603" s="246" t="s">
        <v>240</v>
      </c>
      <c r="E603" s="246" t="s">
        <v>322</v>
      </c>
      <c r="F603" s="246" t="s">
        <v>323</v>
      </c>
      <c r="G603" s="246">
        <v>2019</v>
      </c>
      <c r="H603" s="246">
        <v>6</v>
      </c>
      <c r="I603" s="246">
        <v>24</v>
      </c>
      <c r="J603" s="246">
        <v>1</v>
      </c>
      <c r="K603" s="246" t="s">
        <v>324</v>
      </c>
      <c r="L603" s="247">
        <v>6</v>
      </c>
      <c r="M603" s="246">
        <v>291626</v>
      </c>
      <c r="N603" s="246">
        <v>2635358</v>
      </c>
      <c r="O603" s="246">
        <v>14</v>
      </c>
      <c r="P603" s="246">
        <v>23</v>
      </c>
      <c r="Q603" s="246">
        <v>0</v>
      </c>
      <c r="R603" s="246"/>
      <c r="S603" s="246"/>
      <c r="T603" s="246" t="s">
        <v>26</v>
      </c>
      <c r="U603" s="246" t="s">
        <v>330</v>
      </c>
      <c r="V603" t="str">
        <f>INDEX(樣區!H:H,MATCH(F603,樣區!E:E,0))</f>
        <v>4月,6月</v>
      </c>
      <c r="W603" s="3" t="str">
        <f t="shared" si="106"/>
        <v>Y</v>
      </c>
      <c r="X603" s="3" t="str">
        <f t="shared" si="107"/>
        <v/>
      </c>
      <c r="Y603" s="3" t="str">
        <f t="shared" si="108"/>
        <v>時間太晚</v>
      </c>
      <c r="Z603" s="3" t="str">
        <f t="shared" si="109"/>
        <v/>
      </c>
      <c r="AA603" s="3" t="str">
        <f t="shared" si="110"/>
        <v/>
      </c>
      <c r="AB603" s="249" t="str">
        <f t="shared" si="111"/>
        <v/>
      </c>
      <c r="AC603" s="3" t="str">
        <f t="shared" si="112"/>
        <v/>
      </c>
      <c r="AD603" s="5" t="str">
        <f t="shared" si="115"/>
        <v/>
      </c>
      <c r="AE603" s="3" t="str">
        <f t="shared" si="113"/>
        <v/>
      </c>
      <c r="AF603" s="3"/>
      <c r="AH603">
        <f>MATCH(ROUND(M603,0)&amp;ROUND(N603,0),樣點!N:N,0)</f>
        <v>1764</v>
      </c>
      <c r="AI603" s="5" t="str">
        <f t="shared" si="114"/>
        <v/>
      </c>
    </row>
    <row r="604" spans="3:35">
      <c r="C604" s="246" t="s">
        <v>209</v>
      </c>
      <c r="D604" s="246" t="s">
        <v>240</v>
      </c>
      <c r="E604" s="246" t="s">
        <v>331</v>
      </c>
      <c r="F604" s="246" t="s">
        <v>332</v>
      </c>
      <c r="G604" s="246">
        <v>2019</v>
      </c>
      <c r="H604" s="246">
        <v>6</v>
      </c>
      <c r="I604" s="246">
        <v>24</v>
      </c>
      <c r="J604" s="246">
        <v>1</v>
      </c>
      <c r="K604" s="246" t="s">
        <v>324</v>
      </c>
      <c r="L604" s="247">
        <v>1</v>
      </c>
      <c r="M604" s="246">
        <v>289735</v>
      </c>
      <c r="N604" s="246">
        <v>2635170</v>
      </c>
      <c r="O604" s="246">
        <v>12</v>
      </c>
      <c r="P604" s="246">
        <v>18</v>
      </c>
      <c r="Q604" s="246">
        <v>0</v>
      </c>
      <c r="R604" s="246"/>
      <c r="S604" s="246"/>
      <c r="T604" s="246" t="s">
        <v>26</v>
      </c>
      <c r="U604" s="246" t="s">
        <v>333</v>
      </c>
      <c r="V604" t="str">
        <f>INDEX(樣區!H:H,MATCH(F604,樣區!E:E,0))</f>
        <v>4月,6月</v>
      </c>
      <c r="W604" s="3" t="str">
        <f t="shared" si="106"/>
        <v>Y</v>
      </c>
      <c r="X604" s="3" t="str">
        <f t="shared" si="107"/>
        <v/>
      </c>
      <c r="Y604" s="3" t="str">
        <f t="shared" si="108"/>
        <v>時間太晚</v>
      </c>
      <c r="Z604" s="3" t="str">
        <f t="shared" si="109"/>
        <v/>
      </c>
      <c r="AA604" s="3" t="str">
        <f t="shared" si="110"/>
        <v/>
      </c>
      <c r="AB604" s="249" t="str">
        <f t="shared" si="111"/>
        <v/>
      </c>
      <c r="AC604" s="3" t="str">
        <f t="shared" si="112"/>
        <v/>
      </c>
      <c r="AD604" s="5" t="str">
        <f t="shared" si="115"/>
        <v/>
      </c>
      <c r="AE604" s="3" t="str">
        <f t="shared" si="113"/>
        <v/>
      </c>
      <c r="AF604" s="3"/>
      <c r="AH604">
        <f>MATCH(ROUND(M604,0)&amp;ROUND(N604,0),樣點!N:N,0)</f>
        <v>1765</v>
      </c>
      <c r="AI604" s="5">
        <f t="shared" si="114"/>
        <v>5.5555549915879965E-3</v>
      </c>
    </row>
    <row r="605" spans="3:35">
      <c r="C605" s="246" t="s">
        <v>209</v>
      </c>
      <c r="D605" s="246" t="s">
        <v>240</v>
      </c>
      <c r="E605" s="246" t="s">
        <v>331</v>
      </c>
      <c r="F605" s="246" t="s">
        <v>332</v>
      </c>
      <c r="G605" s="246">
        <v>2019</v>
      </c>
      <c r="H605" s="246">
        <v>6</v>
      </c>
      <c r="I605" s="246">
        <v>24</v>
      </c>
      <c r="J605" s="246">
        <v>1</v>
      </c>
      <c r="K605" s="246" t="s">
        <v>324</v>
      </c>
      <c r="L605" s="247">
        <v>2</v>
      </c>
      <c r="M605" s="246">
        <v>289933</v>
      </c>
      <c r="N605" s="246">
        <v>2635008</v>
      </c>
      <c r="O605" s="246">
        <v>12</v>
      </c>
      <c r="P605" s="246">
        <v>26</v>
      </c>
      <c r="Q605" s="246">
        <v>0</v>
      </c>
      <c r="R605" s="246"/>
      <c r="S605" s="246"/>
      <c r="T605" s="246" t="s">
        <v>26</v>
      </c>
      <c r="U605" s="246" t="s">
        <v>334</v>
      </c>
      <c r="V605" t="str">
        <f>INDEX(樣區!H:H,MATCH(F605,樣區!E:E,0))</f>
        <v>4月,6月</v>
      </c>
      <c r="W605" s="3" t="str">
        <f t="shared" si="106"/>
        <v>Y</v>
      </c>
      <c r="X605" s="3" t="str">
        <f t="shared" si="107"/>
        <v/>
      </c>
      <c r="Y605" s="3" t="str">
        <f t="shared" si="108"/>
        <v>時間太晚</v>
      </c>
      <c r="Z605" s="3" t="str">
        <f t="shared" si="109"/>
        <v/>
      </c>
      <c r="AA605" s="3" t="str">
        <f t="shared" si="110"/>
        <v/>
      </c>
      <c r="AB605" s="249" t="str">
        <f t="shared" si="111"/>
        <v/>
      </c>
      <c r="AC605" s="3" t="str">
        <f t="shared" si="112"/>
        <v/>
      </c>
      <c r="AD605" s="5" t="str">
        <f t="shared" si="115"/>
        <v/>
      </c>
      <c r="AE605" s="3" t="str">
        <f t="shared" si="113"/>
        <v/>
      </c>
      <c r="AF605" s="3"/>
      <c r="AH605">
        <f>MATCH(ROUND(M605,0)&amp;ROUND(N605,0),樣點!N:N,0)</f>
        <v>1766</v>
      </c>
      <c r="AI605" s="5">
        <f t="shared" si="114"/>
        <v>6.9444450200535357E-3</v>
      </c>
    </row>
    <row r="606" spans="3:35">
      <c r="C606" s="246" t="s">
        <v>209</v>
      </c>
      <c r="D606" s="246" t="s">
        <v>240</v>
      </c>
      <c r="E606" s="246" t="s">
        <v>331</v>
      </c>
      <c r="F606" s="246" t="s">
        <v>332</v>
      </c>
      <c r="G606" s="246">
        <v>2019</v>
      </c>
      <c r="H606" s="246">
        <v>6</v>
      </c>
      <c r="I606" s="246">
        <v>24</v>
      </c>
      <c r="J606" s="246">
        <v>1</v>
      </c>
      <c r="K606" s="246" t="s">
        <v>324</v>
      </c>
      <c r="L606" s="247">
        <v>3</v>
      </c>
      <c r="M606" s="246">
        <v>290142</v>
      </c>
      <c r="N606" s="246">
        <v>2634951</v>
      </c>
      <c r="O606" s="246">
        <v>12</v>
      </c>
      <c r="P606" s="246">
        <v>36</v>
      </c>
      <c r="Q606" s="246">
        <v>0</v>
      </c>
      <c r="R606" s="246"/>
      <c r="S606" s="246"/>
      <c r="T606" s="246" t="s">
        <v>32</v>
      </c>
      <c r="U606" s="246" t="s">
        <v>335</v>
      </c>
      <c r="V606" t="str">
        <f>INDEX(樣區!H:H,MATCH(F606,樣區!E:E,0))</f>
        <v>4月,6月</v>
      </c>
      <c r="W606" s="3" t="str">
        <f t="shared" si="106"/>
        <v>Y</v>
      </c>
      <c r="X606" s="3" t="str">
        <f t="shared" si="107"/>
        <v/>
      </c>
      <c r="Y606" s="3" t="str">
        <f t="shared" si="108"/>
        <v>時間太晚</v>
      </c>
      <c r="Z606" s="3" t="str">
        <f t="shared" si="109"/>
        <v/>
      </c>
      <c r="AA606" s="3" t="str">
        <f t="shared" si="110"/>
        <v/>
      </c>
      <c r="AB606" s="249" t="str">
        <f t="shared" si="111"/>
        <v/>
      </c>
      <c r="AC606" s="3" t="str">
        <f t="shared" si="112"/>
        <v/>
      </c>
      <c r="AD606" s="5" t="str">
        <f t="shared" si="115"/>
        <v/>
      </c>
      <c r="AE606" s="3" t="str">
        <f t="shared" si="113"/>
        <v/>
      </c>
      <c r="AF606" s="3"/>
      <c r="AH606">
        <f>MATCH(ROUND(M606,0)&amp;ROUND(N606,0),樣點!N:N,0)</f>
        <v>1767</v>
      </c>
      <c r="AI606" s="5">
        <f t="shared" si="114"/>
        <v>6.2499999767169356E-3</v>
      </c>
    </row>
    <row r="607" spans="3:35">
      <c r="C607" s="246" t="s">
        <v>209</v>
      </c>
      <c r="D607" s="246" t="s">
        <v>240</v>
      </c>
      <c r="E607" s="246" t="s">
        <v>331</v>
      </c>
      <c r="F607" s="246" t="s">
        <v>332</v>
      </c>
      <c r="G607" s="246">
        <v>2019</v>
      </c>
      <c r="H607" s="246">
        <v>6</v>
      </c>
      <c r="I607" s="246">
        <v>24</v>
      </c>
      <c r="J607" s="246">
        <v>1</v>
      </c>
      <c r="K607" s="246" t="s">
        <v>324</v>
      </c>
      <c r="L607" s="247">
        <v>4</v>
      </c>
      <c r="M607" s="246">
        <v>290298</v>
      </c>
      <c r="N607" s="246">
        <v>2634812</v>
      </c>
      <c r="O607" s="246">
        <v>12</v>
      </c>
      <c r="P607" s="246">
        <v>45</v>
      </c>
      <c r="Q607" s="246">
        <v>0</v>
      </c>
      <c r="R607" s="246"/>
      <c r="S607" s="246"/>
      <c r="T607" s="246" t="s">
        <v>32</v>
      </c>
      <c r="U607" s="246" t="s">
        <v>336</v>
      </c>
      <c r="V607" t="str">
        <f>INDEX(樣區!H:H,MATCH(F607,樣區!E:E,0))</f>
        <v>4月,6月</v>
      </c>
      <c r="W607" s="3" t="str">
        <f t="shared" si="106"/>
        <v>Y</v>
      </c>
      <c r="X607" s="3" t="str">
        <f t="shared" si="107"/>
        <v/>
      </c>
      <c r="Y607" s="3" t="str">
        <f t="shared" si="108"/>
        <v>時間太晚</v>
      </c>
      <c r="Z607" s="3" t="str">
        <f t="shared" si="109"/>
        <v/>
      </c>
      <c r="AA607" s="3" t="str">
        <f t="shared" si="110"/>
        <v/>
      </c>
      <c r="AB607" s="249" t="str">
        <f t="shared" si="111"/>
        <v/>
      </c>
      <c r="AC607" s="3" t="str">
        <f t="shared" si="112"/>
        <v/>
      </c>
      <c r="AD607" s="5" t="str">
        <f t="shared" si="115"/>
        <v/>
      </c>
      <c r="AE607" s="3" t="str">
        <f t="shared" si="113"/>
        <v/>
      </c>
      <c r="AF607" s="3"/>
      <c r="AH607">
        <f>MATCH(ROUND(M607,0)&amp;ROUND(N607,0),樣點!N:N,0)</f>
        <v>1768</v>
      </c>
      <c r="AI607" s="5">
        <f t="shared" si="114"/>
        <v>4.8611109959892929E-3</v>
      </c>
    </row>
    <row r="608" spans="3:35">
      <c r="C608" s="246" t="s">
        <v>209</v>
      </c>
      <c r="D608" s="246" t="s">
        <v>240</v>
      </c>
      <c r="E608" s="246" t="s">
        <v>331</v>
      </c>
      <c r="F608" s="246" t="s">
        <v>332</v>
      </c>
      <c r="G608" s="246">
        <v>2019</v>
      </c>
      <c r="H608" s="246">
        <v>6</v>
      </c>
      <c r="I608" s="246">
        <v>24</v>
      </c>
      <c r="J608" s="246">
        <v>1</v>
      </c>
      <c r="K608" s="246" t="s">
        <v>324</v>
      </c>
      <c r="L608" s="247">
        <v>5</v>
      </c>
      <c r="M608" s="246">
        <v>290481</v>
      </c>
      <c r="N608" s="246">
        <v>2634641</v>
      </c>
      <c r="O608" s="246">
        <v>12</v>
      </c>
      <c r="P608" s="246">
        <v>52</v>
      </c>
      <c r="Q608" s="246">
        <v>0</v>
      </c>
      <c r="R608" s="246"/>
      <c r="S608" s="246"/>
      <c r="T608" s="246" t="s">
        <v>32</v>
      </c>
      <c r="U608" s="246" t="s">
        <v>337</v>
      </c>
      <c r="V608" t="str">
        <f>INDEX(樣區!H:H,MATCH(F608,樣區!E:E,0))</f>
        <v>4月,6月</v>
      </c>
      <c r="W608" s="3" t="str">
        <f t="shared" si="106"/>
        <v>Y</v>
      </c>
      <c r="X608" s="3" t="str">
        <f t="shared" si="107"/>
        <v/>
      </c>
      <c r="Y608" s="3" t="str">
        <f t="shared" si="108"/>
        <v>時間太晚</v>
      </c>
      <c r="Z608" s="3" t="str">
        <f t="shared" si="109"/>
        <v/>
      </c>
      <c r="AA608" s="3" t="str">
        <f t="shared" si="110"/>
        <v/>
      </c>
      <c r="AB608" s="249" t="str">
        <f t="shared" si="111"/>
        <v/>
      </c>
      <c r="AC608" s="3" t="str">
        <f t="shared" si="112"/>
        <v/>
      </c>
      <c r="AD608" s="5" t="str">
        <f t="shared" si="115"/>
        <v/>
      </c>
      <c r="AE608" s="3" t="str">
        <f t="shared" si="113"/>
        <v/>
      </c>
      <c r="AF608" s="3"/>
      <c r="AH608">
        <f>MATCH(ROUND(M608,0)&amp;ROUND(N608,0),樣點!N:N,0)</f>
        <v>1769</v>
      </c>
      <c r="AI608" s="5">
        <f t="shared" si="114"/>
        <v>8.3333330112509429E-3</v>
      </c>
    </row>
    <row r="609" spans="3:35">
      <c r="C609" s="246" t="s">
        <v>209</v>
      </c>
      <c r="D609" s="246" t="s">
        <v>240</v>
      </c>
      <c r="E609" s="246" t="s">
        <v>331</v>
      </c>
      <c r="F609" s="246" t="s">
        <v>332</v>
      </c>
      <c r="G609" s="246">
        <v>2019</v>
      </c>
      <c r="H609" s="246">
        <v>6</v>
      </c>
      <c r="I609" s="246">
        <v>24</v>
      </c>
      <c r="J609" s="246">
        <v>1</v>
      </c>
      <c r="K609" s="246" t="s">
        <v>324</v>
      </c>
      <c r="L609" s="247">
        <v>6</v>
      </c>
      <c r="M609" s="246">
        <v>290268</v>
      </c>
      <c r="N609" s="246">
        <v>2635194</v>
      </c>
      <c r="O609" s="246">
        <v>13</v>
      </c>
      <c r="P609" s="246">
        <v>4</v>
      </c>
      <c r="Q609" s="246">
        <v>0</v>
      </c>
      <c r="R609" s="246"/>
      <c r="S609" s="246"/>
      <c r="T609" s="246" t="s">
        <v>32</v>
      </c>
      <c r="U609" s="246"/>
      <c r="V609" t="str">
        <f>INDEX(樣區!H:H,MATCH(F609,樣區!E:E,0))</f>
        <v>4月,6月</v>
      </c>
      <c r="W609" s="3" t="str">
        <f t="shared" si="106"/>
        <v>Y</v>
      </c>
      <c r="X609" s="3" t="str">
        <f t="shared" si="107"/>
        <v/>
      </c>
      <c r="Y609" s="3" t="str">
        <f t="shared" si="108"/>
        <v>時間太晚</v>
      </c>
      <c r="Z609" s="3" t="str">
        <f t="shared" si="109"/>
        <v/>
      </c>
      <c r="AA609" s="3" t="str">
        <f t="shared" si="110"/>
        <v/>
      </c>
      <c r="AB609" s="249" t="str">
        <f t="shared" si="111"/>
        <v/>
      </c>
      <c r="AC609" s="3" t="str">
        <f t="shared" si="112"/>
        <v/>
      </c>
      <c r="AD609" s="5" t="str">
        <f t="shared" si="115"/>
        <v/>
      </c>
      <c r="AE609" s="3" t="str">
        <f t="shared" si="113"/>
        <v/>
      </c>
      <c r="AF609" s="3"/>
      <c r="AH609">
        <f>MATCH(ROUND(M609,0)&amp;ROUND(N609,0),樣點!N:N,0)</f>
        <v>1770</v>
      </c>
      <c r="AI609" s="5" t="str">
        <f t="shared" si="114"/>
        <v/>
      </c>
    </row>
    <row r="610" spans="3:35">
      <c r="C610" s="246" t="s">
        <v>209</v>
      </c>
      <c r="D610" s="246" t="s">
        <v>240</v>
      </c>
      <c r="E610" s="246" t="s">
        <v>338</v>
      </c>
      <c r="F610" s="246" t="s">
        <v>339</v>
      </c>
      <c r="G610" s="246">
        <v>2019</v>
      </c>
      <c r="H610" s="246">
        <v>7</v>
      </c>
      <c r="I610" s="246">
        <v>27</v>
      </c>
      <c r="J610" s="246">
        <v>1</v>
      </c>
      <c r="K610" s="246" t="s">
        <v>340</v>
      </c>
      <c r="L610" s="247">
        <v>1</v>
      </c>
      <c r="M610" s="246">
        <v>285140</v>
      </c>
      <c r="N610" s="246">
        <v>2627212</v>
      </c>
      <c r="O610" s="246">
        <v>7</v>
      </c>
      <c r="P610" s="246">
        <v>28</v>
      </c>
      <c r="Q610" s="246">
        <v>0</v>
      </c>
      <c r="R610" s="246"/>
      <c r="S610" s="246"/>
      <c r="T610" s="246" t="s">
        <v>32</v>
      </c>
      <c r="U610" s="246"/>
      <c r="V610" t="str">
        <f>INDEX(樣區!H:H,MATCH(F610,樣區!E:E,0))</f>
        <v>3月,5月</v>
      </c>
      <c r="W610" s="3" t="str">
        <f t="shared" si="106"/>
        <v>Y</v>
      </c>
      <c r="X610" s="3" t="str">
        <f t="shared" si="107"/>
        <v/>
      </c>
      <c r="Y610" s="3" t="str">
        <f t="shared" si="108"/>
        <v/>
      </c>
      <c r="Z610" s="3" t="str">
        <f t="shared" si="109"/>
        <v/>
      </c>
      <c r="AA610" s="3" t="str">
        <f t="shared" si="110"/>
        <v/>
      </c>
      <c r="AB610" s="249" t="str">
        <f t="shared" si="111"/>
        <v/>
      </c>
      <c r="AC610" s="3" t="str">
        <f t="shared" si="112"/>
        <v/>
      </c>
      <c r="AD610" s="5" t="str">
        <f t="shared" si="115"/>
        <v>需計滿6分鐘</v>
      </c>
      <c r="AE610" s="3" t="str">
        <f t="shared" si="113"/>
        <v/>
      </c>
      <c r="AF610" s="3"/>
      <c r="AH610">
        <f>MATCH(ROUND(M610,0)&amp;ROUND(N610,0),樣點!N:N,0)</f>
        <v>1771</v>
      </c>
      <c r="AI610" s="5">
        <f t="shared" si="114"/>
        <v>2.0833340240642428E-3</v>
      </c>
    </row>
    <row r="611" spans="3:35">
      <c r="C611" s="246" t="s">
        <v>209</v>
      </c>
      <c r="D611" s="246" t="s">
        <v>240</v>
      </c>
      <c r="E611" s="246" t="s">
        <v>338</v>
      </c>
      <c r="F611" s="246" t="s">
        <v>339</v>
      </c>
      <c r="G611" s="246">
        <v>2019</v>
      </c>
      <c r="H611" s="246">
        <v>7</v>
      </c>
      <c r="I611" s="246">
        <v>27</v>
      </c>
      <c r="J611" s="246">
        <v>1</v>
      </c>
      <c r="K611" s="246" t="s">
        <v>340</v>
      </c>
      <c r="L611" s="247">
        <v>2</v>
      </c>
      <c r="M611" s="246">
        <v>285175</v>
      </c>
      <c r="N611" s="246">
        <v>2627450</v>
      </c>
      <c r="O611" s="246">
        <v>7</v>
      </c>
      <c r="P611" s="246">
        <v>25</v>
      </c>
      <c r="Q611" s="246">
        <v>0</v>
      </c>
      <c r="R611" s="246"/>
      <c r="S611" s="246"/>
      <c r="T611" s="246" t="s">
        <v>32</v>
      </c>
      <c r="U611" s="246"/>
      <c r="V611" t="str">
        <f>INDEX(樣區!H:H,MATCH(F611,樣區!E:E,0))</f>
        <v>3月,5月</v>
      </c>
      <c r="W611" s="3" t="str">
        <f t="shared" si="106"/>
        <v>Y</v>
      </c>
      <c r="X611" s="3" t="str">
        <f t="shared" si="107"/>
        <v/>
      </c>
      <c r="Y611" s="3" t="str">
        <f t="shared" si="108"/>
        <v/>
      </c>
      <c r="Z611" s="3" t="str">
        <f t="shared" si="109"/>
        <v/>
      </c>
      <c r="AA611" s="3" t="str">
        <f t="shared" si="110"/>
        <v/>
      </c>
      <c r="AB611" s="249" t="str">
        <f t="shared" si="111"/>
        <v/>
      </c>
      <c r="AC611" s="3" t="str">
        <f t="shared" si="112"/>
        <v/>
      </c>
      <c r="AD611" s="5" t="str">
        <f t="shared" si="115"/>
        <v/>
      </c>
      <c r="AE611" s="3" t="str">
        <f t="shared" si="113"/>
        <v/>
      </c>
      <c r="AF611" s="3"/>
      <c r="AH611">
        <f>MATCH(ROUND(M611,0)&amp;ROUND(N611,0),樣點!N:N,0)</f>
        <v>1772</v>
      </c>
      <c r="AI611" s="5">
        <f t="shared" si="114"/>
        <v>4.5138888992369175E-2</v>
      </c>
    </row>
    <row r="612" spans="3:35">
      <c r="C612" s="246" t="s">
        <v>209</v>
      </c>
      <c r="D612" s="246" t="s">
        <v>240</v>
      </c>
      <c r="E612" s="246" t="s">
        <v>338</v>
      </c>
      <c r="F612" s="246" t="s">
        <v>339</v>
      </c>
      <c r="G612" s="246">
        <v>2019</v>
      </c>
      <c r="H612" s="246">
        <v>7</v>
      </c>
      <c r="I612" s="246">
        <v>27</v>
      </c>
      <c r="J612" s="246">
        <v>1</v>
      </c>
      <c r="K612" s="246" t="s">
        <v>340</v>
      </c>
      <c r="L612" s="247">
        <v>3</v>
      </c>
      <c r="M612" s="246">
        <v>285159</v>
      </c>
      <c r="N612" s="246">
        <v>2627686</v>
      </c>
      <c r="O612" s="246">
        <v>6</v>
      </c>
      <c r="P612" s="246">
        <v>20</v>
      </c>
      <c r="Q612" s="246">
        <v>1</v>
      </c>
      <c r="R612" s="246" t="s">
        <v>89</v>
      </c>
      <c r="S612" s="246" t="s">
        <v>44</v>
      </c>
      <c r="T612" s="246" t="s">
        <v>32</v>
      </c>
      <c r="U612" s="246" t="s">
        <v>341</v>
      </c>
      <c r="V612" t="str">
        <f>INDEX(樣區!H:H,MATCH(F612,樣區!E:E,0))</f>
        <v>3月,5月</v>
      </c>
      <c r="W612" s="3" t="str">
        <f t="shared" si="106"/>
        <v>Y</v>
      </c>
      <c r="X612" s="3" t="str">
        <f t="shared" si="107"/>
        <v/>
      </c>
      <c r="Y612" s="3" t="str">
        <f t="shared" si="108"/>
        <v/>
      </c>
      <c r="Z612" s="3" t="str">
        <f t="shared" si="109"/>
        <v/>
      </c>
      <c r="AA612" s="3" t="str">
        <f t="shared" si="110"/>
        <v/>
      </c>
      <c r="AB612" s="249" t="str">
        <f t="shared" si="111"/>
        <v>有叫聲應為猴群</v>
      </c>
      <c r="AC612" s="3" t="str">
        <f t="shared" si="112"/>
        <v/>
      </c>
      <c r="AD612" s="5" t="str">
        <f t="shared" si="115"/>
        <v/>
      </c>
      <c r="AE612" s="3" t="str">
        <f t="shared" si="113"/>
        <v/>
      </c>
      <c r="AF612" s="3"/>
      <c r="AH612">
        <f>MATCH(ROUND(M612,0)&amp;ROUND(N612,0),樣點!N:N,0)</f>
        <v>1773</v>
      </c>
      <c r="AI612" s="5">
        <f t="shared" si="114"/>
        <v>4.6527777973096818E-2</v>
      </c>
    </row>
    <row r="613" spans="3:35">
      <c r="C613" s="246" t="s">
        <v>209</v>
      </c>
      <c r="D613" s="246" t="s">
        <v>240</v>
      </c>
      <c r="E613" s="246" t="s">
        <v>338</v>
      </c>
      <c r="F613" s="246" t="s">
        <v>339</v>
      </c>
      <c r="G613" s="246">
        <v>2019</v>
      </c>
      <c r="H613" s="246">
        <v>7</v>
      </c>
      <c r="I613" s="246">
        <v>27</v>
      </c>
      <c r="J613" s="246">
        <v>1</v>
      </c>
      <c r="K613" s="246" t="s">
        <v>340</v>
      </c>
      <c r="L613" s="247">
        <v>4</v>
      </c>
      <c r="M613" s="246">
        <v>285392</v>
      </c>
      <c r="N613" s="246">
        <v>2627864</v>
      </c>
      <c r="O613" s="246">
        <v>7</v>
      </c>
      <c r="P613" s="246">
        <v>27</v>
      </c>
      <c r="Q613" s="246">
        <v>0</v>
      </c>
      <c r="R613" s="246"/>
      <c r="S613" s="246"/>
      <c r="T613" s="246" t="s">
        <v>26</v>
      </c>
      <c r="U613" s="246"/>
      <c r="V613" t="str">
        <f>INDEX(樣區!H:H,MATCH(F613,樣區!E:E,0))</f>
        <v>3月,5月</v>
      </c>
      <c r="W613" s="3" t="str">
        <f t="shared" si="106"/>
        <v>Y</v>
      </c>
      <c r="X613" s="3" t="str">
        <f t="shared" si="107"/>
        <v/>
      </c>
      <c r="Y613" s="3" t="str">
        <f t="shared" si="108"/>
        <v/>
      </c>
      <c r="Z613" s="3" t="str">
        <f t="shared" si="109"/>
        <v/>
      </c>
      <c r="AA613" s="3" t="str">
        <f t="shared" si="110"/>
        <v/>
      </c>
      <c r="AB613" s="249" t="str">
        <f t="shared" si="111"/>
        <v/>
      </c>
      <c r="AC613" s="3" t="str">
        <f t="shared" si="112"/>
        <v/>
      </c>
      <c r="AD613" s="5" t="str">
        <f t="shared" si="115"/>
        <v/>
      </c>
      <c r="AE613" s="3" t="str">
        <f t="shared" si="113"/>
        <v/>
      </c>
      <c r="AF613" s="3"/>
      <c r="AH613">
        <f>MATCH(ROUND(M613,0)&amp;ROUND(N613,0),樣點!N:N,0)</f>
        <v>1774</v>
      </c>
      <c r="AI613" s="5">
        <f t="shared" si="114"/>
        <v>1.8055556050967425E-2</v>
      </c>
    </row>
    <row r="614" spans="3:35">
      <c r="C614" s="246" t="s">
        <v>209</v>
      </c>
      <c r="D614" s="246" t="s">
        <v>240</v>
      </c>
      <c r="E614" s="246" t="s">
        <v>338</v>
      </c>
      <c r="F614" s="246" t="s">
        <v>339</v>
      </c>
      <c r="G614" s="246">
        <v>2019</v>
      </c>
      <c r="H614" s="246">
        <v>7</v>
      </c>
      <c r="I614" s="246">
        <v>27</v>
      </c>
      <c r="J614" s="246">
        <v>1</v>
      </c>
      <c r="K614" s="246" t="s">
        <v>340</v>
      </c>
      <c r="L614" s="247">
        <v>5</v>
      </c>
      <c r="M614" s="246">
        <v>285721</v>
      </c>
      <c r="N614" s="246">
        <v>2627490</v>
      </c>
      <c r="O614" s="246">
        <v>7</v>
      </c>
      <c r="P614" s="246">
        <v>53</v>
      </c>
      <c r="Q614" s="246">
        <v>0</v>
      </c>
      <c r="R614" s="246"/>
      <c r="S614" s="246"/>
      <c r="T614" s="246" t="s">
        <v>26</v>
      </c>
      <c r="U614" s="246"/>
      <c r="V614" t="str">
        <f>INDEX(樣區!H:H,MATCH(F614,樣區!E:E,0))</f>
        <v>3月,5月</v>
      </c>
      <c r="W614" s="3" t="str">
        <f t="shared" si="106"/>
        <v>Y</v>
      </c>
      <c r="X614" s="3" t="str">
        <f t="shared" si="107"/>
        <v/>
      </c>
      <c r="Y614" s="3" t="str">
        <f t="shared" si="108"/>
        <v/>
      </c>
      <c r="Z614" s="3" t="str">
        <f t="shared" si="109"/>
        <v/>
      </c>
      <c r="AA614" s="3" t="str">
        <f t="shared" si="110"/>
        <v/>
      </c>
      <c r="AB614" s="249" t="str">
        <f t="shared" si="111"/>
        <v/>
      </c>
      <c r="AC614" s="3" t="str">
        <f t="shared" si="112"/>
        <v/>
      </c>
      <c r="AD614" s="5" t="str">
        <f t="shared" si="115"/>
        <v/>
      </c>
      <c r="AE614" s="3" t="str">
        <f t="shared" si="113"/>
        <v/>
      </c>
      <c r="AF614" s="3"/>
      <c r="AH614">
        <f>MATCH(ROUND(M614,0)&amp;ROUND(N614,0),樣點!N:N,0)</f>
        <v>1775</v>
      </c>
      <c r="AI614" s="5">
        <f t="shared" si="114"/>
        <v>5.5555549915879965E-3</v>
      </c>
    </row>
    <row r="615" spans="3:35">
      <c r="C615" s="246" t="s">
        <v>209</v>
      </c>
      <c r="D615" s="246" t="s">
        <v>240</v>
      </c>
      <c r="E615" s="246" t="s">
        <v>338</v>
      </c>
      <c r="F615" s="246" t="s">
        <v>339</v>
      </c>
      <c r="G615" s="246">
        <v>2019</v>
      </c>
      <c r="H615" s="246">
        <v>7</v>
      </c>
      <c r="I615" s="246">
        <v>27</v>
      </c>
      <c r="J615" s="246">
        <v>1</v>
      </c>
      <c r="K615" s="246" t="s">
        <v>340</v>
      </c>
      <c r="L615" s="247">
        <v>6</v>
      </c>
      <c r="M615" s="246">
        <v>286021</v>
      </c>
      <c r="N615" s="246">
        <v>2627197</v>
      </c>
      <c r="O615" s="246">
        <v>8</v>
      </c>
      <c r="P615" s="246">
        <v>1</v>
      </c>
      <c r="Q615" s="246">
        <v>0</v>
      </c>
      <c r="R615" s="246"/>
      <c r="S615" s="246"/>
      <c r="T615" s="246" t="s">
        <v>26</v>
      </c>
      <c r="U615" s="246" t="s">
        <v>342</v>
      </c>
      <c r="V615" t="str">
        <f>INDEX(樣區!H:H,MATCH(F615,樣區!E:E,0))</f>
        <v>3月,5月</v>
      </c>
      <c r="W615" s="3" t="str">
        <f t="shared" si="106"/>
        <v>Y</v>
      </c>
      <c r="X615" s="3" t="str">
        <f t="shared" si="107"/>
        <v/>
      </c>
      <c r="Y615" s="3" t="str">
        <f t="shared" si="108"/>
        <v/>
      </c>
      <c r="Z615" s="3" t="str">
        <f t="shared" si="109"/>
        <v/>
      </c>
      <c r="AA615" s="3" t="str">
        <f t="shared" si="110"/>
        <v/>
      </c>
      <c r="AB615" s="249" t="str">
        <f t="shared" si="111"/>
        <v/>
      </c>
      <c r="AC615" s="3" t="str">
        <f t="shared" si="112"/>
        <v/>
      </c>
      <c r="AD615" s="5" t="str">
        <f t="shared" si="115"/>
        <v/>
      </c>
      <c r="AE615" s="3" t="str">
        <f t="shared" si="113"/>
        <v/>
      </c>
      <c r="AF615" s="3"/>
      <c r="AH615">
        <f>MATCH(ROUND(M615,0)&amp;ROUND(N615,0),樣點!N:N,0)</f>
        <v>1776</v>
      </c>
      <c r="AI615" s="5" t="str">
        <f t="shared" si="114"/>
        <v/>
      </c>
    </row>
    <row r="616" spans="3:35">
      <c r="C616" s="246" t="s">
        <v>209</v>
      </c>
      <c r="D616" s="246" t="s">
        <v>343</v>
      </c>
      <c r="E616" s="246" t="s">
        <v>344</v>
      </c>
      <c r="F616" s="246" t="s">
        <v>345</v>
      </c>
      <c r="G616" s="246">
        <v>2019</v>
      </c>
      <c r="H616" s="246">
        <v>7</v>
      </c>
      <c r="I616" s="246">
        <v>10</v>
      </c>
      <c r="J616" s="246">
        <v>1</v>
      </c>
      <c r="K616" s="246" t="s">
        <v>346</v>
      </c>
      <c r="L616" s="247">
        <v>1</v>
      </c>
      <c r="M616" s="246">
        <v>283109</v>
      </c>
      <c r="N616" s="246">
        <v>2675631</v>
      </c>
      <c r="O616" s="246">
        <v>6</v>
      </c>
      <c r="P616" s="246">
        <v>20</v>
      </c>
      <c r="Q616" s="246">
        <v>2</v>
      </c>
      <c r="R616" s="246" t="s">
        <v>43</v>
      </c>
      <c r="S616" s="246" t="s">
        <v>44</v>
      </c>
      <c r="T616" s="246" t="s">
        <v>32</v>
      </c>
      <c r="U616" s="246"/>
      <c r="V616" t="str">
        <f>INDEX(樣區!H:H,MATCH(F616,樣區!E:E,0))</f>
        <v>4月,6月</v>
      </c>
      <c r="W616" s="3" t="str">
        <f t="shared" si="106"/>
        <v>Y</v>
      </c>
      <c r="X616" s="3" t="str">
        <f t="shared" si="107"/>
        <v/>
      </c>
      <c r="Y616" s="3" t="str">
        <f t="shared" si="108"/>
        <v/>
      </c>
      <c r="Z616" s="3" t="str">
        <f t="shared" si="109"/>
        <v/>
      </c>
      <c r="AA616" s="3" t="str">
        <f t="shared" si="110"/>
        <v/>
      </c>
      <c r="AB616" s="249" t="str">
        <f t="shared" si="111"/>
        <v/>
      </c>
      <c r="AC616" s="3" t="str">
        <f t="shared" si="112"/>
        <v/>
      </c>
      <c r="AD616" s="5" t="str">
        <f t="shared" si="115"/>
        <v/>
      </c>
      <c r="AE616" s="3" t="str">
        <f t="shared" si="113"/>
        <v/>
      </c>
      <c r="AF616" s="3"/>
      <c r="AH616">
        <f>MATCH(ROUND(M616,0)&amp;ROUND(N616,0),樣點!N:N,0)</f>
        <v>1777</v>
      </c>
      <c r="AI616" s="5">
        <f t="shared" si="114"/>
        <v>5.555555981118232E-3</v>
      </c>
    </row>
    <row r="617" spans="3:35">
      <c r="C617" s="246" t="s">
        <v>209</v>
      </c>
      <c r="D617" s="246" t="s">
        <v>343</v>
      </c>
      <c r="E617" s="246" t="s">
        <v>344</v>
      </c>
      <c r="F617" s="246" t="s">
        <v>345</v>
      </c>
      <c r="G617" s="246">
        <v>2019</v>
      </c>
      <c r="H617" s="246">
        <v>7</v>
      </c>
      <c r="I617" s="246">
        <v>10</v>
      </c>
      <c r="J617" s="246">
        <v>1</v>
      </c>
      <c r="K617" s="246" t="s">
        <v>346</v>
      </c>
      <c r="L617" s="247">
        <v>2</v>
      </c>
      <c r="M617" s="246">
        <v>283187</v>
      </c>
      <c r="N617" s="246">
        <v>2675315</v>
      </c>
      <c r="O617" s="246">
        <v>6</v>
      </c>
      <c r="P617" s="246">
        <v>28</v>
      </c>
      <c r="Q617" s="246">
        <v>2</v>
      </c>
      <c r="R617" s="246" t="s">
        <v>89</v>
      </c>
      <c r="S617" s="246" t="s">
        <v>44</v>
      </c>
      <c r="T617" s="246" t="s">
        <v>32</v>
      </c>
      <c r="U617" s="246"/>
      <c r="V617" t="str">
        <f>INDEX(樣區!H:H,MATCH(F617,樣區!E:E,0))</f>
        <v>4月,6月</v>
      </c>
      <c r="W617" s="3" t="str">
        <f t="shared" si="106"/>
        <v>Y</v>
      </c>
      <c r="X617" s="3" t="str">
        <f t="shared" si="107"/>
        <v/>
      </c>
      <c r="Y617" s="3" t="str">
        <f t="shared" si="108"/>
        <v/>
      </c>
      <c r="Z617" s="3" t="str">
        <f t="shared" si="109"/>
        <v/>
      </c>
      <c r="AA617" s="3" t="str">
        <f t="shared" si="110"/>
        <v/>
      </c>
      <c r="AB617" s="249" t="str">
        <f t="shared" si="111"/>
        <v/>
      </c>
      <c r="AC617" s="3" t="str">
        <f t="shared" si="112"/>
        <v/>
      </c>
      <c r="AD617" s="5" t="str">
        <f t="shared" si="115"/>
        <v/>
      </c>
      <c r="AE617" s="3" t="str">
        <f t="shared" si="113"/>
        <v/>
      </c>
      <c r="AF617" s="3"/>
      <c r="AH617">
        <f>MATCH(ROUND(M617,0)&amp;ROUND(N617,0),樣點!N:N,0)</f>
        <v>1778</v>
      </c>
      <c r="AI617" s="5">
        <f t="shared" si="114"/>
        <v>8.3333330112509429E-3</v>
      </c>
    </row>
    <row r="618" spans="3:35">
      <c r="C618" s="246" t="s">
        <v>209</v>
      </c>
      <c r="D618" s="246" t="s">
        <v>343</v>
      </c>
      <c r="E618" s="246" t="s">
        <v>344</v>
      </c>
      <c r="F618" s="246" t="s">
        <v>345</v>
      </c>
      <c r="G618" s="246">
        <v>2019</v>
      </c>
      <c r="H618" s="246">
        <v>7</v>
      </c>
      <c r="I618" s="246">
        <v>10</v>
      </c>
      <c r="J618" s="246">
        <v>1</v>
      </c>
      <c r="K618" s="246" t="s">
        <v>346</v>
      </c>
      <c r="L618" s="247">
        <v>3</v>
      </c>
      <c r="M618" s="246">
        <v>282820</v>
      </c>
      <c r="N618" s="246">
        <v>2675148</v>
      </c>
      <c r="O618" s="246">
        <v>6</v>
      </c>
      <c r="P618" s="246">
        <v>40</v>
      </c>
      <c r="Q618" s="246">
        <v>0</v>
      </c>
      <c r="R618" s="246"/>
      <c r="S618" s="246"/>
      <c r="T618" s="246" t="s">
        <v>32</v>
      </c>
      <c r="U618" s="246"/>
      <c r="V618" t="str">
        <f>INDEX(樣區!H:H,MATCH(F618,樣區!E:E,0))</f>
        <v>4月,6月</v>
      </c>
      <c r="W618" s="3" t="str">
        <f t="shared" si="106"/>
        <v>Y</v>
      </c>
      <c r="X618" s="3" t="str">
        <f t="shared" si="107"/>
        <v/>
      </c>
      <c r="Y618" s="3" t="str">
        <f t="shared" si="108"/>
        <v/>
      </c>
      <c r="Z618" s="3" t="str">
        <f t="shared" si="109"/>
        <v/>
      </c>
      <c r="AA618" s="3" t="str">
        <f t="shared" si="110"/>
        <v/>
      </c>
      <c r="AB618" s="249" t="str">
        <f t="shared" si="111"/>
        <v/>
      </c>
      <c r="AC618" s="3" t="str">
        <f t="shared" si="112"/>
        <v/>
      </c>
      <c r="AD618" s="5" t="str">
        <f t="shared" si="115"/>
        <v/>
      </c>
      <c r="AE618" s="3" t="str">
        <f t="shared" si="113"/>
        <v/>
      </c>
      <c r="AF618" s="3"/>
      <c r="AH618">
        <f>MATCH(ROUND(M618,0)&amp;ROUND(N618,0),樣點!N:N,0)</f>
        <v>1779</v>
      </c>
      <c r="AI618" s="5">
        <f t="shared" si="114"/>
        <v>1.0416666977107525E-2</v>
      </c>
    </row>
    <row r="619" spans="3:35">
      <c r="C619" s="246" t="s">
        <v>209</v>
      </c>
      <c r="D619" s="246" t="s">
        <v>343</v>
      </c>
      <c r="E619" s="246" t="s">
        <v>344</v>
      </c>
      <c r="F619" s="246" t="s">
        <v>345</v>
      </c>
      <c r="G619" s="246">
        <v>2019</v>
      </c>
      <c r="H619" s="246">
        <v>7</v>
      </c>
      <c r="I619" s="246">
        <v>10</v>
      </c>
      <c r="J619" s="246">
        <v>1</v>
      </c>
      <c r="K619" s="246" t="s">
        <v>346</v>
      </c>
      <c r="L619" s="247">
        <v>4</v>
      </c>
      <c r="M619" s="246">
        <v>282292</v>
      </c>
      <c r="N619" s="246">
        <v>2674913</v>
      </c>
      <c r="O619" s="246">
        <v>6</v>
      </c>
      <c r="P619" s="246">
        <v>55</v>
      </c>
      <c r="Q619" s="246">
        <v>0</v>
      </c>
      <c r="R619" s="246"/>
      <c r="S619" s="246"/>
      <c r="T619" s="246" t="s">
        <v>32</v>
      </c>
      <c r="U619" s="246"/>
      <c r="V619" t="str">
        <f>INDEX(樣區!H:H,MATCH(F619,樣區!E:E,0))</f>
        <v>4月,6月</v>
      </c>
      <c r="W619" s="3" t="str">
        <f t="shared" si="106"/>
        <v>Y</v>
      </c>
      <c r="X619" s="3" t="str">
        <f t="shared" si="107"/>
        <v/>
      </c>
      <c r="Y619" s="3" t="str">
        <f t="shared" si="108"/>
        <v/>
      </c>
      <c r="Z619" s="3" t="str">
        <f t="shared" si="109"/>
        <v/>
      </c>
      <c r="AA619" s="3" t="str">
        <f t="shared" si="110"/>
        <v/>
      </c>
      <c r="AB619" s="249" t="str">
        <f t="shared" si="111"/>
        <v/>
      </c>
      <c r="AC619" s="3" t="str">
        <f t="shared" si="112"/>
        <v/>
      </c>
      <c r="AD619" s="5" t="str">
        <f t="shared" si="115"/>
        <v/>
      </c>
      <c r="AE619" s="3" t="str">
        <f t="shared" si="113"/>
        <v/>
      </c>
      <c r="AF619" s="3"/>
      <c r="AH619">
        <f>MATCH(ROUND(M619,0)&amp;ROUND(N619,0),樣點!N:N,0)</f>
        <v>1780</v>
      </c>
      <c r="AI619" s="5">
        <f t="shared" si="114"/>
        <v>1.0416667035315186E-2</v>
      </c>
    </row>
    <row r="620" spans="3:35">
      <c r="C620" s="246" t="s">
        <v>209</v>
      </c>
      <c r="D620" s="246" t="s">
        <v>343</v>
      </c>
      <c r="E620" s="246" t="s">
        <v>344</v>
      </c>
      <c r="F620" s="246" t="s">
        <v>345</v>
      </c>
      <c r="G620" s="246">
        <v>2019</v>
      </c>
      <c r="H620" s="246">
        <v>7</v>
      </c>
      <c r="I620" s="246">
        <v>10</v>
      </c>
      <c r="J620" s="246">
        <v>1</v>
      </c>
      <c r="K620" s="246" t="s">
        <v>346</v>
      </c>
      <c r="L620" s="247">
        <v>5</v>
      </c>
      <c r="M620" s="246">
        <v>281935</v>
      </c>
      <c r="N620" s="246">
        <v>2674997</v>
      </c>
      <c r="O620" s="246">
        <v>7</v>
      </c>
      <c r="P620" s="246">
        <v>10</v>
      </c>
      <c r="Q620" s="246">
        <v>2</v>
      </c>
      <c r="R620" s="246" t="s">
        <v>43</v>
      </c>
      <c r="S620" s="246" t="s">
        <v>44</v>
      </c>
      <c r="T620" s="246" t="s">
        <v>32</v>
      </c>
      <c r="U620" s="246"/>
      <c r="V620" t="str">
        <f>INDEX(樣區!H:H,MATCH(F620,樣區!E:E,0))</f>
        <v>4月,6月</v>
      </c>
      <c r="W620" s="3" t="str">
        <f t="shared" si="106"/>
        <v>Y</v>
      </c>
      <c r="X620" s="3" t="str">
        <f t="shared" si="107"/>
        <v/>
      </c>
      <c r="Y620" s="3" t="str">
        <f t="shared" si="108"/>
        <v/>
      </c>
      <c r="Z620" s="3" t="str">
        <f t="shared" si="109"/>
        <v/>
      </c>
      <c r="AA620" s="3" t="str">
        <f t="shared" si="110"/>
        <v/>
      </c>
      <c r="AB620" s="249" t="str">
        <f t="shared" si="111"/>
        <v/>
      </c>
      <c r="AC620" s="3" t="str">
        <f t="shared" si="112"/>
        <v/>
      </c>
      <c r="AD620" s="5" t="str">
        <f t="shared" si="115"/>
        <v/>
      </c>
      <c r="AE620" s="3" t="str">
        <f t="shared" si="113"/>
        <v/>
      </c>
      <c r="AF620" s="3"/>
      <c r="AH620">
        <f>MATCH(ROUND(M620,0)&amp;ROUND(N620,0),樣點!N:N,0)</f>
        <v>1781</v>
      </c>
      <c r="AI620" s="5">
        <f t="shared" si="114"/>
        <v>8.3333330112509429E-3</v>
      </c>
    </row>
    <row r="621" spans="3:35">
      <c r="C621" s="246" t="s">
        <v>209</v>
      </c>
      <c r="D621" s="246" t="s">
        <v>343</v>
      </c>
      <c r="E621" s="246" t="s">
        <v>344</v>
      </c>
      <c r="F621" s="246" t="s">
        <v>345</v>
      </c>
      <c r="G621" s="246">
        <v>2019</v>
      </c>
      <c r="H621" s="246">
        <v>7</v>
      </c>
      <c r="I621" s="246">
        <v>10</v>
      </c>
      <c r="J621" s="246">
        <v>1</v>
      </c>
      <c r="K621" s="246" t="s">
        <v>346</v>
      </c>
      <c r="L621" s="247">
        <v>6</v>
      </c>
      <c r="M621" s="246">
        <v>281466</v>
      </c>
      <c r="N621" s="246">
        <v>2675077</v>
      </c>
      <c r="O621" s="246">
        <v>7</v>
      </c>
      <c r="P621" s="246">
        <v>22</v>
      </c>
      <c r="Q621" s="246">
        <v>0</v>
      </c>
      <c r="R621" s="246" t="s">
        <v>43</v>
      </c>
      <c r="S621" s="246" t="s">
        <v>44</v>
      </c>
      <c r="T621" s="246" t="s">
        <v>32</v>
      </c>
      <c r="U621" s="246"/>
      <c r="V621" t="str">
        <f>INDEX(樣區!H:H,MATCH(F621,樣區!E:E,0))</f>
        <v>4月,6月</v>
      </c>
      <c r="W621" s="3" t="str">
        <f t="shared" si="106"/>
        <v>Y</v>
      </c>
      <c r="X621" s="3" t="str">
        <f t="shared" si="107"/>
        <v/>
      </c>
      <c r="Y621" s="3" t="str">
        <f t="shared" si="108"/>
        <v/>
      </c>
      <c r="Z621" s="3" t="str">
        <f t="shared" si="109"/>
        <v/>
      </c>
      <c r="AA621" s="3" t="str">
        <f t="shared" si="110"/>
        <v/>
      </c>
      <c r="AB621" s="249" t="str">
        <f t="shared" si="111"/>
        <v>有叫聲應為猴群</v>
      </c>
      <c r="AC621" s="3" t="str">
        <f t="shared" si="112"/>
        <v/>
      </c>
      <c r="AD621" s="5" t="str">
        <f t="shared" si="115"/>
        <v/>
      </c>
      <c r="AE621" s="3" t="str">
        <f t="shared" si="113"/>
        <v/>
      </c>
      <c r="AF621" s="3"/>
      <c r="AH621">
        <f>MATCH(ROUND(M621,0)&amp;ROUND(N621,0),樣點!N:N,0)</f>
        <v>1782</v>
      </c>
      <c r="AI621" s="5" t="str">
        <f t="shared" si="114"/>
        <v/>
      </c>
    </row>
    <row r="622" spans="3:35">
      <c r="C622" s="246" t="s">
        <v>209</v>
      </c>
      <c r="D622" s="246" t="s">
        <v>343</v>
      </c>
      <c r="E622" s="246" t="s">
        <v>347</v>
      </c>
      <c r="F622" s="246" t="s">
        <v>4537</v>
      </c>
      <c r="G622" s="246">
        <v>2019</v>
      </c>
      <c r="H622" s="246">
        <v>7</v>
      </c>
      <c r="I622" s="246">
        <v>12</v>
      </c>
      <c r="J622" s="246">
        <v>1</v>
      </c>
      <c r="K622" s="246" t="s">
        <v>346</v>
      </c>
      <c r="L622" s="247">
        <v>1</v>
      </c>
      <c r="M622" s="246">
        <v>284098</v>
      </c>
      <c r="N622" s="246">
        <v>2675712</v>
      </c>
      <c r="O622" s="246">
        <v>6</v>
      </c>
      <c r="P622" s="246">
        <v>35</v>
      </c>
      <c r="Q622" s="246">
        <v>2</v>
      </c>
      <c r="R622" s="246"/>
      <c r="S622" s="246"/>
      <c r="T622" s="246" t="s">
        <v>32</v>
      </c>
      <c r="U622" s="246"/>
      <c r="V622" t="str">
        <f>INDEX(樣區!H:H,MATCH(F622,樣區!E:E,0))</f>
        <v>4月,6月</v>
      </c>
      <c r="W622" s="3" t="str">
        <f t="shared" si="106"/>
        <v>Y</v>
      </c>
      <c r="X622" s="3" t="str">
        <f t="shared" si="107"/>
        <v/>
      </c>
      <c r="Y622" s="3" t="str">
        <f t="shared" si="108"/>
        <v/>
      </c>
      <c r="Z622" s="3" t="str">
        <f t="shared" si="109"/>
        <v/>
      </c>
      <c r="AA622" s="3" t="str">
        <f t="shared" si="110"/>
        <v>需記錄距離</v>
      </c>
      <c r="AB622" s="249" t="str">
        <f t="shared" si="111"/>
        <v/>
      </c>
      <c r="AC622" s="3" t="str">
        <f t="shared" si="112"/>
        <v/>
      </c>
      <c r="AD622" s="5" t="str">
        <f t="shared" si="115"/>
        <v/>
      </c>
      <c r="AE622" s="3" t="str">
        <f t="shared" si="113"/>
        <v/>
      </c>
      <c r="AF622" s="3"/>
      <c r="AH622">
        <f>MATCH(ROUND(M622,0)&amp;ROUND(N622,0),樣點!N:N,0)</f>
        <v>1787</v>
      </c>
      <c r="AI622" s="5" t="str">
        <f t="shared" si="114"/>
        <v/>
      </c>
    </row>
    <row r="623" spans="3:35">
      <c r="C623" s="246" t="s">
        <v>209</v>
      </c>
      <c r="D623" s="246" t="s">
        <v>343</v>
      </c>
      <c r="E623" s="246" t="s">
        <v>347</v>
      </c>
      <c r="F623" s="246" t="s">
        <v>348</v>
      </c>
      <c r="G623" s="246">
        <v>2019</v>
      </c>
      <c r="H623" s="246">
        <v>7</v>
      </c>
      <c r="I623" s="246">
        <v>12</v>
      </c>
      <c r="J623" s="246">
        <v>1</v>
      </c>
      <c r="K623" s="246" t="s">
        <v>346</v>
      </c>
      <c r="L623" s="247">
        <v>2</v>
      </c>
      <c r="M623" s="246">
        <v>284798</v>
      </c>
      <c r="N623" s="246">
        <v>2675472</v>
      </c>
      <c r="O623" s="246">
        <v>7</v>
      </c>
      <c r="P623" s="246">
        <v>30</v>
      </c>
      <c r="Q623" s="246">
        <v>0</v>
      </c>
      <c r="R623" s="246"/>
      <c r="S623" s="246"/>
      <c r="T623" s="246" t="s">
        <v>32</v>
      </c>
      <c r="U623" s="246"/>
      <c r="V623" t="str">
        <f>INDEX(樣區!H:H,MATCH(F623,樣區!E:E,0))</f>
        <v>3月,5月</v>
      </c>
      <c r="W623" s="3" t="str">
        <f t="shared" si="106"/>
        <v>N</v>
      </c>
      <c r="X623" s="3" t="str">
        <f t="shared" si="107"/>
        <v/>
      </c>
      <c r="Y623" s="3" t="str">
        <f t="shared" si="108"/>
        <v/>
      </c>
      <c r="Z623" s="3" t="str">
        <f t="shared" si="109"/>
        <v/>
      </c>
      <c r="AA623" s="3" t="str">
        <f t="shared" si="110"/>
        <v/>
      </c>
      <c r="AB623" s="2" t="str">
        <f t="shared" si="111"/>
        <v/>
      </c>
      <c r="AC623" s="3" t="str">
        <f t="shared" si="112"/>
        <v/>
      </c>
      <c r="AD623" s="5" t="str">
        <f>IF(ISBLANK(O623),"需記錄時間",IFERROR(IF((AI623-TIME(0,5,59))&lt;0,"需計滿6分鍾",""),""))</f>
        <v/>
      </c>
      <c r="AE623" s="3" t="str">
        <f t="shared" si="113"/>
        <v/>
      </c>
      <c r="AF623" s="3"/>
      <c r="AH623" t="e">
        <f>MATCH(ROUND(M623,0)&amp;ROUND(N623,0),樣點!N:N,0)</f>
        <v>#N/A</v>
      </c>
      <c r="AI623" s="5">
        <f t="shared" si="114"/>
        <v>6.9444439723156393E-3</v>
      </c>
    </row>
    <row r="624" spans="3:35">
      <c r="C624" s="246" t="s">
        <v>209</v>
      </c>
      <c r="D624" s="246" t="s">
        <v>343</v>
      </c>
      <c r="E624" s="246" t="s">
        <v>347</v>
      </c>
      <c r="F624" s="246" t="s">
        <v>348</v>
      </c>
      <c r="G624" s="246">
        <v>2019</v>
      </c>
      <c r="H624" s="246">
        <v>7</v>
      </c>
      <c r="I624" s="246">
        <v>12</v>
      </c>
      <c r="J624" s="246">
        <v>1</v>
      </c>
      <c r="K624" s="246" t="s">
        <v>346</v>
      </c>
      <c r="L624" s="247">
        <v>3</v>
      </c>
      <c r="M624" s="246">
        <v>284951</v>
      </c>
      <c r="N624" s="246">
        <v>2675268</v>
      </c>
      <c r="O624" s="246">
        <v>7</v>
      </c>
      <c r="P624" s="246">
        <v>40</v>
      </c>
      <c r="Q624" s="246">
        <v>0</v>
      </c>
      <c r="R624" s="246"/>
      <c r="S624" s="246"/>
      <c r="T624" s="246" t="s">
        <v>32</v>
      </c>
      <c r="U624" s="246"/>
      <c r="V624" t="str">
        <f>INDEX(樣區!H:H,MATCH(F624,樣區!E:E,0))</f>
        <v>3月,5月</v>
      </c>
      <c r="W624" s="3" t="str">
        <f t="shared" si="106"/>
        <v>N</v>
      </c>
      <c r="X624" s="3" t="str">
        <f t="shared" si="107"/>
        <v/>
      </c>
      <c r="Y624" s="3" t="str">
        <f t="shared" si="108"/>
        <v/>
      </c>
      <c r="Z624" s="3" t="str">
        <f t="shared" si="109"/>
        <v/>
      </c>
      <c r="AA624" s="3" t="str">
        <f t="shared" si="110"/>
        <v/>
      </c>
      <c r="AB624" s="2" t="str">
        <f t="shared" si="111"/>
        <v/>
      </c>
      <c r="AC624" s="3" t="str">
        <f t="shared" si="112"/>
        <v/>
      </c>
      <c r="AD624" s="5" t="str">
        <f>IF(ISBLANK(O624),"需記錄時間",IFERROR(IF((AI624-TIME(0,5,59))&lt;0,"需計滿6分鍾",""),""))</f>
        <v/>
      </c>
      <c r="AE624" s="3" t="str">
        <f t="shared" si="113"/>
        <v/>
      </c>
      <c r="AF624" s="3"/>
      <c r="AH624" t="e">
        <f>MATCH(ROUND(M624,0)&amp;ROUND(N624,0),樣點!N:N,0)</f>
        <v>#N/A</v>
      </c>
      <c r="AI624" s="5">
        <f t="shared" si="114"/>
        <v>1.0416667035315186E-2</v>
      </c>
    </row>
    <row r="625" spans="3:35">
      <c r="C625" s="246" t="s">
        <v>209</v>
      </c>
      <c r="D625" s="246" t="s">
        <v>343</v>
      </c>
      <c r="E625" s="246" t="s">
        <v>347</v>
      </c>
      <c r="F625" s="246" t="s">
        <v>348</v>
      </c>
      <c r="G625" s="246">
        <v>2019</v>
      </c>
      <c r="H625" s="246">
        <v>7</v>
      </c>
      <c r="I625" s="246">
        <v>12</v>
      </c>
      <c r="J625" s="246">
        <v>1</v>
      </c>
      <c r="K625" s="246" t="s">
        <v>346</v>
      </c>
      <c r="L625" s="247">
        <v>4</v>
      </c>
      <c r="M625" s="246">
        <v>284884</v>
      </c>
      <c r="N625" s="246">
        <v>2675579</v>
      </c>
      <c r="O625" s="246">
        <v>7</v>
      </c>
      <c r="P625" s="246">
        <v>55</v>
      </c>
      <c r="Q625" s="246">
        <v>0</v>
      </c>
      <c r="R625" s="246"/>
      <c r="S625" s="246"/>
      <c r="T625" s="246" t="s">
        <v>32</v>
      </c>
      <c r="U625" s="246"/>
      <c r="V625" t="str">
        <f>INDEX(樣區!H:H,MATCH(F625,樣區!E:E,0))</f>
        <v>3月,5月</v>
      </c>
      <c r="W625" s="3" t="str">
        <f t="shared" si="106"/>
        <v>N</v>
      </c>
      <c r="X625" s="3" t="str">
        <f t="shared" si="107"/>
        <v/>
      </c>
      <c r="Y625" s="3" t="str">
        <f t="shared" si="108"/>
        <v/>
      </c>
      <c r="Z625" s="3" t="str">
        <f t="shared" si="109"/>
        <v/>
      </c>
      <c r="AA625" s="3" t="str">
        <f t="shared" si="110"/>
        <v/>
      </c>
      <c r="AB625" s="2" t="str">
        <f t="shared" si="111"/>
        <v/>
      </c>
      <c r="AC625" s="3" t="str">
        <f t="shared" si="112"/>
        <v/>
      </c>
      <c r="AD625" s="5" t="str">
        <f>IF(ISBLANK(O625),"需記錄時間",IFERROR(IF((AI625-TIME(0,5,59))&lt;0,"需計滿6分鍾",""),""))</f>
        <v/>
      </c>
      <c r="AE625" s="3" t="str">
        <f t="shared" si="113"/>
        <v/>
      </c>
      <c r="AF625" s="3"/>
      <c r="AH625" t="e">
        <f>MATCH(ROUND(M625,0)&amp;ROUND(N625,0),樣點!N:N,0)</f>
        <v>#N/A</v>
      </c>
      <c r="AI625" s="5">
        <f t="shared" si="114"/>
        <v>7.6388890156522393E-3</v>
      </c>
    </row>
    <row r="626" spans="3:35">
      <c r="C626" s="246" t="s">
        <v>209</v>
      </c>
      <c r="D626" s="246" t="s">
        <v>343</v>
      </c>
      <c r="E626" s="246" t="s">
        <v>347</v>
      </c>
      <c r="F626" s="246" t="s">
        <v>348</v>
      </c>
      <c r="G626" s="246">
        <v>2019</v>
      </c>
      <c r="H626" s="246">
        <v>7</v>
      </c>
      <c r="I626" s="246">
        <v>12</v>
      </c>
      <c r="J626" s="246">
        <v>1</v>
      </c>
      <c r="K626" s="246" t="s">
        <v>346</v>
      </c>
      <c r="L626" s="247">
        <v>5</v>
      </c>
      <c r="M626" s="246">
        <v>284889</v>
      </c>
      <c r="N626" s="246">
        <v>2675859</v>
      </c>
      <c r="O626" s="246">
        <v>8</v>
      </c>
      <c r="P626" s="246">
        <v>6</v>
      </c>
      <c r="Q626" s="246">
        <v>0</v>
      </c>
      <c r="R626" s="246"/>
      <c r="S626" s="246"/>
      <c r="T626" s="246" t="s">
        <v>32</v>
      </c>
      <c r="U626" s="246"/>
      <c r="V626" t="str">
        <f>INDEX(樣區!H:H,MATCH(F626,樣區!E:E,0))</f>
        <v>3月,5月</v>
      </c>
      <c r="W626" s="3" t="str">
        <f t="shared" si="106"/>
        <v>N</v>
      </c>
      <c r="X626" s="3" t="str">
        <f t="shared" si="107"/>
        <v/>
      </c>
      <c r="Y626" s="3" t="str">
        <f t="shared" si="108"/>
        <v/>
      </c>
      <c r="Z626" s="3" t="str">
        <f t="shared" si="109"/>
        <v/>
      </c>
      <c r="AA626" s="3" t="str">
        <f t="shared" si="110"/>
        <v/>
      </c>
      <c r="AB626" s="2" t="str">
        <f t="shared" si="111"/>
        <v/>
      </c>
      <c r="AC626" s="3" t="str">
        <f t="shared" si="112"/>
        <v/>
      </c>
      <c r="AD626" s="5" t="str">
        <f>IF(ISBLANK(O626),"需記錄時間",IFERROR(IF((AI626-TIME(0,5,59))&lt;0,"需計滿6分鍾",""),""))</f>
        <v/>
      </c>
      <c r="AE626" s="3" t="str">
        <f t="shared" si="113"/>
        <v/>
      </c>
      <c r="AF626" s="3"/>
      <c r="AH626" t="e">
        <f>MATCH(ROUND(M626,0)&amp;ROUND(N626,0),樣點!N:N,0)</f>
        <v>#N/A</v>
      </c>
      <c r="AI626" s="5" t="str">
        <f t="shared" si="114"/>
        <v/>
      </c>
    </row>
    <row r="627" spans="3:35">
      <c r="C627" s="246" t="s">
        <v>209</v>
      </c>
      <c r="D627" s="246" t="s">
        <v>343</v>
      </c>
      <c r="E627" s="246" t="s">
        <v>347</v>
      </c>
      <c r="F627" s="246" t="s">
        <v>4537</v>
      </c>
      <c r="G627" s="246">
        <v>2019</v>
      </c>
      <c r="H627" s="246">
        <v>7</v>
      </c>
      <c r="I627" s="246">
        <v>12</v>
      </c>
      <c r="J627" s="246">
        <v>1</v>
      </c>
      <c r="K627" s="246" t="s">
        <v>346</v>
      </c>
      <c r="L627" s="247">
        <v>6</v>
      </c>
      <c r="M627" s="246">
        <v>285145</v>
      </c>
      <c r="N627" s="246">
        <v>2676070</v>
      </c>
      <c r="O627" s="246">
        <v>8</v>
      </c>
      <c r="P627" s="246">
        <v>17</v>
      </c>
      <c r="Q627" s="246">
        <v>2</v>
      </c>
      <c r="R627" s="246" t="s">
        <v>89</v>
      </c>
      <c r="S627" s="246" t="s">
        <v>44</v>
      </c>
      <c r="T627" s="246" t="s">
        <v>32</v>
      </c>
      <c r="U627" s="246"/>
      <c r="V627" t="str">
        <f>INDEX(樣區!H:H,MATCH(F627,樣區!E:E,0))</f>
        <v>4月,6月</v>
      </c>
      <c r="W627" s="3" t="str">
        <f t="shared" si="106"/>
        <v>Y</v>
      </c>
      <c r="X627" s="3" t="str">
        <f t="shared" si="107"/>
        <v/>
      </c>
      <c r="Y627" s="3" t="str">
        <f t="shared" si="108"/>
        <v/>
      </c>
      <c r="Z627" s="3" t="str">
        <f t="shared" si="109"/>
        <v/>
      </c>
      <c r="AA627" s="3" t="str">
        <f t="shared" si="110"/>
        <v/>
      </c>
      <c r="AB627" s="249" t="str">
        <f t="shared" si="111"/>
        <v/>
      </c>
      <c r="AC627" s="3" t="str">
        <f t="shared" si="112"/>
        <v/>
      </c>
      <c r="AD627" s="5" t="str">
        <f>IF(ISBLANK(O627),"需記錄時間",IFERROR(IF((AI627-TIME(0,5,59))&lt;0,"需計滿6分鐘",""),""))</f>
        <v/>
      </c>
      <c r="AE627" s="3" t="str">
        <f t="shared" si="113"/>
        <v/>
      </c>
      <c r="AF627" s="3"/>
      <c r="AH627">
        <f>MATCH(ROUND(M627,0)&amp;ROUND(N627,0),樣點!N:N,0)</f>
        <v>1788</v>
      </c>
      <c r="AI627" s="5" t="str">
        <f t="shared" si="114"/>
        <v/>
      </c>
    </row>
    <row r="628" spans="3:35">
      <c r="C628" s="246" t="s">
        <v>209</v>
      </c>
      <c r="D628" s="246" t="s">
        <v>343</v>
      </c>
      <c r="E628" s="246" t="s">
        <v>349</v>
      </c>
      <c r="F628" s="246" t="s">
        <v>350</v>
      </c>
      <c r="G628" s="246">
        <v>2019</v>
      </c>
      <c r="H628" s="246">
        <v>7</v>
      </c>
      <c r="I628" s="246">
        <v>11</v>
      </c>
      <c r="J628" s="246">
        <v>1</v>
      </c>
      <c r="K628" s="246" t="s">
        <v>346</v>
      </c>
      <c r="L628" s="247">
        <v>1</v>
      </c>
      <c r="M628" s="246">
        <v>291160</v>
      </c>
      <c r="N628" s="246">
        <v>2674699</v>
      </c>
      <c r="O628" s="246">
        <v>5</v>
      </c>
      <c r="P628" s="246">
        <v>50</v>
      </c>
      <c r="Q628" s="246">
        <v>2</v>
      </c>
      <c r="R628" s="246" t="s">
        <v>43</v>
      </c>
      <c r="S628" s="246" t="s">
        <v>44</v>
      </c>
      <c r="T628" s="246" t="s">
        <v>32</v>
      </c>
      <c r="U628" s="246"/>
      <c r="V628" t="str">
        <f>INDEX(樣區!H:H,MATCH(F628,樣區!E:E,0))</f>
        <v>3月,5月</v>
      </c>
      <c r="W628" s="3" t="str">
        <f t="shared" si="106"/>
        <v>N</v>
      </c>
      <c r="X628" s="3" t="str">
        <f t="shared" si="107"/>
        <v/>
      </c>
      <c r="Y628" s="3" t="str">
        <f t="shared" si="108"/>
        <v/>
      </c>
      <c r="Z628" s="3" t="str">
        <f t="shared" si="109"/>
        <v/>
      </c>
      <c r="AA628" s="3" t="str">
        <f t="shared" si="110"/>
        <v/>
      </c>
      <c r="AB628" s="2" t="str">
        <f t="shared" si="111"/>
        <v/>
      </c>
      <c r="AC628" s="3" t="str">
        <f t="shared" si="112"/>
        <v/>
      </c>
      <c r="AD628" s="5" t="str">
        <f t="shared" ref="AD628:AD639" si="116">IF(ISBLANK(O628),"需記錄時間",IFERROR(IF((AI628-TIME(0,5,59))&lt;0,"需計滿6分鍾",""),""))</f>
        <v/>
      </c>
      <c r="AE628" s="3" t="str">
        <f t="shared" si="113"/>
        <v/>
      </c>
      <c r="AF628" s="3"/>
      <c r="AH628" t="e">
        <f>MATCH(ROUND(M628,0)&amp;ROUND(N628,0),樣點!N:N,0)</f>
        <v>#N/A</v>
      </c>
      <c r="AI628" s="5">
        <f t="shared" si="114"/>
        <v>2.0833333022892475E-2</v>
      </c>
    </row>
    <row r="629" spans="3:35">
      <c r="C629" s="246" t="s">
        <v>209</v>
      </c>
      <c r="D629" s="246" t="s">
        <v>343</v>
      </c>
      <c r="E629" s="246" t="s">
        <v>349</v>
      </c>
      <c r="F629" s="246" t="s">
        <v>350</v>
      </c>
      <c r="G629" s="246">
        <v>2019</v>
      </c>
      <c r="H629" s="246">
        <v>7</v>
      </c>
      <c r="I629" s="246">
        <v>11</v>
      </c>
      <c r="J629" s="246">
        <v>1</v>
      </c>
      <c r="K629" s="246" t="s">
        <v>346</v>
      </c>
      <c r="L629" s="247">
        <v>2</v>
      </c>
      <c r="M629" s="246">
        <v>290971</v>
      </c>
      <c r="N629" s="246">
        <v>2675062</v>
      </c>
      <c r="O629" s="246">
        <v>6</v>
      </c>
      <c r="P629" s="246">
        <v>20</v>
      </c>
      <c r="Q629" s="246">
        <v>0</v>
      </c>
      <c r="R629" s="246"/>
      <c r="S629" s="246"/>
      <c r="T629" s="246" t="s">
        <v>32</v>
      </c>
      <c r="U629" s="246"/>
      <c r="V629" t="str">
        <f>INDEX(樣區!H:H,MATCH(F629,樣區!E:E,0))</f>
        <v>3月,5月</v>
      </c>
      <c r="W629" s="3" t="str">
        <f t="shared" si="106"/>
        <v>N</v>
      </c>
      <c r="X629" s="3" t="str">
        <f t="shared" si="107"/>
        <v/>
      </c>
      <c r="Y629" s="3" t="str">
        <f t="shared" si="108"/>
        <v/>
      </c>
      <c r="Z629" s="3" t="str">
        <f t="shared" si="109"/>
        <v/>
      </c>
      <c r="AA629" s="3" t="str">
        <f t="shared" si="110"/>
        <v/>
      </c>
      <c r="AB629" s="2" t="str">
        <f t="shared" si="111"/>
        <v/>
      </c>
      <c r="AC629" s="3" t="str">
        <f t="shared" si="112"/>
        <v/>
      </c>
      <c r="AD629" s="5" t="str">
        <f t="shared" si="116"/>
        <v/>
      </c>
      <c r="AE629" s="3" t="str">
        <f t="shared" si="113"/>
        <v/>
      </c>
      <c r="AF629" s="3"/>
      <c r="AH629" t="e">
        <f>MATCH(ROUND(M629,0)&amp;ROUND(N629,0),樣點!N:N,0)</f>
        <v>#N/A</v>
      </c>
      <c r="AI629" s="5">
        <f t="shared" si="114"/>
        <v>1.0416666977107525E-2</v>
      </c>
    </row>
    <row r="630" spans="3:35">
      <c r="C630" s="246" t="s">
        <v>209</v>
      </c>
      <c r="D630" s="246" t="s">
        <v>343</v>
      </c>
      <c r="E630" s="246" t="s">
        <v>349</v>
      </c>
      <c r="F630" s="246" t="s">
        <v>350</v>
      </c>
      <c r="G630" s="246">
        <v>2019</v>
      </c>
      <c r="H630" s="246">
        <v>7</v>
      </c>
      <c r="I630" s="246">
        <v>11</v>
      </c>
      <c r="J630" s="246">
        <v>1</v>
      </c>
      <c r="K630" s="246" t="s">
        <v>346</v>
      </c>
      <c r="L630" s="247">
        <v>3</v>
      </c>
      <c r="M630" s="246">
        <v>290713</v>
      </c>
      <c r="N630" s="246">
        <v>2675088</v>
      </c>
      <c r="O630" s="246">
        <v>6</v>
      </c>
      <c r="P630" s="246">
        <v>35</v>
      </c>
      <c r="Q630" s="246">
        <v>0</v>
      </c>
      <c r="R630" s="246"/>
      <c r="S630" s="246"/>
      <c r="T630" s="246" t="s">
        <v>32</v>
      </c>
      <c r="U630" s="246"/>
      <c r="V630" t="str">
        <f>INDEX(樣區!H:H,MATCH(F630,樣區!E:E,0))</f>
        <v>3月,5月</v>
      </c>
      <c r="W630" s="3" t="str">
        <f t="shared" si="106"/>
        <v>N</v>
      </c>
      <c r="X630" s="3" t="str">
        <f t="shared" si="107"/>
        <v/>
      </c>
      <c r="Y630" s="3" t="str">
        <f t="shared" si="108"/>
        <v/>
      </c>
      <c r="Z630" s="3" t="str">
        <f t="shared" si="109"/>
        <v/>
      </c>
      <c r="AA630" s="3" t="str">
        <f t="shared" si="110"/>
        <v/>
      </c>
      <c r="AB630" s="2" t="str">
        <f t="shared" si="111"/>
        <v/>
      </c>
      <c r="AC630" s="3" t="str">
        <f t="shared" si="112"/>
        <v/>
      </c>
      <c r="AD630" s="5" t="str">
        <f t="shared" si="116"/>
        <v/>
      </c>
      <c r="AE630" s="3" t="str">
        <f t="shared" si="113"/>
        <v/>
      </c>
      <c r="AF630" s="3"/>
      <c r="AH630" t="e">
        <f>MATCH(ROUND(M630,0)&amp;ROUND(N630,0),樣點!N:N,0)</f>
        <v>#N/A</v>
      </c>
      <c r="AI630" s="5">
        <f t="shared" si="114"/>
        <v>6.9444450200535357E-3</v>
      </c>
    </row>
    <row r="631" spans="3:35">
      <c r="C631" s="246" t="s">
        <v>209</v>
      </c>
      <c r="D631" s="246" t="s">
        <v>343</v>
      </c>
      <c r="E631" s="246" t="s">
        <v>349</v>
      </c>
      <c r="F631" s="246" t="s">
        <v>350</v>
      </c>
      <c r="G631" s="246">
        <v>2019</v>
      </c>
      <c r="H631" s="246">
        <v>7</v>
      </c>
      <c r="I631" s="246">
        <v>11</v>
      </c>
      <c r="J631" s="246">
        <v>1</v>
      </c>
      <c r="K631" s="246" t="s">
        <v>346</v>
      </c>
      <c r="L631" s="247">
        <v>4</v>
      </c>
      <c r="M631" s="246">
        <v>290345</v>
      </c>
      <c r="N631" s="246">
        <v>2675100</v>
      </c>
      <c r="O631" s="246">
        <v>6</v>
      </c>
      <c r="P631" s="246">
        <v>45</v>
      </c>
      <c r="Q631" s="246">
        <v>2</v>
      </c>
      <c r="R631" s="246" t="s">
        <v>43</v>
      </c>
      <c r="S631" s="246" t="s">
        <v>44</v>
      </c>
      <c r="T631" s="246" t="s">
        <v>32</v>
      </c>
      <c r="U631" s="246"/>
      <c r="V631" t="str">
        <f>INDEX(樣區!H:H,MATCH(F631,樣區!E:E,0))</f>
        <v>3月,5月</v>
      </c>
      <c r="W631" s="3" t="str">
        <f t="shared" si="106"/>
        <v>N</v>
      </c>
      <c r="X631" s="3" t="str">
        <f t="shared" si="107"/>
        <v/>
      </c>
      <c r="Y631" s="3" t="str">
        <f t="shared" si="108"/>
        <v/>
      </c>
      <c r="Z631" s="3" t="str">
        <f t="shared" si="109"/>
        <v/>
      </c>
      <c r="AA631" s="3" t="str">
        <f t="shared" si="110"/>
        <v/>
      </c>
      <c r="AB631" s="2" t="str">
        <f t="shared" si="111"/>
        <v/>
      </c>
      <c r="AC631" s="3" t="str">
        <f t="shared" si="112"/>
        <v/>
      </c>
      <c r="AD631" s="5" t="str">
        <f t="shared" si="116"/>
        <v/>
      </c>
      <c r="AE631" s="3" t="str">
        <f t="shared" si="113"/>
        <v/>
      </c>
      <c r="AF631" s="3"/>
      <c r="AH631" t="e">
        <f>MATCH(ROUND(M631,0)&amp;ROUND(N631,0),樣點!N:N,0)</f>
        <v>#N/A</v>
      </c>
      <c r="AI631" s="5">
        <f t="shared" si="114"/>
        <v>5.5555549915879965E-3</v>
      </c>
    </row>
    <row r="632" spans="3:35">
      <c r="C632" s="246" t="s">
        <v>209</v>
      </c>
      <c r="D632" s="246" t="s">
        <v>343</v>
      </c>
      <c r="E632" s="246" t="s">
        <v>349</v>
      </c>
      <c r="F632" s="246" t="s">
        <v>350</v>
      </c>
      <c r="G632" s="246">
        <v>2019</v>
      </c>
      <c r="H632" s="246">
        <v>7</v>
      </c>
      <c r="I632" s="246">
        <v>11</v>
      </c>
      <c r="J632" s="246">
        <v>1</v>
      </c>
      <c r="K632" s="246" t="s">
        <v>346</v>
      </c>
      <c r="L632" s="247">
        <v>5</v>
      </c>
      <c r="M632" s="246">
        <v>289842</v>
      </c>
      <c r="N632" s="246">
        <v>2675132</v>
      </c>
      <c r="O632" s="246">
        <v>6</v>
      </c>
      <c r="P632" s="246">
        <v>53</v>
      </c>
      <c r="Q632" s="246">
        <v>0</v>
      </c>
      <c r="R632" s="246"/>
      <c r="S632" s="246"/>
      <c r="T632" s="246" t="s">
        <v>32</v>
      </c>
      <c r="U632" s="246"/>
      <c r="V632" t="str">
        <f>INDEX(樣區!H:H,MATCH(F632,樣區!E:E,0))</f>
        <v>3月,5月</v>
      </c>
      <c r="W632" s="3" t="str">
        <f t="shared" si="106"/>
        <v>N</v>
      </c>
      <c r="X632" s="3" t="str">
        <f t="shared" si="107"/>
        <v/>
      </c>
      <c r="Y632" s="3" t="str">
        <f t="shared" si="108"/>
        <v/>
      </c>
      <c r="Z632" s="3" t="str">
        <f t="shared" si="109"/>
        <v/>
      </c>
      <c r="AA632" s="3" t="str">
        <f t="shared" si="110"/>
        <v/>
      </c>
      <c r="AB632" s="2" t="str">
        <f t="shared" si="111"/>
        <v/>
      </c>
      <c r="AC632" s="3" t="str">
        <f t="shared" si="112"/>
        <v/>
      </c>
      <c r="AD632" s="5" t="str">
        <f t="shared" si="116"/>
        <v/>
      </c>
      <c r="AE632" s="3" t="str">
        <f t="shared" si="113"/>
        <v/>
      </c>
      <c r="AF632" s="3"/>
      <c r="AH632" t="e">
        <f>MATCH(ROUND(M632,0)&amp;ROUND(N632,0),樣點!N:N,0)</f>
        <v>#N/A</v>
      </c>
      <c r="AI632" s="5">
        <f t="shared" si="114"/>
        <v>1.1805556016042829E-2</v>
      </c>
    </row>
    <row r="633" spans="3:35">
      <c r="C633" s="246" t="s">
        <v>209</v>
      </c>
      <c r="D633" s="246" t="s">
        <v>343</v>
      </c>
      <c r="E633" s="246" t="s">
        <v>349</v>
      </c>
      <c r="F633" s="246" t="s">
        <v>350</v>
      </c>
      <c r="G633" s="246">
        <v>2019</v>
      </c>
      <c r="H633" s="246">
        <v>7</v>
      </c>
      <c r="I633" s="246">
        <v>11</v>
      </c>
      <c r="J633" s="246">
        <v>1</v>
      </c>
      <c r="K633" s="246" t="s">
        <v>346</v>
      </c>
      <c r="L633" s="247">
        <v>6</v>
      </c>
      <c r="M633" s="246">
        <v>289657</v>
      </c>
      <c r="N633" s="246">
        <v>2674901</v>
      </c>
      <c r="O633" s="246">
        <v>7</v>
      </c>
      <c r="P633" s="246">
        <v>10</v>
      </c>
      <c r="Q633" s="246">
        <v>2</v>
      </c>
      <c r="R633" s="246" t="s">
        <v>89</v>
      </c>
      <c r="S633" s="246" t="s">
        <v>44</v>
      </c>
      <c r="T633" s="246" t="s">
        <v>32</v>
      </c>
      <c r="U633" s="246"/>
      <c r="V633" t="str">
        <f>INDEX(樣區!H:H,MATCH(F633,樣區!E:E,0))</f>
        <v>3月,5月</v>
      </c>
      <c r="W633" s="3" t="str">
        <f t="shared" si="106"/>
        <v>N</v>
      </c>
      <c r="X633" s="3" t="str">
        <f t="shared" si="107"/>
        <v/>
      </c>
      <c r="Y633" s="3" t="str">
        <f t="shared" si="108"/>
        <v/>
      </c>
      <c r="Z633" s="3" t="str">
        <f t="shared" si="109"/>
        <v/>
      </c>
      <c r="AA633" s="3" t="str">
        <f t="shared" si="110"/>
        <v/>
      </c>
      <c r="AB633" s="2" t="str">
        <f t="shared" si="111"/>
        <v/>
      </c>
      <c r="AC633" s="3" t="str">
        <f t="shared" si="112"/>
        <v/>
      </c>
      <c r="AD633" s="5" t="str">
        <f t="shared" si="116"/>
        <v/>
      </c>
      <c r="AE633" s="3" t="str">
        <f t="shared" si="113"/>
        <v/>
      </c>
      <c r="AF633" s="3"/>
      <c r="AH633" t="e">
        <f>MATCH(ROUND(M633,0)&amp;ROUND(N633,0),樣點!N:N,0)</f>
        <v>#N/A</v>
      </c>
      <c r="AI633" s="5" t="str">
        <f t="shared" si="114"/>
        <v/>
      </c>
    </row>
    <row r="634" spans="3:35">
      <c r="C634" s="246" t="s">
        <v>209</v>
      </c>
      <c r="D634" s="246" t="s">
        <v>343</v>
      </c>
      <c r="E634" s="246" t="s">
        <v>4573</v>
      </c>
      <c r="F634" s="246" t="s">
        <v>3985</v>
      </c>
      <c r="G634" s="246">
        <v>2019</v>
      </c>
      <c r="H634" s="246">
        <v>7</v>
      </c>
      <c r="I634" s="246">
        <v>10</v>
      </c>
      <c r="J634" s="246">
        <v>1</v>
      </c>
      <c r="K634" s="246" t="s">
        <v>352</v>
      </c>
      <c r="L634" s="247">
        <v>1</v>
      </c>
      <c r="M634" s="246">
        <v>293663</v>
      </c>
      <c r="N634" s="246">
        <v>2678420</v>
      </c>
      <c r="O634" s="246">
        <v>7</v>
      </c>
      <c r="P634" s="246">
        <v>52</v>
      </c>
      <c r="Q634" s="246">
        <v>0</v>
      </c>
      <c r="R634" s="246"/>
      <c r="S634" s="246"/>
      <c r="T634" s="246" t="s">
        <v>32</v>
      </c>
      <c r="U634" s="246"/>
      <c r="V634" t="str">
        <f>INDEX(樣區!H:H,MATCH(F634,樣區!E:E,0))</f>
        <v>3月,5月</v>
      </c>
      <c r="W634" s="3" t="str">
        <f t="shared" si="106"/>
        <v>N</v>
      </c>
      <c r="X634" s="3" t="str">
        <f t="shared" si="107"/>
        <v/>
      </c>
      <c r="Y634" s="3" t="str">
        <f t="shared" si="108"/>
        <v/>
      </c>
      <c r="Z634" s="3" t="str">
        <f t="shared" si="109"/>
        <v/>
      </c>
      <c r="AA634" s="3" t="str">
        <f t="shared" si="110"/>
        <v/>
      </c>
      <c r="AB634" s="2" t="str">
        <f t="shared" si="111"/>
        <v/>
      </c>
      <c r="AC634" s="3" t="str">
        <f t="shared" si="112"/>
        <v/>
      </c>
      <c r="AD634" s="5" t="str">
        <f t="shared" si="116"/>
        <v/>
      </c>
      <c r="AE634" s="3" t="str">
        <f t="shared" si="113"/>
        <v/>
      </c>
      <c r="AF634" s="3"/>
      <c r="AH634" t="e">
        <f>MATCH(ROUND(M634,0)&amp;ROUND(N634,0),樣點!N:N,0)</f>
        <v>#N/A</v>
      </c>
      <c r="AI634" s="5">
        <f t="shared" si="114"/>
        <v>1.5972223016433418E-2</v>
      </c>
    </row>
    <row r="635" spans="3:35">
      <c r="C635" s="246" t="s">
        <v>209</v>
      </c>
      <c r="D635" s="246" t="s">
        <v>343</v>
      </c>
      <c r="E635" s="246" t="s">
        <v>351</v>
      </c>
      <c r="F635" s="246" t="s">
        <v>3985</v>
      </c>
      <c r="G635" s="246">
        <v>2019</v>
      </c>
      <c r="H635" s="246">
        <v>7</v>
      </c>
      <c r="I635" s="246">
        <v>10</v>
      </c>
      <c r="J635" s="246">
        <v>1</v>
      </c>
      <c r="K635" s="246" t="s">
        <v>352</v>
      </c>
      <c r="L635" s="247">
        <v>2</v>
      </c>
      <c r="M635" s="246">
        <v>295855</v>
      </c>
      <c r="N635" s="246">
        <v>2677978</v>
      </c>
      <c r="O635" s="246">
        <v>8</v>
      </c>
      <c r="P635" s="246">
        <v>15</v>
      </c>
      <c r="Q635" s="246">
        <v>2</v>
      </c>
      <c r="R635" s="246" t="s">
        <v>43</v>
      </c>
      <c r="S635" s="246" t="s">
        <v>44</v>
      </c>
      <c r="T635" s="246" t="s">
        <v>32</v>
      </c>
      <c r="U635" s="246"/>
      <c r="V635" t="str">
        <f>INDEX(樣區!H:H,MATCH(F635,樣區!E:E,0))</f>
        <v>3月,5月</v>
      </c>
      <c r="W635" s="3" t="str">
        <f t="shared" si="106"/>
        <v>N</v>
      </c>
      <c r="X635" s="3" t="str">
        <f t="shared" si="107"/>
        <v/>
      </c>
      <c r="Y635" s="3" t="str">
        <f t="shared" si="108"/>
        <v/>
      </c>
      <c r="Z635" s="3" t="str">
        <f t="shared" si="109"/>
        <v/>
      </c>
      <c r="AA635" s="3" t="str">
        <f t="shared" si="110"/>
        <v/>
      </c>
      <c r="AB635" s="2" t="str">
        <f t="shared" si="111"/>
        <v/>
      </c>
      <c r="AC635" s="3" t="str">
        <f t="shared" si="112"/>
        <v/>
      </c>
      <c r="AD635" s="5" t="str">
        <f t="shared" si="116"/>
        <v/>
      </c>
      <c r="AE635" s="3" t="str">
        <f t="shared" si="113"/>
        <v/>
      </c>
      <c r="AF635" s="3"/>
      <c r="AH635" t="e">
        <f>MATCH(ROUND(M635,0)&amp;ROUND(N635,0),樣點!N:N,0)</f>
        <v>#N/A</v>
      </c>
      <c r="AI635" s="5">
        <f t="shared" si="114"/>
        <v>4.9999999988358468E-2</v>
      </c>
    </row>
    <row r="636" spans="3:35">
      <c r="C636" s="246" t="s">
        <v>209</v>
      </c>
      <c r="D636" s="246" t="s">
        <v>343</v>
      </c>
      <c r="E636" s="246" t="s">
        <v>351</v>
      </c>
      <c r="F636" s="246" t="s">
        <v>3985</v>
      </c>
      <c r="G636" s="246">
        <v>2019</v>
      </c>
      <c r="H636" s="246">
        <v>7</v>
      </c>
      <c r="I636" s="246">
        <v>10</v>
      </c>
      <c r="J636" s="246">
        <v>1</v>
      </c>
      <c r="K636" s="246" t="s">
        <v>352</v>
      </c>
      <c r="L636" s="247">
        <v>3</v>
      </c>
      <c r="M636" s="246">
        <v>299346</v>
      </c>
      <c r="N636" s="246">
        <v>2676181</v>
      </c>
      <c r="O636" s="246">
        <v>9</v>
      </c>
      <c r="P636" s="246">
        <v>27</v>
      </c>
      <c r="Q636" s="246">
        <v>0</v>
      </c>
      <c r="R636" s="246"/>
      <c r="S636" s="246"/>
      <c r="T636" s="246" t="s">
        <v>32</v>
      </c>
      <c r="U636" s="246"/>
      <c r="V636" t="str">
        <f>INDEX(樣區!H:H,MATCH(F636,樣區!E:E,0))</f>
        <v>3月,5月</v>
      </c>
      <c r="W636" s="3" t="str">
        <f t="shared" si="106"/>
        <v>N</v>
      </c>
      <c r="X636" s="3" t="str">
        <f t="shared" si="107"/>
        <v/>
      </c>
      <c r="Y636" s="3" t="str">
        <f t="shared" si="108"/>
        <v/>
      </c>
      <c r="Z636" s="3" t="str">
        <f t="shared" si="109"/>
        <v/>
      </c>
      <c r="AA636" s="3" t="str">
        <f t="shared" si="110"/>
        <v/>
      </c>
      <c r="AB636" s="2" t="str">
        <f t="shared" si="111"/>
        <v/>
      </c>
      <c r="AC636" s="3" t="str">
        <f t="shared" si="112"/>
        <v/>
      </c>
      <c r="AD636" s="5" t="str">
        <f t="shared" si="116"/>
        <v/>
      </c>
      <c r="AE636" s="3" t="str">
        <f t="shared" si="113"/>
        <v/>
      </c>
      <c r="AF636" s="3"/>
      <c r="AH636" t="e">
        <f>MATCH(ROUND(M636,0)&amp;ROUND(N636,0),樣點!N:N,0)</f>
        <v>#N/A</v>
      </c>
      <c r="AI636" s="5">
        <f t="shared" si="114"/>
        <v>1.5972222026903182E-2</v>
      </c>
    </row>
    <row r="637" spans="3:35">
      <c r="C637" s="246" t="s">
        <v>209</v>
      </c>
      <c r="D637" s="246" t="s">
        <v>343</v>
      </c>
      <c r="E637" s="246" t="s">
        <v>351</v>
      </c>
      <c r="F637" s="246" t="s">
        <v>3985</v>
      </c>
      <c r="G637" s="246">
        <v>2019</v>
      </c>
      <c r="H637" s="246">
        <v>7</v>
      </c>
      <c r="I637" s="246">
        <v>10</v>
      </c>
      <c r="J637" s="246">
        <v>1</v>
      </c>
      <c r="K637" s="246" t="s">
        <v>352</v>
      </c>
      <c r="L637" s="247">
        <v>4</v>
      </c>
      <c r="M637" s="246">
        <v>299284</v>
      </c>
      <c r="N637" s="246">
        <v>2677045</v>
      </c>
      <c r="O637" s="246">
        <v>9</v>
      </c>
      <c r="P637" s="246">
        <v>50</v>
      </c>
      <c r="Q637" s="246">
        <v>0</v>
      </c>
      <c r="R637" s="246"/>
      <c r="S637" s="246"/>
      <c r="T637" s="246" t="s">
        <v>32</v>
      </c>
      <c r="U637" s="246"/>
      <c r="V637" t="str">
        <f>INDEX(樣區!H:H,MATCH(F637,樣區!E:E,0))</f>
        <v>3月,5月</v>
      </c>
      <c r="W637" s="3" t="str">
        <f t="shared" si="106"/>
        <v>N</v>
      </c>
      <c r="X637" s="3" t="str">
        <f t="shared" si="107"/>
        <v/>
      </c>
      <c r="Y637" s="3" t="str">
        <f t="shared" si="108"/>
        <v/>
      </c>
      <c r="Z637" s="3" t="str">
        <f t="shared" si="109"/>
        <v/>
      </c>
      <c r="AA637" s="3" t="str">
        <f t="shared" si="110"/>
        <v/>
      </c>
      <c r="AB637" s="2" t="str">
        <f t="shared" si="111"/>
        <v/>
      </c>
      <c r="AC637" s="3" t="str">
        <f t="shared" si="112"/>
        <v/>
      </c>
      <c r="AD637" s="5" t="str">
        <f t="shared" si="116"/>
        <v/>
      </c>
      <c r="AE637" s="3" t="str">
        <f t="shared" si="113"/>
        <v/>
      </c>
      <c r="AF637" s="3"/>
      <c r="AH637" t="e">
        <f>MATCH(ROUND(M637,0)&amp;ROUND(N637,0),樣點!N:N,0)</f>
        <v>#N/A</v>
      </c>
      <c r="AI637" s="5">
        <f t="shared" si="114"/>
        <v>1.8749999988358468E-2</v>
      </c>
    </row>
    <row r="638" spans="3:35">
      <c r="C638" s="246" t="s">
        <v>209</v>
      </c>
      <c r="D638" s="246" t="s">
        <v>343</v>
      </c>
      <c r="E638" s="246" t="s">
        <v>351</v>
      </c>
      <c r="F638" s="246" t="s">
        <v>3985</v>
      </c>
      <c r="G638" s="246">
        <v>2019</v>
      </c>
      <c r="H638" s="246">
        <v>7</v>
      </c>
      <c r="I638" s="246">
        <v>10</v>
      </c>
      <c r="J638" s="246">
        <v>1</v>
      </c>
      <c r="K638" s="246" t="s">
        <v>352</v>
      </c>
      <c r="L638" s="247">
        <v>5</v>
      </c>
      <c r="M638" s="246">
        <v>299042</v>
      </c>
      <c r="N638" s="246">
        <v>2677923</v>
      </c>
      <c r="O638" s="246">
        <v>10</v>
      </c>
      <c r="P638" s="246">
        <v>17</v>
      </c>
      <c r="Q638" s="246">
        <v>2</v>
      </c>
      <c r="R638" s="246" t="s">
        <v>89</v>
      </c>
      <c r="S638" s="246" t="s">
        <v>44</v>
      </c>
      <c r="T638" s="246" t="s">
        <v>31</v>
      </c>
      <c r="U638" s="246"/>
      <c r="V638" t="str">
        <f>INDEX(樣區!H:H,MATCH(F638,樣區!E:E,0))</f>
        <v>3月,5月</v>
      </c>
      <c r="W638" s="3" t="str">
        <f t="shared" si="106"/>
        <v>N</v>
      </c>
      <c r="X638" s="3" t="str">
        <f t="shared" si="107"/>
        <v/>
      </c>
      <c r="Y638" s="3" t="str">
        <f t="shared" si="108"/>
        <v>時間太晚</v>
      </c>
      <c r="Z638" s="3" t="str">
        <f t="shared" si="109"/>
        <v/>
      </c>
      <c r="AA638" s="3" t="str">
        <f t="shared" si="110"/>
        <v/>
      </c>
      <c r="AB638" s="2" t="str">
        <f t="shared" si="111"/>
        <v/>
      </c>
      <c r="AC638" s="3" t="str">
        <f t="shared" si="112"/>
        <v/>
      </c>
      <c r="AD638" s="5" t="str">
        <f t="shared" si="116"/>
        <v/>
      </c>
      <c r="AE638" s="3" t="str">
        <f t="shared" si="113"/>
        <v/>
      </c>
      <c r="AF638" s="3"/>
      <c r="AH638" t="e">
        <f>MATCH(ROUND(M638,0)&amp;ROUND(N638,0),樣點!N:N,0)</f>
        <v>#N/A</v>
      </c>
      <c r="AI638" s="5">
        <f t="shared" si="114"/>
        <v>5.0694443983957171E-2</v>
      </c>
    </row>
    <row r="639" spans="3:35">
      <c r="C639" s="246" t="s">
        <v>209</v>
      </c>
      <c r="D639" s="246" t="s">
        <v>343</v>
      </c>
      <c r="E639" s="246" t="s">
        <v>351</v>
      </c>
      <c r="F639" s="246" t="s">
        <v>3985</v>
      </c>
      <c r="G639" s="246">
        <v>2019</v>
      </c>
      <c r="H639" s="246">
        <v>7</v>
      </c>
      <c r="I639" s="246">
        <v>10</v>
      </c>
      <c r="J639" s="246">
        <v>1</v>
      </c>
      <c r="K639" s="246" t="s">
        <v>352</v>
      </c>
      <c r="L639" s="247">
        <v>6</v>
      </c>
      <c r="M639" s="246">
        <v>299431</v>
      </c>
      <c r="N639" s="246">
        <v>2677487</v>
      </c>
      <c r="O639" s="246">
        <v>11</v>
      </c>
      <c r="P639" s="246">
        <v>30</v>
      </c>
      <c r="Q639" s="246">
        <v>0</v>
      </c>
      <c r="R639" s="246"/>
      <c r="S639" s="246"/>
      <c r="T639" s="246" t="s">
        <v>26</v>
      </c>
      <c r="U639" s="246"/>
      <c r="V639" t="str">
        <f>INDEX(樣區!H:H,MATCH(F639,樣區!E:E,0))</f>
        <v>3月,5月</v>
      </c>
      <c r="W639" s="3" t="str">
        <f t="shared" si="106"/>
        <v>N</v>
      </c>
      <c r="X639" s="3" t="str">
        <f t="shared" si="107"/>
        <v/>
      </c>
      <c r="Y639" s="3" t="str">
        <f t="shared" si="108"/>
        <v>時間太晚</v>
      </c>
      <c r="Z639" s="3" t="str">
        <f t="shared" si="109"/>
        <v/>
      </c>
      <c r="AA639" s="3" t="str">
        <f t="shared" si="110"/>
        <v/>
      </c>
      <c r="AB639" s="2" t="str">
        <f t="shared" si="111"/>
        <v/>
      </c>
      <c r="AC639" s="3" t="str">
        <f t="shared" si="112"/>
        <v/>
      </c>
      <c r="AD639" s="5" t="str">
        <f t="shared" si="116"/>
        <v/>
      </c>
      <c r="AE639" s="3" t="str">
        <f t="shared" si="113"/>
        <v/>
      </c>
      <c r="AF639" s="3"/>
      <c r="AH639" t="e">
        <f>MATCH(ROUND(M639,0)&amp;ROUND(N639,0),樣點!N:N,0)</f>
        <v>#N/A</v>
      </c>
      <c r="AI639" s="5" t="str">
        <f t="shared" si="114"/>
        <v/>
      </c>
    </row>
    <row r="640" spans="3:35">
      <c r="C640" s="246" t="s">
        <v>209</v>
      </c>
      <c r="D640" s="246" t="s">
        <v>343</v>
      </c>
      <c r="E640" s="246" t="s">
        <v>353</v>
      </c>
      <c r="F640" s="246" t="s">
        <v>4580</v>
      </c>
      <c r="G640" s="246">
        <v>2019</v>
      </c>
      <c r="H640" s="246">
        <v>7</v>
      </c>
      <c r="I640" s="246">
        <v>16</v>
      </c>
      <c r="J640" s="246">
        <v>1</v>
      </c>
      <c r="K640" s="246" t="s">
        <v>355</v>
      </c>
      <c r="L640" s="247">
        <v>1</v>
      </c>
      <c r="M640" s="246">
        <v>302259</v>
      </c>
      <c r="N640" s="246">
        <v>2674703</v>
      </c>
      <c r="O640" s="246">
        <v>8</v>
      </c>
      <c r="P640" s="246">
        <v>20</v>
      </c>
      <c r="Q640" s="246">
        <v>0</v>
      </c>
      <c r="R640" s="246"/>
      <c r="S640" s="246"/>
      <c r="T640" s="246" t="s">
        <v>50</v>
      </c>
      <c r="U640" s="246"/>
      <c r="V640" t="str">
        <f>INDEX(樣區!H:H,MATCH(F640,樣區!E:E,0))</f>
        <v>3月,5月</v>
      </c>
      <c r="W640" s="3" t="str">
        <f t="shared" si="106"/>
        <v>Y</v>
      </c>
      <c r="X640" s="3" t="str">
        <f t="shared" si="107"/>
        <v/>
      </c>
      <c r="Y640" s="3" t="str">
        <f t="shared" si="108"/>
        <v/>
      </c>
      <c r="Z640" s="3" t="str">
        <f t="shared" si="109"/>
        <v/>
      </c>
      <c r="AA640" s="3" t="str">
        <f t="shared" si="110"/>
        <v/>
      </c>
      <c r="AB640" s="249" t="str">
        <f t="shared" si="111"/>
        <v/>
      </c>
      <c r="AC640" s="3" t="str">
        <f t="shared" si="112"/>
        <v/>
      </c>
      <c r="AD640" s="5" t="str">
        <f>IF(ISBLANK(O640),"需記錄時間",IFERROR(IF((AI640-TIME(0,5,59))&lt;0,"需計滿6分鐘",""),""))</f>
        <v/>
      </c>
      <c r="AE640" s="3" t="str">
        <f t="shared" si="113"/>
        <v/>
      </c>
      <c r="AF640" s="3"/>
      <c r="AH640">
        <f>MATCH(ROUND(M640,0)&amp;ROUND(N640,0),樣點!N:N,0)</f>
        <v>1813</v>
      </c>
      <c r="AI640" s="5" t="str">
        <f t="shared" si="114"/>
        <v/>
      </c>
    </row>
    <row r="641" spans="3:35">
      <c r="C641" s="246" t="s">
        <v>209</v>
      </c>
      <c r="D641" s="246" t="s">
        <v>343</v>
      </c>
      <c r="E641" s="246" t="s">
        <v>353</v>
      </c>
      <c r="F641" s="246" t="s">
        <v>354</v>
      </c>
      <c r="G641" s="246">
        <v>2019</v>
      </c>
      <c r="H641" s="246">
        <v>7</v>
      </c>
      <c r="I641" s="246">
        <v>16</v>
      </c>
      <c r="J641" s="246">
        <v>1</v>
      </c>
      <c r="K641" s="246" t="s">
        <v>355</v>
      </c>
      <c r="L641" s="247">
        <v>2</v>
      </c>
      <c r="M641" s="246">
        <v>301660</v>
      </c>
      <c r="N641" s="246">
        <v>2675108</v>
      </c>
      <c r="O641" s="246">
        <v>9</v>
      </c>
      <c r="P641" s="246">
        <v>0</v>
      </c>
      <c r="Q641" s="246">
        <v>0</v>
      </c>
      <c r="R641" s="246"/>
      <c r="S641" s="246"/>
      <c r="T641" s="246" t="s">
        <v>26</v>
      </c>
      <c r="U641" s="246"/>
      <c r="V641" t="str">
        <f>INDEX(樣區!H:H,MATCH(F641,樣區!E:E,0))</f>
        <v>3月,5月</v>
      </c>
      <c r="W641" s="3" t="str">
        <f t="shared" si="106"/>
        <v>N</v>
      </c>
      <c r="X641" s="3" t="str">
        <f t="shared" si="107"/>
        <v/>
      </c>
      <c r="Y641" s="3" t="str">
        <f t="shared" si="108"/>
        <v/>
      </c>
      <c r="Z641" s="3" t="str">
        <f t="shared" si="109"/>
        <v/>
      </c>
      <c r="AA641" s="3" t="str">
        <f t="shared" si="110"/>
        <v/>
      </c>
      <c r="AB641" s="2" t="str">
        <f t="shared" si="111"/>
        <v/>
      </c>
      <c r="AC641" s="3" t="str">
        <f t="shared" si="112"/>
        <v/>
      </c>
      <c r="AD641" s="5" t="str">
        <f t="shared" ref="AD641:AD660" si="117">IF(ISBLANK(O641),"需記錄時間",IFERROR(IF((AI641-TIME(0,5,59))&lt;0,"需計滿6分鍾",""),""))</f>
        <v/>
      </c>
      <c r="AE641" s="3" t="str">
        <f t="shared" si="113"/>
        <v/>
      </c>
      <c r="AF641" s="3"/>
      <c r="AH641" t="e">
        <f>MATCH(ROUND(M641,0)&amp;ROUND(N641,0),樣點!N:N,0)</f>
        <v>#N/A</v>
      </c>
      <c r="AI641" s="5">
        <f t="shared" si="114"/>
        <v>2.0833333022892475E-2</v>
      </c>
    </row>
    <row r="642" spans="3:35">
      <c r="C642" s="246" t="s">
        <v>209</v>
      </c>
      <c r="D642" s="246" t="s">
        <v>343</v>
      </c>
      <c r="E642" s="246" t="s">
        <v>353</v>
      </c>
      <c r="F642" s="246" t="s">
        <v>354</v>
      </c>
      <c r="G642" s="246">
        <v>2019</v>
      </c>
      <c r="H642" s="246">
        <v>7</v>
      </c>
      <c r="I642" s="246">
        <v>16</v>
      </c>
      <c r="J642" s="246">
        <v>1</v>
      </c>
      <c r="K642" s="246" t="s">
        <v>355</v>
      </c>
      <c r="L642" s="247">
        <v>3</v>
      </c>
      <c r="M642" s="246">
        <v>300272</v>
      </c>
      <c r="N642" s="246">
        <v>2675398</v>
      </c>
      <c r="O642" s="246">
        <v>9</v>
      </c>
      <c r="P642" s="246">
        <v>30</v>
      </c>
      <c r="Q642" s="246">
        <v>2</v>
      </c>
      <c r="R642" s="246" t="s">
        <v>89</v>
      </c>
      <c r="S642" s="246" t="s">
        <v>44</v>
      </c>
      <c r="T642" s="246" t="s">
        <v>50</v>
      </c>
      <c r="U642" s="246"/>
      <c r="V642" t="str">
        <f>INDEX(樣區!H:H,MATCH(F642,樣區!E:E,0))</f>
        <v>3月,5月</v>
      </c>
      <c r="W642" s="3" t="str">
        <f t="shared" ref="W642:W705" si="118">IF(ISNUMBER(AH642),"Y","N")</f>
        <v>N</v>
      </c>
      <c r="X642" s="3" t="str">
        <f t="shared" ref="X642:X705" si="119">IF(OR(ISBLANK(H642),ISBLANK(I642)),"需記錄日期","")</f>
        <v/>
      </c>
      <c r="Y642" s="3" t="str">
        <f t="shared" ref="Y642:Y705" si="120">IF(O642&gt;9,"時間太晚","")</f>
        <v/>
      </c>
      <c r="Z642" s="3" t="str">
        <f t="shared" ref="Z642:Z705" si="121">IF(ISBLANK(Q642),"需記錄數量",IF(Q642&gt;2,"2隻以上，請記為猴群",""))</f>
        <v/>
      </c>
      <c r="AA642" s="3" t="str">
        <f t="shared" ref="AA642:AA705" si="122">IF(OR(Q642=1,Q642=2),IF(ISTEXT(R642),"","需記錄距離"),"")</f>
        <v/>
      </c>
      <c r="AB642" s="2" t="str">
        <f t="shared" ref="AB642:AB705" si="123">IF(S642="Y",IF(Q642&lt;&gt;2,"有叫聲應為猴群",""),"")</f>
        <v/>
      </c>
      <c r="AC642" s="3" t="str">
        <f t="shared" ref="AC642:AC705" si="124">IF(ISBLANK(T642),"需記錄棲地類型",IF(LEN(T642)&lt;&gt;2,"請填最主要的棲地類型，其餘的可在備注補充說明",""))</f>
        <v/>
      </c>
      <c r="AD642" s="5" t="str">
        <f t="shared" si="117"/>
        <v/>
      </c>
      <c r="AE642" s="3" t="str">
        <f t="shared" ref="AE642:AE705" si="125">IF(COUNTIF(U642,"*搖樹*")=1,IF(Q642&lt;&gt;2,"有搖樹行為應為猴群",""),"")</f>
        <v/>
      </c>
      <c r="AF642" s="3"/>
      <c r="AH642" t="e">
        <f>MATCH(ROUND(M642,0)&amp;ROUND(N642,0),樣點!N:N,0)</f>
        <v>#N/A</v>
      </c>
      <c r="AI642" s="5">
        <f t="shared" ref="AI642:AI705" si="126">IF((F643&amp;J643)=(F642&amp;J642),ABS((DATE(G643,H643,I643)&amp;TIME(O643,P643,0))-(DATE(G642,H642,I642)&amp;TIME(O642,P642,0))),"")</f>
        <v>2.0833332964684814E-2</v>
      </c>
    </row>
    <row r="643" spans="3:35">
      <c r="C643" s="246" t="s">
        <v>209</v>
      </c>
      <c r="D643" s="246" t="s">
        <v>343</v>
      </c>
      <c r="E643" s="246" t="s">
        <v>353</v>
      </c>
      <c r="F643" s="246" t="s">
        <v>354</v>
      </c>
      <c r="G643" s="246">
        <v>2019</v>
      </c>
      <c r="H643" s="246">
        <v>7</v>
      </c>
      <c r="I643" s="246">
        <v>16</v>
      </c>
      <c r="J643" s="246">
        <v>1</v>
      </c>
      <c r="K643" s="246" t="s">
        <v>356</v>
      </c>
      <c r="L643" s="247">
        <v>4</v>
      </c>
      <c r="M643" s="246">
        <v>300249</v>
      </c>
      <c r="N643" s="246">
        <v>2675407</v>
      </c>
      <c r="O643" s="246">
        <v>10</v>
      </c>
      <c r="P643" s="246">
        <v>0</v>
      </c>
      <c r="Q643" s="246">
        <v>0</v>
      </c>
      <c r="R643" s="246"/>
      <c r="S643" s="246"/>
      <c r="T643" s="246"/>
      <c r="U643" s="246"/>
      <c r="V643" t="str">
        <f>INDEX(樣區!H:H,MATCH(F643,樣區!E:E,0))</f>
        <v>3月,5月</v>
      </c>
      <c r="W643" s="3" t="str">
        <f t="shared" si="118"/>
        <v>N</v>
      </c>
      <c r="X643" s="3" t="str">
        <f t="shared" si="119"/>
        <v/>
      </c>
      <c r="Y643" s="3" t="str">
        <f t="shared" si="120"/>
        <v>時間太晚</v>
      </c>
      <c r="Z643" s="3" t="str">
        <f t="shared" si="121"/>
        <v/>
      </c>
      <c r="AA643" s="3" t="str">
        <f t="shared" si="122"/>
        <v/>
      </c>
      <c r="AB643" s="2" t="str">
        <f t="shared" si="123"/>
        <v/>
      </c>
      <c r="AC643" s="3" t="str">
        <f t="shared" si="124"/>
        <v>需記錄棲地類型</v>
      </c>
      <c r="AD643" s="5" t="str">
        <f t="shared" si="117"/>
        <v/>
      </c>
      <c r="AE643" s="3" t="str">
        <f t="shared" si="125"/>
        <v/>
      </c>
      <c r="AF643" s="3"/>
      <c r="AH643" t="e">
        <f>MATCH(ROUND(M643,0)&amp;ROUND(N643,0),樣點!N:N,0)</f>
        <v>#N/A</v>
      </c>
      <c r="AI643" s="5">
        <f t="shared" si="126"/>
        <v>3.0555556004401296E-2</v>
      </c>
    </row>
    <row r="644" spans="3:35">
      <c r="C644" s="246" t="s">
        <v>209</v>
      </c>
      <c r="D644" s="246" t="s">
        <v>343</v>
      </c>
      <c r="E644" s="246" t="s">
        <v>353</v>
      </c>
      <c r="F644" s="246" t="s">
        <v>354</v>
      </c>
      <c r="G644" s="246">
        <v>2019</v>
      </c>
      <c r="H644" s="246">
        <v>7</v>
      </c>
      <c r="I644" s="246">
        <v>16</v>
      </c>
      <c r="J644" s="246">
        <v>1</v>
      </c>
      <c r="K644" s="246" t="s">
        <v>356</v>
      </c>
      <c r="L644" s="247">
        <v>5</v>
      </c>
      <c r="M644" s="246">
        <v>301605</v>
      </c>
      <c r="N644" s="246">
        <v>2674939</v>
      </c>
      <c r="O644" s="246">
        <v>10</v>
      </c>
      <c r="P644" s="246">
        <v>44</v>
      </c>
      <c r="Q644" s="246">
        <v>0</v>
      </c>
      <c r="R644" s="246"/>
      <c r="S644" s="246"/>
      <c r="T644" s="246"/>
      <c r="U644" s="246"/>
      <c r="V644" t="str">
        <f>INDEX(樣區!H:H,MATCH(F644,樣區!E:E,0))</f>
        <v>3月,5月</v>
      </c>
      <c r="W644" s="3" t="str">
        <f t="shared" si="118"/>
        <v>N</v>
      </c>
      <c r="X644" s="3" t="str">
        <f t="shared" si="119"/>
        <v/>
      </c>
      <c r="Y644" s="3" t="str">
        <f t="shared" si="120"/>
        <v>時間太晚</v>
      </c>
      <c r="Z644" s="3" t="str">
        <f t="shared" si="121"/>
        <v/>
      </c>
      <c r="AA644" s="3" t="str">
        <f t="shared" si="122"/>
        <v/>
      </c>
      <c r="AB644" s="2" t="str">
        <f t="shared" si="123"/>
        <v/>
      </c>
      <c r="AC644" s="3" t="str">
        <f t="shared" si="124"/>
        <v>需記錄棲地類型</v>
      </c>
      <c r="AD644" s="5" t="str">
        <f t="shared" si="117"/>
        <v/>
      </c>
      <c r="AE644" s="3" t="str">
        <f t="shared" si="125"/>
        <v/>
      </c>
      <c r="AF644" s="3"/>
      <c r="AH644" t="e">
        <f>MATCH(ROUND(M644,0)&amp;ROUND(N644,0),樣點!N:N,0)</f>
        <v>#N/A</v>
      </c>
      <c r="AI644" s="5">
        <f t="shared" si="126"/>
        <v>5.0694443983957171E-2</v>
      </c>
    </row>
    <row r="645" spans="3:35">
      <c r="C645" s="246" t="s">
        <v>209</v>
      </c>
      <c r="D645" s="246" t="s">
        <v>343</v>
      </c>
      <c r="E645" s="246" t="s">
        <v>353</v>
      </c>
      <c r="F645" s="246" t="s">
        <v>354</v>
      </c>
      <c r="G645" s="246">
        <v>2019</v>
      </c>
      <c r="H645" s="246">
        <v>7</v>
      </c>
      <c r="I645" s="246">
        <v>16</v>
      </c>
      <c r="J645" s="246">
        <v>1</v>
      </c>
      <c r="K645" s="246" t="s">
        <v>356</v>
      </c>
      <c r="L645" s="247">
        <v>6</v>
      </c>
      <c r="M645" s="246">
        <v>302265</v>
      </c>
      <c r="N645" s="246">
        <v>2674706</v>
      </c>
      <c r="O645" s="246">
        <v>11</v>
      </c>
      <c r="P645" s="246">
        <v>57</v>
      </c>
      <c r="Q645" s="246">
        <v>0</v>
      </c>
      <c r="R645" s="246"/>
      <c r="S645" s="246"/>
      <c r="T645" s="246"/>
      <c r="U645" s="246"/>
      <c r="V645" t="str">
        <f>INDEX(樣區!H:H,MATCH(F645,樣區!E:E,0))</f>
        <v>3月,5月</v>
      </c>
      <c r="W645" s="3" t="str">
        <f t="shared" si="118"/>
        <v>N</v>
      </c>
      <c r="X645" s="3" t="str">
        <f t="shared" si="119"/>
        <v/>
      </c>
      <c r="Y645" s="3" t="str">
        <f t="shared" si="120"/>
        <v>時間太晚</v>
      </c>
      <c r="Z645" s="3" t="str">
        <f t="shared" si="121"/>
        <v/>
      </c>
      <c r="AA645" s="3" t="str">
        <f t="shared" si="122"/>
        <v/>
      </c>
      <c r="AB645" s="2" t="str">
        <f t="shared" si="123"/>
        <v/>
      </c>
      <c r="AC645" s="3" t="str">
        <f t="shared" si="124"/>
        <v>需記錄棲地類型</v>
      </c>
      <c r="AD645" s="5" t="str">
        <f t="shared" si="117"/>
        <v/>
      </c>
      <c r="AE645" s="3" t="str">
        <f t="shared" si="125"/>
        <v/>
      </c>
      <c r="AF645" s="3"/>
      <c r="AH645" t="e">
        <f>MATCH(ROUND(M645,0)&amp;ROUND(N645,0),樣點!N:N,0)</f>
        <v>#N/A</v>
      </c>
      <c r="AI645" s="5" t="str">
        <f t="shared" si="126"/>
        <v/>
      </c>
    </row>
    <row r="646" spans="3:35">
      <c r="C646" s="246" t="s">
        <v>209</v>
      </c>
      <c r="D646" s="246" t="s">
        <v>343</v>
      </c>
      <c r="E646" s="246" t="s">
        <v>357</v>
      </c>
      <c r="F646" s="246" t="s">
        <v>358</v>
      </c>
      <c r="G646" s="246">
        <v>2019</v>
      </c>
      <c r="H646" s="246">
        <v>7</v>
      </c>
      <c r="I646" s="246">
        <v>30</v>
      </c>
      <c r="J646" s="246">
        <v>1</v>
      </c>
      <c r="K646" s="246" t="s">
        <v>359</v>
      </c>
      <c r="L646" s="247">
        <v>1</v>
      </c>
      <c r="M646" s="246">
        <v>308640</v>
      </c>
      <c r="N646" s="246">
        <v>2657207</v>
      </c>
      <c r="O646" s="246">
        <v>6</v>
      </c>
      <c r="P646" s="246">
        <v>40</v>
      </c>
      <c r="Q646" s="246">
        <v>2</v>
      </c>
      <c r="R646" s="246" t="s">
        <v>43</v>
      </c>
      <c r="S646" s="246" t="s">
        <v>90</v>
      </c>
      <c r="T646" s="246" t="s">
        <v>26</v>
      </c>
      <c r="U646" s="246"/>
      <c r="V646" t="e">
        <f>INDEX(樣區!H:H,MATCH(F646,樣區!E:E,0))</f>
        <v>#N/A</v>
      </c>
      <c r="W646" s="3" t="str">
        <f t="shared" si="118"/>
        <v>N</v>
      </c>
      <c r="X646" s="3" t="str">
        <f t="shared" si="119"/>
        <v/>
      </c>
      <c r="Y646" s="3" t="str">
        <f t="shared" si="120"/>
        <v/>
      </c>
      <c r="Z646" s="3" t="str">
        <f t="shared" si="121"/>
        <v/>
      </c>
      <c r="AA646" s="3" t="str">
        <f t="shared" si="122"/>
        <v/>
      </c>
      <c r="AB646" s="2" t="str">
        <f t="shared" si="123"/>
        <v/>
      </c>
      <c r="AC646" s="3" t="str">
        <f t="shared" si="124"/>
        <v/>
      </c>
      <c r="AD646" s="5" t="str">
        <f t="shared" si="117"/>
        <v/>
      </c>
      <c r="AE646" s="3" t="str">
        <f t="shared" si="125"/>
        <v/>
      </c>
      <c r="AF646" s="3"/>
      <c r="AH646" t="e">
        <f>MATCH(ROUND(M646,0)&amp;ROUND(N646,0),樣點!N:N,0)</f>
        <v>#N/A</v>
      </c>
      <c r="AI646" s="5">
        <f t="shared" si="126"/>
        <v>6.9444450200535357E-3</v>
      </c>
    </row>
    <row r="647" spans="3:35">
      <c r="C647" s="246" t="s">
        <v>209</v>
      </c>
      <c r="D647" s="246" t="s">
        <v>343</v>
      </c>
      <c r="E647" s="246" t="s">
        <v>357</v>
      </c>
      <c r="F647" s="246" t="s">
        <v>358</v>
      </c>
      <c r="G647" s="246">
        <v>2019</v>
      </c>
      <c r="H647" s="246">
        <v>7</v>
      </c>
      <c r="I647" s="246">
        <v>30</v>
      </c>
      <c r="J647" s="246">
        <v>1</v>
      </c>
      <c r="K647" s="246" t="s">
        <v>359</v>
      </c>
      <c r="L647" s="247">
        <v>2</v>
      </c>
      <c r="M647" s="246">
        <v>308422</v>
      </c>
      <c r="N647" s="246">
        <v>2657501</v>
      </c>
      <c r="O647" s="246">
        <v>6</v>
      </c>
      <c r="P647" s="246">
        <v>50</v>
      </c>
      <c r="Q647" s="246">
        <v>0</v>
      </c>
      <c r="R647" s="246"/>
      <c r="S647" s="246"/>
      <c r="T647" s="246" t="s">
        <v>26</v>
      </c>
      <c r="U647" s="246"/>
      <c r="V647" t="e">
        <f>INDEX(樣區!H:H,MATCH(F647,樣區!E:E,0))</f>
        <v>#N/A</v>
      </c>
      <c r="W647" s="3" t="str">
        <f t="shared" si="118"/>
        <v>N</v>
      </c>
      <c r="X647" s="3" t="str">
        <f t="shared" si="119"/>
        <v/>
      </c>
      <c r="Y647" s="3" t="str">
        <f t="shared" si="120"/>
        <v/>
      </c>
      <c r="Z647" s="3" t="str">
        <f t="shared" si="121"/>
        <v/>
      </c>
      <c r="AA647" s="3" t="str">
        <f t="shared" si="122"/>
        <v/>
      </c>
      <c r="AB647" s="2" t="str">
        <f t="shared" si="123"/>
        <v/>
      </c>
      <c r="AC647" s="3" t="str">
        <f t="shared" si="124"/>
        <v/>
      </c>
      <c r="AD647" s="5" t="str">
        <f t="shared" si="117"/>
        <v/>
      </c>
      <c r="AE647" s="3" t="str">
        <f t="shared" si="125"/>
        <v/>
      </c>
      <c r="AF647" s="3"/>
      <c r="AH647" t="e">
        <f>MATCH(ROUND(M647,0)&amp;ROUND(N647,0),樣點!N:N,0)</f>
        <v>#N/A</v>
      </c>
      <c r="AI647" s="5">
        <f t="shared" si="126"/>
        <v>6.9444439723156393E-3</v>
      </c>
    </row>
    <row r="648" spans="3:35">
      <c r="C648" s="246" t="s">
        <v>209</v>
      </c>
      <c r="D648" s="246" t="s">
        <v>343</v>
      </c>
      <c r="E648" s="246" t="s">
        <v>357</v>
      </c>
      <c r="F648" s="246" t="s">
        <v>358</v>
      </c>
      <c r="G648" s="246">
        <v>2019</v>
      </c>
      <c r="H648" s="246">
        <v>7</v>
      </c>
      <c r="I648" s="246">
        <v>30</v>
      </c>
      <c r="J648" s="246">
        <v>1</v>
      </c>
      <c r="K648" s="246" t="s">
        <v>359</v>
      </c>
      <c r="L648" s="247">
        <v>3</v>
      </c>
      <c r="M648" s="246">
        <v>308396</v>
      </c>
      <c r="N648" s="246">
        <v>2657205</v>
      </c>
      <c r="O648" s="246">
        <v>7</v>
      </c>
      <c r="P648" s="246">
        <v>0</v>
      </c>
      <c r="Q648" s="246">
        <v>2</v>
      </c>
      <c r="R648" s="246" t="s">
        <v>43</v>
      </c>
      <c r="S648" s="246" t="s">
        <v>44</v>
      </c>
      <c r="T648" s="246" t="s">
        <v>26</v>
      </c>
      <c r="U648" s="246"/>
      <c r="V648" t="e">
        <f>INDEX(樣區!H:H,MATCH(F648,樣區!E:E,0))</f>
        <v>#N/A</v>
      </c>
      <c r="W648" s="3" t="str">
        <f t="shared" si="118"/>
        <v>N</v>
      </c>
      <c r="X648" s="3" t="str">
        <f t="shared" si="119"/>
        <v/>
      </c>
      <c r="Y648" s="3" t="str">
        <f t="shared" si="120"/>
        <v/>
      </c>
      <c r="Z648" s="3" t="str">
        <f t="shared" si="121"/>
        <v/>
      </c>
      <c r="AA648" s="3" t="str">
        <f t="shared" si="122"/>
        <v/>
      </c>
      <c r="AB648" s="2" t="str">
        <f t="shared" si="123"/>
        <v/>
      </c>
      <c r="AC648" s="3" t="str">
        <f t="shared" si="124"/>
        <v/>
      </c>
      <c r="AD648" s="5" t="str">
        <f t="shared" si="117"/>
        <v/>
      </c>
      <c r="AE648" s="3" t="str">
        <f t="shared" si="125"/>
        <v/>
      </c>
      <c r="AF648" s="3"/>
      <c r="AH648" t="e">
        <f>MATCH(ROUND(M648,0)&amp;ROUND(N648,0),樣點!N:N,0)</f>
        <v>#N/A</v>
      </c>
      <c r="AI648" s="5">
        <f t="shared" si="126"/>
        <v>6.9444450200535357E-3</v>
      </c>
    </row>
    <row r="649" spans="3:35">
      <c r="C649" s="246" t="s">
        <v>209</v>
      </c>
      <c r="D649" s="246" t="s">
        <v>343</v>
      </c>
      <c r="E649" s="246" t="s">
        <v>357</v>
      </c>
      <c r="F649" s="246" t="s">
        <v>358</v>
      </c>
      <c r="G649" s="246">
        <v>2019</v>
      </c>
      <c r="H649" s="246">
        <v>7</v>
      </c>
      <c r="I649" s="246">
        <v>30</v>
      </c>
      <c r="J649" s="246">
        <v>1</v>
      </c>
      <c r="K649" s="246" t="s">
        <v>359</v>
      </c>
      <c r="L649" s="247">
        <v>4</v>
      </c>
      <c r="M649" s="246">
        <v>308310</v>
      </c>
      <c r="N649" s="246">
        <v>2656869</v>
      </c>
      <c r="O649" s="246">
        <v>7</v>
      </c>
      <c r="P649" s="246">
        <v>10</v>
      </c>
      <c r="Q649" s="246">
        <v>2</v>
      </c>
      <c r="R649" s="246" t="s">
        <v>89</v>
      </c>
      <c r="S649" s="246" t="s">
        <v>90</v>
      </c>
      <c r="T649" s="246" t="s">
        <v>26</v>
      </c>
      <c r="U649" s="246"/>
      <c r="V649" t="e">
        <f>INDEX(樣區!H:H,MATCH(F649,樣區!E:E,0))</f>
        <v>#N/A</v>
      </c>
      <c r="W649" s="3" t="str">
        <f t="shared" si="118"/>
        <v>N</v>
      </c>
      <c r="X649" s="3" t="str">
        <f t="shared" si="119"/>
        <v/>
      </c>
      <c r="Y649" s="3" t="str">
        <f t="shared" si="120"/>
        <v/>
      </c>
      <c r="Z649" s="3" t="str">
        <f t="shared" si="121"/>
        <v/>
      </c>
      <c r="AA649" s="3" t="str">
        <f t="shared" si="122"/>
        <v/>
      </c>
      <c r="AB649" s="2" t="str">
        <f t="shared" si="123"/>
        <v/>
      </c>
      <c r="AC649" s="3" t="str">
        <f t="shared" si="124"/>
        <v/>
      </c>
      <c r="AD649" s="5" t="str">
        <f t="shared" si="117"/>
        <v/>
      </c>
      <c r="AE649" s="3" t="str">
        <f t="shared" si="125"/>
        <v/>
      </c>
      <c r="AF649" s="3"/>
      <c r="AH649" t="e">
        <f>MATCH(ROUND(M649,0)&amp;ROUND(N649,0),樣點!N:N,0)</f>
        <v>#N/A</v>
      </c>
      <c r="AI649" s="5">
        <f t="shared" si="126"/>
        <v>6.9444439723156393E-3</v>
      </c>
    </row>
    <row r="650" spans="3:35">
      <c r="C650" s="246" t="s">
        <v>209</v>
      </c>
      <c r="D650" s="246" t="s">
        <v>343</v>
      </c>
      <c r="E650" s="246" t="s">
        <v>357</v>
      </c>
      <c r="F650" s="246" t="s">
        <v>358</v>
      </c>
      <c r="G650" s="246">
        <v>2019</v>
      </c>
      <c r="H650" s="246">
        <v>7</v>
      </c>
      <c r="I650" s="246">
        <v>30</v>
      </c>
      <c r="J650" s="246">
        <v>1</v>
      </c>
      <c r="K650" s="246" t="s">
        <v>359</v>
      </c>
      <c r="L650" s="247">
        <v>5</v>
      </c>
      <c r="M650" s="246">
        <v>308113</v>
      </c>
      <c r="N650" s="246">
        <v>2657248</v>
      </c>
      <c r="O650" s="246">
        <v>7</v>
      </c>
      <c r="P650" s="246">
        <v>20</v>
      </c>
      <c r="Q650" s="246">
        <v>1</v>
      </c>
      <c r="R650" s="246" t="s">
        <v>89</v>
      </c>
      <c r="S650" s="246" t="s">
        <v>90</v>
      </c>
      <c r="T650" s="246" t="s">
        <v>26</v>
      </c>
      <c r="U650" s="246"/>
      <c r="V650" t="e">
        <f>INDEX(樣區!H:H,MATCH(F650,樣區!E:E,0))</f>
        <v>#N/A</v>
      </c>
      <c r="W650" s="3" t="str">
        <f t="shared" si="118"/>
        <v>N</v>
      </c>
      <c r="X650" s="3" t="str">
        <f t="shared" si="119"/>
        <v/>
      </c>
      <c r="Y650" s="3" t="str">
        <f t="shared" si="120"/>
        <v/>
      </c>
      <c r="Z650" s="3" t="str">
        <f t="shared" si="121"/>
        <v/>
      </c>
      <c r="AA650" s="3" t="str">
        <f t="shared" si="122"/>
        <v/>
      </c>
      <c r="AB650" s="2" t="str">
        <f t="shared" si="123"/>
        <v/>
      </c>
      <c r="AC650" s="3" t="str">
        <f t="shared" si="124"/>
        <v/>
      </c>
      <c r="AD650" s="5" t="str">
        <f t="shared" si="117"/>
        <v/>
      </c>
      <c r="AE650" s="3" t="str">
        <f t="shared" si="125"/>
        <v/>
      </c>
      <c r="AF650" s="3"/>
      <c r="AH650" t="e">
        <f>MATCH(ROUND(M650,0)&amp;ROUND(N650,0),樣點!N:N,0)</f>
        <v>#N/A</v>
      </c>
      <c r="AI650" s="5">
        <f t="shared" si="126"/>
        <v>6.9444450200535357E-3</v>
      </c>
    </row>
    <row r="651" spans="3:35">
      <c r="C651" s="246" t="s">
        <v>209</v>
      </c>
      <c r="D651" s="246" t="s">
        <v>343</v>
      </c>
      <c r="E651" s="246" t="s">
        <v>357</v>
      </c>
      <c r="F651" s="246" t="s">
        <v>358</v>
      </c>
      <c r="G651" s="246">
        <v>2019</v>
      </c>
      <c r="H651" s="246">
        <v>7</v>
      </c>
      <c r="I651" s="246">
        <v>30</v>
      </c>
      <c r="J651" s="246">
        <v>1</v>
      </c>
      <c r="K651" s="246" t="s">
        <v>359</v>
      </c>
      <c r="L651" s="247">
        <v>6</v>
      </c>
      <c r="M651" s="246">
        <v>308132</v>
      </c>
      <c r="N651" s="246">
        <v>2656951</v>
      </c>
      <c r="O651" s="246">
        <v>7</v>
      </c>
      <c r="P651" s="246">
        <v>30</v>
      </c>
      <c r="Q651" s="246">
        <v>2</v>
      </c>
      <c r="R651" s="246" t="s">
        <v>43</v>
      </c>
      <c r="S651" s="246" t="s">
        <v>90</v>
      </c>
      <c r="T651" s="246" t="s">
        <v>26</v>
      </c>
      <c r="U651" s="246"/>
      <c r="V651" t="e">
        <f>INDEX(樣區!H:H,MATCH(F651,樣區!E:E,0))</f>
        <v>#N/A</v>
      </c>
      <c r="W651" s="3" t="str">
        <f t="shared" si="118"/>
        <v>N</v>
      </c>
      <c r="X651" s="3" t="str">
        <f t="shared" si="119"/>
        <v/>
      </c>
      <c r="Y651" s="3" t="str">
        <f t="shared" si="120"/>
        <v/>
      </c>
      <c r="Z651" s="3" t="str">
        <f t="shared" si="121"/>
        <v/>
      </c>
      <c r="AA651" s="3" t="str">
        <f t="shared" si="122"/>
        <v/>
      </c>
      <c r="AB651" s="2" t="str">
        <f t="shared" si="123"/>
        <v/>
      </c>
      <c r="AC651" s="3" t="str">
        <f t="shared" si="124"/>
        <v/>
      </c>
      <c r="AD651" s="5" t="str">
        <f t="shared" si="117"/>
        <v/>
      </c>
      <c r="AE651" s="3" t="str">
        <f t="shared" si="125"/>
        <v/>
      </c>
      <c r="AF651" s="3"/>
      <c r="AH651" t="e">
        <f>MATCH(ROUND(M651,0)&amp;ROUND(N651,0),樣點!N:N,0)</f>
        <v>#N/A</v>
      </c>
      <c r="AI651" s="5">
        <f t="shared" si="126"/>
        <v>6.9444439723156393E-3</v>
      </c>
    </row>
    <row r="652" spans="3:35">
      <c r="C652" s="246" t="s">
        <v>209</v>
      </c>
      <c r="D652" s="246" t="s">
        <v>343</v>
      </c>
      <c r="E652" s="246" t="s">
        <v>357</v>
      </c>
      <c r="F652" s="246" t="s">
        <v>358</v>
      </c>
      <c r="G652" s="246">
        <v>2019</v>
      </c>
      <c r="H652" s="246">
        <v>7</v>
      </c>
      <c r="I652" s="246">
        <v>30</v>
      </c>
      <c r="J652" s="246">
        <v>1</v>
      </c>
      <c r="K652" s="246" t="s">
        <v>359</v>
      </c>
      <c r="L652" s="247">
        <v>7</v>
      </c>
      <c r="M652" s="246">
        <v>307911</v>
      </c>
      <c r="N652" s="246">
        <v>2657040</v>
      </c>
      <c r="O652" s="246">
        <v>7</v>
      </c>
      <c r="P652" s="246">
        <v>40</v>
      </c>
      <c r="Q652" s="246">
        <v>2</v>
      </c>
      <c r="R652" s="246" t="s">
        <v>43</v>
      </c>
      <c r="S652" s="246" t="s">
        <v>44</v>
      </c>
      <c r="T652" s="246" t="s">
        <v>26</v>
      </c>
      <c r="U652" s="246"/>
      <c r="V652" t="e">
        <f>INDEX(樣區!H:H,MATCH(F652,樣區!E:E,0))</f>
        <v>#N/A</v>
      </c>
      <c r="W652" s="3" t="str">
        <f t="shared" si="118"/>
        <v>N</v>
      </c>
      <c r="X652" s="3" t="str">
        <f t="shared" si="119"/>
        <v/>
      </c>
      <c r="Y652" s="3" t="str">
        <f t="shared" si="120"/>
        <v/>
      </c>
      <c r="Z652" s="3" t="str">
        <f t="shared" si="121"/>
        <v/>
      </c>
      <c r="AA652" s="3" t="str">
        <f t="shared" si="122"/>
        <v/>
      </c>
      <c r="AB652" s="2" t="str">
        <f t="shared" si="123"/>
        <v/>
      </c>
      <c r="AC652" s="3" t="str">
        <f t="shared" si="124"/>
        <v/>
      </c>
      <c r="AD652" s="5" t="str">
        <f t="shared" si="117"/>
        <v/>
      </c>
      <c r="AE652" s="3" t="str">
        <f t="shared" si="125"/>
        <v/>
      </c>
      <c r="AF652" s="3"/>
      <c r="AH652" t="e">
        <f>MATCH(ROUND(M652,0)&amp;ROUND(N652,0),樣點!N:N,0)</f>
        <v>#N/A</v>
      </c>
      <c r="AI652" s="5">
        <f t="shared" si="126"/>
        <v>6.9444440305233002E-3</v>
      </c>
    </row>
    <row r="653" spans="3:35">
      <c r="C653" s="246" t="s">
        <v>209</v>
      </c>
      <c r="D653" s="246" t="s">
        <v>343</v>
      </c>
      <c r="E653" s="246" t="s">
        <v>357</v>
      </c>
      <c r="F653" s="246" t="s">
        <v>358</v>
      </c>
      <c r="G653" s="246">
        <v>2019</v>
      </c>
      <c r="H653" s="246">
        <v>7</v>
      </c>
      <c r="I653" s="246">
        <v>30</v>
      </c>
      <c r="J653" s="246">
        <v>1</v>
      </c>
      <c r="K653" s="246" t="s">
        <v>359</v>
      </c>
      <c r="L653" s="247">
        <v>8</v>
      </c>
      <c r="M653" s="246">
        <v>307802</v>
      </c>
      <c r="N653" s="246">
        <v>2657252</v>
      </c>
      <c r="O653" s="246">
        <v>7</v>
      </c>
      <c r="P653" s="246">
        <v>50</v>
      </c>
      <c r="Q653" s="246">
        <v>0</v>
      </c>
      <c r="R653" s="246"/>
      <c r="S653" s="246"/>
      <c r="T653" s="246" t="s">
        <v>26</v>
      </c>
      <c r="U653" s="246"/>
      <c r="V653" t="e">
        <f>INDEX(樣區!H:H,MATCH(F653,樣區!E:E,0))</f>
        <v>#N/A</v>
      </c>
      <c r="W653" s="3" t="str">
        <f t="shared" si="118"/>
        <v>N</v>
      </c>
      <c r="X653" s="3" t="str">
        <f t="shared" si="119"/>
        <v/>
      </c>
      <c r="Y653" s="3" t="str">
        <f t="shared" si="120"/>
        <v/>
      </c>
      <c r="Z653" s="3" t="str">
        <f t="shared" si="121"/>
        <v/>
      </c>
      <c r="AA653" s="3" t="str">
        <f t="shared" si="122"/>
        <v/>
      </c>
      <c r="AB653" s="2" t="str">
        <f t="shared" si="123"/>
        <v/>
      </c>
      <c r="AC653" s="3" t="str">
        <f t="shared" si="124"/>
        <v/>
      </c>
      <c r="AD653" s="5" t="str">
        <f t="shared" si="117"/>
        <v/>
      </c>
      <c r="AE653" s="3" t="str">
        <f t="shared" si="125"/>
        <v/>
      </c>
      <c r="AF653" s="3"/>
      <c r="AH653" t="e">
        <f>MATCH(ROUND(M653,0)&amp;ROUND(N653,0),樣點!N:N,0)</f>
        <v>#N/A</v>
      </c>
      <c r="AI653" s="5">
        <f t="shared" si="126"/>
        <v>6.9444450200535357E-3</v>
      </c>
    </row>
    <row r="654" spans="3:35">
      <c r="C654" s="246" t="s">
        <v>209</v>
      </c>
      <c r="D654" s="246" t="s">
        <v>343</v>
      </c>
      <c r="E654" s="246" t="s">
        <v>357</v>
      </c>
      <c r="F654" s="246" t="s">
        <v>358</v>
      </c>
      <c r="G654" s="246">
        <v>2019</v>
      </c>
      <c r="H654" s="246">
        <v>7</v>
      </c>
      <c r="I654" s="246">
        <v>30</v>
      </c>
      <c r="J654" s="246">
        <v>1</v>
      </c>
      <c r="K654" s="246" t="s">
        <v>359</v>
      </c>
      <c r="L654" s="247">
        <v>9</v>
      </c>
      <c r="M654" s="246">
        <v>307998</v>
      </c>
      <c r="N654" s="246">
        <v>2657336</v>
      </c>
      <c r="O654" s="246">
        <v>8</v>
      </c>
      <c r="P654" s="246">
        <v>0</v>
      </c>
      <c r="Q654" s="246">
        <v>1</v>
      </c>
      <c r="R654" s="246" t="s">
        <v>43</v>
      </c>
      <c r="S654" s="246" t="s">
        <v>90</v>
      </c>
      <c r="T654" s="246" t="s">
        <v>26</v>
      </c>
      <c r="U654" s="246"/>
      <c r="V654" t="e">
        <f>INDEX(樣區!H:H,MATCH(F654,樣區!E:E,0))</f>
        <v>#N/A</v>
      </c>
      <c r="W654" s="3" t="str">
        <f t="shared" si="118"/>
        <v>N</v>
      </c>
      <c r="X654" s="3" t="str">
        <f t="shared" si="119"/>
        <v/>
      </c>
      <c r="Y654" s="3" t="str">
        <f t="shared" si="120"/>
        <v/>
      </c>
      <c r="Z654" s="3" t="str">
        <f t="shared" si="121"/>
        <v/>
      </c>
      <c r="AA654" s="3" t="str">
        <f t="shared" si="122"/>
        <v/>
      </c>
      <c r="AB654" s="2" t="str">
        <f t="shared" si="123"/>
        <v/>
      </c>
      <c r="AC654" s="3" t="str">
        <f t="shared" si="124"/>
        <v/>
      </c>
      <c r="AD654" s="5" t="str">
        <f t="shared" si="117"/>
        <v/>
      </c>
      <c r="AE654" s="3" t="str">
        <f t="shared" si="125"/>
        <v/>
      </c>
      <c r="AF654" s="3"/>
      <c r="AH654" t="e">
        <f>MATCH(ROUND(M654,0)&amp;ROUND(N654,0),樣點!N:N,0)</f>
        <v>#N/A</v>
      </c>
      <c r="AI654" s="5" t="str">
        <f t="shared" si="126"/>
        <v/>
      </c>
    </row>
    <row r="655" spans="3:35">
      <c r="C655" s="246" t="s">
        <v>209</v>
      </c>
      <c r="D655" s="246" t="s">
        <v>343</v>
      </c>
      <c r="E655" s="246" t="s">
        <v>360</v>
      </c>
      <c r="F655" s="246" t="s">
        <v>361</v>
      </c>
      <c r="G655" s="246">
        <v>2019</v>
      </c>
      <c r="H655" s="246">
        <v>7</v>
      </c>
      <c r="I655" s="246">
        <v>19</v>
      </c>
      <c r="J655" s="246">
        <v>1</v>
      </c>
      <c r="K655" s="246" t="s">
        <v>362</v>
      </c>
      <c r="L655" s="247">
        <v>1</v>
      </c>
      <c r="M655" s="246">
        <v>305881</v>
      </c>
      <c r="N655" s="246">
        <v>2656720</v>
      </c>
      <c r="O655" s="246">
        <v>14</v>
      </c>
      <c r="P655" s="246">
        <v>40</v>
      </c>
      <c r="Q655" s="246">
        <v>0</v>
      </c>
      <c r="R655" s="246"/>
      <c r="S655" s="246"/>
      <c r="T655" s="246" t="s">
        <v>32</v>
      </c>
      <c r="U655" s="246"/>
      <c r="V655" t="e">
        <f>INDEX(樣區!H:H,MATCH(F655,樣區!E:E,0))</f>
        <v>#N/A</v>
      </c>
      <c r="W655" s="3" t="str">
        <f t="shared" si="118"/>
        <v>N</v>
      </c>
      <c r="X655" s="3" t="str">
        <f t="shared" si="119"/>
        <v/>
      </c>
      <c r="Y655" s="3" t="str">
        <f t="shared" si="120"/>
        <v>時間太晚</v>
      </c>
      <c r="Z655" s="3" t="str">
        <f t="shared" si="121"/>
        <v/>
      </c>
      <c r="AA655" s="3" t="str">
        <f t="shared" si="122"/>
        <v/>
      </c>
      <c r="AB655" s="2" t="str">
        <f t="shared" si="123"/>
        <v/>
      </c>
      <c r="AC655" s="3" t="str">
        <f t="shared" si="124"/>
        <v/>
      </c>
      <c r="AD655" s="5" t="str">
        <f t="shared" si="117"/>
        <v/>
      </c>
      <c r="AE655" s="3" t="str">
        <f t="shared" si="125"/>
        <v/>
      </c>
      <c r="AF655" s="3"/>
      <c r="AH655" t="e">
        <f>MATCH(ROUND(M655,0)&amp;ROUND(N655,0),樣點!N:N,0)</f>
        <v>#N/A</v>
      </c>
      <c r="AI655" s="5">
        <f t="shared" si="126"/>
        <v>1.2500000011641532E-2</v>
      </c>
    </row>
    <row r="656" spans="3:35">
      <c r="C656" s="246" t="s">
        <v>209</v>
      </c>
      <c r="D656" s="246" t="s">
        <v>343</v>
      </c>
      <c r="E656" s="246" t="s">
        <v>360</v>
      </c>
      <c r="F656" s="246" t="s">
        <v>361</v>
      </c>
      <c r="G656" s="246">
        <v>2019</v>
      </c>
      <c r="H656" s="246">
        <v>7</v>
      </c>
      <c r="I656" s="246">
        <v>19</v>
      </c>
      <c r="J656" s="246">
        <v>1</v>
      </c>
      <c r="K656" s="246" t="s">
        <v>362</v>
      </c>
      <c r="L656" s="247">
        <v>2</v>
      </c>
      <c r="M656" s="246">
        <v>306449</v>
      </c>
      <c r="N656" s="246">
        <v>2656195</v>
      </c>
      <c r="O656" s="246">
        <v>14</v>
      </c>
      <c r="P656" s="246">
        <v>58</v>
      </c>
      <c r="Q656" s="246">
        <v>0</v>
      </c>
      <c r="R656" s="246"/>
      <c r="S656" s="246"/>
      <c r="T656" s="246" t="s">
        <v>26</v>
      </c>
      <c r="U656" s="246"/>
      <c r="V656" t="e">
        <f>INDEX(樣區!H:H,MATCH(F656,樣區!E:E,0))</f>
        <v>#N/A</v>
      </c>
      <c r="W656" s="3" t="str">
        <f t="shared" si="118"/>
        <v>N</v>
      </c>
      <c r="X656" s="3" t="str">
        <f t="shared" si="119"/>
        <v/>
      </c>
      <c r="Y656" s="3" t="str">
        <f t="shared" si="120"/>
        <v>時間太晚</v>
      </c>
      <c r="Z656" s="3" t="str">
        <f t="shared" si="121"/>
        <v/>
      </c>
      <c r="AA656" s="3" t="str">
        <f t="shared" si="122"/>
        <v/>
      </c>
      <c r="AB656" s="2" t="str">
        <f t="shared" si="123"/>
        <v/>
      </c>
      <c r="AC656" s="3" t="str">
        <f t="shared" si="124"/>
        <v/>
      </c>
      <c r="AD656" s="5" t="str">
        <f t="shared" si="117"/>
        <v/>
      </c>
      <c r="AE656" s="3" t="str">
        <f t="shared" si="125"/>
        <v/>
      </c>
      <c r="AF656" s="3"/>
      <c r="AH656" t="e">
        <f>MATCH(ROUND(M656,0)&amp;ROUND(N656,0),樣點!N:N,0)</f>
        <v>#N/A</v>
      </c>
      <c r="AI656" s="5">
        <f t="shared" si="126"/>
        <v>8.333332953043282E-3</v>
      </c>
    </row>
    <row r="657" spans="3:35">
      <c r="C657" s="246" t="s">
        <v>209</v>
      </c>
      <c r="D657" s="246" t="s">
        <v>343</v>
      </c>
      <c r="E657" s="246" t="s">
        <v>360</v>
      </c>
      <c r="F657" s="246" t="s">
        <v>361</v>
      </c>
      <c r="G657" s="246">
        <v>2019</v>
      </c>
      <c r="H657" s="246">
        <v>7</v>
      </c>
      <c r="I657" s="246">
        <v>19</v>
      </c>
      <c r="J657" s="246">
        <v>1</v>
      </c>
      <c r="K657" s="246" t="s">
        <v>362</v>
      </c>
      <c r="L657" s="247">
        <v>3</v>
      </c>
      <c r="M657" s="246">
        <v>305839</v>
      </c>
      <c r="N657" s="246">
        <v>2656328</v>
      </c>
      <c r="O657" s="246">
        <v>15</v>
      </c>
      <c r="P657" s="246">
        <v>10</v>
      </c>
      <c r="Q657" s="246">
        <v>0</v>
      </c>
      <c r="R657" s="246"/>
      <c r="S657" s="246"/>
      <c r="T657" s="246" t="s">
        <v>32</v>
      </c>
      <c r="U657" s="246"/>
      <c r="V657" t="e">
        <f>INDEX(樣區!H:H,MATCH(F657,樣區!E:E,0))</f>
        <v>#N/A</v>
      </c>
      <c r="W657" s="3" t="str">
        <f t="shared" si="118"/>
        <v>N</v>
      </c>
      <c r="X657" s="3" t="str">
        <f t="shared" si="119"/>
        <v/>
      </c>
      <c r="Y657" s="3" t="str">
        <f t="shared" si="120"/>
        <v>時間太晚</v>
      </c>
      <c r="Z657" s="3" t="str">
        <f t="shared" si="121"/>
        <v/>
      </c>
      <c r="AA657" s="3" t="str">
        <f t="shared" si="122"/>
        <v/>
      </c>
      <c r="AB657" s="2" t="str">
        <f t="shared" si="123"/>
        <v/>
      </c>
      <c r="AC657" s="3" t="str">
        <f t="shared" si="124"/>
        <v/>
      </c>
      <c r="AD657" s="5" t="str">
        <f t="shared" si="117"/>
        <v/>
      </c>
      <c r="AE657" s="3" t="str">
        <f t="shared" si="125"/>
        <v/>
      </c>
      <c r="AF657" s="3"/>
      <c r="AH657" t="e">
        <f>MATCH(ROUND(M657,0)&amp;ROUND(N657,0),樣點!N:N,0)</f>
        <v>#N/A</v>
      </c>
      <c r="AI657" s="5">
        <f t="shared" si="126"/>
        <v>0.16666666697710752</v>
      </c>
    </row>
    <row r="658" spans="3:35">
      <c r="C658" s="246" t="s">
        <v>209</v>
      </c>
      <c r="D658" s="246" t="s">
        <v>343</v>
      </c>
      <c r="E658" s="246" t="s">
        <v>360</v>
      </c>
      <c r="F658" s="246" t="s">
        <v>361</v>
      </c>
      <c r="G658" s="246">
        <v>2019</v>
      </c>
      <c r="H658" s="246">
        <v>7</v>
      </c>
      <c r="I658" s="246">
        <v>19</v>
      </c>
      <c r="J658" s="246">
        <v>1</v>
      </c>
      <c r="K658" s="246" t="s">
        <v>363</v>
      </c>
      <c r="L658" s="247">
        <v>4</v>
      </c>
      <c r="M658" s="246">
        <v>304584</v>
      </c>
      <c r="N658" s="246">
        <v>2656423</v>
      </c>
      <c r="O658" s="246">
        <v>11</v>
      </c>
      <c r="P658" s="246">
        <v>10</v>
      </c>
      <c r="Q658" s="246">
        <v>0</v>
      </c>
      <c r="R658" s="246"/>
      <c r="S658" s="246"/>
      <c r="T658" s="246" t="s">
        <v>26</v>
      </c>
      <c r="U658" s="246"/>
      <c r="V658" t="e">
        <f>INDEX(樣區!H:H,MATCH(F658,樣區!E:E,0))</f>
        <v>#N/A</v>
      </c>
      <c r="W658" s="3" t="str">
        <f t="shared" si="118"/>
        <v>N</v>
      </c>
      <c r="X658" s="3" t="str">
        <f t="shared" si="119"/>
        <v/>
      </c>
      <c r="Y658" s="3" t="str">
        <f t="shared" si="120"/>
        <v>時間太晚</v>
      </c>
      <c r="Z658" s="3" t="str">
        <f t="shared" si="121"/>
        <v/>
      </c>
      <c r="AA658" s="3" t="str">
        <f t="shared" si="122"/>
        <v/>
      </c>
      <c r="AB658" s="2" t="str">
        <f t="shared" si="123"/>
        <v/>
      </c>
      <c r="AC658" s="3" t="str">
        <f t="shared" si="124"/>
        <v/>
      </c>
      <c r="AD658" s="5" t="str">
        <f t="shared" si="117"/>
        <v/>
      </c>
      <c r="AE658" s="3" t="str">
        <f t="shared" si="125"/>
        <v/>
      </c>
      <c r="AF658" s="3"/>
      <c r="AH658" t="e">
        <f>MATCH(ROUND(M658,0)&amp;ROUND(N658,0),樣點!N:N,0)</f>
        <v>#N/A</v>
      </c>
      <c r="AI658" s="5">
        <f t="shared" si="126"/>
        <v>9.0277779963798821E-3</v>
      </c>
    </row>
    <row r="659" spans="3:35">
      <c r="C659" s="246" t="s">
        <v>209</v>
      </c>
      <c r="D659" s="246" t="s">
        <v>343</v>
      </c>
      <c r="E659" s="246" t="s">
        <v>360</v>
      </c>
      <c r="F659" s="246" t="s">
        <v>361</v>
      </c>
      <c r="G659" s="246">
        <v>2019</v>
      </c>
      <c r="H659" s="246">
        <v>7</v>
      </c>
      <c r="I659" s="246">
        <v>19</v>
      </c>
      <c r="J659" s="246">
        <v>1</v>
      </c>
      <c r="K659" s="246" t="s">
        <v>363</v>
      </c>
      <c r="L659" s="247">
        <v>5</v>
      </c>
      <c r="M659" s="246">
        <v>305235</v>
      </c>
      <c r="N659" s="246">
        <v>2656418</v>
      </c>
      <c r="O659" s="246">
        <v>11</v>
      </c>
      <c r="P659" s="246">
        <v>23</v>
      </c>
      <c r="Q659" s="246">
        <v>0</v>
      </c>
      <c r="R659" s="246"/>
      <c r="S659" s="246"/>
      <c r="T659" s="246" t="s">
        <v>26</v>
      </c>
      <c r="U659" s="246"/>
      <c r="V659" t="e">
        <f>INDEX(樣區!H:H,MATCH(F659,樣區!E:E,0))</f>
        <v>#N/A</v>
      </c>
      <c r="W659" s="3" t="str">
        <f t="shared" si="118"/>
        <v>N</v>
      </c>
      <c r="X659" s="3" t="str">
        <f t="shared" si="119"/>
        <v/>
      </c>
      <c r="Y659" s="3" t="str">
        <f t="shared" si="120"/>
        <v>時間太晚</v>
      </c>
      <c r="Z659" s="3" t="str">
        <f t="shared" si="121"/>
        <v/>
      </c>
      <c r="AA659" s="3" t="str">
        <f t="shared" si="122"/>
        <v/>
      </c>
      <c r="AB659" s="2" t="str">
        <f t="shared" si="123"/>
        <v/>
      </c>
      <c r="AC659" s="3" t="str">
        <f t="shared" si="124"/>
        <v/>
      </c>
      <c r="AD659" s="5" t="str">
        <f t="shared" si="117"/>
        <v/>
      </c>
      <c r="AE659" s="3" t="str">
        <f t="shared" si="125"/>
        <v/>
      </c>
      <c r="AF659" s="3"/>
      <c r="AH659" t="e">
        <f>MATCH(ROUND(M659,0)&amp;ROUND(N659,0),樣點!N:N,0)</f>
        <v>#N/A</v>
      </c>
      <c r="AI659" s="5">
        <f t="shared" si="126"/>
        <v>1.5277778031304479E-2</v>
      </c>
    </row>
    <row r="660" spans="3:35">
      <c r="C660" s="246" t="s">
        <v>209</v>
      </c>
      <c r="D660" s="246" t="s">
        <v>343</v>
      </c>
      <c r="E660" s="246" t="s">
        <v>360</v>
      </c>
      <c r="F660" s="246" t="s">
        <v>361</v>
      </c>
      <c r="G660" s="246">
        <v>2019</v>
      </c>
      <c r="H660" s="246">
        <v>7</v>
      </c>
      <c r="I660" s="246">
        <v>19</v>
      </c>
      <c r="J660" s="246">
        <v>1</v>
      </c>
      <c r="K660" s="246" t="s">
        <v>363</v>
      </c>
      <c r="L660" s="247">
        <v>6</v>
      </c>
      <c r="M660" s="246">
        <v>305332</v>
      </c>
      <c r="N660" s="246">
        <v>2656861</v>
      </c>
      <c r="O660" s="246">
        <v>11</v>
      </c>
      <c r="P660" s="246">
        <v>45</v>
      </c>
      <c r="Q660" s="246">
        <v>0</v>
      </c>
      <c r="R660" s="246"/>
      <c r="S660" s="246"/>
      <c r="T660" s="246" t="s">
        <v>26</v>
      </c>
      <c r="U660" s="246"/>
      <c r="V660" t="e">
        <f>INDEX(樣區!H:H,MATCH(F660,樣區!E:E,0))</f>
        <v>#N/A</v>
      </c>
      <c r="W660" s="3" t="str">
        <f t="shared" si="118"/>
        <v>N</v>
      </c>
      <c r="X660" s="3" t="str">
        <f t="shared" si="119"/>
        <v/>
      </c>
      <c r="Y660" s="3" t="str">
        <f t="shared" si="120"/>
        <v>時間太晚</v>
      </c>
      <c r="Z660" s="3" t="str">
        <f t="shared" si="121"/>
        <v/>
      </c>
      <c r="AA660" s="3" t="str">
        <f t="shared" si="122"/>
        <v/>
      </c>
      <c r="AB660" s="2" t="str">
        <f t="shared" si="123"/>
        <v/>
      </c>
      <c r="AC660" s="3" t="str">
        <f t="shared" si="124"/>
        <v/>
      </c>
      <c r="AD660" s="5" t="str">
        <f t="shared" si="117"/>
        <v/>
      </c>
      <c r="AE660" s="3" t="str">
        <f t="shared" si="125"/>
        <v/>
      </c>
      <c r="AF660" s="3"/>
      <c r="AH660" t="e">
        <f>MATCH(ROUND(M660,0)&amp;ROUND(N660,0),樣點!N:N,0)</f>
        <v>#N/A</v>
      </c>
      <c r="AI660" s="5" t="str">
        <f t="shared" si="126"/>
        <v/>
      </c>
    </row>
    <row r="661" spans="3:35">
      <c r="C661" s="246" t="s">
        <v>209</v>
      </c>
      <c r="D661" s="246" t="s">
        <v>343</v>
      </c>
      <c r="E661" s="246" t="s">
        <v>4574</v>
      </c>
      <c r="F661" s="246" t="s">
        <v>348</v>
      </c>
      <c r="G661" s="246">
        <v>2019</v>
      </c>
      <c r="H661" s="246">
        <v>7</v>
      </c>
      <c r="I661" s="246">
        <v>23</v>
      </c>
      <c r="J661" s="246">
        <v>1</v>
      </c>
      <c r="K661" s="246" t="s">
        <v>366</v>
      </c>
      <c r="L661" s="247">
        <v>1</v>
      </c>
      <c r="M661" s="246">
        <v>310960</v>
      </c>
      <c r="N661" s="246">
        <v>2667098</v>
      </c>
      <c r="O661" s="246">
        <v>9</v>
      </c>
      <c r="P661" s="246">
        <v>34</v>
      </c>
      <c r="Q661" s="246">
        <v>1</v>
      </c>
      <c r="R661" s="246" t="s">
        <v>89</v>
      </c>
      <c r="S661" s="246" t="s">
        <v>44</v>
      </c>
      <c r="T661" s="246" t="s">
        <v>26</v>
      </c>
      <c r="U661" s="246"/>
      <c r="V661" t="str">
        <f>INDEX(樣區!H:H,MATCH(F661,樣區!E:E,0))</f>
        <v>3月,5月</v>
      </c>
      <c r="W661" s="3" t="str">
        <f t="shared" si="118"/>
        <v>Y</v>
      </c>
      <c r="X661" s="3" t="str">
        <f t="shared" si="119"/>
        <v/>
      </c>
      <c r="Y661" s="3" t="str">
        <f t="shared" si="120"/>
        <v/>
      </c>
      <c r="Z661" s="3" t="str">
        <f t="shared" si="121"/>
        <v/>
      </c>
      <c r="AA661" s="3" t="str">
        <f t="shared" si="122"/>
        <v/>
      </c>
      <c r="AB661" s="249" t="str">
        <f t="shared" si="123"/>
        <v>有叫聲應為猴群</v>
      </c>
      <c r="AC661" s="3" t="str">
        <f t="shared" si="124"/>
        <v/>
      </c>
      <c r="AD661" s="5" t="str">
        <f t="shared" ref="AD661:AD667" si="127">IF(ISBLANK(O661),"需記錄時間",IFERROR(IF((AI661-TIME(0,5,59))&lt;0,"需計滿6分鐘",""),""))</f>
        <v/>
      </c>
      <c r="AE661" s="3" t="str">
        <f t="shared" si="125"/>
        <v/>
      </c>
      <c r="AF661" s="3"/>
      <c r="AH661">
        <f>MATCH(ROUND(M661,0)&amp;ROUND(N661,0),樣點!N:N,0)</f>
        <v>1820</v>
      </c>
      <c r="AI661" s="5">
        <f t="shared" si="126"/>
        <v>1.0416665987577289E-2</v>
      </c>
    </row>
    <row r="662" spans="3:35">
      <c r="C662" s="246" t="s">
        <v>209</v>
      </c>
      <c r="D662" s="246" t="s">
        <v>343</v>
      </c>
      <c r="E662" s="246" t="s">
        <v>364</v>
      </c>
      <c r="F662" s="246" t="s">
        <v>348</v>
      </c>
      <c r="G662" s="246">
        <v>2019</v>
      </c>
      <c r="H662" s="246">
        <v>7</v>
      </c>
      <c r="I662" s="246">
        <v>23</v>
      </c>
      <c r="J662" s="246">
        <v>1</v>
      </c>
      <c r="K662" s="246" t="s">
        <v>366</v>
      </c>
      <c r="L662" s="247">
        <v>2</v>
      </c>
      <c r="M662" s="246">
        <v>310798</v>
      </c>
      <c r="N662" s="246">
        <v>2667236</v>
      </c>
      <c r="O662" s="246">
        <v>9</v>
      </c>
      <c r="P662" s="246">
        <v>49</v>
      </c>
      <c r="Q662" s="246">
        <v>0</v>
      </c>
      <c r="R662" s="246"/>
      <c r="S662" s="246"/>
      <c r="T662" s="246" t="s">
        <v>26</v>
      </c>
      <c r="U662" s="246"/>
      <c r="V662" t="str">
        <f>INDEX(樣區!H:H,MATCH(F662,樣區!E:E,0))</f>
        <v>3月,5月</v>
      </c>
      <c r="W662" s="3" t="str">
        <f t="shared" si="118"/>
        <v>Y</v>
      </c>
      <c r="X662" s="3" t="str">
        <f t="shared" si="119"/>
        <v/>
      </c>
      <c r="Y662" s="3" t="str">
        <f t="shared" si="120"/>
        <v/>
      </c>
      <c r="Z662" s="3" t="str">
        <f t="shared" si="121"/>
        <v/>
      </c>
      <c r="AA662" s="3" t="str">
        <f t="shared" si="122"/>
        <v/>
      </c>
      <c r="AB662" s="249" t="str">
        <f t="shared" si="123"/>
        <v/>
      </c>
      <c r="AC662" s="3" t="str">
        <f t="shared" si="124"/>
        <v/>
      </c>
      <c r="AD662" s="5" t="str">
        <f t="shared" si="127"/>
        <v/>
      </c>
      <c r="AE662" s="3" t="str">
        <f t="shared" si="125"/>
        <v/>
      </c>
      <c r="AF662" s="3"/>
      <c r="AH662">
        <f>MATCH(ROUND(M662,0)&amp;ROUND(N662,0),樣點!N:N,0)</f>
        <v>1821</v>
      </c>
      <c r="AI662" s="5">
        <f t="shared" si="126"/>
        <v>4.5138889050576836E-2</v>
      </c>
    </row>
    <row r="663" spans="3:35">
      <c r="C663" s="246" t="s">
        <v>209</v>
      </c>
      <c r="D663" s="246" t="s">
        <v>343</v>
      </c>
      <c r="E663" s="246" t="s">
        <v>364</v>
      </c>
      <c r="F663" s="246" t="s">
        <v>348</v>
      </c>
      <c r="G663" s="246">
        <v>2019</v>
      </c>
      <c r="H663" s="246">
        <v>7</v>
      </c>
      <c r="I663" s="246">
        <v>23</v>
      </c>
      <c r="J663" s="246">
        <v>1</v>
      </c>
      <c r="K663" s="246" t="s">
        <v>366</v>
      </c>
      <c r="L663" s="247">
        <v>3</v>
      </c>
      <c r="M663" s="246">
        <v>311851</v>
      </c>
      <c r="N663" s="246">
        <v>2666270</v>
      </c>
      <c r="O663" s="246">
        <v>10</v>
      </c>
      <c r="P663" s="246">
        <v>54</v>
      </c>
      <c r="Q663" s="246">
        <v>0</v>
      </c>
      <c r="R663" s="246"/>
      <c r="S663" s="246"/>
      <c r="T663" s="246" t="s">
        <v>26</v>
      </c>
      <c r="U663" s="246"/>
      <c r="V663" t="str">
        <f>INDEX(樣區!H:H,MATCH(F663,樣區!E:E,0))</f>
        <v>3月,5月</v>
      </c>
      <c r="W663" s="3" t="str">
        <f t="shared" si="118"/>
        <v>Y</v>
      </c>
      <c r="X663" s="3" t="str">
        <f t="shared" si="119"/>
        <v/>
      </c>
      <c r="Y663" s="3" t="str">
        <f t="shared" si="120"/>
        <v>時間太晚</v>
      </c>
      <c r="Z663" s="3" t="str">
        <f t="shared" si="121"/>
        <v/>
      </c>
      <c r="AA663" s="3" t="str">
        <f t="shared" si="122"/>
        <v/>
      </c>
      <c r="AB663" s="249" t="str">
        <f t="shared" si="123"/>
        <v/>
      </c>
      <c r="AC663" s="3" t="str">
        <f t="shared" si="124"/>
        <v/>
      </c>
      <c r="AD663" s="5" t="str">
        <f t="shared" si="127"/>
        <v/>
      </c>
      <c r="AE663" s="3" t="str">
        <f t="shared" si="125"/>
        <v/>
      </c>
      <c r="AF663" s="3"/>
      <c r="AH663">
        <f>MATCH(ROUND(M663,0)&amp;ROUND(N663,0),樣點!N:N,0)</f>
        <v>1822</v>
      </c>
      <c r="AI663" s="5">
        <f t="shared" si="126"/>
        <v>9.0277779963798821E-3</v>
      </c>
    </row>
    <row r="664" spans="3:35">
      <c r="C664" s="246" t="s">
        <v>209</v>
      </c>
      <c r="D664" s="246" t="s">
        <v>343</v>
      </c>
      <c r="E664" s="246" t="s">
        <v>364</v>
      </c>
      <c r="F664" s="246" t="s">
        <v>348</v>
      </c>
      <c r="G664" s="246">
        <v>2019</v>
      </c>
      <c r="H664" s="246">
        <v>7</v>
      </c>
      <c r="I664" s="246">
        <v>23</v>
      </c>
      <c r="J664" s="246">
        <v>1</v>
      </c>
      <c r="K664" s="246" t="s">
        <v>367</v>
      </c>
      <c r="L664" s="247">
        <v>4</v>
      </c>
      <c r="M664" s="246">
        <v>311727</v>
      </c>
      <c r="N664" s="246">
        <v>2666464</v>
      </c>
      <c r="O664" s="246">
        <v>11</v>
      </c>
      <c r="P664" s="246">
        <v>7</v>
      </c>
      <c r="Q664" s="246">
        <v>0</v>
      </c>
      <c r="R664" s="246"/>
      <c r="S664" s="246"/>
      <c r="T664" s="246" t="s">
        <v>26</v>
      </c>
      <c r="U664" s="246"/>
      <c r="V664" t="str">
        <f>INDEX(樣區!H:H,MATCH(F664,樣區!E:E,0))</f>
        <v>3月,5月</v>
      </c>
      <c r="W664" s="3" t="str">
        <f t="shared" si="118"/>
        <v>Y</v>
      </c>
      <c r="X664" s="3" t="str">
        <f t="shared" si="119"/>
        <v/>
      </c>
      <c r="Y664" s="3" t="str">
        <f t="shared" si="120"/>
        <v>時間太晚</v>
      </c>
      <c r="Z664" s="3" t="str">
        <f t="shared" si="121"/>
        <v/>
      </c>
      <c r="AA664" s="3" t="str">
        <f t="shared" si="122"/>
        <v/>
      </c>
      <c r="AB664" s="249" t="str">
        <f t="shared" si="123"/>
        <v/>
      </c>
      <c r="AC664" s="3" t="str">
        <f t="shared" si="124"/>
        <v/>
      </c>
      <c r="AD664" s="5" t="str">
        <f t="shared" si="127"/>
        <v/>
      </c>
      <c r="AE664" s="3" t="str">
        <f t="shared" si="125"/>
        <v/>
      </c>
      <c r="AF664" s="3"/>
      <c r="AH664">
        <f>MATCH(ROUND(M664,0)&amp;ROUND(N664,0),樣點!N:N,0)</f>
        <v>1823</v>
      </c>
      <c r="AI664" s="5">
        <f t="shared" si="126"/>
        <v>1.2499999953433871E-2</v>
      </c>
    </row>
    <row r="665" spans="3:35">
      <c r="C665" s="246" t="s">
        <v>209</v>
      </c>
      <c r="D665" s="246" t="s">
        <v>343</v>
      </c>
      <c r="E665" s="246" t="s">
        <v>364</v>
      </c>
      <c r="F665" s="246" t="s">
        <v>348</v>
      </c>
      <c r="G665" s="246">
        <v>2019</v>
      </c>
      <c r="H665" s="246">
        <v>7</v>
      </c>
      <c r="I665" s="246">
        <v>23</v>
      </c>
      <c r="J665" s="246">
        <v>1</v>
      </c>
      <c r="K665" s="246" t="s">
        <v>367</v>
      </c>
      <c r="L665" s="247">
        <v>5</v>
      </c>
      <c r="M665" s="246">
        <v>311422</v>
      </c>
      <c r="N665" s="246">
        <v>2666610</v>
      </c>
      <c r="O665" s="246">
        <v>11</v>
      </c>
      <c r="P665" s="246">
        <v>25</v>
      </c>
      <c r="Q665" s="246">
        <v>0</v>
      </c>
      <c r="R665" s="246"/>
      <c r="S665" s="246"/>
      <c r="T665" s="246" t="s">
        <v>26</v>
      </c>
      <c r="U665" s="246"/>
      <c r="V665" t="str">
        <f>INDEX(樣區!H:H,MATCH(F665,樣區!E:E,0))</f>
        <v>3月,5月</v>
      </c>
      <c r="W665" s="3" t="str">
        <f t="shared" si="118"/>
        <v>Y</v>
      </c>
      <c r="X665" s="3" t="str">
        <f t="shared" si="119"/>
        <v/>
      </c>
      <c r="Y665" s="3" t="str">
        <f t="shared" si="120"/>
        <v>時間太晚</v>
      </c>
      <c r="Z665" s="3" t="str">
        <f t="shared" si="121"/>
        <v/>
      </c>
      <c r="AA665" s="3" t="str">
        <f t="shared" si="122"/>
        <v/>
      </c>
      <c r="AB665" s="249" t="str">
        <f t="shared" si="123"/>
        <v/>
      </c>
      <c r="AC665" s="3" t="str">
        <f t="shared" si="124"/>
        <v/>
      </c>
      <c r="AD665" s="5" t="str">
        <f t="shared" si="127"/>
        <v/>
      </c>
      <c r="AE665" s="3" t="str">
        <f t="shared" si="125"/>
        <v/>
      </c>
      <c r="AF665" s="3"/>
      <c r="AH665">
        <f>MATCH(ROUND(M665,0)&amp;ROUND(N665,0),樣點!N:N,0)</f>
        <v>1824</v>
      </c>
      <c r="AI665" s="5">
        <f t="shared" si="126"/>
        <v>1.5972222026903182E-2</v>
      </c>
    </row>
    <row r="666" spans="3:35">
      <c r="C666" s="246" t="s">
        <v>209</v>
      </c>
      <c r="D666" s="246" t="s">
        <v>343</v>
      </c>
      <c r="E666" s="246" t="s">
        <v>364</v>
      </c>
      <c r="F666" s="246" t="s">
        <v>348</v>
      </c>
      <c r="G666" s="246">
        <v>2019</v>
      </c>
      <c r="H666" s="246">
        <v>7</v>
      </c>
      <c r="I666" s="246">
        <v>23</v>
      </c>
      <c r="J666" s="246">
        <v>1</v>
      </c>
      <c r="K666" s="246" t="s">
        <v>367</v>
      </c>
      <c r="L666" s="247">
        <v>6</v>
      </c>
      <c r="M666" s="246">
        <v>311224</v>
      </c>
      <c r="N666" s="246">
        <v>2666605</v>
      </c>
      <c r="O666" s="246">
        <v>11</v>
      </c>
      <c r="P666" s="246">
        <v>48</v>
      </c>
      <c r="Q666" s="246">
        <v>0</v>
      </c>
      <c r="R666" s="246"/>
      <c r="S666" s="246"/>
      <c r="T666" s="246" t="s">
        <v>26</v>
      </c>
      <c r="U666" s="246"/>
      <c r="V666" t="str">
        <f>INDEX(樣區!H:H,MATCH(F666,樣區!E:E,0))</f>
        <v>3月,5月</v>
      </c>
      <c r="W666" s="3" t="str">
        <f t="shared" si="118"/>
        <v>Y</v>
      </c>
      <c r="X666" s="3" t="str">
        <f t="shared" si="119"/>
        <v/>
      </c>
      <c r="Y666" s="3" t="str">
        <f t="shared" si="120"/>
        <v>時間太晚</v>
      </c>
      <c r="Z666" s="3" t="str">
        <f t="shared" si="121"/>
        <v/>
      </c>
      <c r="AA666" s="3" t="str">
        <f t="shared" si="122"/>
        <v/>
      </c>
      <c r="AB666" s="249" t="str">
        <f t="shared" si="123"/>
        <v/>
      </c>
      <c r="AC666" s="3" t="str">
        <f t="shared" si="124"/>
        <v/>
      </c>
      <c r="AD666" s="5" t="str">
        <f t="shared" si="127"/>
        <v/>
      </c>
      <c r="AE666" s="3" t="str">
        <f t="shared" si="125"/>
        <v/>
      </c>
      <c r="AF666" s="3"/>
      <c r="AH666">
        <f>MATCH(ROUND(M666,0)&amp;ROUND(N666,0),樣點!N:N,0)</f>
        <v>1825</v>
      </c>
      <c r="AI666" s="5">
        <f t="shared" si="126"/>
        <v>3.5416667000390589E-2</v>
      </c>
    </row>
    <row r="667" spans="3:35">
      <c r="C667" s="246" t="s">
        <v>209</v>
      </c>
      <c r="D667" s="246" t="s">
        <v>343</v>
      </c>
      <c r="E667" s="246" t="s">
        <v>364</v>
      </c>
      <c r="F667" s="246" t="s">
        <v>348</v>
      </c>
      <c r="G667" s="246">
        <v>2019</v>
      </c>
      <c r="H667" s="246">
        <v>7</v>
      </c>
      <c r="I667" s="246">
        <v>23</v>
      </c>
      <c r="J667" s="246">
        <v>1</v>
      </c>
      <c r="K667" s="246" t="s">
        <v>367</v>
      </c>
      <c r="L667" s="247">
        <v>7</v>
      </c>
      <c r="M667" s="246">
        <v>310984</v>
      </c>
      <c r="N667" s="246">
        <v>2666598</v>
      </c>
      <c r="O667" s="246">
        <v>12</v>
      </c>
      <c r="P667" s="246">
        <v>39</v>
      </c>
      <c r="Q667" s="246">
        <v>0</v>
      </c>
      <c r="R667" s="246"/>
      <c r="S667" s="246"/>
      <c r="T667" s="246" t="s">
        <v>26</v>
      </c>
      <c r="U667" s="246"/>
      <c r="V667" t="str">
        <f>INDEX(樣區!H:H,MATCH(F667,樣區!E:E,0))</f>
        <v>3月,5月</v>
      </c>
      <c r="W667" s="3" t="str">
        <f t="shared" si="118"/>
        <v>Y</v>
      </c>
      <c r="X667" s="3" t="str">
        <f t="shared" si="119"/>
        <v/>
      </c>
      <c r="Y667" s="3" t="str">
        <f t="shared" si="120"/>
        <v>時間太晚</v>
      </c>
      <c r="Z667" s="3" t="str">
        <f t="shared" si="121"/>
        <v/>
      </c>
      <c r="AA667" s="3" t="str">
        <f t="shared" si="122"/>
        <v/>
      </c>
      <c r="AB667" s="249" t="str">
        <f t="shared" si="123"/>
        <v/>
      </c>
      <c r="AC667" s="3" t="str">
        <f t="shared" si="124"/>
        <v/>
      </c>
      <c r="AD667" s="5" t="str">
        <f t="shared" si="127"/>
        <v/>
      </c>
      <c r="AE667" s="3" t="str">
        <f t="shared" si="125"/>
        <v/>
      </c>
      <c r="AF667" s="3"/>
      <c r="AH667">
        <f>MATCH(ROUND(M667,0)&amp;ROUND(N667,0),樣點!N:N,0)</f>
        <v>1826</v>
      </c>
      <c r="AI667" s="5" t="str">
        <f t="shared" si="126"/>
        <v/>
      </c>
    </row>
    <row r="668" spans="3:35">
      <c r="C668" s="246" t="s">
        <v>209</v>
      </c>
      <c r="D668" s="246" t="s">
        <v>343</v>
      </c>
      <c r="E668" s="246" t="s">
        <v>368</v>
      </c>
      <c r="F668" s="246" t="s">
        <v>369</v>
      </c>
      <c r="G668" s="246">
        <v>2019</v>
      </c>
      <c r="H668" s="246">
        <v>7</v>
      </c>
      <c r="I668" s="246">
        <v>3</v>
      </c>
      <c r="J668" s="246">
        <v>1</v>
      </c>
      <c r="K668" s="246" t="s">
        <v>370</v>
      </c>
      <c r="L668" s="247">
        <v>1</v>
      </c>
      <c r="M668" s="246">
        <v>318082</v>
      </c>
      <c r="N668" s="246">
        <v>2678283</v>
      </c>
      <c r="O668" s="246">
        <v>9</v>
      </c>
      <c r="P668" s="246">
        <v>7</v>
      </c>
      <c r="Q668" s="246">
        <v>0</v>
      </c>
      <c r="R668" s="246"/>
      <c r="S668" s="246"/>
      <c r="T668" s="246" t="s">
        <v>26</v>
      </c>
      <c r="U668" s="246"/>
      <c r="V668" t="e">
        <f>INDEX(樣區!H:H,MATCH(F668,樣區!E:E,0))</f>
        <v>#N/A</v>
      </c>
      <c r="W668" s="3" t="str">
        <f t="shared" si="118"/>
        <v>N</v>
      </c>
      <c r="X668" s="3" t="str">
        <f t="shared" si="119"/>
        <v/>
      </c>
      <c r="Y668" s="3" t="str">
        <f t="shared" si="120"/>
        <v/>
      </c>
      <c r="Z668" s="3" t="str">
        <f t="shared" si="121"/>
        <v/>
      </c>
      <c r="AA668" s="3" t="str">
        <f t="shared" si="122"/>
        <v/>
      </c>
      <c r="AB668" s="2" t="str">
        <f t="shared" si="123"/>
        <v/>
      </c>
      <c r="AC668" s="3" t="str">
        <f t="shared" si="124"/>
        <v/>
      </c>
      <c r="AD668" s="5" t="str">
        <f t="shared" ref="AD668:AD673" si="128">IF(ISBLANK(O668),"需記錄時間",IFERROR(IF((AI668-TIME(0,5,59))&lt;0,"需計滿6分鍾",""),""))</f>
        <v/>
      </c>
      <c r="AE668" s="3" t="str">
        <f t="shared" si="125"/>
        <v/>
      </c>
      <c r="AF668" s="3"/>
      <c r="AH668" t="e">
        <f>MATCH(ROUND(M668,0)&amp;ROUND(N668,0),樣點!N:N,0)</f>
        <v>#N/A</v>
      </c>
      <c r="AI668" s="5">
        <f t="shared" si="126"/>
        <v>7.8472222026903182E-2</v>
      </c>
    </row>
    <row r="669" spans="3:35">
      <c r="C669" s="246" t="s">
        <v>209</v>
      </c>
      <c r="D669" s="246" t="s">
        <v>343</v>
      </c>
      <c r="E669" s="246" t="s">
        <v>368</v>
      </c>
      <c r="F669" s="246" t="s">
        <v>369</v>
      </c>
      <c r="G669" s="246">
        <v>2019</v>
      </c>
      <c r="H669" s="246">
        <v>7</v>
      </c>
      <c r="I669" s="246">
        <v>3</v>
      </c>
      <c r="J669" s="246">
        <v>1</v>
      </c>
      <c r="K669" s="246" t="s">
        <v>370</v>
      </c>
      <c r="L669" s="247">
        <v>2</v>
      </c>
      <c r="M669" s="246">
        <v>319995</v>
      </c>
      <c r="N669" s="246">
        <v>2679491</v>
      </c>
      <c r="O669" s="246">
        <v>11</v>
      </c>
      <c r="P669" s="246">
        <v>0</v>
      </c>
      <c r="Q669" s="246">
        <v>2</v>
      </c>
      <c r="R669" s="246" t="s">
        <v>43</v>
      </c>
      <c r="S669" s="246" t="s">
        <v>90</v>
      </c>
      <c r="T669" s="246" t="s">
        <v>26</v>
      </c>
      <c r="U669" s="246"/>
      <c r="V669" t="e">
        <f>INDEX(樣區!H:H,MATCH(F669,樣區!E:E,0))</f>
        <v>#N/A</v>
      </c>
      <c r="W669" s="3" t="str">
        <f t="shared" si="118"/>
        <v>N</v>
      </c>
      <c r="X669" s="3" t="str">
        <f t="shared" si="119"/>
        <v/>
      </c>
      <c r="Y669" s="3" t="str">
        <f t="shared" si="120"/>
        <v>時間太晚</v>
      </c>
      <c r="Z669" s="3" t="str">
        <f t="shared" si="121"/>
        <v/>
      </c>
      <c r="AA669" s="3" t="str">
        <f t="shared" si="122"/>
        <v/>
      </c>
      <c r="AB669" s="2" t="str">
        <f t="shared" si="123"/>
        <v/>
      </c>
      <c r="AC669" s="3" t="str">
        <f t="shared" si="124"/>
        <v/>
      </c>
      <c r="AD669" s="5" t="str">
        <f t="shared" si="128"/>
        <v/>
      </c>
      <c r="AE669" s="3" t="str">
        <f t="shared" si="125"/>
        <v/>
      </c>
      <c r="AF669" s="3"/>
      <c r="AH669" t="e">
        <f>MATCH(ROUND(M669,0)&amp;ROUND(N669,0),樣點!N:N,0)</f>
        <v>#N/A</v>
      </c>
      <c r="AI669" s="5">
        <f t="shared" si="126"/>
        <v>5.0694445031695068E-2</v>
      </c>
    </row>
    <row r="670" spans="3:35">
      <c r="C670" s="246" t="s">
        <v>209</v>
      </c>
      <c r="D670" s="246" t="s">
        <v>343</v>
      </c>
      <c r="E670" s="246" t="s">
        <v>368</v>
      </c>
      <c r="F670" s="246" t="s">
        <v>369</v>
      </c>
      <c r="G670" s="246">
        <v>2019</v>
      </c>
      <c r="H670" s="246">
        <v>7</v>
      </c>
      <c r="I670" s="246">
        <v>3</v>
      </c>
      <c r="J670" s="246">
        <v>1</v>
      </c>
      <c r="K670" s="246" t="s">
        <v>371</v>
      </c>
      <c r="L670" s="247">
        <v>3</v>
      </c>
      <c r="M670" s="246">
        <v>325086</v>
      </c>
      <c r="N670" s="246">
        <v>2684587</v>
      </c>
      <c r="O670" s="246">
        <v>9</v>
      </c>
      <c r="P670" s="246">
        <v>47</v>
      </c>
      <c r="Q670" s="246">
        <v>0</v>
      </c>
      <c r="R670" s="246"/>
      <c r="S670" s="246"/>
      <c r="T670" s="246" t="s">
        <v>26</v>
      </c>
      <c r="U670" s="246"/>
      <c r="V670" t="e">
        <f>INDEX(樣區!H:H,MATCH(F670,樣區!E:E,0))</f>
        <v>#N/A</v>
      </c>
      <c r="W670" s="3" t="str">
        <f t="shared" si="118"/>
        <v>N</v>
      </c>
      <c r="X670" s="3" t="str">
        <f t="shared" si="119"/>
        <v/>
      </c>
      <c r="Y670" s="3" t="str">
        <f t="shared" si="120"/>
        <v/>
      </c>
      <c r="Z670" s="3" t="str">
        <f t="shared" si="121"/>
        <v/>
      </c>
      <c r="AA670" s="3" t="str">
        <f t="shared" si="122"/>
        <v/>
      </c>
      <c r="AB670" s="2" t="str">
        <f t="shared" si="123"/>
        <v/>
      </c>
      <c r="AC670" s="3" t="str">
        <f t="shared" si="124"/>
        <v/>
      </c>
      <c r="AD670" s="5" t="str">
        <f t="shared" si="128"/>
        <v/>
      </c>
      <c r="AE670" s="3" t="str">
        <f t="shared" si="125"/>
        <v/>
      </c>
      <c r="AF670" s="3"/>
      <c r="AH670" t="e">
        <f>MATCH(ROUND(M670,0)&amp;ROUND(N670,0),樣點!N:N,0)</f>
        <v>#N/A</v>
      </c>
      <c r="AI670" s="5">
        <f t="shared" si="126"/>
        <v>2.0138889027293772E-2</v>
      </c>
    </row>
    <row r="671" spans="3:35">
      <c r="C671" s="246" t="s">
        <v>209</v>
      </c>
      <c r="D671" s="246" t="s">
        <v>343</v>
      </c>
      <c r="E671" s="246" t="s">
        <v>368</v>
      </c>
      <c r="F671" s="246" t="s">
        <v>369</v>
      </c>
      <c r="G671" s="246">
        <v>2019</v>
      </c>
      <c r="H671" s="246">
        <v>7</v>
      </c>
      <c r="I671" s="246">
        <v>3</v>
      </c>
      <c r="J671" s="246">
        <v>1</v>
      </c>
      <c r="K671" s="246" t="s">
        <v>371</v>
      </c>
      <c r="L671" s="247">
        <v>4</v>
      </c>
      <c r="M671" s="246">
        <v>317237</v>
      </c>
      <c r="N671" s="246">
        <v>2676543</v>
      </c>
      <c r="O671" s="246">
        <v>10</v>
      </c>
      <c r="P671" s="246">
        <v>16</v>
      </c>
      <c r="Q671" s="246">
        <v>0</v>
      </c>
      <c r="R671" s="246"/>
      <c r="S671" s="246"/>
      <c r="T671" s="246" t="s">
        <v>26</v>
      </c>
      <c r="U671" s="246"/>
      <c r="V671" t="e">
        <f>INDEX(樣區!H:H,MATCH(F671,樣區!E:E,0))</f>
        <v>#N/A</v>
      </c>
      <c r="W671" s="3" t="str">
        <f t="shared" si="118"/>
        <v>N</v>
      </c>
      <c r="X671" s="3" t="str">
        <f t="shared" si="119"/>
        <v/>
      </c>
      <c r="Y671" s="3" t="str">
        <f t="shared" si="120"/>
        <v>時間太晚</v>
      </c>
      <c r="Z671" s="3" t="str">
        <f t="shared" si="121"/>
        <v/>
      </c>
      <c r="AA671" s="3" t="str">
        <f t="shared" si="122"/>
        <v/>
      </c>
      <c r="AB671" s="2" t="str">
        <f t="shared" si="123"/>
        <v/>
      </c>
      <c r="AC671" s="3" t="str">
        <f t="shared" si="124"/>
        <v/>
      </c>
      <c r="AD671" s="5" t="str">
        <f t="shared" si="128"/>
        <v/>
      </c>
      <c r="AE671" s="3" t="str">
        <f t="shared" si="125"/>
        <v/>
      </c>
      <c r="AF671" s="3"/>
      <c r="AH671" t="e">
        <f>MATCH(ROUND(M671,0)&amp;ROUND(N671,0),樣點!N:N,0)</f>
        <v>#N/A</v>
      </c>
      <c r="AI671" s="5">
        <f t="shared" si="126"/>
        <v>1.8055555003229529E-2</v>
      </c>
    </row>
    <row r="672" spans="3:35">
      <c r="C672" s="246" t="s">
        <v>209</v>
      </c>
      <c r="D672" s="246" t="s">
        <v>343</v>
      </c>
      <c r="E672" s="246" t="s">
        <v>368</v>
      </c>
      <c r="F672" s="246" t="s">
        <v>369</v>
      </c>
      <c r="G672" s="246">
        <v>2019</v>
      </c>
      <c r="H672" s="246">
        <v>7</v>
      </c>
      <c r="I672" s="246">
        <v>3</v>
      </c>
      <c r="J672" s="246">
        <v>1</v>
      </c>
      <c r="K672" s="246" t="s">
        <v>372</v>
      </c>
      <c r="L672" s="247">
        <v>5</v>
      </c>
      <c r="M672" s="246">
        <v>322963</v>
      </c>
      <c r="N672" s="246">
        <v>2682564</v>
      </c>
      <c r="O672" s="246">
        <v>9</v>
      </c>
      <c r="P672" s="246">
        <v>50</v>
      </c>
      <c r="Q672" s="246">
        <v>0</v>
      </c>
      <c r="R672" s="246"/>
      <c r="S672" s="246"/>
      <c r="T672" s="246" t="s">
        <v>26</v>
      </c>
      <c r="U672" s="246"/>
      <c r="V672" t="e">
        <f>INDEX(樣區!H:H,MATCH(F672,樣區!E:E,0))</f>
        <v>#N/A</v>
      </c>
      <c r="W672" s="3" t="str">
        <f t="shared" si="118"/>
        <v>N</v>
      </c>
      <c r="X672" s="3" t="str">
        <f t="shared" si="119"/>
        <v/>
      </c>
      <c r="Y672" s="3" t="str">
        <f t="shared" si="120"/>
        <v/>
      </c>
      <c r="Z672" s="3" t="str">
        <f t="shared" si="121"/>
        <v/>
      </c>
      <c r="AA672" s="3" t="str">
        <f t="shared" si="122"/>
        <v/>
      </c>
      <c r="AB672" s="2" t="str">
        <f t="shared" si="123"/>
        <v/>
      </c>
      <c r="AC672" s="3" t="str">
        <f t="shared" si="124"/>
        <v/>
      </c>
      <c r="AD672" s="5" t="str">
        <f t="shared" si="128"/>
        <v/>
      </c>
      <c r="AE672" s="3" t="str">
        <f t="shared" si="125"/>
        <v/>
      </c>
      <c r="AF672" s="3"/>
      <c r="AH672" t="e">
        <f>MATCH(ROUND(M672,0)&amp;ROUND(N672,0),樣點!N:N,0)</f>
        <v>#N/A</v>
      </c>
      <c r="AI672" s="5">
        <f t="shared" si="126"/>
        <v>1.7361111007630825E-2</v>
      </c>
    </row>
    <row r="673" spans="3:35">
      <c r="C673" s="246" t="s">
        <v>209</v>
      </c>
      <c r="D673" s="246" t="s">
        <v>343</v>
      </c>
      <c r="E673" s="246" t="s">
        <v>368</v>
      </c>
      <c r="F673" s="246" t="s">
        <v>369</v>
      </c>
      <c r="G673" s="246">
        <v>2019</v>
      </c>
      <c r="H673" s="246">
        <v>7</v>
      </c>
      <c r="I673" s="246">
        <v>3</v>
      </c>
      <c r="J673" s="246">
        <v>1</v>
      </c>
      <c r="K673" s="246" t="s">
        <v>372</v>
      </c>
      <c r="L673" s="247">
        <v>6</v>
      </c>
      <c r="M673" s="246">
        <v>321888</v>
      </c>
      <c r="N673" s="246">
        <v>2681212</v>
      </c>
      <c r="O673" s="246">
        <v>10</v>
      </c>
      <c r="P673" s="246">
        <v>15</v>
      </c>
      <c r="Q673" s="246">
        <v>0</v>
      </c>
      <c r="R673" s="246"/>
      <c r="S673" s="246"/>
      <c r="T673" s="246" t="s">
        <v>26</v>
      </c>
      <c r="U673" s="246"/>
      <c r="V673" t="e">
        <f>INDEX(樣區!H:H,MATCH(F673,樣區!E:E,0))</f>
        <v>#N/A</v>
      </c>
      <c r="W673" s="3" t="str">
        <f t="shared" si="118"/>
        <v>N</v>
      </c>
      <c r="X673" s="3" t="str">
        <f t="shared" si="119"/>
        <v/>
      </c>
      <c r="Y673" s="3" t="str">
        <f t="shared" si="120"/>
        <v>時間太晚</v>
      </c>
      <c r="Z673" s="3" t="str">
        <f t="shared" si="121"/>
        <v/>
      </c>
      <c r="AA673" s="3" t="str">
        <f t="shared" si="122"/>
        <v/>
      </c>
      <c r="AB673" s="2" t="str">
        <f t="shared" si="123"/>
        <v/>
      </c>
      <c r="AC673" s="3" t="str">
        <f t="shared" si="124"/>
        <v/>
      </c>
      <c r="AD673" s="5" t="str">
        <f t="shared" si="128"/>
        <v/>
      </c>
      <c r="AE673" s="3" t="str">
        <f t="shared" si="125"/>
        <v/>
      </c>
      <c r="AF673" s="3"/>
      <c r="AH673" t="e">
        <f>MATCH(ROUND(M673,0)&amp;ROUND(N673,0),樣點!N:N,0)</f>
        <v>#N/A</v>
      </c>
      <c r="AI673" s="5" t="str">
        <f t="shared" si="126"/>
        <v/>
      </c>
    </row>
    <row r="674" spans="3:35">
      <c r="C674" s="246" t="s">
        <v>209</v>
      </c>
      <c r="D674" s="246" t="s">
        <v>343</v>
      </c>
      <c r="E674" s="246" t="s">
        <v>4575</v>
      </c>
      <c r="F674" s="246" t="s">
        <v>354</v>
      </c>
      <c r="G674" s="246">
        <v>2019</v>
      </c>
      <c r="H674" s="246">
        <v>7</v>
      </c>
      <c r="I674" s="246">
        <v>12</v>
      </c>
      <c r="J674" s="246">
        <v>1</v>
      </c>
      <c r="K674" s="246" t="s">
        <v>374</v>
      </c>
      <c r="L674" s="247">
        <v>1</v>
      </c>
      <c r="M674" s="246">
        <v>325761</v>
      </c>
      <c r="N674" s="246">
        <v>2688539</v>
      </c>
      <c r="O674" s="246">
        <v>9</v>
      </c>
      <c r="P674" s="246">
        <v>30</v>
      </c>
      <c r="Q674" s="246">
        <v>1</v>
      </c>
      <c r="R674" s="246" t="s">
        <v>43</v>
      </c>
      <c r="S674" s="246" t="s">
        <v>44</v>
      </c>
      <c r="T674" s="246" t="s">
        <v>32</v>
      </c>
      <c r="U674" s="246"/>
      <c r="V674" t="str">
        <f>INDEX(樣區!H:H,MATCH(F674,樣區!E:E,0))</f>
        <v>3月,5月</v>
      </c>
      <c r="W674" s="3" t="str">
        <f t="shared" si="118"/>
        <v>Y</v>
      </c>
      <c r="X674" s="3" t="str">
        <f t="shared" si="119"/>
        <v/>
      </c>
      <c r="Y674" s="3" t="str">
        <f t="shared" si="120"/>
        <v/>
      </c>
      <c r="Z674" s="3" t="str">
        <f t="shared" si="121"/>
        <v/>
      </c>
      <c r="AA674" s="3" t="str">
        <f t="shared" si="122"/>
        <v/>
      </c>
      <c r="AB674" s="249" t="str">
        <f t="shared" si="123"/>
        <v>有叫聲應為猴群</v>
      </c>
      <c r="AC674" s="3" t="str">
        <f t="shared" si="124"/>
        <v/>
      </c>
      <c r="AD674" s="5" t="str">
        <f t="shared" ref="AD674:AD679" si="129">IF(ISBLANK(O674),"需記錄時間",IFERROR(IF((AI674-TIME(0,5,59))&lt;0,"需計滿6分鐘",""),""))</f>
        <v/>
      </c>
      <c r="AE674" s="3" t="str">
        <f t="shared" si="125"/>
        <v/>
      </c>
      <c r="AF674" s="3"/>
      <c r="AH674">
        <f>MATCH(ROUND(M674,0)&amp;ROUND(N674,0),樣點!N:N,0)</f>
        <v>1827</v>
      </c>
      <c r="AI674" s="5">
        <f t="shared" si="126"/>
        <v>2.1527777949813753E-2</v>
      </c>
    </row>
    <row r="675" spans="3:35">
      <c r="C675" s="246" t="s">
        <v>209</v>
      </c>
      <c r="D675" s="246" t="s">
        <v>343</v>
      </c>
      <c r="E675" s="246" t="s">
        <v>373</v>
      </c>
      <c r="F675" s="246" t="s">
        <v>354</v>
      </c>
      <c r="G675" s="246">
        <v>2019</v>
      </c>
      <c r="H675" s="246">
        <v>7</v>
      </c>
      <c r="I675" s="246">
        <v>12</v>
      </c>
      <c r="J675" s="246">
        <v>1</v>
      </c>
      <c r="K675" s="246" t="s">
        <v>374</v>
      </c>
      <c r="L675" s="247">
        <v>2</v>
      </c>
      <c r="M675" s="246">
        <v>325045</v>
      </c>
      <c r="N675" s="246">
        <v>2688713</v>
      </c>
      <c r="O675" s="246">
        <v>10</v>
      </c>
      <c r="P675" s="246">
        <v>1</v>
      </c>
      <c r="Q675" s="246">
        <v>0</v>
      </c>
      <c r="R675" s="246"/>
      <c r="S675" s="246"/>
      <c r="T675" s="246" t="s">
        <v>32</v>
      </c>
      <c r="U675" s="246"/>
      <c r="V675" t="str">
        <f>INDEX(樣區!H:H,MATCH(F675,樣區!E:E,0))</f>
        <v>3月,5月</v>
      </c>
      <c r="W675" s="3" t="str">
        <f t="shared" si="118"/>
        <v>Y</v>
      </c>
      <c r="X675" s="3" t="str">
        <f t="shared" si="119"/>
        <v/>
      </c>
      <c r="Y675" s="3" t="str">
        <f t="shared" si="120"/>
        <v>時間太晚</v>
      </c>
      <c r="Z675" s="3" t="str">
        <f t="shared" si="121"/>
        <v/>
      </c>
      <c r="AA675" s="3" t="str">
        <f t="shared" si="122"/>
        <v/>
      </c>
      <c r="AB675" s="249" t="str">
        <f t="shared" si="123"/>
        <v/>
      </c>
      <c r="AC675" s="3" t="str">
        <f t="shared" si="124"/>
        <v/>
      </c>
      <c r="AD675" s="5" t="str">
        <f t="shared" si="129"/>
        <v/>
      </c>
      <c r="AE675" s="3" t="str">
        <f t="shared" si="125"/>
        <v/>
      </c>
      <c r="AF675" s="3"/>
      <c r="AH675">
        <f>MATCH(ROUND(M675,0)&amp;ROUND(N675,0),樣點!N:N,0)</f>
        <v>1828</v>
      </c>
      <c r="AI675" s="5">
        <f t="shared" si="126"/>
        <v>9.7222220501862466E-3</v>
      </c>
    </row>
    <row r="676" spans="3:35">
      <c r="C676" s="246" t="s">
        <v>209</v>
      </c>
      <c r="D676" s="246" t="s">
        <v>343</v>
      </c>
      <c r="E676" s="246" t="s">
        <v>373</v>
      </c>
      <c r="F676" s="246" t="s">
        <v>354</v>
      </c>
      <c r="G676" s="246">
        <v>2019</v>
      </c>
      <c r="H676" s="246">
        <v>7</v>
      </c>
      <c r="I676" s="246">
        <v>12</v>
      </c>
      <c r="J676" s="246">
        <v>1</v>
      </c>
      <c r="K676" s="246" t="s">
        <v>374</v>
      </c>
      <c r="L676" s="247">
        <v>3</v>
      </c>
      <c r="M676" s="246">
        <v>324993</v>
      </c>
      <c r="N676" s="246">
        <v>2688369</v>
      </c>
      <c r="O676" s="246">
        <v>10</v>
      </c>
      <c r="P676" s="246">
        <v>15</v>
      </c>
      <c r="Q676" s="246">
        <v>1</v>
      </c>
      <c r="R676" s="246" t="s">
        <v>43</v>
      </c>
      <c r="S676" s="246" t="s">
        <v>44</v>
      </c>
      <c r="T676" s="246" t="s">
        <v>32</v>
      </c>
      <c r="U676" s="246"/>
      <c r="V676" t="str">
        <f>INDEX(樣區!H:H,MATCH(F676,樣區!E:E,0))</f>
        <v>3月,5月</v>
      </c>
      <c r="W676" s="3" t="str">
        <f t="shared" si="118"/>
        <v>Y</v>
      </c>
      <c r="X676" s="3" t="str">
        <f t="shared" si="119"/>
        <v/>
      </c>
      <c r="Y676" s="3" t="str">
        <f t="shared" si="120"/>
        <v>時間太晚</v>
      </c>
      <c r="Z676" s="3" t="str">
        <f t="shared" si="121"/>
        <v/>
      </c>
      <c r="AA676" s="3" t="str">
        <f t="shared" si="122"/>
        <v/>
      </c>
      <c r="AB676" s="249" t="str">
        <f t="shared" si="123"/>
        <v>有叫聲應為猴群</v>
      </c>
      <c r="AC676" s="3" t="str">
        <f t="shared" si="124"/>
        <v/>
      </c>
      <c r="AD676" s="5" t="str">
        <f t="shared" si="129"/>
        <v>需計滿6分鐘</v>
      </c>
      <c r="AE676" s="3" t="str">
        <f t="shared" si="125"/>
        <v/>
      </c>
      <c r="AF676" s="3"/>
      <c r="AH676">
        <f>MATCH(ROUND(M676,0)&amp;ROUND(N676,0),樣點!N:N,0)</f>
        <v>1829</v>
      </c>
      <c r="AI676" s="5">
        <f t="shared" si="126"/>
        <v>0</v>
      </c>
    </row>
    <row r="677" spans="3:35">
      <c r="C677" s="246" t="s">
        <v>209</v>
      </c>
      <c r="D677" s="246" t="s">
        <v>343</v>
      </c>
      <c r="E677" s="246" t="s">
        <v>373</v>
      </c>
      <c r="F677" s="246" t="s">
        <v>354</v>
      </c>
      <c r="G677" s="246">
        <v>2019</v>
      </c>
      <c r="H677" s="246">
        <v>7</v>
      </c>
      <c r="I677" s="246">
        <v>12</v>
      </c>
      <c r="J677" s="246">
        <v>1</v>
      </c>
      <c r="K677" s="246" t="s">
        <v>375</v>
      </c>
      <c r="L677" s="247">
        <v>4</v>
      </c>
      <c r="M677" s="246">
        <v>324015</v>
      </c>
      <c r="N677" s="246">
        <v>2689070</v>
      </c>
      <c r="O677" s="246">
        <v>10</v>
      </c>
      <c r="P677" s="246">
        <v>15</v>
      </c>
      <c r="Q677" s="246">
        <v>0</v>
      </c>
      <c r="R677" s="246"/>
      <c r="S677" s="246"/>
      <c r="T677" s="246" t="s">
        <v>32</v>
      </c>
      <c r="U677" s="246"/>
      <c r="V677" t="str">
        <f>INDEX(樣區!H:H,MATCH(F677,樣區!E:E,0))</f>
        <v>3月,5月</v>
      </c>
      <c r="W677" s="3" t="str">
        <f t="shared" si="118"/>
        <v>Y</v>
      </c>
      <c r="X677" s="3" t="str">
        <f t="shared" si="119"/>
        <v/>
      </c>
      <c r="Y677" s="3" t="str">
        <f t="shared" si="120"/>
        <v>時間太晚</v>
      </c>
      <c r="Z677" s="3" t="str">
        <f t="shared" si="121"/>
        <v/>
      </c>
      <c r="AA677" s="3" t="str">
        <f t="shared" si="122"/>
        <v/>
      </c>
      <c r="AB677" s="249" t="str">
        <f t="shared" si="123"/>
        <v/>
      </c>
      <c r="AC677" s="3" t="str">
        <f t="shared" si="124"/>
        <v/>
      </c>
      <c r="AD677" s="5" t="str">
        <f t="shared" si="129"/>
        <v/>
      </c>
      <c r="AE677" s="3" t="str">
        <f t="shared" si="125"/>
        <v/>
      </c>
      <c r="AF677" s="3"/>
      <c r="AH677">
        <f>MATCH(ROUND(M677,0)&amp;ROUND(N677,0),樣點!N:N,0)</f>
        <v>1830</v>
      </c>
      <c r="AI677" s="5">
        <f t="shared" si="126"/>
        <v>1.1111110972706228E-2</v>
      </c>
    </row>
    <row r="678" spans="3:35">
      <c r="C678" s="246" t="s">
        <v>209</v>
      </c>
      <c r="D678" s="246" t="s">
        <v>343</v>
      </c>
      <c r="E678" s="246" t="s">
        <v>373</v>
      </c>
      <c r="F678" s="246" t="s">
        <v>354</v>
      </c>
      <c r="G678" s="246">
        <v>2019</v>
      </c>
      <c r="H678" s="246">
        <v>7</v>
      </c>
      <c r="I678" s="246">
        <v>12</v>
      </c>
      <c r="J678" s="246">
        <v>1</v>
      </c>
      <c r="K678" s="246" t="s">
        <v>375</v>
      </c>
      <c r="L678" s="247">
        <v>5</v>
      </c>
      <c r="M678" s="246">
        <v>324449</v>
      </c>
      <c r="N678" s="246">
        <v>2688979</v>
      </c>
      <c r="O678" s="246">
        <v>10</v>
      </c>
      <c r="P678" s="246">
        <v>31</v>
      </c>
      <c r="Q678" s="246">
        <v>0</v>
      </c>
      <c r="R678" s="246"/>
      <c r="S678" s="246"/>
      <c r="T678" s="246" t="s">
        <v>32</v>
      </c>
      <c r="U678" s="246"/>
      <c r="V678" t="str">
        <f>INDEX(樣區!H:H,MATCH(F678,樣區!E:E,0))</f>
        <v>3月,5月</v>
      </c>
      <c r="W678" s="3" t="str">
        <f t="shared" si="118"/>
        <v>Y</v>
      </c>
      <c r="X678" s="3" t="str">
        <f t="shared" si="119"/>
        <v/>
      </c>
      <c r="Y678" s="3" t="str">
        <f t="shared" si="120"/>
        <v>時間太晚</v>
      </c>
      <c r="Z678" s="3" t="str">
        <f t="shared" si="121"/>
        <v/>
      </c>
      <c r="AA678" s="3" t="str">
        <f t="shared" si="122"/>
        <v/>
      </c>
      <c r="AB678" s="249" t="str">
        <f t="shared" si="123"/>
        <v/>
      </c>
      <c r="AC678" s="3" t="str">
        <f t="shared" si="124"/>
        <v/>
      </c>
      <c r="AD678" s="5" t="str">
        <f t="shared" si="129"/>
        <v/>
      </c>
      <c r="AE678" s="3" t="str">
        <f t="shared" si="125"/>
        <v/>
      </c>
      <c r="AF678" s="3"/>
      <c r="AH678">
        <f>MATCH(ROUND(M678,0)&amp;ROUND(N678,0),樣點!N:N,0)</f>
        <v>1831</v>
      </c>
      <c r="AI678" s="5">
        <f t="shared" si="126"/>
        <v>9.7222219919785857E-3</v>
      </c>
    </row>
    <row r="679" spans="3:35">
      <c r="C679" s="246" t="s">
        <v>209</v>
      </c>
      <c r="D679" s="246" t="s">
        <v>343</v>
      </c>
      <c r="E679" s="246" t="s">
        <v>373</v>
      </c>
      <c r="F679" s="246" t="s">
        <v>354</v>
      </c>
      <c r="G679" s="246">
        <v>2019</v>
      </c>
      <c r="H679" s="246">
        <v>7</v>
      </c>
      <c r="I679" s="246">
        <v>12</v>
      </c>
      <c r="J679" s="246">
        <v>1</v>
      </c>
      <c r="K679" s="246" t="s">
        <v>375</v>
      </c>
      <c r="L679" s="247">
        <v>6</v>
      </c>
      <c r="M679" s="246">
        <v>323740</v>
      </c>
      <c r="N679" s="246">
        <v>2688057</v>
      </c>
      <c r="O679" s="246">
        <v>10</v>
      </c>
      <c r="P679" s="246">
        <v>45</v>
      </c>
      <c r="Q679" s="246">
        <v>0</v>
      </c>
      <c r="R679" s="246"/>
      <c r="S679" s="246"/>
      <c r="T679" s="246" t="s">
        <v>230</v>
      </c>
      <c r="U679" s="246"/>
      <c r="V679" t="str">
        <f>INDEX(樣區!H:H,MATCH(F679,樣區!E:E,0))</f>
        <v>3月,5月</v>
      </c>
      <c r="W679" s="3" t="str">
        <f t="shared" si="118"/>
        <v>Y</v>
      </c>
      <c r="X679" s="3" t="str">
        <f t="shared" si="119"/>
        <v/>
      </c>
      <c r="Y679" s="3" t="str">
        <f t="shared" si="120"/>
        <v>時間太晚</v>
      </c>
      <c r="Z679" s="3" t="str">
        <f t="shared" si="121"/>
        <v/>
      </c>
      <c r="AA679" s="3" t="str">
        <f t="shared" si="122"/>
        <v/>
      </c>
      <c r="AB679" s="249" t="str">
        <f t="shared" si="123"/>
        <v/>
      </c>
      <c r="AC679" s="3" t="str">
        <f t="shared" si="124"/>
        <v/>
      </c>
      <c r="AD679" s="5" t="str">
        <f t="shared" si="129"/>
        <v/>
      </c>
      <c r="AE679" s="3" t="str">
        <f t="shared" si="125"/>
        <v/>
      </c>
      <c r="AF679" s="3"/>
      <c r="AH679">
        <f>MATCH(ROUND(M679,0)&amp;ROUND(N679,0),樣點!N:N,0)</f>
        <v>1832</v>
      </c>
      <c r="AI679" s="5" t="str">
        <f t="shared" si="126"/>
        <v/>
      </c>
    </row>
    <row r="680" spans="3:35">
      <c r="C680" s="246" t="s">
        <v>209</v>
      </c>
      <c r="D680" s="246" t="s">
        <v>376</v>
      </c>
      <c r="E680" s="246" t="s">
        <v>377</v>
      </c>
      <c r="F680" s="246" t="s">
        <v>378</v>
      </c>
      <c r="G680" s="246">
        <v>2019</v>
      </c>
      <c r="H680" s="246">
        <v>5</v>
      </c>
      <c r="I680" s="246">
        <v>21</v>
      </c>
      <c r="J680" s="246">
        <v>1</v>
      </c>
      <c r="K680" s="246" t="s">
        <v>379</v>
      </c>
      <c r="L680" s="247">
        <v>1</v>
      </c>
      <c r="M680" s="246">
        <v>306796</v>
      </c>
      <c r="N680" s="246">
        <v>2631604</v>
      </c>
      <c r="O680" s="246">
        <v>9</v>
      </c>
      <c r="P680" s="246">
        <v>44</v>
      </c>
      <c r="Q680" s="246">
        <v>0</v>
      </c>
      <c r="R680" s="246"/>
      <c r="S680" s="246" t="s">
        <v>90</v>
      </c>
      <c r="T680" s="246" t="s">
        <v>133</v>
      </c>
      <c r="U680" s="246"/>
      <c r="V680" t="str">
        <f>INDEX(樣區!H:H,MATCH(F680,樣區!E:E,0))</f>
        <v>3月,5月</v>
      </c>
      <c r="W680" s="3" t="str">
        <f t="shared" si="118"/>
        <v>N</v>
      </c>
      <c r="X680" s="3" t="str">
        <f t="shared" si="119"/>
        <v/>
      </c>
      <c r="Y680" s="3" t="str">
        <f t="shared" si="120"/>
        <v/>
      </c>
      <c r="Z680" s="3" t="str">
        <f t="shared" si="121"/>
        <v/>
      </c>
      <c r="AA680" s="3" t="str">
        <f t="shared" si="122"/>
        <v/>
      </c>
      <c r="AB680" s="2" t="str">
        <f t="shared" si="123"/>
        <v/>
      </c>
      <c r="AC680" s="3" t="str">
        <f t="shared" si="124"/>
        <v/>
      </c>
      <c r="AD680" s="5" t="str">
        <f>IF(ISBLANK(O680),"需記錄時間",IFERROR(IF((AI680-TIME(0,5,59))&lt;0,"需計滿6分鍾",""),""))</f>
        <v/>
      </c>
      <c r="AE680" s="3" t="str">
        <f t="shared" si="125"/>
        <v/>
      </c>
      <c r="AF680" s="3"/>
      <c r="AH680" t="e">
        <f>MATCH(ROUND(M680,0)&amp;ROUND(N680,0),樣點!N:N,0)</f>
        <v>#N/A</v>
      </c>
      <c r="AI680" s="5">
        <f t="shared" si="126"/>
        <v>4.8611109959892929E-3</v>
      </c>
    </row>
    <row r="681" spans="3:35">
      <c r="C681" s="246" t="s">
        <v>209</v>
      </c>
      <c r="D681" s="246" t="s">
        <v>376</v>
      </c>
      <c r="E681" s="246" t="s">
        <v>377</v>
      </c>
      <c r="F681" s="246" t="s">
        <v>378</v>
      </c>
      <c r="G681" s="246">
        <v>2019</v>
      </c>
      <c r="H681" s="246">
        <v>5</v>
      </c>
      <c r="I681" s="246">
        <v>21</v>
      </c>
      <c r="J681" s="246">
        <v>1</v>
      </c>
      <c r="K681" s="246" t="s">
        <v>379</v>
      </c>
      <c r="L681" s="247">
        <v>2</v>
      </c>
      <c r="M681" s="246">
        <v>306632</v>
      </c>
      <c r="N681" s="246">
        <v>2631689</v>
      </c>
      <c r="O681" s="246">
        <v>9</v>
      </c>
      <c r="P681" s="246">
        <v>51</v>
      </c>
      <c r="Q681" s="246">
        <v>0</v>
      </c>
      <c r="R681" s="246"/>
      <c r="S681" s="246"/>
      <c r="T681" s="246" t="s">
        <v>380</v>
      </c>
      <c r="U681" s="246"/>
      <c r="V681" t="str">
        <f>INDEX(樣區!H:H,MATCH(F681,樣區!E:E,0))</f>
        <v>3月,5月</v>
      </c>
      <c r="W681" s="3" t="str">
        <f t="shared" si="118"/>
        <v>Y</v>
      </c>
      <c r="X681" s="3" t="str">
        <f t="shared" si="119"/>
        <v/>
      </c>
      <c r="Y681" s="3" t="str">
        <f t="shared" si="120"/>
        <v/>
      </c>
      <c r="Z681" s="3" t="str">
        <f t="shared" si="121"/>
        <v/>
      </c>
      <c r="AA681" s="3" t="str">
        <f t="shared" si="122"/>
        <v/>
      </c>
      <c r="AB681" s="249" t="str">
        <f t="shared" si="123"/>
        <v/>
      </c>
      <c r="AC681" s="3" t="str">
        <f t="shared" si="124"/>
        <v>請填最主要的棲地類型，其餘的可在備注補充說明</v>
      </c>
      <c r="AD681" s="5" t="str">
        <f t="shared" ref="AD681:AD685" si="130">IF(ISBLANK(O681),"需記錄時間",IFERROR(IF((AI681-TIME(0,5,59))&lt;0,"需計滿6分鐘",""),""))</f>
        <v/>
      </c>
      <c r="AE681" s="3" t="str">
        <f t="shared" si="125"/>
        <v/>
      </c>
      <c r="AF681" s="3"/>
      <c r="AH681">
        <f>MATCH(ROUND(M681,0)&amp;ROUND(N681,0),樣點!N:N,0)</f>
        <v>1648</v>
      </c>
      <c r="AI681" s="5">
        <f t="shared" si="126"/>
        <v>9.0277779963798821E-3</v>
      </c>
    </row>
    <row r="682" spans="3:35">
      <c r="C682" s="246" t="s">
        <v>209</v>
      </c>
      <c r="D682" s="246" t="s">
        <v>376</v>
      </c>
      <c r="E682" s="246" t="s">
        <v>377</v>
      </c>
      <c r="F682" s="246" t="s">
        <v>378</v>
      </c>
      <c r="G682" s="246">
        <v>2019</v>
      </c>
      <c r="H682" s="246">
        <v>5</v>
      </c>
      <c r="I682" s="246">
        <v>21</v>
      </c>
      <c r="J682" s="246">
        <v>1</v>
      </c>
      <c r="K682" s="246" t="s">
        <v>379</v>
      </c>
      <c r="L682" s="247">
        <v>3</v>
      </c>
      <c r="M682" s="246">
        <v>306891</v>
      </c>
      <c r="N682" s="246">
        <v>2631725</v>
      </c>
      <c r="O682" s="246">
        <v>10</v>
      </c>
      <c r="P682" s="246">
        <v>4</v>
      </c>
      <c r="Q682" s="246">
        <v>0</v>
      </c>
      <c r="R682" s="246"/>
      <c r="S682" s="246"/>
      <c r="T682" s="246" t="s">
        <v>381</v>
      </c>
      <c r="U682" s="246"/>
      <c r="V682" t="str">
        <f>INDEX(樣區!H:H,MATCH(F682,樣區!E:E,0))</f>
        <v>3月,5月</v>
      </c>
      <c r="W682" s="3" t="str">
        <f t="shared" si="118"/>
        <v>Y</v>
      </c>
      <c r="X682" s="3" t="str">
        <f t="shared" si="119"/>
        <v/>
      </c>
      <c r="Y682" s="3" t="str">
        <f t="shared" si="120"/>
        <v>時間太晚</v>
      </c>
      <c r="Z682" s="3" t="str">
        <f t="shared" si="121"/>
        <v/>
      </c>
      <c r="AA682" s="3" t="str">
        <f t="shared" si="122"/>
        <v/>
      </c>
      <c r="AB682" s="249" t="str">
        <f t="shared" si="123"/>
        <v/>
      </c>
      <c r="AC682" s="3" t="str">
        <f t="shared" si="124"/>
        <v>請填最主要的棲地類型，其餘的可在備注補充說明</v>
      </c>
      <c r="AD682" s="5" t="str">
        <f t="shared" si="130"/>
        <v/>
      </c>
      <c r="AE682" s="3" t="str">
        <f t="shared" si="125"/>
        <v/>
      </c>
      <c r="AF682" s="3"/>
      <c r="AH682">
        <f>MATCH(ROUND(M682,0)&amp;ROUND(N682,0),樣點!N:N,0)</f>
        <v>1649</v>
      </c>
      <c r="AI682" s="5">
        <f t="shared" si="126"/>
        <v>8.3333330112509429E-3</v>
      </c>
    </row>
    <row r="683" spans="3:35">
      <c r="C683" s="246" t="s">
        <v>209</v>
      </c>
      <c r="D683" s="246" t="s">
        <v>376</v>
      </c>
      <c r="E683" s="246" t="s">
        <v>377</v>
      </c>
      <c r="F683" s="246" t="s">
        <v>378</v>
      </c>
      <c r="G683" s="246">
        <v>2019</v>
      </c>
      <c r="H683" s="246">
        <v>5</v>
      </c>
      <c r="I683" s="246">
        <v>21</v>
      </c>
      <c r="J683" s="246">
        <v>1</v>
      </c>
      <c r="K683" s="246" t="s">
        <v>379</v>
      </c>
      <c r="L683" s="247">
        <v>4</v>
      </c>
      <c r="M683" s="246">
        <v>306154</v>
      </c>
      <c r="N683" s="246">
        <v>2631781</v>
      </c>
      <c r="O683" s="246">
        <v>10</v>
      </c>
      <c r="P683" s="246">
        <v>16</v>
      </c>
      <c r="Q683" s="246">
        <v>1</v>
      </c>
      <c r="R683" s="246" t="s">
        <v>89</v>
      </c>
      <c r="S683" s="246" t="s">
        <v>44</v>
      </c>
      <c r="T683" s="246" t="s">
        <v>31</v>
      </c>
      <c r="U683" s="246"/>
      <c r="V683" t="str">
        <f>INDEX(樣區!H:H,MATCH(F683,樣區!E:E,0))</f>
        <v>3月,5月</v>
      </c>
      <c r="W683" s="3" t="str">
        <f t="shared" si="118"/>
        <v>Y</v>
      </c>
      <c r="X683" s="3" t="str">
        <f t="shared" si="119"/>
        <v/>
      </c>
      <c r="Y683" s="3" t="str">
        <f t="shared" si="120"/>
        <v>時間太晚</v>
      </c>
      <c r="Z683" s="3" t="str">
        <f t="shared" si="121"/>
        <v/>
      </c>
      <c r="AA683" s="3" t="str">
        <f t="shared" si="122"/>
        <v/>
      </c>
      <c r="AB683" s="249" t="str">
        <f t="shared" si="123"/>
        <v>有叫聲應為猴群</v>
      </c>
      <c r="AC683" s="3" t="str">
        <f t="shared" si="124"/>
        <v/>
      </c>
      <c r="AD683" s="5" t="str">
        <f t="shared" si="130"/>
        <v/>
      </c>
      <c r="AE683" s="3" t="str">
        <f t="shared" si="125"/>
        <v/>
      </c>
      <c r="AF683" s="3"/>
      <c r="AH683">
        <f>MATCH(ROUND(M683,0)&amp;ROUND(N683,0),樣點!N:N,0)</f>
        <v>1650</v>
      </c>
      <c r="AI683" s="5">
        <f t="shared" si="126"/>
        <v>4.8611109959892929E-3</v>
      </c>
    </row>
    <row r="684" spans="3:35">
      <c r="C684" s="246" t="s">
        <v>209</v>
      </c>
      <c r="D684" s="246" t="s">
        <v>376</v>
      </c>
      <c r="E684" s="246" t="s">
        <v>377</v>
      </c>
      <c r="F684" s="246" t="s">
        <v>378</v>
      </c>
      <c r="G684" s="246">
        <v>2019</v>
      </c>
      <c r="H684" s="246">
        <v>5</v>
      </c>
      <c r="I684" s="246">
        <v>21</v>
      </c>
      <c r="J684" s="246">
        <v>1</v>
      </c>
      <c r="K684" s="246" t="s">
        <v>379</v>
      </c>
      <c r="L684" s="247">
        <v>5</v>
      </c>
      <c r="M684" s="246">
        <v>306444</v>
      </c>
      <c r="N684" s="246">
        <v>2632054</v>
      </c>
      <c r="O684" s="246">
        <v>10</v>
      </c>
      <c r="P684" s="246">
        <v>23</v>
      </c>
      <c r="Q684" s="246">
        <v>1</v>
      </c>
      <c r="R684" s="246" t="s">
        <v>89</v>
      </c>
      <c r="S684" s="246" t="s">
        <v>44</v>
      </c>
      <c r="T684" s="246" t="s">
        <v>26</v>
      </c>
      <c r="U684" s="246"/>
      <c r="V684" t="str">
        <f>INDEX(樣區!H:H,MATCH(F684,樣區!E:E,0))</f>
        <v>3月,5月</v>
      </c>
      <c r="W684" s="3" t="str">
        <f t="shared" si="118"/>
        <v>Y</v>
      </c>
      <c r="X684" s="3" t="str">
        <f t="shared" si="119"/>
        <v/>
      </c>
      <c r="Y684" s="3" t="str">
        <f t="shared" si="120"/>
        <v>時間太晚</v>
      </c>
      <c r="Z684" s="3" t="str">
        <f t="shared" si="121"/>
        <v/>
      </c>
      <c r="AA684" s="3" t="str">
        <f t="shared" si="122"/>
        <v/>
      </c>
      <c r="AB684" s="249" t="str">
        <f t="shared" si="123"/>
        <v>有叫聲應為猴群</v>
      </c>
      <c r="AC684" s="3" t="str">
        <f t="shared" si="124"/>
        <v/>
      </c>
      <c r="AD684" s="5" t="str">
        <f t="shared" si="130"/>
        <v/>
      </c>
      <c r="AE684" s="3" t="str">
        <f t="shared" si="125"/>
        <v/>
      </c>
      <c r="AF684" s="3"/>
      <c r="AH684">
        <f>MATCH(ROUND(M684,0)&amp;ROUND(N684,0),樣點!N:N,0)</f>
        <v>1651</v>
      </c>
      <c r="AI684" s="5">
        <f t="shared" si="126"/>
        <v>5.555555981118232E-3</v>
      </c>
    </row>
    <row r="685" spans="3:35">
      <c r="C685" s="246" t="s">
        <v>209</v>
      </c>
      <c r="D685" s="246" t="s">
        <v>376</v>
      </c>
      <c r="E685" s="246" t="s">
        <v>377</v>
      </c>
      <c r="F685" s="246" t="s">
        <v>378</v>
      </c>
      <c r="G685" s="246">
        <v>2019</v>
      </c>
      <c r="H685" s="246">
        <v>5</v>
      </c>
      <c r="I685" s="246">
        <v>21</v>
      </c>
      <c r="J685" s="246">
        <v>1</v>
      </c>
      <c r="K685" s="246" t="s">
        <v>379</v>
      </c>
      <c r="L685" s="247">
        <v>6</v>
      </c>
      <c r="M685" s="246">
        <v>306591</v>
      </c>
      <c r="N685" s="246">
        <v>2631863</v>
      </c>
      <c r="O685" s="246">
        <v>10</v>
      </c>
      <c r="P685" s="246">
        <v>31</v>
      </c>
      <c r="Q685" s="246">
        <v>1</v>
      </c>
      <c r="R685" s="246" t="s">
        <v>89</v>
      </c>
      <c r="S685" s="246" t="s">
        <v>44</v>
      </c>
      <c r="T685" s="246" t="s">
        <v>26</v>
      </c>
      <c r="U685" s="246"/>
      <c r="V685" t="str">
        <f>INDEX(樣區!H:H,MATCH(F685,樣區!E:E,0))</f>
        <v>3月,5月</v>
      </c>
      <c r="W685" s="3" t="str">
        <f t="shared" si="118"/>
        <v>Y</v>
      </c>
      <c r="X685" s="3" t="str">
        <f t="shared" si="119"/>
        <v/>
      </c>
      <c r="Y685" s="3" t="str">
        <f t="shared" si="120"/>
        <v>時間太晚</v>
      </c>
      <c r="Z685" s="3" t="str">
        <f t="shared" si="121"/>
        <v/>
      </c>
      <c r="AA685" s="3" t="str">
        <f t="shared" si="122"/>
        <v/>
      </c>
      <c r="AB685" s="249" t="str">
        <f t="shared" si="123"/>
        <v>有叫聲應為猴群</v>
      </c>
      <c r="AC685" s="3" t="str">
        <f t="shared" si="124"/>
        <v/>
      </c>
      <c r="AD685" s="5" t="str">
        <f t="shared" si="130"/>
        <v/>
      </c>
      <c r="AE685" s="3" t="str">
        <f t="shared" si="125"/>
        <v/>
      </c>
      <c r="AF685" s="3"/>
      <c r="AH685">
        <f>MATCH(ROUND(M685,0)&amp;ROUND(N685,0),樣點!N:N,0)</f>
        <v>1652</v>
      </c>
      <c r="AI685" s="5" t="str">
        <f t="shared" si="126"/>
        <v/>
      </c>
    </row>
    <row r="686" spans="3:35">
      <c r="C686" s="246" t="s">
        <v>209</v>
      </c>
      <c r="D686" s="246" t="s">
        <v>376</v>
      </c>
      <c r="E686" s="246" t="s">
        <v>382</v>
      </c>
      <c r="F686" s="246" t="s">
        <v>383</v>
      </c>
      <c r="G686" s="246">
        <v>2019</v>
      </c>
      <c r="H686" s="246">
        <v>5</v>
      </c>
      <c r="I686" s="246">
        <v>23</v>
      </c>
      <c r="J686" s="246">
        <v>1</v>
      </c>
      <c r="K686" s="246" t="s">
        <v>379</v>
      </c>
      <c r="L686" s="247">
        <v>1</v>
      </c>
      <c r="M686" s="246">
        <v>304934</v>
      </c>
      <c r="N686" s="246">
        <v>2629734</v>
      </c>
      <c r="O686" s="246">
        <v>10</v>
      </c>
      <c r="P686" s="246">
        <v>16</v>
      </c>
      <c r="Q686" s="246">
        <v>0</v>
      </c>
      <c r="R686" s="246"/>
      <c r="S686" s="246"/>
      <c r="T686" s="246" t="s">
        <v>26</v>
      </c>
      <c r="U686" s="246"/>
      <c r="V686" t="str">
        <f>INDEX(樣區!H:H,MATCH(F686,樣區!E:E,0))</f>
        <v>3月,5月</v>
      </c>
      <c r="W686" s="3" t="str">
        <f t="shared" si="118"/>
        <v>N</v>
      </c>
      <c r="X686" s="3" t="str">
        <f t="shared" si="119"/>
        <v/>
      </c>
      <c r="Y686" s="3" t="str">
        <f t="shared" si="120"/>
        <v>時間太晚</v>
      </c>
      <c r="Z686" s="3" t="str">
        <f t="shared" si="121"/>
        <v/>
      </c>
      <c r="AA686" s="3" t="str">
        <f t="shared" si="122"/>
        <v/>
      </c>
      <c r="AB686" s="2" t="str">
        <f t="shared" si="123"/>
        <v/>
      </c>
      <c r="AC686" s="3" t="str">
        <f t="shared" si="124"/>
        <v/>
      </c>
      <c r="AD686" s="5" t="str">
        <f>IF(ISBLANK(O686),"需記錄時間",IFERROR(IF((AI686-TIME(0,5,59))&lt;0,"需計滿6分鍾",""),""))</f>
        <v/>
      </c>
      <c r="AE686" s="3" t="str">
        <f t="shared" si="125"/>
        <v/>
      </c>
      <c r="AF686" s="3"/>
      <c r="AH686" t="e">
        <f>MATCH(ROUND(M686,0)&amp;ROUND(N686,0),樣點!N:N,0)</f>
        <v>#N/A</v>
      </c>
      <c r="AI686" s="5">
        <f t="shared" si="126"/>
        <v>6.2499999767169356E-3</v>
      </c>
    </row>
    <row r="687" spans="3:35">
      <c r="C687" s="246" t="s">
        <v>209</v>
      </c>
      <c r="D687" s="246" t="s">
        <v>376</v>
      </c>
      <c r="E687" s="246" t="s">
        <v>382</v>
      </c>
      <c r="F687" s="246" t="s">
        <v>383</v>
      </c>
      <c r="G687" s="246">
        <v>2019</v>
      </c>
      <c r="H687" s="246">
        <v>5</v>
      </c>
      <c r="I687" s="246">
        <v>23</v>
      </c>
      <c r="J687" s="246">
        <v>1</v>
      </c>
      <c r="K687" s="246" t="s">
        <v>379</v>
      </c>
      <c r="L687" s="247">
        <v>2</v>
      </c>
      <c r="M687" s="246">
        <v>304979</v>
      </c>
      <c r="N687" s="246">
        <v>2629880</v>
      </c>
      <c r="O687" s="246">
        <v>10</v>
      </c>
      <c r="P687" s="246">
        <v>25</v>
      </c>
      <c r="Q687" s="246">
        <v>0</v>
      </c>
      <c r="R687" s="246"/>
      <c r="S687" s="246"/>
      <c r="T687" s="246" t="s">
        <v>133</v>
      </c>
      <c r="U687" s="246"/>
      <c r="V687" t="str">
        <f>INDEX(樣區!H:H,MATCH(F687,樣區!E:E,0))</f>
        <v>3月,5月</v>
      </c>
      <c r="W687" s="3" t="str">
        <f t="shared" si="118"/>
        <v>Y</v>
      </c>
      <c r="X687" s="3" t="str">
        <f t="shared" si="119"/>
        <v/>
      </c>
      <c r="Y687" s="3" t="str">
        <f t="shared" si="120"/>
        <v>時間太晚</v>
      </c>
      <c r="Z687" s="3" t="str">
        <f t="shared" si="121"/>
        <v/>
      </c>
      <c r="AA687" s="3" t="str">
        <f t="shared" si="122"/>
        <v/>
      </c>
      <c r="AB687" s="249" t="str">
        <f t="shared" si="123"/>
        <v/>
      </c>
      <c r="AC687" s="3" t="str">
        <f t="shared" si="124"/>
        <v/>
      </c>
      <c r="AD687" s="5" t="str">
        <f t="shared" ref="AD687:AD714" si="131">IF(ISBLANK(O687),"需記錄時間",IFERROR(IF((AI687-TIME(0,5,59))&lt;0,"需計滿6分鐘",""),""))</f>
        <v/>
      </c>
      <c r="AE687" s="3" t="str">
        <f t="shared" si="125"/>
        <v/>
      </c>
      <c r="AF687" s="3"/>
      <c r="AH687">
        <f>MATCH(ROUND(M687,0)&amp;ROUND(N687,0),樣點!N:N,0)</f>
        <v>1654</v>
      </c>
      <c r="AI687" s="5">
        <f t="shared" si="126"/>
        <v>5.555555981118232E-3</v>
      </c>
    </row>
    <row r="688" spans="3:35">
      <c r="C688" s="246" t="s">
        <v>209</v>
      </c>
      <c r="D688" s="246" t="s">
        <v>376</v>
      </c>
      <c r="E688" s="246" t="s">
        <v>382</v>
      </c>
      <c r="F688" s="246" t="s">
        <v>383</v>
      </c>
      <c r="G688" s="246">
        <v>2019</v>
      </c>
      <c r="H688" s="246">
        <v>5</v>
      </c>
      <c r="I688" s="246">
        <v>23</v>
      </c>
      <c r="J688" s="246">
        <v>1</v>
      </c>
      <c r="K688" s="246" t="s">
        <v>379</v>
      </c>
      <c r="L688" s="247">
        <v>3</v>
      </c>
      <c r="M688" s="246">
        <v>304716</v>
      </c>
      <c r="N688" s="246">
        <v>2629916</v>
      </c>
      <c r="O688" s="246">
        <v>10</v>
      </c>
      <c r="P688" s="246">
        <v>33</v>
      </c>
      <c r="Q688" s="246">
        <v>0</v>
      </c>
      <c r="R688" s="246"/>
      <c r="S688" s="246"/>
      <c r="T688" s="246" t="s">
        <v>26</v>
      </c>
      <c r="U688" s="246"/>
      <c r="V688" t="str">
        <f>INDEX(樣區!H:H,MATCH(F688,樣區!E:E,0))</f>
        <v>3月,5月</v>
      </c>
      <c r="W688" s="3" t="str">
        <f t="shared" si="118"/>
        <v>Y</v>
      </c>
      <c r="X688" s="3" t="str">
        <f t="shared" si="119"/>
        <v/>
      </c>
      <c r="Y688" s="3" t="str">
        <f t="shared" si="120"/>
        <v>時間太晚</v>
      </c>
      <c r="Z688" s="3" t="str">
        <f t="shared" si="121"/>
        <v/>
      </c>
      <c r="AA688" s="3" t="str">
        <f t="shared" si="122"/>
        <v/>
      </c>
      <c r="AB688" s="249" t="str">
        <f t="shared" si="123"/>
        <v/>
      </c>
      <c r="AC688" s="3" t="str">
        <f t="shared" si="124"/>
        <v/>
      </c>
      <c r="AD688" s="5" t="str">
        <f t="shared" si="131"/>
        <v/>
      </c>
      <c r="AE688" s="3" t="str">
        <f t="shared" si="125"/>
        <v/>
      </c>
      <c r="AF688" s="3"/>
      <c r="AH688">
        <f>MATCH(ROUND(M688,0)&amp;ROUND(N688,0),樣點!N:N,0)</f>
        <v>1655</v>
      </c>
      <c r="AI688" s="5">
        <f t="shared" si="126"/>
        <v>4.1666670003905892E-3</v>
      </c>
    </row>
    <row r="689" spans="3:35">
      <c r="C689" s="246" t="s">
        <v>209</v>
      </c>
      <c r="D689" s="246" t="s">
        <v>376</v>
      </c>
      <c r="E689" s="246" t="s">
        <v>382</v>
      </c>
      <c r="F689" s="246" t="s">
        <v>383</v>
      </c>
      <c r="G689" s="246">
        <v>2019</v>
      </c>
      <c r="H689" s="246">
        <v>5</v>
      </c>
      <c r="I689" s="246">
        <v>23</v>
      </c>
      <c r="J689" s="246">
        <v>1</v>
      </c>
      <c r="K689" s="246" t="s">
        <v>379</v>
      </c>
      <c r="L689" s="247">
        <v>4</v>
      </c>
      <c r="M689" s="246">
        <v>304474</v>
      </c>
      <c r="N689" s="246">
        <v>2629968</v>
      </c>
      <c r="O689" s="246">
        <v>10</v>
      </c>
      <c r="P689" s="246">
        <v>39</v>
      </c>
      <c r="Q689" s="246">
        <v>0</v>
      </c>
      <c r="R689" s="246"/>
      <c r="S689" s="246"/>
      <c r="T689" s="246" t="s">
        <v>26</v>
      </c>
      <c r="U689" s="246"/>
      <c r="V689" t="str">
        <f>INDEX(樣區!H:H,MATCH(F689,樣區!E:E,0))</f>
        <v>3月,5月</v>
      </c>
      <c r="W689" s="3" t="str">
        <f t="shared" si="118"/>
        <v>Y</v>
      </c>
      <c r="X689" s="3" t="str">
        <f t="shared" si="119"/>
        <v/>
      </c>
      <c r="Y689" s="3" t="str">
        <f t="shared" si="120"/>
        <v>時間太晚</v>
      </c>
      <c r="Z689" s="3" t="str">
        <f t="shared" si="121"/>
        <v/>
      </c>
      <c r="AA689" s="3" t="str">
        <f t="shared" si="122"/>
        <v/>
      </c>
      <c r="AB689" s="249" t="str">
        <f t="shared" si="123"/>
        <v/>
      </c>
      <c r="AC689" s="3" t="str">
        <f t="shared" si="124"/>
        <v/>
      </c>
      <c r="AD689" s="5" t="str">
        <f t="shared" si="131"/>
        <v/>
      </c>
      <c r="AE689" s="3" t="str">
        <f t="shared" si="125"/>
        <v/>
      </c>
      <c r="AF689" s="3"/>
      <c r="AH689">
        <f>MATCH(ROUND(M689,0)&amp;ROUND(N689,0),樣點!N:N,0)</f>
        <v>1656</v>
      </c>
      <c r="AI689" s="5">
        <f t="shared" si="126"/>
        <v>7.6388880261220038E-3</v>
      </c>
    </row>
    <row r="690" spans="3:35">
      <c r="C690" s="246" t="s">
        <v>209</v>
      </c>
      <c r="D690" s="246" t="s">
        <v>376</v>
      </c>
      <c r="E690" s="246" t="s">
        <v>382</v>
      </c>
      <c r="F690" s="246" t="s">
        <v>383</v>
      </c>
      <c r="G690" s="246">
        <v>2019</v>
      </c>
      <c r="H690" s="246">
        <v>5</v>
      </c>
      <c r="I690" s="246">
        <v>23</v>
      </c>
      <c r="J690" s="246">
        <v>1</v>
      </c>
      <c r="K690" s="246" t="s">
        <v>379</v>
      </c>
      <c r="L690" s="247">
        <v>5</v>
      </c>
      <c r="M690" s="246">
        <v>304172</v>
      </c>
      <c r="N690" s="246">
        <v>2630056</v>
      </c>
      <c r="O690" s="246">
        <v>10</v>
      </c>
      <c r="P690" s="246">
        <v>50</v>
      </c>
      <c r="Q690" s="246">
        <v>0</v>
      </c>
      <c r="R690" s="246"/>
      <c r="S690" s="246"/>
      <c r="T690" s="246" t="s">
        <v>26</v>
      </c>
      <c r="U690" s="246"/>
      <c r="V690" t="str">
        <f>INDEX(樣區!H:H,MATCH(F690,樣區!E:E,0))</f>
        <v>3月,5月</v>
      </c>
      <c r="W690" s="3" t="str">
        <f t="shared" si="118"/>
        <v>Y</v>
      </c>
      <c r="X690" s="3" t="str">
        <f t="shared" si="119"/>
        <v/>
      </c>
      <c r="Y690" s="3" t="str">
        <f t="shared" si="120"/>
        <v>時間太晚</v>
      </c>
      <c r="Z690" s="3" t="str">
        <f t="shared" si="121"/>
        <v/>
      </c>
      <c r="AA690" s="3" t="str">
        <f t="shared" si="122"/>
        <v/>
      </c>
      <c r="AB690" s="249" t="str">
        <f t="shared" si="123"/>
        <v/>
      </c>
      <c r="AC690" s="3" t="str">
        <f t="shared" si="124"/>
        <v/>
      </c>
      <c r="AD690" s="5" t="str">
        <f t="shared" si="131"/>
        <v/>
      </c>
      <c r="AE690" s="3" t="str">
        <f t="shared" si="125"/>
        <v/>
      </c>
      <c r="AF690" s="3"/>
      <c r="AH690">
        <f>MATCH(ROUND(M690,0)&amp;ROUND(N690,0),樣點!N:N,0)</f>
        <v>1657</v>
      </c>
      <c r="AI690" s="5">
        <f t="shared" si="126"/>
        <v>5.555555981118232E-3</v>
      </c>
    </row>
    <row r="691" spans="3:35">
      <c r="C691" s="246" t="s">
        <v>209</v>
      </c>
      <c r="D691" s="246" t="s">
        <v>376</v>
      </c>
      <c r="E691" s="246" t="s">
        <v>382</v>
      </c>
      <c r="F691" s="246" t="s">
        <v>383</v>
      </c>
      <c r="G691" s="246">
        <v>2019</v>
      </c>
      <c r="H691" s="246">
        <v>5</v>
      </c>
      <c r="I691" s="246">
        <v>23</v>
      </c>
      <c r="J691" s="246">
        <v>1</v>
      </c>
      <c r="K691" s="246" t="s">
        <v>379</v>
      </c>
      <c r="L691" s="247">
        <v>6</v>
      </c>
      <c r="M691" s="246">
        <v>304073</v>
      </c>
      <c r="N691" s="246">
        <v>2629910</v>
      </c>
      <c r="O691" s="246">
        <v>10</v>
      </c>
      <c r="P691" s="246">
        <v>58</v>
      </c>
      <c r="Q691" s="246">
        <v>1</v>
      </c>
      <c r="R691" s="246" t="s">
        <v>89</v>
      </c>
      <c r="S691" s="246" t="s">
        <v>44</v>
      </c>
      <c r="T691" s="246" t="s">
        <v>26</v>
      </c>
      <c r="U691" s="246"/>
      <c r="V691" t="str">
        <f>INDEX(樣區!H:H,MATCH(F691,樣區!E:E,0))</f>
        <v>3月,5月</v>
      </c>
      <c r="W691" s="3" t="str">
        <f t="shared" si="118"/>
        <v>Y</v>
      </c>
      <c r="X691" s="3" t="str">
        <f t="shared" si="119"/>
        <v/>
      </c>
      <c r="Y691" s="3" t="str">
        <f t="shared" si="120"/>
        <v>時間太晚</v>
      </c>
      <c r="Z691" s="3" t="str">
        <f t="shared" si="121"/>
        <v/>
      </c>
      <c r="AA691" s="3" t="str">
        <f t="shared" si="122"/>
        <v/>
      </c>
      <c r="AB691" s="249" t="str">
        <f t="shared" si="123"/>
        <v>有叫聲應為猴群</v>
      </c>
      <c r="AC691" s="3" t="str">
        <f t="shared" si="124"/>
        <v/>
      </c>
      <c r="AD691" s="5" t="str">
        <f t="shared" si="131"/>
        <v/>
      </c>
      <c r="AE691" s="3" t="str">
        <f t="shared" si="125"/>
        <v/>
      </c>
      <c r="AF691" s="3"/>
      <c r="AH691">
        <f>MATCH(ROUND(M691,0)&amp;ROUND(N691,0),樣點!N:N,0)</f>
        <v>1658</v>
      </c>
      <c r="AI691" s="5" t="str">
        <f t="shared" si="126"/>
        <v/>
      </c>
    </row>
    <row r="692" spans="3:35">
      <c r="C692" s="246" t="s">
        <v>209</v>
      </c>
      <c r="D692" s="246" t="s">
        <v>376</v>
      </c>
      <c r="E692" s="246" t="s">
        <v>384</v>
      </c>
      <c r="F692" s="246" t="s">
        <v>385</v>
      </c>
      <c r="G692" s="246">
        <v>2019</v>
      </c>
      <c r="H692" s="246">
        <v>5</v>
      </c>
      <c r="I692" s="246">
        <v>24</v>
      </c>
      <c r="J692" s="246">
        <v>1</v>
      </c>
      <c r="K692" s="246" t="s">
        <v>386</v>
      </c>
      <c r="L692" s="247">
        <v>1</v>
      </c>
      <c r="M692" s="246">
        <v>309508</v>
      </c>
      <c r="N692" s="246">
        <v>2643731</v>
      </c>
      <c r="O692" s="246">
        <v>9</v>
      </c>
      <c r="P692" s="246">
        <v>34</v>
      </c>
      <c r="Q692" s="246">
        <v>0</v>
      </c>
      <c r="R692" s="246"/>
      <c r="S692" s="246" t="s">
        <v>90</v>
      </c>
      <c r="T692" s="246" t="s">
        <v>26</v>
      </c>
      <c r="U692" s="246"/>
      <c r="V692" t="str">
        <f>INDEX(樣區!H:H,MATCH(F692,樣區!E:E,0))</f>
        <v>3月,5月</v>
      </c>
      <c r="W692" s="3" t="str">
        <f t="shared" si="118"/>
        <v>Y</v>
      </c>
      <c r="X692" s="3" t="str">
        <f t="shared" si="119"/>
        <v/>
      </c>
      <c r="Y692" s="3" t="str">
        <f t="shared" si="120"/>
        <v/>
      </c>
      <c r="Z692" s="3" t="str">
        <f t="shared" si="121"/>
        <v/>
      </c>
      <c r="AA692" s="3" t="str">
        <f t="shared" si="122"/>
        <v/>
      </c>
      <c r="AB692" s="249" t="str">
        <f t="shared" si="123"/>
        <v/>
      </c>
      <c r="AC692" s="3" t="str">
        <f t="shared" si="124"/>
        <v/>
      </c>
      <c r="AD692" s="5" t="str">
        <f t="shared" si="131"/>
        <v/>
      </c>
      <c r="AE692" s="3" t="str">
        <f t="shared" si="125"/>
        <v/>
      </c>
      <c r="AF692" s="3"/>
      <c r="AH692">
        <f>MATCH(ROUND(M692,0)&amp;ROUND(N692,0),樣點!N:N,0)</f>
        <v>1659</v>
      </c>
      <c r="AI692" s="5">
        <f t="shared" si="126"/>
        <v>9.0277770068496466E-3</v>
      </c>
    </row>
    <row r="693" spans="3:35">
      <c r="C693" s="246" t="s">
        <v>209</v>
      </c>
      <c r="D693" s="246" t="s">
        <v>376</v>
      </c>
      <c r="E693" s="246" t="s">
        <v>384</v>
      </c>
      <c r="F693" s="246" t="s">
        <v>385</v>
      </c>
      <c r="G693" s="246">
        <v>2019</v>
      </c>
      <c r="H693" s="246">
        <v>5</v>
      </c>
      <c r="I693" s="246">
        <v>24</v>
      </c>
      <c r="J693" s="246">
        <v>1</v>
      </c>
      <c r="K693" s="246" t="s">
        <v>386</v>
      </c>
      <c r="L693" s="247">
        <v>2</v>
      </c>
      <c r="M693" s="246">
        <v>309393</v>
      </c>
      <c r="N693" s="246">
        <v>2643570</v>
      </c>
      <c r="O693" s="246">
        <v>9</v>
      </c>
      <c r="P693" s="246">
        <v>47</v>
      </c>
      <c r="Q693" s="246">
        <v>0</v>
      </c>
      <c r="R693" s="246"/>
      <c r="S693" s="246" t="s">
        <v>90</v>
      </c>
      <c r="T693" s="246" t="s">
        <v>387</v>
      </c>
      <c r="U693" s="246" t="s">
        <v>388</v>
      </c>
      <c r="V693" t="str">
        <f>INDEX(樣區!H:H,MATCH(F693,樣區!E:E,0))</f>
        <v>3月,5月</v>
      </c>
      <c r="W693" s="3" t="str">
        <f t="shared" si="118"/>
        <v>Y</v>
      </c>
      <c r="X693" s="3" t="str">
        <f t="shared" si="119"/>
        <v/>
      </c>
      <c r="Y693" s="3" t="str">
        <f t="shared" si="120"/>
        <v/>
      </c>
      <c r="Z693" s="3" t="str">
        <f t="shared" si="121"/>
        <v/>
      </c>
      <c r="AA693" s="3" t="str">
        <f t="shared" si="122"/>
        <v/>
      </c>
      <c r="AB693" s="249" t="str">
        <f t="shared" si="123"/>
        <v/>
      </c>
      <c r="AC693" s="3" t="str">
        <f t="shared" si="124"/>
        <v>請填最主要的棲地類型，其餘的可在備注補充說明</v>
      </c>
      <c r="AD693" s="5" t="str">
        <f t="shared" si="131"/>
        <v/>
      </c>
      <c r="AE693" s="3" t="str">
        <f t="shared" si="125"/>
        <v/>
      </c>
      <c r="AF693" s="3"/>
      <c r="AH693">
        <f>MATCH(ROUND(M693,0)&amp;ROUND(N693,0),樣點!N:N,0)</f>
        <v>1660</v>
      </c>
      <c r="AI693" s="5">
        <f t="shared" si="126"/>
        <v>6.2500000349245965E-3</v>
      </c>
    </row>
    <row r="694" spans="3:35">
      <c r="C694" s="246" t="s">
        <v>209</v>
      </c>
      <c r="D694" s="246" t="s">
        <v>376</v>
      </c>
      <c r="E694" s="246" t="s">
        <v>384</v>
      </c>
      <c r="F694" s="246" t="s">
        <v>385</v>
      </c>
      <c r="G694" s="246">
        <v>2019</v>
      </c>
      <c r="H694" s="246">
        <v>5</v>
      </c>
      <c r="I694" s="246">
        <v>24</v>
      </c>
      <c r="J694" s="246">
        <v>1</v>
      </c>
      <c r="K694" s="246" t="s">
        <v>386</v>
      </c>
      <c r="L694" s="247">
        <v>3</v>
      </c>
      <c r="M694" s="246">
        <v>309303</v>
      </c>
      <c r="N694" s="246">
        <v>2643377</v>
      </c>
      <c r="O694" s="246">
        <v>9</v>
      </c>
      <c r="P694" s="246">
        <v>56</v>
      </c>
      <c r="Q694" s="246">
        <v>2</v>
      </c>
      <c r="R694" s="246" t="s">
        <v>43</v>
      </c>
      <c r="S694" s="246" t="s">
        <v>44</v>
      </c>
      <c r="T694" s="246" t="s">
        <v>26</v>
      </c>
      <c r="U694" s="246"/>
      <c r="V694" t="str">
        <f>INDEX(樣區!H:H,MATCH(F694,樣區!E:E,0))</f>
        <v>3月,5月</v>
      </c>
      <c r="W694" s="3" t="str">
        <f t="shared" si="118"/>
        <v>Y</v>
      </c>
      <c r="X694" s="3" t="str">
        <f t="shared" si="119"/>
        <v/>
      </c>
      <c r="Y694" s="3" t="str">
        <f t="shared" si="120"/>
        <v/>
      </c>
      <c r="Z694" s="3" t="str">
        <f t="shared" si="121"/>
        <v/>
      </c>
      <c r="AA694" s="3" t="str">
        <f t="shared" si="122"/>
        <v/>
      </c>
      <c r="AB694" s="249" t="str">
        <f t="shared" si="123"/>
        <v/>
      </c>
      <c r="AC694" s="3" t="str">
        <f t="shared" si="124"/>
        <v/>
      </c>
      <c r="AD694" s="5" t="str">
        <f t="shared" si="131"/>
        <v/>
      </c>
      <c r="AE694" s="3" t="str">
        <f t="shared" si="125"/>
        <v/>
      </c>
      <c r="AF694" s="3"/>
      <c r="AH694">
        <f>MATCH(ROUND(M694,0)&amp;ROUND(N694,0),樣點!N:N,0)</f>
        <v>1661</v>
      </c>
      <c r="AI694" s="5">
        <f t="shared" si="126"/>
        <v>9.7222229815088212E-3</v>
      </c>
    </row>
    <row r="695" spans="3:35">
      <c r="C695" s="246" t="s">
        <v>209</v>
      </c>
      <c r="D695" s="246" t="s">
        <v>376</v>
      </c>
      <c r="E695" s="246" t="s">
        <v>384</v>
      </c>
      <c r="F695" s="246" t="s">
        <v>385</v>
      </c>
      <c r="G695" s="246">
        <v>2019</v>
      </c>
      <c r="H695" s="246">
        <v>5</v>
      </c>
      <c r="I695" s="246">
        <v>24</v>
      </c>
      <c r="J695" s="246">
        <v>1</v>
      </c>
      <c r="K695" s="246" t="s">
        <v>386</v>
      </c>
      <c r="L695" s="247">
        <v>4</v>
      </c>
      <c r="M695" s="246">
        <v>309201</v>
      </c>
      <c r="N695" s="246">
        <v>2643171</v>
      </c>
      <c r="O695" s="246">
        <v>10</v>
      </c>
      <c r="P695" s="246">
        <v>10</v>
      </c>
      <c r="Q695" s="246">
        <v>0</v>
      </c>
      <c r="R695" s="246"/>
      <c r="S695" s="246" t="s">
        <v>90</v>
      </c>
      <c r="T695" s="246" t="s">
        <v>26</v>
      </c>
      <c r="U695" s="246"/>
      <c r="V695" t="str">
        <f>INDEX(樣區!H:H,MATCH(F695,樣區!E:E,0))</f>
        <v>3月,5月</v>
      </c>
      <c r="W695" s="3" t="str">
        <f t="shared" si="118"/>
        <v>Y</v>
      </c>
      <c r="X695" s="3" t="str">
        <f t="shared" si="119"/>
        <v/>
      </c>
      <c r="Y695" s="3" t="str">
        <f t="shared" si="120"/>
        <v>時間太晚</v>
      </c>
      <c r="Z695" s="3" t="str">
        <f t="shared" si="121"/>
        <v/>
      </c>
      <c r="AA695" s="3" t="str">
        <f t="shared" si="122"/>
        <v/>
      </c>
      <c r="AB695" s="249" t="str">
        <f t="shared" si="123"/>
        <v/>
      </c>
      <c r="AC695" s="3" t="str">
        <f t="shared" si="124"/>
        <v/>
      </c>
      <c r="AD695" s="5" t="str">
        <f t="shared" si="131"/>
        <v/>
      </c>
      <c r="AE695" s="3" t="str">
        <f t="shared" si="125"/>
        <v/>
      </c>
      <c r="AF695" s="3"/>
      <c r="AH695">
        <f>MATCH(ROUND(M695,0)&amp;ROUND(N695,0),樣點!N:N,0)</f>
        <v>1662</v>
      </c>
      <c r="AI695" s="5">
        <f t="shared" si="126"/>
        <v>9.0277770068496466E-3</v>
      </c>
    </row>
    <row r="696" spans="3:35">
      <c r="C696" s="246" t="s">
        <v>209</v>
      </c>
      <c r="D696" s="246" t="s">
        <v>376</v>
      </c>
      <c r="E696" s="246" t="s">
        <v>384</v>
      </c>
      <c r="F696" s="246" t="s">
        <v>385</v>
      </c>
      <c r="G696" s="246">
        <v>2019</v>
      </c>
      <c r="H696" s="246">
        <v>5</v>
      </c>
      <c r="I696" s="246">
        <v>24</v>
      </c>
      <c r="J696" s="246">
        <v>1</v>
      </c>
      <c r="K696" s="246" t="s">
        <v>386</v>
      </c>
      <c r="L696" s="247">
        <v>5</v>
      </c>
      <c r="M696" s="246">
        <v>309069</v>
      </c>
      <c r="N696" s="246">
        <v>2642961</v>
      </c>
      <c r="O696" s="246">
        <v>10</v>
      </c>
      <c r="P696" s="246">
        <v>23</v>
      </c>
      <c r="Q696" s="246">
        <v>0</v>
      </c>
      <c r="R696" s="246"/>
      <c r="S696" s="246" t="s">
        <v>90</v>
      </c>
      <c r="T696" s="246" t="s">
        <v>387</v>
      </c>
      <c r="U696" s="246"/>
      <c r="V696" t="str">
        <f>INDEX(樣區!H:H,MATCH(F696,樣區!E:E,0))</f>
        <v>3月,5月</v>
      </c>
      <c r="W696" s="3" t="str">
        <f t="shared" si="118"/>
        <v>Y</v>
      </c>
      <c r="X696" s="3" t="str">
        <f t="shared" si="119"/>
        <v/>
      </c>
      <c r="Y696" s="3" t="str">
        <f t="shared" si="120"/>
        <v>時間太晚</v>
      </c>
      <c r="Z696" s="3" t="str">
        <f t="shared" si="121"/>
        <v/>
      </c>
      <c r="AA696" s="3" t="str">
        <f t="shared" si="122"/>
        <v/>
      </c>
      <c r="AB696" s="249" t="str">
        <f t="shared" si="123"/>
        <v/>
      </c>
      <c r="AC696" s="3" t="str">
        <f t="shared" si="124"/>
        <v>請填最主要的棲地類型，其餘的可在備注補充說明</v>
      </c>
      <c r="AD696" s="5" t="str">
        <f t="shared" si="131"/>
        <v/>
      </c>
      <c r="AE696" s="3" t="str">
        <f t="shared" si="125"/>
        <v/>
      </c>
      <c r="AF696" s="3"/>
      <c r="AH696">
        <f>MATCH(ROUND(M696,0)&amp;ROUND(N696,0),樣點!N:N,0)</f>
        <v>1663</v>
      </c>
      <c r="AI696" s="5">
        <f t="shared" si="126"/>
        <v>1.1805555957835168E-2</v>
      </c>
    </row>
    <row r="697" spans="3:35">
      <c r="C697" s="246" t="s">
        <v>209</v>
      </c>
      <c r="D697" s="246" t="s">
        <v>376</v>
      </c>
      <c r="E697" s="246" t="s">
        <v>384</v>
      </c>
      <c r="F697" s="246" t="s">
        <v>385</v>
      </c>
      <c r="G697" s="246">
        <v>2019</v>
      </c>
      <c r="H697" s="246">
        <v>5</v>
      </c>
      <c r="I697" s="246">
        <v>24</v>
      </c>
      <c r="J697" s="246">
        <v>1</v>
      </c>
      <c r="K697" s="246" t="s">
        <v>386</v>
      </c>
      <c r="L697" s="247">
        <v>6</v>
      </c>
      <c r="M697" s="246">
        <v>308835</v>
      </c>
      <c r="N697" s="246">
        <v>2642861</v>
      </c>
      <c r="O697" s="246">
        <v>10</v>
      </c>
      <c r="P697" s="246">
        <v>40</v>
      </c>
      <c r="Q697" s="246">
        <v>0</v>
      </c>
      <c r="R697" s="246"/>
      <c r="S697" s="246" t="s">
        <v>90</v>
      </c>
      <c r="T697" s="246" t="s">
        <v>389</v>
      </c>
      <c r="U697" s="246" t="s">
        <v>390</v>
      </c>
      <c r="V697" t="str">
        <f>INDEX(樣區!H:H,MATCH(F697,樣區!E:E,0))</f>
        <v>3月,5月</v>
      </c>
      <c r="W697" s="3" t="str">
        <f t="shared" si="118"/>
        <v>Y</v>
      </c>
      <c r="X697" s="3" t="str">
        <f t="shared" si="119"/>
        <v/>
      </c>
      <c r="Y697" s="3" t="str">
        <f t="shared" si="120"/>
        <v>時間太晚</v>
      </c>
      <c r="Z697" s="3" t="str">
        <f t="shared" si="121"/>
        <v/>
      </c>
      <c r="AA697" s="3" t="str">
        <f t="shared" si="122"/>
        <v/>
      </c>
      <c r="AB697" s="249" t="str">
        <f t="shared" si="123"/>
        <v/>
      </c>
      <c r="AC697" s="3" t="str">
        <f t="shared" si="124"/>
        <v>請填最主要的棲地類型，其餘的可在備注補充說明</v>
      </c>
      <c r="AD697" s="5" t="str">
        <f t="shared" si="131"/>
        <v/>
      </c>
      <c r="AE697" s="3" t="str">
        <f t="shared" si="125"/>
        <v/>
      </c>
      <c r="AF697" s="3"/>
      <c r="AH697">
        <f>MATCH(ROUND(M697,0)&amp;ROUND(N697,0),樣點!N:N,0)</f>
        <v>1664</v>
      </c>
      <c r="AI697" s="5">
        <f t="shared" si="126"/>
        <v>1.7361111007630825E-2</v>
      </c>
    </row>
    <row r="698" spans="3:35">
      <c r="C698" s="246" t="s">
        <v>209</v>
      </c>
      <c r="D698" s="246" t="s">
        <v>376</v>
      </c>
      <c r="E698" s="246" t="s">
        <v>384</v>
      </c>
      <c r="F698" s="246" t="s">
        <v>385</v>
      </c>
      <c r="G698" s="246">
        <v>2019</v>
      </c>
      <c r="H698" s="246">
        <v>5</v>
      </c>
      <c r="I698" s="246">
        <v>24</v>
      </c>
      <c r="J698" s="246">
        <v>1</v>
      </c>
      <c r="K698" s="246" t="s">
        <v>386</v>
      </c>
      <c r="L698" s="247">
        <v>7</v>
      </c>
      <c r="M698" s="246">
        <v>309406</v>
      </c>
      <c r="N698" s="246">
        <v>2643163</v>
      </c>
      <c r="O698" s="246">
        <v>11</v>
      </c>
      <c r="P698" s="246">
        <v>5</v>
      </c>
      <c r="Q698" s="246">
        <v>0</v>
      </c>
      <c r="R698" s="246"/>
      <c r="S698" s="246" t="s">
        <v>90</v>
      </c>
      <c r="T698" s="246" t="s">
        <v>26</v>
      </c>
      <c r="U698" s="246" t="s">
        <v>391</v>
      </c>
      <c r="V698" t="str">
        <f>INDEX(樣區!H:H,MATCH(F698,樣區!E:E,0))</f>
        <v>3月,5月</v>
      </c>
      <c r="W698" s="3" t="str">
        <f t="shared" si="118"/>
        <v>Y</v>
      </c>
      <c r="X698" s="3" t="str">
        <f t="shared" si="119"/>
        <v/>
      </c>
      <c r="Y698" s="3" t="str">
        <f t="shared" si="120"/>
        <v>時間太晚</v>
      </c>
      <c r="Z698" s="3" t="str">
        <f t="shared" si="121"/>
        <v/>
      </c>
      <c r="AA698" s="3" t="str">
        <f t="shared" si="122"/>
        <v/>
      </c>
      <c r="AB698" s="249" t="str">
        <f t="shared" si="123"/>
        <v/>
      </c>
      <c r="AC698" s="3" t="str">
        <f t="shared" si="124"/>
        <v/>
      </c>
      <c r="AD698" s="5" t="str">
        <f t="shared" si="131"/>
        <v/>
      </c>
      <c r="AE698" s="3" t="str">
        <f t="shared" si="125"/>
        <v/>
      </c>
      <c r="AF698" s="3"/>
      <c r="AH698">
        <f>MATCH(ROUND(M698,0)&amp;ROUND(N698,0),樣點!N:N,0)</f>
        <v>1665</v>
      </c>
      <c r="AI698" s="5" t="str">
        <f t="shared" si="126"/>
        <v/>
      </c>
    </row>
    <row r="699" spans="3:35">
      <c r="C699" s="246" t="s">
        <v>209</v>
      </c>
      <c r="D699" s="246" t="s">
        <v>376</v>
      </c>
      <c r="E699" s="246" t="s">
        <v>392</v>
      </c>
      <c r="F699" s="246" t="s">
        <v>393</v>
      </c>
      <c r="G699" s="246">
        <v>2019</v>
      </c>
      <c r="H699" s="246">
        <v>5</v>
      </c>
      <c r="I699" s="246">
        <v>27</v>
      </c>
      <c r="J699" s="246">
        <v>1</v>
      </c>
      <c r="K699" s="246" t="s">
        <v>386</v>
      </c>
      <c r="L699" s="247">
        <v>1</v>
      </c>
      <c r="M699" s="246">
        <v>308278</v>
      </c>
      <c r="N699" s="246">
        <v>2639984</v>
      </c>
      <c r="O699" s="246">
        <v>9</v>
      </c>
      <c r="P699" s="246">
        <v>41</v>
      </c>
      <c r="Q699" s="246">
        <v>0</v>
      </c>
      <c r="R699" s="246"/>
      <c r="S699" s="246" t="s">
        <v>90</v>
      </c>
      <c r="T699" s="246" t="s">
        <v>26</v>
      </c>
      <c r="U699" s="246"/>
      <c r="V699" t="str">
        <f>INDEX(樣區!H:H,MATCH(F699,樣區!E:E,0))</f>
        <v>3月,5月</v>
      </c>
      <c r="W699" s="3" t="str">
        <f t="shared" si="118"/>
        <v>Y</v>
      </c>
      <c r="X699" s="3" t="str">
        <f t="shared" si="119"/>
        <v/>
      </c>
      <c r="Y699" s="3" t="str">
        <f t="shared" si="120"/>
        <v/>
      </c>
      <c r="Z699" s="3" t="str">
        <f t="shared" si="121"/>
        <v/>
      </c>
      <c r="AA699" s="3" t="str">
        <f t="shared" si="122"/>
        <v/>
      </c>
      <c r="AB699" s="249" t="str">
        <f t="shared" si="123"/>
        <v/>
      </c>
      <c r="AC699" s="3" t="str">
        <f t="shared" si="124"/>
        <v/>
      </c>
      <c r="AD699" s="5" t="str">
        <f t="shared" si="131"/>
        <v/>
      </c>
      <c r="AE699" s="3" t="str">
        <f t="shared" si="125"/>
        <v/>
      </c>
      <c r="AF699" s="3"/>
      <c r="AH699">
        <f>MATCH(ROUND(M699,0)&amp;ROUND(N699,0),樣點!N:N,0)</f>
        <v>1666</v>
      </c>
      <c r="AI699" s="5">
        <f t="shared" si="126"/>
        <v>7.6388890156522393E-3</v>
      </c>
    </row>
    <row r="700" spans="3:35">
      <c r="C700" s="246" t="s">
        <v>209</v>
      </c>
      <c r="D700" s="246" t="s">
        <v>376</v>
      </c>
      <c r="E700" s="246" t="s">
        <v>392</v>
      </c>
      <c r="F700" s="246" t="s">
        <v>393</v>
      </c>
      <c r="G700" s="246">
        <v>2019</v>
      </c>
      <c r="H700" s="246">
        <v>5</v>
      </c>
      <c r="I700" s="246">
        <v>27</v>
      </c>
      <c r="J700" s="246">
        <v>1</v>
      </c>
      <c r="K700" s="246" t="s">
        <v>386</v>
      </c>
      <c r="L700" s="247">
        <v>2</v>
      </c>
      <c r="M700" s="246">
        <v>308202</v>
      </c>
      <c r="N700" s="246">
        <v>2639766</v>
      </c>
      <c r="O700" s="246">
        <v>9</v>
      </c>
      <c r="P700" s="246">
        <v>52</v>
      </c>
      <c r="Q700" s="246">
        <v>2</v>
      </c>
      <c r="R700" s="246" t="s">
        <v>43</v>
      </c>
      <c r="S700" s="246" t="s">
        <v>44</v>
      </c>
      <c r="T700" s="246" t="s">
        <v>26</v>
      </c>
      <c r="U700" s="246"/>
      <c r="V700" t="str">
        <f>INDEX(樣區!H:H,MATCH(F700,樣區!E:E,0))</f>
        <v>3月,5月</v>
      </c>
      <c r="W700" s="3" t="str">
        <f t="shared" si="118"/>
        <v>Y</v>
      </c>
      <c r="X700" s="3" t="str">
        <f t="shared" si="119"/>
        <v/>
      </c>
      <c r="Y700" s="3" t="str">
        <f t="shared" si="120"/>
        <v/>
      </c>
      <c r="Z700" s="3" t="str">
        <f t="shared" si="121"/>
        <v/>
      </c>
      <c r="AA700" s="3" t="str">
        <f t="shared" si="122"/>
        <v/>
      </c>
      <c r="AB700" s="249" t="str">
        <f t="shared" si="123"/>
        <v/>
      </c>
      <c r="AC700" s="3" t="str">
        <f t="shared" si="124"/>
        <v/>
      </c>
      <c r="AD700" s="5" t="str">
        <f t="shared" si="131"/>
        <v/>
      </c>
      <c r="AE700" s="3" t="str">
        <f t="shared" si="125"/>
        <v/>
      </c>
      <c r="AF700" s="3"/>
      <c r="AH700">
        <f>MATCH(ROUND(M700,0)&amp;ROUND(N700,0),樣點!N:N,0)</f>
        <v>1667</v>
      </c>
      <c r="AI700" s="5">
        <f t="shared" si="126"/>
        <v>8.3333330112509429E-3</v>
      </c>
    </row>
    <row r="701" spans="3:35">
      <c r="C701" s="246" t="s">
        <v>209</v>
      </c>
      <c r="D701" s="246" t="s">
        <v>376</v>
      </c>
      <c r="E701" s="246" t="s">
        <v>392</v>
      </c>
      <c r="F701" s="246" t="s">
        <v>393</v>
      </c>
      <c r="G701" s="246">
        <v>2019</v>
      </c>
      <c r="H701" s="246">
        <v>5</v>
      </c>
      <c r="I701" s="246">
        <v>27</v>
      </c>
      <c r="J701" s="246">
        <v>1</v>
      </c>
      <c r="K701" s="246" t="s">
        <v>386</v>
      </c>
      <c r="L701" s="247">
        <v>3</v>
      </c>
      <c r="M701" s="246">
        <v>308132</v>
      </c>
      <c r="N701" s="246">
        <v>2639544</v>
      </c>
      <c r="O701" s="246">
        <v>10</v>
      </c>
      <c r="P701" s="246">
        <v>4</v>
      </c>
      <c r="Q701" s="246">
        <v>2</v>
      </c>
      <c r="R701" s="246" t="s">
        <v>43</v>
      </c>
      <c r="S701" s="246" t="s">
        <v>44</v>
      </c>
      <c r="T701" s="246" t="s">
        <v>26</v>
      </c>
      <c r="U701" s="246"/>
      <c r="V701" t="str">
        <f>INDEX(樣區!H:H,MATCH(F701,樣區!E:E,0))</f>
        <v>3月,5月</v>
      </c>
      <c r="W701" s="3" t="str">
        <f t="shared" si="118"/>
        <v>Y</v>
      </c>
      <c r="X701" s="3" t="str">
        <f t="shared" si="119"/>
        <v/>
      </c>
      <c r="Y701" s="3" t="str">
        <f t="shared" si="120"/>
        <v>時間太晚</v>
      </c>
      <c r="Z701" s="3" t="str">
        <f t="shared" si="121"/>
        <v/>
      </c>
      <c r="AA701" s="3" t="str">
        <f t="shared" si="122"/>
        <v/>
      </c>
      <c r="AB701" s="249" t="str">
        <f t="shared" si="123"/>
        <v/>
      </c>
      <c r="AC701" s="3" t="str">
        <f t="shared" si="124"/>
        <v/>
      </c>
      <c r="AD701" s="5" t="str">
        <f t="shared" si="131"/>
        <v/>
      </c>
      <c r="AE701" s="3" t="str">
        <f t="shared" si="125"/>
        <v/>
      </c>
      <c r="AF701" s="3"/>
      <c r="AH701">
        <f>MATCH(ROUND(M701,0)&amp;ROUND(N701,0),樣點!N:N,0)</f>
        <v>1668</v>
      </c>
      <c r="AI701" s="5">
        <f t="shared" si="126"/>
        <v>1.1111110972706228E-2</v>
      </c>
    </row>
    <row r="702" spans="3:35">
      <c r="C702" s="246" t="s">
        <v>209</v>
      </c>
      <c r="D702" s="246" t="s">
        <v>376</v>
      </c>
      <c r="E702" s="246" t="s">
        <v>392</v>
      </c>
      <c r="F702" s="246" t="s">
        <v>393</v>
      </c>
      <c r="G702" s="246">
        <v>2019</v>
      </c>
      <c r="H702" s="246">
        <v>5</v>
      </c>
      <c r="I702" s="246">
        <v>27</v>
      </c>
      <c r="J702" s="246">
        <v>1</v>
      </c>
      <c r="K702" s="246" t="s">
        <v>386</v>
      </c>
      <c r="L702" s="247">
        <v>4</v>
      </c>
      <c r="M702" s="246">
        <v>307949</v>
      </c>
      <c r="N702" s="246">
        <v>2639386</v>
      </c>
      <c r="O702" s="246">
        <v>10</v>
      </c>
      <c r="P702" s="246">
        <v>20</v>
      </c>
      <c r="Q702" s="246">
        <v>0</v>
      </c>
      <c r="R702" s="246"/>
      <c r="S702" s="246" t="s">
        <v>90</v>
      </c>
      <c r="T702" s="246" t="s">
        <v>26</v>
      </c>
      <c r="U702" s="246"/>
      <c r="V702" t="str">
        <f>INDEX(樣區!H:H,MATCH(F702,樣區!E:E,0))</f>
        <v>3月,5月</v>
      </c>
      <c r="W702" s="3" t="str">
        <f t="shared" si="118"/>
        <v>Y</v>
      </c>
      <c r="X702" s="3" t="str">
        <f t="shared" si="119"/>
        <v/>
      </c>
      <c r="Y702" s="3" t="str">
        <f t="shared" si="120"/>
        <v>時間太晚</v>
      </c>
      <c r="Z702" s="3" t="str">
        <f t="shared" si="121"/>
        <v/>
      </c>
      <c r="AA702" s="3" t="str">
        <f t="shared" si="122"/>
        <v/>
      </c>
      <c r="AB702" s="249" t="str">
        <f t="shared" si="123"/>
        <v/>
      </c>
      <c r="AC702" s="3" t="str">
        <f t="shared" si="124"/>
        <v/>
      </c>
      <c r="AD702" s="5" t="str">
        <f t="shared" si="131"/>
        <v/>
      </c>
      <c r="AE702" s="3" t="str">
        <f t="shared" si="125"/>
        <v/>
      </c>
      <c r="AF702" s="3"/>
      <c r="AH702">
        <f>MATCH(ROUND(M702,0)&amp;ROUND(N702,0),樣點!N:N,0)</f>
        <v>1669</v>
      </c>
      <c r="AI702" s="5">
        <f t="shared" si="126"/>
        <v>1.0416667035315186E-2</v>
      </c>
    </row>
    <row r="703" spans="3:35">
      <c r="C703" s="246" t="s">
        <v>209</v>
      </c>
      <c r="D703" s="246" t="s">
        <v>376</v>
      </c>
      <c r="E703" s="246" t="s">
        <v>392</v>
      </c>
      <c r="F703" s="246" t="s">
        <v>393</v>
      </c>
      <c r="G703" s="246">
        <v>2019</v>
      </c>
      <c r="H703" s="246">
        <v>5</v>
      </c>
      <c r="I703" s="246">
        <v>27</v>
      </c>
      <c r="J703" s="246">
        <v>1</v>
      </c>
      <c r="K703" s="246" t="s">
        <v>386</v>
      </c>
      <c r="L703" s="247">
        <v>5</v>
      </c>
      <c r="M703" s="246">
        <v>307864</v>
      </c>
      <c r="N703" s="246">
        <v>2639248</v>
      </c>
      <c r="O703" s="246">
        <v>10</v>
      </c>
      <c r="P703" s="246">
        <v>35</v>
      </c>
      <c r="Q703" s="246">
        <v>0</v>
      </c>
      <c r="R703" s="246"/>
      <c r="S703" s="246" t="s">
        <v>90</v>
      </c>
      <c r="T703" s="246" t="s">
        <v>26</v>
      </c>
      <c r="U703" s="246"/>
      <c r="V703" t="str">
        <f>INDEX(樣區!H:H,MATCH(F703,樣區!E:E,0))</f>
        <v>3月,5月</v>
      </c>
      <c r="W703" s="3" t="str">
        <f t="shared" si="118"/>
        <v>Y</v>
      </c>
      <c r="X703" s="3" t="str">
        <f t="shared" si="119"/>
        <v/>
      </c>
      <c r="Y703" s="3" t="str">
        <f t="shared" si="120"/>
        <v>時間太晚</v>
      </c>
      <c r="Z703" s="3" t="str">
        <f t="shared" si="121"/>
        <v/>
      </c>
      <c r="AA703" s="3" t="str">
        <f t="shared" si="122"/>
        <v/>
      </c>
      <c r="AB703" s="249" t="str">
        <f t="shared" si="123"/>
        <v/>
      </c>
      <c r="AC703" s="3" t="str">
        <f t="shared" si="124"/>
        <v/>
      </c>
      <c r="AD703" s="5" t="str">
        <f t="shared" si="131"/>
        <v/>
      </c>
      <c r="AE703" s="3" t="str">
        <f t="shared" si="125"/>
        <v/>
      </c>
      <c r="AF703" s="3"/>
      <c r="AH703">
        <f>MATCH(ROUND(M703,0)&amp;ROUND(N703,0),樣點!N:N,0)</f>
        <v>1670</v>
      </c>
      <c r="AI703" s="5">
        <f t="shared" si="126"/>
        <v>6.9444439723156393E-3</v>
      </c>
    </row>
    <row r="704" spans="3:35">
      <c r="C704" s="246" t="s">
        <v>209</v>
      </c>
      <c r="D704" s="246" t="s">
        <v>376</v>
      </c>
      <c r="E704" s="246" t="s">
        <v>392</v>
      </c>
      <c r="F704" s="246" t="s">
        <v>393</v>
      </c>
      <c r="G704" s="246">
        <v>2019</v>
      </c>
      <c r="H704" s="246">
        <v>5</v>
      </c>
      <c r="I704" s="246">
        <v>27</v>
      </c>
      <c r="J704" s="246">
        <v>1</v>
      </c>
      <c r="K704" s="246" t="s">
        <v>386</v>
      </c>
      <c r="L704" s="247">
        <v>6</v>
      </c>
      <c r="M704" s="246">
        <v>307800</v>
      </c>
      <c r="N704" s="246">
        <v>2639081</v>
      </c>
      <c r="O704" s="246">
        <v>10</v>
      </c>
      <c r="P704" s="246">
        <v>45</v>
      </c>
      <c r="Q704" s="246">
        <v>0</v>
      </c>
      <c r="R704" s="246"/>
      <c r="S704" s="246" t="s">
        <v>90</v>
      </c>
      <c r="T704" s="246" t="s">
        <v>26</v>
      </c>
      <c r="U704" s="246"/>
      <c r="V704" t="str">
        <f>INDEX(樣區!H:H,MATCH(F704,樣區!E:E,0))</f>
        <v>3月,5月</v>
      </c>
      <c r="W704" s="3" t="str">
        <f t="shared" si="118"/>
        <v>Y</v>
      </c>
      <c r="X704" s="3" t="str">
        <f t="shared" si="119"/>
        <v/>
      </c>
      <c r="Y704" s="3" t="str">
        <f t="shared" si="120"/>
        <v>時間太晚</v>
      </c>
      <c r="Z704" s="3" t="str">
        <f t="shared" si="121"/>
        <v/>
      </c>
      <c r="AA704" s="3" t="str">
        <f t="shared" si="122"/>
        <v/>
      </c>
      <c r="AB704" s="249" t="str">
        <f t="shared" si="123"/>
        <v/>
      </c>
      <c r="AC704" s="3" t="str">
        <f t="shared" si="124"/>
        <v/>
      </c>
      <c r="AD704" s="5" t="str">
        <f t="shared" si="131"/>
        <v/>
      </c>
      <c r="AE704" s="3" t="str">
        <f t="shared" si="125"/>
        <v/>
      </c>
      <c r="AF704" s="3"/>
      <c r="AH704">
        <f>MATCH(ROUND(M704,0)&amp;ROUND(N704,0),樣點!N:N,0)</f>
        <v>1671</v>
      </c>
      <c r="AI704" s="5">
        <f t="shared" si="126"/>
        <v>8.3333340007811785E-3</v>
      </c>
    </row>
    <row r="705" spans="3:35">
      <c r="C705" s="246" t="s">
        <v>209</v>
      </c>
      <c r="D705" s="246" t="s">
        <v>376</v>
      </c>
      <c r="E705" s="246" t="s">
        <v>392</v>
      </c>
      <c r="F705" s="246" t="s">
        <v>393</v>
      </c>
      <c r="G705" s="246">
        <v>2019</v>
      </c>
      <c r="H705" s="246">
        <v>5</v>
      </c>
      <c r="I705" s="246">
        <v>27</v>
      </c>
      <c r="J705" s="246">
        <v>1</v>
      </c>
      <c r="K705" s="246" t="s">
        <v>386</v>
      </c>
      <c r="L705" s="247">
        <v>7</v>
      </c>
      <c r="M705" s="246">
        <v>307671</v>
      </c>
      <c r="N705" s="246">
        <v>2638872</v>
      </c>
      <c r="O705" s="246">
        <v>10</v>
      </c>
      <c r="P705" s="246">
        <v>57</v>
      </c>
      <c r="Q705" s="246">
        <v>2</v>
      </c>
      <c r="R705" s="246" t="s">
        <v>43</v>
      </c>
      <c r="S705" s="246" t="s">
        <v>44</v>
      </c>
      <c r="T705" s="246" t="s">
        <v>26</v>
      </c>
      <c r="U705" s="246"/>
      <c r="V705" t="str">
        <f>INDEX(樣區!H:H,MATCH(F705,樣區!E:E,0))</f>
        <v>3月,5月</v>
      </c>
      <c r="W705" s="3" t="str">
        <f t="shared" si="118"/>
        <v>Y</v>
      </c>
      <c r="X705" s="3" t="str">
        <f t="shared" si="119"/>
        <v/>
      </c>
      <c r="Y705" s="3" t="str">
        <f t="shared" si="120"/>
        <v>時間太晚</v>
      </c>
      <c r="Z705" s="3" t="str">
        <f t="shared" si="121"/>
        <v/>
      </c>
      <c r="AA705" s="3" t="str">
        <f t="shared" si="122"/>
        <v/>
      </c>
      <c r="AB705" s="249" t="str">
        <f t="shared" si="123"/>
        <v/>
      </c>
      <c r="AC705" s="3" t="str">
        <f t="shared" si="124"/>
        <v/>
      </c>
      <c r="AD705" s="5" t="str">
        <f t="shared" si="131"/>
        <v/>
      </c>
      <c r="AE705" s="3" t="str">
        <f t="shared" si="125"/>
        <v/>
      </c>
      <c r="AF705" s="3"/>
      <c r="AH705">
        <f>MATCH(ROUND(M705,0)&amp;ROUND(N705,0),樣點!N:N,0)</f>
        <v>1672</v>
      </c>
      <c r="AI705" s="5" t="str">
        <f t="shared" si="126"/>
        <v/>
      </c>
    </row>
    <row r="706" spans="3:35">
      <c r="C706" s="246" t="s">
        <v>209</v>
      </c>
      <c r="D706" s="246" t="s">
        <v>376</v>
      </c>
      <c r="E706" s="246" t="s">
        <v>394</v>
      </c>
      <c r="F706" s="246" t="s">
        <v>395</v>
      </c>
      <c r="G706" s="246">
        <v>2019</v>
      </c>
      <c r="H706" s="246">
        <v>5</v>
      </c>
      <c r="I706" s="246">
        <v>30</v>
      </c>
      <c r="J706" s="246">
        <v>1</v>
      </c>
      <c r="K706" s="246" t="s">
        <v>386</v>
      </c>
      <c r="L706" s="247">
        <v>1</v>
      </c>
      <c r="M706" s="246">
        <v>307295</v>
      </c>
      <c r="N706" s="246">
        <v>2640471</v>
      </c>
      <c r="O706" s="246">
        <v>10</v>
      </c>
      <c r="P706" s="246">
        <v>24</v>
      </c>
      <c r="Q706" s="246">
        <v>0</v>
      </c>
      <c r="R706" s="246"/>
      <c r="S706" s="246" t="s">
        <v>90</v>
      </c>
      <c r="T706" s="246" t="s">
        <v>387</v>
      </c>
      <c r="U706" s="246"/>
      <c r="V706" t="str">
        <f>INDEX(樣區!H:H,MATCH(F706,樣區!E:E,0))</f>
        <v>3月,5月</v>
      </c>
      <c r="W706" s="3" t="str">
        <f t="shared" ref="W706:W769" si="132">IF(ISNUMBER(AH706),"Y","N")</f>
        <v>Y</v>
      </c>
      <c r="X706" s="3" t="str">
        <f t="shared" ref="X706:X769" si="133">IF(OR(ISBLANK(H706),ISBLANK(I706)),"需記錄日期","")</f>
        <v/>
      </c>
      <c r="Y706" s="3" t="str">
        <f t="shared" ref="Y706:Y769" si="134">IF(O706&gt;9,"時間太晚","")</f>
        <v>時間太晚</v>
      </c>
      <c r="Z706" s="3" t="str">
        <f t="shared" ref="Z706:Z769" si="135">IF(ISBLANK(Q706),"需記錄數量",IF(Q706&gt;2,"2隻以上，請記為猴群",""))</f>
        <v/>
      </c>
      <c r="AA706" s="3" t="str">
        <f t="shared" ref="AA706:AA769" si="136">IF(OR(Q706=1,Q706=2),IF(ISTEXT(R706),"","需記錄距離"),"")</f>
        <v/>
      </c>
      <c r="AB706" s="249" t="str">
        <f t="shared" ref="AB706:AB769" si="137">IF(S706="Y",IF(Q706&lt;&gt;2,"有叫聲應為猴群",""),"")</f>
        <v/>
      </c>
      <c r="AC706" s="3" t="str">
        <f t="shared" ref="AC706:AC769" si="138">IF(ISBLANK(T706),"需記錄棲地類型",IF(LEN(T706)&lt;&gt;2,"請填最主要的棲地類型，其餘的可在備注補充說明",""))</f>
        <v>請填最主要的棲地類型，其餘的可在備注補充說明</v>
      </c>
      <c r="AD706" s="5" t="str">
        <f t="shared" si="131"/>
        <v/>
      </c>
      <c r="AE706" s="3" t="str">
        <f t="shared" ref="AE706:AE769" si="139">IF(COUNTIF(U706,"*搖樹*")=1,IF(Q706&lt;&gt;2,"有搖樹行為應為猴群",""),"")</f>
        <v/>
      </c>
      <c r="AF706" s="3"/>
      <c r="AH706">
        <f>MATCH(ROUND(M706,0)&amp;ROUND(N706,0),樣點!N:N,0)</f>
        <v>1673</v>
      </c>
      <c r="AI706" s="5">
        <f t="shared" ref="AI706:AI769" si="140">IF((F707&amp;J707)=(F706&amp;J706),ABS((DATE(G707,H707,I707)&amp;TIME(O707,P707,0))-(DATE(G706,H706,I706)&amp;TIME(O706,P706,0))),"")</f>
        <v>7.6388890156522393E-3</v>
      </c>
    </row>
    <row r="707" spans="3:35">
      <c r="C707" s="246" t="s">
        <v>209</v>
      </c>
      <c r="D707" s="246" t="s">
        <v>376</v>
      </c>
      <c r="E707" s="246" t="s">
        <v>394</v>
      </c>
      <c r="F707" s="246" t="s">
        <v>395</v>
      </c>
      <c r="G707" s="246">
        <v>2019</v>
      </c>
      <c r="H707" s="246">
        <v>5</v>
      </c>
      <c r="I707" s="246">
        <v>30</v>
      </c>
      <c r="J707" s="246">
        <v>1</v>
      </c>
      <c r="K707" s="246" t="s">
        <v>386</v>
      </c>
      <c r="L707" s="247">
        <v>2</v>
      </c>
      <c r="M707" s="246">
        <v>307472</v>
      </c>
      <c r="N707" s="246">
        <v>2640408</v>
      </c>
      <c r="O707" s="246">
        <v>10</v>
      </c>
      <c r="P707" s="246">
        <v>35</v>
      </c>
      <c r="Q707" s="246">
        <v>0</v>
      </c>
      <c r="R707" s="246"/>
      <c r="S707" s="246" t="s">
        <v>90</v>
      </c>
      <c r="T707" s="246" t="s">
        <v>396</v>
      </c>
      <c r="U707" s="246" t="s">
        <v>397</v>
      </c>
      <c r="V707" t="str">
        <f>INDEX(樣區!H:H,MATCH(F707,樣區!E:E,0))</f>
        <v>3月,5月</v>
      </c>
      <c r="W707" s="3" t="str">
        <f t="shared" si="132"/>
        <v>Y</v>
      </c>
      <c r="X707" s="3" t="str">
        <f t="shared" si="133"/>
        <v/>
      </c>
      <c r="Y707" s="3" t="str">
        <f t="shared" si="134"/>
        <v>時間太晚</v>
      </c>
      <c r="Z707" s="3" t="str">
        <f t="shared" si="135"/>
        <v/>
      </c>
      <c r="AA707" s="3" t="str">
        <f t="shared" si="136"/>
        <v/>
      </c>
      <c r="AB707" s="249" t="str">
        <f t="shared" si="137"/>
        <v/>
      </c>
      <c r="AC707" s="3" t="str">
        <f t="shared" si="138"/>
        <v>請填最主要的棲地類型，其餘的可在備注補充說明</v>
      </c>
      <c r="AD707" s="5" t="str">
        <f t="shared" si="131"/>
        <v/>
      </c>
      <c r="AE707" s="3" t="str">
        <f t="shared" si="139"/>
        <v/>
      </c>
      <c r="AF707" s="3"/>
      <c r="AH707">
        <f>MATCH(ROUND(M707,0)&amp;ROUND(N707,0),樣點!N:N,0)</f>
        <v>1674</v>
      </c>
      <c r="AI707" s="5">
        <f t="shared" si="140"/>
        <v>1.0416665987577289E-2</v>
      </c>
    </row>
    <row r="708" spans="3:35">
      <c r="C708" s="246" t="s">
        <v>209</v>
      </c>
      <c r="D708" s="246" t="s">
        <v>376</v>
      </c>
      <c r="E708" s="246" t="s">
        <v>394</v>
      </c>
      <c r="F708" s="246" t="s">
        <v>395</v>
      </c>
      <c r="G708" s="246">
        <v>2019</v>
      </c>
      <c r="H708" s="246">
        <v>5</v>
      </c>
      <c r="I708" s="246">
        <v>30</v>
      </c>
      <c r="J708" s="246">
        <v>1</v>
      </c>
      <c r="K708" s="246" t="s">
        <v>386</v>
      </c>
      <c r="L708" s="247">
        <v>3</v>
      </c>
      <c r="M708" s="246">
        <v>307182</v>
      </c>
      <c r="N708" s="246">
        <v>2640201</v>
      </c>
      <c r="O708" s="246">
        <v>10</v>
      </c>
      <c r="P708" s="246">
        <v>50</v>
      </c>
      <c r="Q708" s="246">
        <v>0</v>
      </c>
      <c r="R708" s="246"/>
      <c r="S708" s="246" t="s">
        <v>90</v>
      </c>
      <c r="T708" s="246" t="s">
        <v>387</v>
      </c>
      <c r="U708" s="246"/>
      <c r="V708" t="str">
        <f>INDEX(樣區!H:H,MATCH(F708,樣區!E:E,0))</f>
        <v>3月,5月</v>
      </c>
      <c r="W708" s="3" t="str">
        <f t="shared" si="132"/>
        <v>Y</v>
      </c>
      <c r="X708" s="3" t="str">
        <f t="shared" si="133"/>
        <v/>
      </c>
      <c r="Y708" s="3" t="str">
        <f t="shared" si="134"/>
        <v>時間太晚</v>
      </c>
      <c r="Z708" s="3" t="str">
        <f t="shared" si="135"/>
        <v/>
      </c>
      <c r="AA708" s="3" t="str">
        <f t="shared" si="136"/>
        <v/>
      </c>
      <c r="AB708" s="249" t="str">
        <f t="shared" si="137"/>
        <v/>
      </c>
      <c r="AC708" s="3" t="str">
        <f t="shared" si="138"/>
        <v>請填最主要的棲地類型，其餘的可在備注補充說明</v>
      </c>
      <c r="AD708" s="5" t="str">
        <f t="shared" si="131"/>
        <v/>
      </c>
      <c r="AE708" s="3" t="str">
        <f t="shared" si="139"/>
        <v/>
      </c>
      <c r="AF708" s="3"/>
      <c r="AH708">
        <f>MATCH(ROUND(M708,0)&amp;ROUND(N708,0),樣點!N:N,0)</f>
        <v>1675</v>
      </c>
      <c r="AI708" s="5">
        <f t="shared" si="140"/>
        <v>1.1111112020444125E-2</v>
      </c>
    </row>
    <row r="709" spans="3:35">
      <c r="C709" s="246" t="s">
        <v>209</v>
      </c>
      <c r="D709" s="246" t="s">
        <v>376</v>
      </c>
      <c r="E709" s="246" t="s">
        <v>394</v>
      </c>
      <c r="F709" s="246" t="s">
        <v>395</v>
      </c>
      <c r="G709" s="246">
        <v>2019</v>
      </c>
      <c r="H709" s="246">
        <v>5</v>
      </c>
      <c r="I709" s="246">
        <v>30</v>
      </c>
      <c r="J709" s="246">
        <v>1</v>
      </c>
      <c r="K709" s="246" t="s">
        <v>386</v>
      </c>
      <c r="L709" s="247">
        <v>4</v>
      </c>
      <c r="M709" s="246">
        <v>307294</v>
      </c>
      <c r="N709" s="246">
        <v>2640021</v>
      </c>
      <c r="O709" s="246">
        <v>11</v>
      </c>
      <c r="P709" s="246">
        <v>6</v>
      </c>
      <c r="Q709" s="246">
        <v>0</v>
      </c>
      <c r="R709" s="246"/>
      <c r="S709" s="246" t="s">
        <v>90</v>
      </c>
      <c r="T709" s="246" t="s">
        <v>26</v>
      </c>
      <c r="U709" s="246"/>
      <c r="V709" t="str">
        <f>INDEX(樣區!H:H,MATCH(F709,樣區!E:E,0))</f>
        <v>3月,5月</v>
      </c>
      <c r="W709" s="3" t="str">
        <f t="shared" si="132"/>
        <v>Y</v>
      </c>
      <c r="X709" s="3" t="str">
        <f t="shared" si="133"/>
        <v/>
      </c>
      <c r="Y709" s="3" t="str">
        <f t="shared" si="134"/>
        <v>時間太晚</v>
      </c>
      <c r="Z709" s="3" t="str">
        <f t="shared" si="135"/>
        <v/>
      </c>
      <c r="AA709" s="3" t="str">
        <f t="shared" si="136"/>
        <v/>
      </c>
      <c r="AB709" s="249" t="str">
        <f t="shared" si="137"/>
        <v/>
      </c>
      <c r="AC709" s="3" t="str">
        <f t="shared" si="138"/>
        <v/>
      </c>
      <c r="AD709" s="5" t="str">
        <f t="shared" si="131"/>
        <v/>
      </c>
      <c r="AE709" s="3" t="str">
        <f t="shared" si="139"/>
        <v/>
      </c>
      <c r="AF709" s="3"/>
      <c r="AH709">
        <f>MATCH(ROUND(M709,0)&amp;ROUND(N709,0),樣點!N:N,0)</f>
        <v>1676</v>
      </c>
      <c r="AI709" s="5">
        <f t="shared" si="140"/>
        <v>1.5972221968695521E-2</v>
      </c>
    </row>
    <row r="710" spans="3:35">
      <c r="C710" s="246" t="s">
        <v>209</v>
      </c>
      <c r="D710" s="246" t="s">
        <v>376</v>
      </c>
      <c r="E710" s="246" t="s">
        <v>394</v>
      </c>
      <c r="F710" s="246" t="s">
        <v>395</v>
      </c>
      <c r="G710" s="246">
        <v>2019</v>
      </c>
      <c r="H710" s="246">
        <v>5</v>
      </c>
      <c r="I710" s="246">
        <v>30</v>
      </c>
      <c r="J710" s="246">
        <v>1</v>
      </c>
      <c r="K710" s="246" t="s">
        <v>386</v>
      </c>
      <c r="L710" s="247">
        <v>5</v>
      </c>
      <c r="M710" s="246">
        <v>307046</v>
      </c>
      <c r="N710" s="246">
        <v>2639977</v>
      </c>
      <c r="O710" s="246">
        <v>11</v>
      </c>
      <c r="P710" s="246">
        <v>29</v>
      </c>
      <c r="Q710" s="246">
        <v>0</v>
      </c>
      <c r="R710" s="246"/>
      <c r="S710" s="246" t="s">
        <v>90</v>
      </c>
      <c r="T710" s="246" t="s">
        <v>26</v>
      </c>
      <c r="U710" s="246" t="s">
        <v>398</v>
      </c>
      <c r="V710" t="str">
        <f>INDEX(樣區!H:H,MATCH(F710,樣區!E:E,0))</f>
        <v>3月,5月</v>
      </c>
      <c r="W710" s="3" t="str">
        <f t="shared" si="132"/>
        <v>Y</v>
      </c>
      <c r="X710" s="3" t="str">
        <f t="shared" si="133"/>
        <v/>
      </c>
      <c r="Y710" s="3" t="str">
        <f t="shared" si="134"/>
        <v>時間太晚</v>
      </c>
      <c r="Z710" s="3" t="str">
        <f t="shared" si="135"/>
        <v/>
      </c>
      <c r="AA710" s="3" t="str">
        <f t="shared" si="136"/>
        <v/>
      </c>
      <c r="AB710" s="249" t="str">
        <f t="shared" si="137"/>
        <v/>
      </c>
      <c r="AC710" s="3" t="str">
        <f t="shared" si="138"/>
        <v/>
      </c>
      <c r="AD710" s="5" t="str">
        <f t="shared" si="131"/>
        <v/>
      </c>
      <c r="AE710" s="3" t="str">
        <f t="shared" si="139"/>
        <v/>
      </c>
      <c r="AF710" s="3"/>
      <c r="AH710">
        <f>MATCH(ROUND(M710,0)&amp;ROUND(N710,0),樣點!N:N,0)</f>
        <v>1677</v>
      </c>
      <c r="AI710" s="5">
        <f t="shared" si="140"/>
        <v>2.5694444018881768E-2</v>
      </c>
    </row>
    <row r="711" spans="3:35">
      <c r="C711" s="246" t="s">
        <v>209</v>
      </c>
      <c r="D711" s="246" t="s">
        <v>376</v>
      </c>
      <c r="E711" s="246" t="s">
        <v>394</v>
      </c>
      <c r="F711" s="246" t="s">
        <v>395</v>
      </c>
      <c r="G711" s="246">
        <v>2019</v>
      </c>
      <c r="H711" s="246">
        <v>5</v>
      </c>
      <c r="I711" s="246">
        <v>30</v>
      </c>
      <c r="J711" s="246">
        <v>1</v>
      </c>
      <c r="K711" s="246" t="s">
        <v>386</v>
      </c>
      <c r="L711" s="247">
        <v>6</v>
      </c>
      <c r="M711" s="246">
        <v>306837</v>
      </c>
      <c r="N711" s="246">
        <v>2640233</v>
      </c>
      <c r="O711" s="246">
        <v>12</v>
      </c>
      <c r="P711" s="246">
        <v>6</v>
      </c>
      <c r="Q711" s="246">
        <v>2</v>
      </c>
      <c r="R711" s="246" t="s">
        <v>89</v>
      </c>
      <c r="S711" s="246" t="s">
        <v>44</v>
      </c>
      <c r="T711" s="246" t="s">
        <v>387</v>
      </c>
      <c r="U711" s="246"/>
      <c r="V711" t="str">
        <f>INDEX(樣區!H:H,MATCH(F711,樣區!E:E,0))</f>
        <v>3月,5月</v>
      </c>
      <c r="W711" s="3" t="str">
        <f t="shared" si="132"/>
        <v>Y</v>
      </c>
      <c r="X711" s="3" t="str">
        <f t="shared" si="133"/>
        <v/>
      </c>
      <c r="Y711" s="3" t="str">
        <f t="shared" si="134"/>
        <v>時間太晚</v>
      </c>
      <c r="Z711" s="3" t="str">
        <f t="shared" si="135"/>
        <v/>
      </c>
      <c r="AA711" s="3" t="str">
        <f t="shared" si="136"/>
        <v/>
      </c>
      <c r="AB711" s="249" t="str">
        <f t="shared" si="137"/>
        <v/>
      </c>
      <c r="AC711" s="3" t="str">
        <f t="shared" si="138"/>
        <v>請填最主要的棲地類型，其餘的可在備注補充說明</v>
      </c>
      <c r="AD711" s="5" t="str">
        <f t="shared" si="131"/>
        <v/>
      </c>
      <c r="AE711" s="3" t="str">
        <f t="shared" si="139"/>
        <v/>
      </c>
      <c r="AF711" s="3"/>
      <c r="AH711">
        <f>MATCH(ROUND(M711,0)&amp;ROUND(N711,0),樣點!N:N,0)</f>
        <v>1678</v>
      </c>
      <c r="AI711" s="5">
        <f t="shared" si="140"/>
        <v>1.2500000011641532E-2</v>
      </c>
    </row>
    <row r="712" spans="3:35">
      <c r="C712" s="246" t="s">
        <v>209</v>
      </c>
      <c r="D712" s="246" t="s">
        <v>376</v>
      </c>
      <c r="E712" s="246" t="s">
        <v>394</v>
      </c>
      <c r="F712" s="246" t="s">
        <v>395</v>
      </c>
      <c r="G712" s="246">
        <v>2019</v>
      </c>
      <c r="H712" s="246">
        <v>5</v>
      </c>
      <c r="I712" s="246">
        <v>30</v>
      </c>
      <c r="J712" s="246">
        <v>1</v>
      </c>
      <c r="K712" s="246" t="s">
        <v>386</v>
      </c>
      <c r="L712" s="247">
        <v>7</v>
      </c>
      <c r="M712" s="246">
        <v>306633</v>
      </c>
      <c r="N712" s="246">
        <v>2639786</v>
      </c>
      <c r="O712" s="246">
        <v>12</v>
      </c>
      <c r="P712" s="246">
        <v>24</v>
      </c>
      <c r="Q712" s="246">
        <v>2</v>
      </c>
      <c r="R712" s="246" t="s">
        <v>89</v>
      </c>
      <c r="S712" s="246" t="s">
        <v>44</v>
      </c>
      <c r="T712" s="246" t="s">
        <v>387</v>
      </c>
      <c r="U712" s="246"/>
      <c r="V712" t="str">
        <f>INDEX(樣區!H:H,MATCH(F712,樣區!E:E,0))</f>
        <v>3月,5月</v>
      </c>
      <c r="W712" s="3" t="str">
        <f t="shared" si="132"/>
        <v>Y</v>
      </c>
      <c r="X712" s="3" t="str">
        <f t="shared" si="133"/>
        <v/>
      </c>
      <c r="Y712" s="3" t="str">
        <f t="shared" si="134"/>
        <v>時間太晚</v>
      </c>
      <c r="Z712" s="3" t="str">
        <f t="shared" si="135"/>
        <v/>
      </c>
      <c r="AA712" s="3" t="str">
        <f t="shared" si="136"/>
        <v/>
      </c>
      <c r="AB712" s="249" t="str">
        <f t="shared" si="137"/>
        <v/>
      </c>
      <c r="AC712" s="3" t="str">
        <f t="shared" si="138"/>
        <v>請填最主要的棲地類型，其餘的可在備注補充說明</v>
      </c>
      <c r="AD712" s="5" t="str">
        <f t="shared" si="131"/>
        <v/>
      </c>
      <c r="AE712" s="3" t="str">
        <f t="shared" si="139"/>
        <v/>
      </c>
      <c r="AF712" s="3"/>
      <c r="AH712">
        <f>MATCH(ROUND(M712,0)&amp;ROUND(N712,0),樣點!N:N,0)</f>
        <v>1679</v>
      </c>
      <c r="AI712" s="5" t="str">
        <f t="shared" si="140"/>
        <v/>
      </c>
    </row>
    <row r="713" spans="3:35">
      <c r="C713" s="246" t="s">
        <v>209</v>
      </c>
      <c r="D713" s="246" t="s">
        <v>376</v>
      </c>
      <c r="E713" s="246" t="s">
        <v>399</v>
      </c>
      <c r="F713" s="246" t="s">
        <v>400</v>
      </c>
      <c r="G713" s="246">
        <v>2019</v>
      </c>
      <c r="H713" s="246">
        <v>5</v>
      </c>
      <c r="I713" s="246">
        <v>24</v>
      </c>
      <c r="J713" s="246">
        <v>1</v>
      </c>
      <c r="K713" s="246" t="s">
        <v>401</v>
      </c>
      <c r="L713" s="247">
        <v>1</v>
      </c>
      <c r="M713" s="246">
        <v>300225</v>
      </c>
      <c r="N713" s="246">
        <v>2644826</v>
      </c>
      <c r="O713" s="246">
        <v>10</v>
      </c>
      <c r="P713" s="246">
        <v>12</v>
      </c>
      <c r="Q713" s="246">
        <v>0</v>
      </c>
      <c r="R713" s="246"/>
      <c r="S713" s="246" t="s">
        <v>90</v>
      </c>
      <c r="T713" s="246" t="s">
        <v>26</v>
      </c>
      <c r="U713" s="246" t="s">
        <v>402</v>
      </c>
      <c r="V713" t="str">
        <f>INDEX(樣區!H:H,MATCH(F713,樣區!E:E,0))</f>
        <v>3月,5月</v>
      </c>
      <c r="W713" s="3" t="str">
        <f t="shared" si="132"/>
        <v>Y</v>
      </c>
      <c r="X713" s="3" t="str">
        <f t="shared" si="133"/>
        <v/>
      </c>
      <c r="Y713" s="3" t="str">
        <f t="shared" si="134"/>
        <v>時間太晚</v>
      </c>
      <c r="Z713" s="3" t="str">
        <f t="shared" si="135"/>
        <v/>
      </c>
      <c r="AA713" s="3" t="str">
        <f t="shared" si="136"/>
        <v/>
      </c>
      <c r="AB713" s="249" t="str">
        <f t="shared" si="137"/>
        <v/>
      </c>
      <c r="AC713" s="3" t="str">
        <f t="shared" si="138"/>
        <v/>
      </c>
      <c r="AD713" s="5" t="str">
        <f t="shared" si="131"/>
        <v/>
      </c>
      <c r="AE713" s="3" t="str">
        <f t="shared" si="139"/>
        <v/>
      </c>
      <c r="AF713" s="3"/>
      <c r="AH713">
        <f>MATCH(ROUND(M713,0)&amp;ROUND(N713,0),樣點!N:N,0)</f>
        <v>1680</v>
      </c>
      <c r="AI713" s="5">
        <f t="shared" si="140"/>
        <v>9.7222219919785857E-3</v>
      </c>
    </row>
    <row r="714" spans="3:35">
      <c r="C714" s="246" t="s">
        <v>209</v>
      </c>
      <c r="D714" s="246" t="s">
        <v>376</v>
      </c>
      <c r="E714" s="246" t="s">
        <v>399</v>
      </c>
      <c r="F714" s="246" t="s">
        <v>400</v>
      </c>
      <c r="G714" s="246">
        <v>2019</v>
      </c>
      <c r="H714" s="246">
        <v>5</v>
      </c>
      <c r="I714" s="246">
        <v>24</v>
      </c>
      <c r="J714" s="246">
        <v>1</v>
      </c>
      <c r="K714" s="246" t="s">
        <v>401</v>
      </c>
      <c r="L714" s="247">
        <v>2</v>
      </c>
      <c r="M714" s="246">
        <v>300062</v>
      </c>
      <c r="N714" s="246">
        <v>2644688</v>
      </c>
      <c r="O714" s="246">
        <v>10</v>
      </c>
      <c r="P714" s="246">
        <v>26</v>
      </c>
      <c r="Q714" s="246">
        <v>0</v>
      </c>
      <c r="R714" s="246"/>
      <c r="S714" s="246" t="s">
        <v>90</v>
      </c>
      <c r="T714" s="246" t="s">
        <v>26</v>
      </c>
      <c r="U714" s="246" t="s">
        <v>402</v>
      </c>
      <c r="V714" t="str">
        <f>INDEX(樣區!H:H,MATCH(F714,樣區!E:E,0))</f>
        <v>3月,5月</v>
      </c>
      <c r="W714" s="3" t="str">
        <f t="shared" si="132"/>
        <v>Y</v>
      </c>
      <c r="X714" s="3" t="str">
        <f t="shared" si="133"/>
        <v/>
      </c>
      <c r="Y714" s="3" t="str">
        <f t="shared" si="134"/>
        <v>時間太晚</v>
      </c>
      <c r="Z714" s="3" t="str">
        <f t="shared" si="135"/>
        <v/>
      </c>
      <c r="AA714" s="3" t="str">
        <f t="shared" si="136"/>
        <v/>
      </c>
      <c r="AB714" s="249" t="str">
        <f t="shared" si="137"/>
        <v/>
      </c>
      <c r="AC714" s="3" t="str">
        <f t="shared" si="138"/>
        <v/>
      </c>
      <c r="AD714" s="5" t="str">
        <f t="shared" si="131"/>
        <v/>
      </c>
      <c r="AE714" s="3" t="str">
        <f t="shared" si="139"/>
        <v/>
      </c>
      <c r="AF714" s="3"/>
      <c r="AH714">
        <f>MATCH(ROUND(M714,0)&amp;ROUND(N714,0),樣點!N:N,0)</f>
        <v>1681</v>
      </c>
      <c r="AI714" s="5">
        <f t="shared" si="140"/>
        <v>8.3333330112509429E-3</v>
      </c>
    </row>
    <row r="715" spans="3:35">
      <c r="C715" s="246" t="s">
        <v>209</v>
      </c>
      <c r="D715" s="246" t="s">
        <v>376</v>
      </c>
      <c r="E715" s="246" t="s">
        <v>399</v>
      </c>
      <c r="F715" s="246" t="s">
        <v>400</v>
      </c>
      <c r="G715" s="246">
        <v>2019</v>
      </c>
      <c r="H715" s="246">
        <v>5</v>
      </c>
      <c r="I715" s="246">
        <v>24</v>
      </c>
      <c r="J715" s="246">
        <v>1</v>
      </c>
      <c r="K715" s="246" t="s">
        <v>401</v>
      </c>
      <c r="L715" s="247">
        <v>3</v>
      </c>
      <c r="M715" s="246">
        <v>299924</v>
      </c>
      <c r="N715" s="246">
        <v>2644624</v>
      </c>
      <c r="O715" s="246">
        <v>10</v>
      </c>
      <c r="P715" s="246">
        <v>38</v>
      </c>
      <c r="Q715" s="246">
        <v>0</v>
      </c>
      <c r="R715" s="246"/>
      <c r="S715" s="246" t="s">
        <v>90</v>
      </c>
      <c r="T715" s="246" t="s">
        <v>26</v>
      </c>
      <c r="U715" s="246" t="s">
        <v>402</v>
      </c>
      <c r="V715" t="str">
        <f>INDEX(樣區!H:H,MATCH(F715,樣區!E:E,0))</f>
        <v>3月,5月</v>
      </c>
      <c r="W715" s="3" t="str">
        <f t="shared" si="132"/>
        <v>N</v>
      </c>
      <c r="X715" s="3" t="str">
        <f t="shared" si="133"/>
        <v/>
      </c>
      <c r="Y715" s="3" t="str">
        <f t="shared" si="134"/>
        <v>時間太晚</v>
      </c>
      <c r="Z715" s="3" t="str">
        <f t="shared" si="135"/>
        <v/>
      </c>
      <c r="AA715" s="3" t="str">
        <f t="shared" si="136"/>
        <v/>
      </c>
      <c r="AB715" s="2" t="str">
        <f t="shared" si="137"/>
        <v/>
      </c>
      <c r="AC715" s="3" t="str">
        <f t="shared" si="138"/>
        <v/>
      </c>
      <c r="AD715" s="5" t="str">
        <f>IF(ISBLANK(O715),"需記錄時間",IFERROR(IF((AI715-TIME(0,5,59))&lt;0,"需計滿6分鍾",""),""))</f>
        <v/>
      </c>
      <c r="AE715" s="3" t="str">
        <f t="shared" si="139"/>
        <v/>
      </c>
      <c r="AF715" s="3"/>
      <c r="AH715" t="e">
        <f>MATCH(ROUND(M715,0)&amp;ROUND(N715,0),樣點!N:N,0)</f>
        <v>#N/A</v>
      </c>
      <c r="AI715" s="5">
        <f t="shared" si="140"/>
        <v>1.1805556016042829E-2</v>
      </c>
    </row>
    <row r="716" spans="3:35">
      <c r="C716" s="246" t="s">
        <v>209</v>
      </c>
      <c r="D716" s="246" t="s">
        <v>376</v>
      </c>
      <c r="E716" s="246" t="s">
        <v>399</v>
      </c>
      <c r="F716" s="246" t="s">
        <v>400</v>
      </c>
      <c r="G716" s="246">
        <v>2019</v>
      </c>
      <c r="H716" s="246">
        <v>5</v>
      </c>
      <c r="I716" s="246">
        <v>24</v>
      </c>
      <c r="J716" s="246">
        <v>1</v>
      </c>
      <c r="K716" s="246" t="s">
        <v>401</v>
      </c>
      <c r="L716" s="247">
        <v>4</v>
      </c>
      <c r="M716" s="246">
        <v>299631</v>
      </c>
      <c r="N716" s="246">
        <v>2644582</v>
      </c>
      <c r="O716" s="246">
        <v>10</v>
      </c>
      <c r="P716" s="246">
        <v>55</v>
      </c>
      <c r="Q716" s="246">
        <v>0</v>
      </c>
      <c r="R716" s="246"/>
      <c r="S716" s="246" t="s">
        <v>90</v>
      </c>
      <c r="T716" s="246" t="s">
        <v>26</v>
      </c>
      <c r="U716" s="246" t="s">
        <v>402</v>
      </c>
      <c r="V716" t="str">
        <f>INDEX(樣區!H:H,MATCH(F716,樣區!E:E,0))</f>
        <v>3月,5月</v>
      </c>
      <c r="W716" s="3" t="str">
        <f t="shared" si="132"/>
        <v>Y</v>
      </c>
      <c r="X716" s="3" t="str">
        <f t="shared" si="133"/>
        <v/>
      </c>
      <c r="Y716" s="3" t="str">
        <f t="shared" si="134"/>
        <v>時間太晚</v>
      </c>
      <c r="Z716" s="3" t="str">
        <f t="shared" si="135"/>
        <v/>
      </c>
      <c r="AA716" s="3" t="str">
        <f t="shared" si="136"/>
        <v/>
      </c>
      <c r="AB716" s="249" t="str">
        <f t="shared" si="137"/>
        <v/>
      </c>
      <c r="AC716" s="3" t="str">
        <f t="shared" si="138"/>
        <v/>
      </c>
      <c r="AD716" s="5" t="str">
        <f t="shared" ref="AD716:AD724" si="141">IF(ISBLANK(O716),"需記錄時間",IFERROR(IF((AI716-TIME(0,5,59))&lt;0,"需計滿6分鐘",""),""))</f>
        <v/>
      </c>
      <c r="AE716" s="3" t="str">
        <f t="shared" si="139"/>
        <v/>
      </c>
      <c r="AF716" s="3"/>
      <c r="AH716">
        <f>MATCH(ROUND(M716,0)&amp;ROUND(N716,0),樣點!N:N,0)</f>
        <v>1683</v>
      </c>
      <c r="AI716" s="5">
        <f t="shared" si="140"/>
        <v>1.0416665987577289E-2</v>
      </c>
    </row>
    <row r="717" spans="3:35">
      <c r="C717" s="246" t="s">
        <v>209</v>
      </c>
      <c r="D717" s="246" t="s">
        <v>376</v>
      </c>
      <c r="E717" s="246" t="s">
        <v>399</v>
      </c>
      <c r="F717" s="246" t="s">
        <v>400</v>
      </c>
      <c r="G717" s="246">
        <v>2019</v>
      </c>
      <c r="H717" s="246">
        <v>5</v>
      </c>
      <c r="I717" s="246">
        <v>24</v>
      </c>
      <c r="J717" s="246">
        <v>1</v>
      </c>
      <c r="K717" s="246" t="s">
        <v>401</v>
      </c>
      <c r="L717" s="247">
        <v>5</v>
      </c>
      <c r="M717" s="246">
        <v>299521</v>
      </c>
      <c r="N717" s="246">
        <v>2644384</v>
      </c>
      <c r="O717" s="246">
        <v>11</v>
      </c>
      <c r="P717" s="246">
        <v>10</v>
      </c>
      <c r="Q717" s="246">
        <v>0</v>
      </c>
      <c r="R717" s="246"/>
      <c r="S717" s="246" t="s">
        <v>90</v>
      </c>
      <c r="T717" s="246" t="s">
        <v>26</v>
      </c>
      <c r="U717" s="246" t="s">
        <v>402</v>
      </c>
      <c r="V717" t="str">
        <f>INDEX(樣區!H:H,MATCH(F717,樣區!E:E,0))</f>
        <v>3月,5月</v>
      </c>
      <c r="W717" s="3" t="str">
        <f t="shared" si="132"/>
        <v>Y</v>
      </c>
      <c r="X717" s="3" t="str">
        <f t="shared" si="133"/>
        <v/>
      </c>
      <c r="Y717" s="3" t="str">
        <f t="shared" si="134"/>
        <v>時間太晚</v>
      </c>
      <c r="Z717" s="3" t="str">
        <f t="shared" si="135"/>
        <v/>
      </c>
      <c r="AA717" s="3" t="str">
        <f t="shared" si="136"/>
        <v/>
      </c>
      <c r="AB717" s="249" t="str">
        <f t="shared" si="137"/>
        <v/>
      </c>
      <c r="AC717" s="3" t="str">
        <f t="shared" si="138"/>
        <v/>
      </c>
      <c r="AD717" s="5" t="str">
        <f t="shared" si="141"/>
        <v/>
      </c>
      <c r="AE717" s="3" t="str">
        <f t="shared" si="139"/>
        <v/>
      </c>
      <c r="AF717" s="3"/>
      <c r="AH717">
        <f>MATCH(ROUND(M717,0)&amp;ROUND(N717,0),樣點!N:N,0)</f>
        <v>1684</v>
      </c>
      <c r="AI717" s="5">
        <f t="shared" si="140"/>
        <v>7.6388890156522393E-3</v>
      </c>
    </row>
    <row r="718" spans="3:35">
      <c r="C718" s="246" t="s">
        <v>209</v>
      </c>
      <c r="D718" s="246" t="s">
        <v>376</v>
      </c>
      <c r="E718" s="246" t="s">
        <v>399</v>
      </c>
      <c r="F718" s="246" t="s">
        <v>400</v>
      </c>
      <c r="G718" s="246">
        <v>2019</v>
      </c>
      <c r="H718" s="246">
        <v>5</v>
      </c>
      <c r="I718" s="246">
        <v>24</v>
      </c>
      <c r="J718" s="246">
        <v>1</v>
      </c>
      <c r="K718" s="246" t="s">
        <v>401</v>
      </c>
      <c r="L718" s="247">
        <v>6</v>
      </c>
      <c r="M718" s="246">
        <v>299364</v>
      </c>
      <c r="N718" s="246">
        <v>2644212</v>
      </c>
      <c r="O718" s="246">
        <v>11</v>
      </c>
      <c r="P718" s="246">
        <v>21</v>
      </c>
      <c r="Q718" s="246">
        <v>0</v>
      </c>
      <c r="R718" s="246"/>
      <c r="S718" s="246" t="s">
        <v>90</v>
      </c>
      <c r="T718" s="246" t="s">
        <v>26</v>
      </c>
      <c r="U718" s="246" t="s">
        <v>402</v>
      </c>
      <c r="V718" t="str">
        <f>INDEX(樣區!H:H,MATCH(F718,樣區!E:E,0))</f>
        <v>3月,5月</v>
      </c>
      <c r="W718" s="3" t="str">
        <f t="shared" si="132"/>
        <v>Y</v>
      </c>
      <c r="X718" s="3" t="str">
        <f t="shared" si="133"/>
        <v/>
      </c>
      <c r="Y718" s="3" t="str">
        <f t="shared" si="134"/>
        <v>時間太晚</v>
      </c>
      <c r="Z718" s="3" t="str">
        <f t="shared" si="135"/>
        <v/>
      </c>
      <c r="AA718" s="3" t="str">
        <f t="shared" si="136"/>
        <v/>
      </c>
      <c r="AB718" s="249" t="str">
        <f t="shared" si="137"/>
        <v/>
      </c>
      <c r="AC718" s="3" t="str">
        <f t="shared" si="138"/>
        <v/>
      </c>
      <c r="AD718" s="5" t="str">
        <f t="shared" si="141"/>
        <v/>
      </c>
      <c r="AE718" s="3" t="str">
        <f t="shared" si="139"/>
        <v/>
      </c>
      <c r="AF718" s="3"/>
      <c r="AH718">
        <f>MATCH(ROUND(M718,0)&amp;ROUND(N718,0),樣點!N:N,0)</f>
        <v>1685</v>
      </c>
      <c r="AI718" s="5" t="str">
        <f t="shared" si="140"/>
        <v/>
      </c>
    </row>
    <row r="719" spans="3:35">
      <c r="C719" s="246" t="s">
        <v>209</v>
      </c>
      <c r="D719" s="246" t="s">
        <v>376</v>
      </c>
      <c r="E719" s="246" t="s">
        <v>403</v>
      </c>
      <c r="F719" s="246" t="s">
        <v>404</v>
      </c>
      <c r="G719" s="246">
        <v>2019</v>
      </c>
      <c r="H719" s="246">
        <v>5</v>
      </c>
      <c r="I719" s="246">
        <v>23</v>
      </c>
      <c r="J719" s="246">
        <v>1</v>
      </c>
      <c r="K719" s="246" t="s">
        <v>405</v>
      </c>
      <c r="L719" s="247">
        <v>1</v>
      </c>
      <c r="M719" s="246">
        <v>292275</v>
      </c>
      <c r="N719" s="246">
        <v>2637751</v>
      </c>
      <c r="O719" s="246">
        <v>9</v>
      </c>
      <c r="P719" s="246">
        <v>40</v>
      </c>
      <c r="Q719" s="246">
        <v>0</v>
      </c>
      <c r="R719" s="246"/>
      <c r="S719" s="246" t="s">
        <v>90</v>
      </c>
      <c r="T719" s="246" t="s">
        <v>26</v>
      </c>
      <c r="U719" s="246"/>
      <c r="V719" t="str">
        <f>INDEX(樣區!H:H,MATCH(F719,樣區!E:E,0))</f>
        <v>3月,5月</v>
      </c>
      <c r="W719" s="3" t="str">
        <f t="shared" si="132"/>
        <v>Y</v>
      </c>
      <c r="X719" s="3" t="str">
        <f t="shared" si="133"/>
        <v/>
      </c>
      <c r="Y719" s="3" t="str">
        <f t="shared" si="134"/>
        <v/>
      </c>
      <c r="Z719" s="3" t="str">
        <f t="shared" si="135"/>
        <v/>
      </c>
      <c r="AA719" s="3" t="str">
        <f t="shared" si="136"/>
        <v/>
      </c>
      <c r="AB719" s="249" t="str">
        <f t="shared" si="137"/>
        <v/>
      </c>
      <c r="AC719" s="3" t="str">
        <f t="shared" si="138"/>
        <v/>
      </c>
      <c r="AD719" s="5" t="str">
        <f t="shared" si="141"/>
        <v/>
      </c>
      <c r="AE719" s="3" t="str">
        <f t="shared" si="139"/>
        <v/>
      </c>
      <c r="AF719" s="3"/>
      <c r="AH719">
        <f>MATCH(ROUND(M719,0)&amp;ROUND(N719,0),樣點!N:N,0)</f>
        <v>1611</v>
      </c>
      <c r="AI719" s="5">
        <f t="shared" si="140"/>
        <v>1.0416666977107525E-2</v>
      </c>
    </row>
    <row r="720" spans="3:35">
      <c r="C720" s="246" t="s">
        <v>209</v>
      </c>
      <c r="D720" s="246" t="s">
        <v>376</v>
      </c>
      <c r="E720" s="246" t="s">
        <v>403</v>
      </c>
      <c r="F720" s="246" t="s">
        <v>404</v>
      </c>
      <c r="G720" s="246">
        <v>2019</v>
      </c>
      <c r="H720" s="246">
        <v>5</v>
      </c>
      <c r="I720" s="246">
        <v>23</v>
      </c>
      <c r="J720" s="246">
        <v>1</v>
      </c>
      <c r="K720" s="246" t="s">
        <v>405</v>
      </c>
      <c r="L720" s="247">
        <v>2</v>
      </c>
      <c r="M720" s="246">
        <v>292498</v>
      </c>
      <c r="N720" s="246">
        <v>2637677</v>
      </c>
      <c r="O720" s="246">
        <v>9</v>
      </c>
      <c r="P720" s="246">
        <v>55</v>
      </c>
      <c r="Q720" s="246">
        <v>0</v>
      </c>
      <c r="R720" s="246"/>
      <c r="S720" s="246" t="s">
        <v>90</v>
      </c>
      <c r="T720" s="246" t="s">
        <v>26</v>
      </c>
      <c r="U720" s="246"/>
      <c r="V720" t="str">
        <f>INDEX(樣區!H:H,MATCH(F720,樣區!E:E,0))</f>
        <v>3月,5月</v>
      </c>
      <c r="W720" s="3" t="str">
        <f t="shared" si="132"/>
        <v>Y</v>
      </c>
      <c r="X720" s="3" t="str">
        <f t="shared" si="133"/>
        <v/>
      </c>
      <c r="Y720" s="3" t="str">
        <f t="shared" si="134"/>
        <v/>
      </c>
      <c r="Z720" s="3" t="str">
        <f t="shared" si="135"/>
        <v/>
      </c>
      <c r="AA720" s="3" t="str">
        <f t="shared" si="136"/>
        <v/>
      </c>
      <c r="AB720" s="249" t="str">
        <f t="shared" si="137"/>
        <v/>
      </c>
      <c r="AC720" s="3" t="str">
        <f t="shared" si="138"/>
        <v/>
      </c>
      <c r="AD720" s="5" t="str">
        <f t="shared" si="141"/>
        <v/>
      </c>
      <c r="AE720" s="3" t="str">
        <f t="shared" si="139"/>
        <v/>
      </c>
      <c r="AF720" s="3"/>
      <c r="AH720">
        <f>MATCH(ROUND(M720,0)&amp;ROUND(N720,0),樣點!N:N,0)</f>
        <v>1612</v>
      </c>
      <c r="AI720" s="5">
        <f t="shared" si="140"/>
        <v>1.0416667035315186E-2</v>
      </c>
    </row>
    <row r="721" spans="3:35">
      <c r="C721" s="246" t="s">
        <v>209</v>
      </c>
      <c r="D721" s="246" t="s">
        <v>376</v>
      </c>
      <c r="E721" s="246" t="s">
        <v>403</v>
      </c>
      <c r="F721" s="246" t="s">
        <v>404</v>
      </c>
      <c r="G721" s="246">
        <v>2019</v>
      </c>
      <c r="H721" s="246">
        <v>5</v>
      </c>
      <c r="I721" s="246">
        <v>23</v>
      </c>
      <c r="J721" s="246">
        <v>1</v>
      </c>
      <c r="K721" s="246" t="s">
        <v>405</v>
      </c>
      <c r="L721" s="247">
        <v>3</v>
      </c>
      <c r="M721" s="246">
        <v>292737</v>
      </c>
      <c r="N721" s="246">
        <v>2637415</v>
      </c>
      <c r="O721" s="246">
        <v>10</v>
      </c>
      <c r="P721" s="246">
        <v>10</v>
      </c>
      <c r="Q721" s="246">
        <v>0</v>
      </c>
      <c r="R721" s="246"/>
      <c r="S721" s="246" t="s">
        <v>90</v>
      </c>
      <c r="T721" s="246" t="s">
        <v>26</v>
      </c>
      <c r="U721" s="246"/>
      <c r="V721" t="str">
        <f>INDEX(樣區!H:H,MATCH(F721,樣區!E:E,0))</f>
        <v>3月,5月</v>
      </c>
      <c r="W721" s="3" t="str">
        <f t="shared" si="132"/>
        <v>Y</v>
      </c>
      <c r="X721" s="3" t="str">
        <f t="shared" si="133"/>
        <v/>
      </c>
      <c r="Y721" s="3" t="str">
        <f t="shared" si="134"/>
        <v>時間太晚</v>
      </c>
      <c r="Z721" s="3" t="str">
        <f t="shared" si="135"/>
        <v/>
      </c>
      <c r="AA721" s="3" t="str">
        <f t="shared" si="136"/>
        <v/>
      </c>
      <c r="AB721" s="249" t="str">
        <f t="shared" si="137"/>
        <v/>
      </c>
      <c r="AC721" s="3" t="str">
        <f t="shared" si="138"/>
        <v/>
      </c>
      <c r="AD721" s="5" t="str">
        <f t="shared" si="141"/>
        <v/>
      </c>
      <c r="AE721" s="3" t="str">
        <f t="shared" si="139"/>
        <v/>
      </c>
      <c r="AF721" s="3"/>
      <c r="AH721">
        <f>MATCH(ROUND(M721,0)&amp;ROUND(N721,0),樣點!N:N,0)</f>
        <v>1613</v>
      </c>
      <c r="AI721" s="5">
        <f t="shared" si="140"/>
        <v>6.9444439723156393E-3</v>
      </c>
    </row>
    <row r="722" spans="3:35">
      <c r="C722" s="246" t="s">
        <v>209</v>
      </c>
      <c r="D722" s="246" t="s">
        <v>376</v>
      </c>
      <c r="E722" s="246" t="s">
        <v>403</v>
      </c>
      <c r="F722" s="246" t="s">
        <v>404</v>
      </c>
      <c r="G722" s="246">
        <v>2019</v>
      </c>
      <c r="H722" s="246">
        <v>5</v>
      </c>
      <c r="I722" s="246">
        <v>23</v>
      </c>
      <c r="J722" s="246">
        <v>1</v>
      </c>
      <c r="K722" s="246" t="s">
        <v>405</v>
      </c>
      <c r="L722" s="247">
        <v>4</v>
      </c>
      <c r="M722" s="246">
        <v>292953</v>
      </c>
      <c r="N722" s="246">
        <v>2637169</v>
      </c>
      <c r="O722" s="246">
        <v>10</v>
      </c>
      <c r="P722" s="246">
        <v>20</v>
      </c>
      <c r="Q722" s="246">
        <v>0</v>
      </c>
      <c r="R722" s="246"/>
      <c r="S722" s="246" t="s">
        <v>90</v>
      </c>
      <c r="T722" s="246" t="s">
        <v>26</v>
      </c>
      <c r="U722" s="246"/>
      <c r="V722" t="str">
        <f>INDEX(樣區!H:H,MATCH(F722,樣區!E:E,0))</f>
        <v>3月,5月</v>
      </c>
      <c r="W722" s="3" t="str">
        <f t="shared" si="132"/>
        <v>Y</v>
      </c>
      <c r="X722" s="3" t="str">
        <f t="shared" si="133"/>
        <v/>
      </c>
      <c r="Y722" s="3" t="str">
        <f t="shared" si="134"/>
        <v>時間太晚</v>
      </c>
      <c r="Z722" s="3" t="str">
        <f t="shared" si="135"/>
        <v/>
      </c>
      <c r="AA722" s="3" t="str">
        <f t="shared" si="136"/>
        <v/>
      </c>
      <c r="AB722" s="249" t="str">
        <f t="shared" si="137"/>
        <v/>
      </c>
      <c r="AC722" s="3" t="str">
        <f t="shared" si="138"/>
        <v/>
      </c>
      <c r="AD722" s="5" t="str">
        <f t="shared" si="141"/>
        <v/>
      </c>
      <c r="AE722" s="3" t="str">
        <f t="shared" si="139"/>
        <v/>
      </c>
      <c r="AF722" s="3"/>
      <c r="AH722">
        <f>MATCH(ROUND(M722,0)&amp;ROUND(N722,0),樣點!N:N,0)</f>
        <v>1614</v>
      </c>
      <c r="AI722" s="5">
        <f t="shared" si="140"/>
        <v>1.0416667035315186E-2</v>
      </c>
    </row>
    <row r="723" spans="3:35">
      <c r="C723" s="246" t="s">
        <v>209</v>
      </c>
      <c r="D723" s="246" t="s">
        <v>376</v>
      </c>
      <c r="E723" s="246" t="s">
        <v>403</v>
      </c>
      <c r="F723" s="246" t="s">
        <v>404</v>
      </c>
      <c r="G723" s="246">
        <v>2019</v>
      </c>
      <c r="H723" s="246">
        <v>5</v>
      </c>
      <c r="I723" s="246">
        <v>23</v>
      </c>
      <c r="J723" s="246">
        <v>1</v>
      </c>
      <c r="K723" s="246" t="s">
        <v>405</v>
      </c>
      <c r="L723" s="247">
        <v>5</v>
      </c>
      <c r="M723" s="246">
        <v>293063</v>
      </c>
      <c r="N723" s="246">
        <v>2636976</v>
      </c>
      <c r="O723" s="246">
        <v>10</v>
      </c>
      <c r="P723" s="246">
        <v>35</v>
      </c>
      <c r="Q723" s="246">
        <v>0</v>
      </c>
      <c r="R723" s="246"/>
      <c r="S723" s="246" t="s">
        <v>90</v>
      </c>
      <c r="T723" s="246" t="s">
        <v>26</v>
      </c>
      <c r="U723" s="246"/>
      <c r="V723" t="str">
        <f>INDEX(樣區!H:H,MATCH(F723,樣區!E:E,0))</f>
        <v>3月,5月</v>
      </c>
      <c r="W723" s="3" t="str">
        <f t="shared" si="132"/>
        <v>Y</v>
      </c>
      <c r="X723" s="3" t="str">
        <f t="shared" si="133"/>
        <v/>
      </c>
      <c r="Y723" s="3" t="str">
        <f t="shared" si="134"/>
        <v>時間太晚</v>
      </c>
      <c r="Z723" s="3" t="str">
        <f t="shared" si="135"/>
        <v/>
      </c>
      <c r="AA723" s="3" t="str">
        <f t="shared" si="136"/>
        <v/>
      </c>
      <c r="AB723" s="249" t="str">
        <f t="shared" si="137"/>
        <v/>
      </c>
      <c r="AC723" s="3" t="str">
        <f t="shared" si="138"/>
        <v/>
      </c>
      <c r="AD723" s="5" t="str">
        <f t="shared" si="141"/>
        <v/>
      </c>
      <c r="AE723" s="3" t="str">
        <f t="shared" si="139"/>
        <v/>
      </c>
      <c r="AF723" s="3"/>
      <c r="AH723">
        <f>MATCH(ROUND(M723,0)&amp;ROUND(N723,0),樣點!N:N,0)</f>
        <v>1615</v>
      </c>
      <c r="AI723" s="5">
        <f t="shared" si="140"/>
        <v>1.0416665987577289E-2</v>
      </c>
    </row>
    <row r="724" spans="3:35">
      <c r="C724" s="246" t="s">
        <v>209</v>
      </c>
      <c r="D724" s="246" t="s">
        <v>376</v>
      </c>
      <c r="E724" s="246" t="s">
        <v>403</v>
      </c>
      <c r="F724" s="246" t="s">
        <v>404</v>
      </c>
      <c r="G724" s="246">
        <v>2019</v>
      </c>
      <c r="H724" s="246">
        <v>5</v>
      </c>
      <c r="I724" s="246">
        <v>23</v>
      </c>
      <c r="J724" s="246">
        <v>1</v>
      </c>
      <c r="K724" s="246" t="s">
        <v>405</v>
      </c>
      <c r="L724" s="247">
        <v>6</v>
      </c>
      <c r="M724" s="246">
        <v>293226</v>
      </c>
      <c r="N724" s="246">
        <v>2636741</v>
      </c>
      <c r="O724" s="246">
        <v>10</v>
      </c>
      <c r="P724" s="246">
        <v>50</v>
      </c>
      <c r="Q724" s="246">
        <v>0</v>
      </c>
      <c r="R724" s="246"/>
      <c r="S724" s="246" t="s">
        <v>44</v>
      </c>
      <c r="T724" s="246" t="s">
        <v>26</v>
      </c>
      <c r="U724" s="246"/>
      <c r="V724" t="str">
        <f>INDEX(樣區!H:H,MATCH(F724,樣區!E:E,0))</f>
        <v>3月,5月</v>
      </c>
      <c r="W724" s="3" t="str">
        <f t="shared" si="132"/>
        <v>Y</v>
      </c>
      <c r="X724" s="3" t="str">
        <f t="shared" si="133"/>
        <v/>
      </c>
      <c r="Y724" s="3" t="str">
        <f t="shared" si="134"/>
        <v>時間太晚</v>
      </c>
      <c r="Z724" s="3" t="str">
        <f t="shared" si="135"/>
        <v/>
      </c>
      <c r="AA724" s="3" t="str">
        <f t="shared" si="136"/>
        <v/>
      </c>
      <c r="AB724" s="249" t="str">
        <f t="shared" si="137"/>
        <v>有叫聲應為猴群</v>
      </c>
      <c r="AC724" s="3" t="str">
        <f t="shared" si="138"/>
        <v/>
      </c>
      <c r="AD724" s="5" t="str">
        <f t="shared" si="141"/>
        <v/>
      </c>
      <c r="AE724" s="3" t="str">
        <f t="shared" si="139"/>
        <v/>
      </c>
      <c r="AF724" s="3"/>
      <c r="AH724">
        <f>MATCH(ROUND(M724,0)&amp;ROUND(N724,0),樣點!N:N,0)</f>
        <v>1616</v>
      </c>
      <c r="AI724" s="5">
        <f t="shared" si="140"/>
        <v>1.0416666977107525E-2</v>
      </c>
    </row>
    <row r="725" spans="3:35">
      <c r="C725" s="246" t="s">
        <v>209</v>
      </c>
      <c r="D725" s="246" t="s">
        <v>376</v>
      </c>
      <c r="E725" s="246" t="s">
        <v>403</v>
      </c>
      <c r="F725" s="246" t="s">
        <v>404</v>
      </c>
      <c r="G725" s="246">
        <v>2019</v>
      </c>
      <c r="H725" s="246">
        <v>5</v>
      </c>
      <c r="I725" s="246">
        <v>23</v>
      </c>
      <c r="J725" s="246">
        <v>1</v>
      </c>
      <c r="K725" s="246" t="s">
        <v>405</v>
      </c>
      <c r="L725" s="247">
        <v>7</v>
      </c>
      <c r="M725" s="246">
        <v>293305</v>
      </c>
      <c r="N725" s="246">
        <v>2636597</v>
      </c>
      <c r="O725" s="246">
        <v>11</v>
      </c>
      <c r="P725" s="246">
        <v>5</v>
      </c>
      <c r="Q725" s="246">
        <v>0</v>
      </c>
      <c r="R725" s="246"/>
      <c r="S725" s="246" t="s">
        <v>90</v>
      </c>
      <c r="T725" s="246" t="s">
        <v>26</v>
      </c>
      <c r="U725" s="246"/>
      <c r="V725" t="str">
        <f>INDEX(樣區!H:H,MATCH(F725,樣區!E:E,0))</f>
        <v>3月,5月</v>
      </c>
      <c r="W725" s="3" t="str">
        <f t="shared" si="132"/>
        <v>N</v>
      </c>
      <c r="X725" s="3" t="str">
        <f t="shared" si="133"/>
        <v/>
      </c>
      <c r="Y725" s="3" t="str">
        <f t="shared" si="134"/>
        <v>時間太晚</v>
      </c>
      <c r="Z725" s="3" t="str">
        <f t="shared" si="135"/>
        <v/>
      </c>
      <c r="AA725" s="3" t="str">
        <f t="shared" si="136"/>
        <v/>
      </c>
      <c r="AB725" s="2" t="str">
        <f t="shared" si="137"/>
        <v/>
      </c>
      <c r="AC725" s="3" t="str">
        <f t="shared" si="138"/>
        <v/>
      </c>
      <c r="AD725" s="5" t="str">
        <f>IF(ISBLANK(O725),"需記錄時間",IFERROR(IF((AI725-TIME(0,5,59))&lt;0,"需計滿6分鍾",""),""))</f>
        <v/>
      </c>
      <c r="AE725" s="3" t="str">
        <f t="shared" si="139"/>
        <v/>
      </c>
      <c r="AF725" s="3"/>
      <c r="AH725" t="e">
        <f>MATCH(ROUND(M725,0)&amp;ROUND(N725,0),樣點!N:N,0)</f>
        <v>#N/A</v>
      </c>
      <c r="AI725" s="5" t="str">
        <f t="shared" si="140"/>
        <v/>
      </c>
    </row>
    <row r="726" spans="3:35">
      <c r="C726" s="246" t="s">
        <v>209</v>
      </c>
      <c r="D726" s="246" t="s">
        <v>376</v>
      </c>
      <c r="E726" s="246" t="s">
        <v>406</v>
      </c>
      <c r="F726" s="246" t="s">
        <v>407</v>
      </c>
      <c r="G726" s="246">
        <v>2019</v>
      </c>
      <c r="H726" s="246">
        <v>5</v>
      </c>
      <c r="I726" s="246">
        <v>21</v>
      </c>
      <c r="J726" s="246">
        <v>1</v>
      </c>
      <c r="K726" s="246" t="s">
        <v>405</v>
      </c>
      <c r="L726" s="247">
        <v>1</v>
      </c>
      <c r="M726" s="246">
        <v>296415</v>
      </c>
      <c r="N726" s="246">
        <v>2637618</v>
      </c>
      <c r="O726" s="246">
        <v>9</v>
      </c>
      <c r="P726" s="246">
        <v>41</v>
      </c>
      <c r="Q726" s="246">
        <v>0</v>
      </c>
      <c r="R726" s="246"/>
      <c r="S726" s="246" t="s">
        <v>90</v>
      </c>
      <c r="T726" s="246" t="s">
        <v>32</v>
      </c>
      <c r="U726" s="246"/>
      <c r="V726" t="str">
        <f>INDEX(樣區!H:H,MATCH(F726,樣區!E:E,0))</f>
        <v>3月,5月</v>
      </c>
      <c r="W726" s="3" t="str">
        <f t="shared" si="132"/>
        <v>Y</v>
      </c>
      <c r="X726" s="3" t="str">
        <f t="shared" si="133"/>
        <v/>
      </c>
      <c r="Y726" s="3" t="str">
        <f t="shared" si="134"/>
        <v/>
      </c>
      <c r="Z726" s="3" t="str">
        <f t="shared" si="135"/>
        <v/>
      </c>
      <c r="AA726" s="3" t="str">
        <f t="shared" si="136"/>
        <v/>
      </c>
      <c r="AB726" s="249" t="str">
        <f t="shared" si="137"/>
        <v/>
      </c>
      <c r="AC726" s="3" t="str">
        <f t="shared" si="138"/>
        <v/>
      </c>
      <c r="AD726" s="5" t="str">
        <f t="shared" ref="AD726:AD727" si="142">IF(ISBLANK(O726),"需記錄時間",IFERROR(IF((AI726-TIME(0,5,59))&lt;0,"需計滿6分鐘",""),""))</f>
        <v/>
      </c>
      <c r="AE726" s="3" t="str">
        <f t="shared" si="139"/>
        <v/>
      </c>
      <c r="AF726" s="3"/>
      <c r="AH726">
        <f>MATCH(ROUND(M726,0)&amp;ROUND(N726,0),樣點!N:N,0)</f>
        <v>1617</v>
      </c>
      <c r="AI726" s="5">
        <f t="shared" si="140"/>
        <v>7.6388890156522393E-3</v>
      </c>
    </row>
    <row r="727" spans="3:35">
      <c r="C727" s="246" t="s">
        <v>209</v>
      </c>
      <c r="D727" s="246" t="s">
        <v>376</v>
      </c>
      <c r="E727" s="246" t="s">
        <v>406</v>
      </c>
      <c r="F727" s="246" t="s">
        <v>407</v>
      </c>
      <c r="G727" s="246">
        <v>2019</v>
      </c>
      <c r="H727" s="246">
        <v>5</v>
      </c>
      <c r="I727" s="246">
        <v>21</v>
      </c>
      <c r="J727" s="246">
        <v>1</v>
      </c>
      <c r="K727" s="246" t="s">
        <v>405</v>
      </c>
      <c r="L727" s="247">
        <v>2</v>
      </c>
      <c r="M727" s="246">
        <v>296556</v>
      </c>
      <c r="N727" s="246">
        <v>2637894</v>
      </c>
      <c r="O727" s="246">
        <v>9</v>
      </c>
      <c r="P727" s="246">
        <v>52</v>
      </c>
      <c r="Q727" s="246">
        <v>0</v>
      </c>
      <c r="R727" s="246"/>
      <c r="S727" s="246" t="s">
        <v>90</v>
      </c>
      <c r="T727" s="246" t="s">
        <v>32</v>
      </c>
      <c r="U727" s="246"/>
      <c r="V727" t="str">
        <f>INDEX(樣區!H:H,MATCH(F727,樣區!E:E,0))</f>
        <v>3月,5月</v>
      </c>
      <c r="W727" s="3" t="str">
        <f t="shared" si="132"/>
        <v>Y</v>
      </c>
      <c r="X727" s="3" t="str">
        <f t="shared" si="133"/>
        <v/>
      </c>
      <c r="Y727" s="3" t="str">
        <f t="shared" si="134"/>
        <v/>
      </c>
      <c r="Z727" s="3" t="str">
        <f t="shared" si="135"/>
        <v/>
      </c>
      <c r="AA727" s="3" t="str">
        <f t="shared" si="136"/>
        <v/>
      </c>
      <c r="AB727" s="249" t="str">
        <f t="shared" si="137"/>
        <v/>
      </c>
      <c r="AC727" s="3" t="str">
        <f t="shared" si="138"/>
        <v/>
      </c>
      <c r="AD727" s="5" t="str">
        <f t="shared" si="142"/>
        <v/>
      </c>
      <c r="AE727" s="3" t="str">
        <f t="shared" si="139"/>
        <v/>
      </c>
      <c r="AF727" s="3"/>
      <c r="AH727">
        <f>MATCH(ROUND(M727,0)&amp;ROUND(N727,0),樣點!N:N,0)</f>
        <v>1618</v>
      </c>
      <c r="AI727" s="5">
        <f t="shared" si="140"/>
        <v>5.0694443983957171E-2</v>
      </c>
    </row>
    <row r="728" spans="3:35">
      <c r="C728" s="246" t="s">
        <v>209</v>
      </c>
      <c r="D728" s="246" t="s">
        <v>376</v>
      </c>
      <c r="E728" s="246" t="s">
        <v>406</v>
      </c>
      <c r="F728" s="246" t="s">
        <v>407</v>
      </c>
      <c r="G728" s="246">
        <v>2019</v>
      </c>
      <c r="H728" s="246">
        <v>5</v>
      </c>
      <c r="I728" s="246">
        <v>21</v>
      </c>
      <c r="J728" s="246">
        <v>1</v>
      </c>
      <c r="K728" s="246" t="s">
        <v>405</v>
      </c>
      <c r="L728" s="247">
        <v>3</v>
      </c>
      <c r="M728" s="246">
        <v>296598</v>
      </c>
      <c r="N728" s="246">
        <v>2637498</v>
      </c>
      <c r="O728" s="246">
        <v>11</v>
      </c>
      <c r="P728" s="246">
        <v>5</v>
      </c>
      <c r="Q728" s="246">
        <v>0</v>
      </c>
      <c r="R728" s="246"/>
      <c r="S728" s="246" t="s">
        <v>90</v>
      </c>
      <c r="T728" s="246" t="s">
        <v>31</v>
      </c>
      <c r="U728" s="246"/>
      <c r="V728" t="str">
        <f>INDEX(樣區!H:H,MATCH(F728,樣區!E:E,0))</f>
        <v>3月,5月</v>
      </c>
      <c r="W728" s="3" t="str">
        <f t="shared" si="132"/>
        <v>N</v>
      </c>
      <c r="X728" s="3" t="str">
        <f t="shared" si="133"/>
        <v/>
      </c>
      <c r="Y728" s="3" t="str">
        <f t="shared" si="134"/>
        <v>時間太晚</v>
      </c>
      <c r="Z728" s="3" t="str">
        <f t="shared" si="135"/>
        <v/>
      </c>
      <c r="AA728" s="3" t="str">
        <f t="shared" si="136"/>
        <v/>
      </c>
      <c r="AB728" s="2" t="str">
        <f t="shared" si="137"/>
        <v/>
      </c>
      <c r="AC728" s="3" t="str">
        <f t="shared" si="138"/>
        <v/>
      </c>
      <c r="AD728" s="5" t="str">
        <f>IF(ISBLANK(O728),"需記錄時間",IFERROR(IF((AI728-TIME(0,5,59))&lt;0,"需計滿6分鍾",""),""))</f>
        <v/>
      </c>
      <c r="AE728" s="3" t="str">
        <f t="shared" si="139"/>
        <v/>
      </c>
      <c r="AF728" s="3"/>
      <c r="AH728" t="e">
        <f>MATCH(ROUND(M728,0)&amp;ROUND(N728,0),樣點!N:N,0)</f>
        <v>#N/A</v>
      </c>
      <c r="AI728" s="5">
        <f t="shared" si="140"/>
        <v>2.777777798473835E-2</v>
      </c>
    </row>
    <row r="729" spans="3:35">
      <c r="C729" s="246" t="s">
        <v>209</v>
      </c>
      <c r="D729" s="246" t="s">
        <v>376</v>
      </c>
      <c r="E729" s="246" t="s">
        <v>406</v>
      </c>
      <c r="F729" s="246" t="s">
        <v>407</v>
      </c>
      <c r="G729" s="246">
        <v>2019</v>
      </c>
      <c r="H729" s="246">
        <v>5</v>
      </c>
      <c r="I729" s="246">
        <v>21</v>
      </c>
      <c r="J729" s="246">
        <v>1</v>
      </c>
      <c r="K729" s="246" t="s">
        <v>405</v>
      </c>
      <c r="L729" s="247">
        <v>4</v>
      </c>
      <c r="M729" s="246">
        <v>296836</v>
      </c>
      <c r="N729" s="246">
        <v>2637699</v>
      </c>
      <c r="O729" s="246">
        <v>10</v>
      </c>
      <c r="P729" s="246">
        <v>25</v>
      </c>
      <c r="Q729" s="246">
        <v>0</v>
      </c>
      <c r="R729" s="246"/>
      <c r="S729" s="246" t="s">
        <v>90</v>
      </c>
      <c r="T729" s="246" t="s">
        <v>32</v>
      </c>
      <c r="U729" s="246"/>
      <c r="V729" t="str">
        <f>INDEX(樣區!H:H,MATCH(F729,樣區!E:E,0))</f>
        <v>3月,5月</v>
      </c>
      <c r="W729" s="3" t="str">
        <f t="shared" si="132"/>
        <v>Y</v>
      </c>
      <c r="X729" s="3" t="str">
        <f t="shared" si="133"/>
        <v/>
      </c>
      <c r="Y729" s="3" t="str">
        <f t="shared" si="134"/>
        <v>時間太晚</v>
      </c>
      <c r="Z729" s="3" t="str">
        <f t="shared" si="135"/>
        <v/>
      </c>
      <c r="AA729" s="3" t="str">
        <f t="shared" si="136"/>
        <v/>
      </c>
      <c r="AB729" s="249" t="str">
        <f t="shared" si="137"/>
        <v/>
      </c>
      <c r="AC729" s="3" t="str">
        <f t="shared" si="138"/>
        <v/>
      </c>
      <c r="AD729" s="5" t="str">
        <f t="shared" ref="AD729:AD730" si="143">IF(ISBLANK(O729),"需記錄時間",IFERROR(IF((AI729-TIME(0,5,59))&lt;0,"需計滿6分鐘",""),""))</f>
        <v/>
      </c>
      <c r="AE729" s="3" t="str">
        <f t="shared" si="139"/>
        <v/>
      </c>
      <c r="AF729" s="3"/>
      <c r="AH729">
        <f>MATCH(ROUND(M729,0)&amp;ROUND(N729,0),樣點!N:N,0)</f>
        <v>1620</v>
      </c>
      <c r="AI729" s="5">
        <f t="shared" si="140"/>
        <v>1.0416666977107525E-2</v>
      </c>
    </row>
    <row r="730" spans="3:35">
      <c r="C730" s="246" t="s">
        <v>209</v>
      </c>
      <c r="D730" s="246" t="s">
        <v>376</v>
      </c>
      <c r="E730" s="246" t="s">
        <v>406</v>
      </c>
      <c r="F730" s="246" t="s">
        <v>407</v>
      </c>
      <c r="G730" s="246">
        <v>2019</v>
      </c>
      <c r="H730" s="246">
        <v>5</v>
      </c>
      <c r="I730" s="246">
        <v>21</v>
      </c>
      <c r="J730" s="246">
        <v>1</v>
      </c>
      <c r="K730" s="246" t="s">
        <v>405</v>
      </c>
      <c r="L730" s="247">
        <v>5</v>
      </c>
      <c r="M730" s="246">
        <v>296978</v>
      </c>
      <c r="N730" s="246">
        <v>2637562</v>
      </c>
      <c r="O730" s="246">
        <v>10</v>
      </c>
      <c r="P730" s="246">
        <v>40</v>
      </c>
      <c r="Q730" s="246">
        <v>0</v>
      </c>
      <c r="R730" s="246"/>
      <c r="S730" s="246" t="s">
        <v>90</v>
      </c>
      <c r="T730" s="246" t="s">
        <v>32</v>
      </c>
      <c r="U730" s="246"/>
      <c r="V730" t="str">
        <f>INDEX(樣區!H:H,MATCH(F730,樣區!E:E,0))</f>
        <v>3月,5月</v>
      </c>
      <c r="W730" s="3" t="str">
        <f t="shared" si="132"/>
        <v>Y</v>
      </c>
      <c r="X730" s="3" t="str">
        <f t="shared" si="133"/>
        <v/>
      </c>
      <c r="Y730" s="3" t="str">
        <f t="shared" si="134"/>
        <v>時間太晚</v>
      </c>
      <c r="Z730" s="3" t="str">
        <f t="shared" si="135"/>
        <v/>
      </c>
      <c r="AA730" s="3" t="str">
        <f t="shared" si="136"/>
        <v/>
      </c>
      <c r="AB730" s="249" t="str">
        <f t="shared" si="137"/>
        <v/>
      </c>
      <c r="AC730" s="3" t="str">
        <f t="shared" si="138"/>
        <v/>
      </c>
      <c r="AD730" s="5" t="str">
        <f t="shared" si="143"/>
        <v/>
      </c>
      <c r="AE730" s="3" t="str">
        <f t="shared" si="139"/>
        <v/>
      </c>
      <c r="AF730" s="3"/>
      <c r="AH730">
        <f>MATCH(ROUND(M730,0)&amp;ROUND(N730,0),樣點!N:N,0)</f>
        <v>1621</v>
      </c>
      <c r="AI730" s="5">
        <f t="shared" si="140"/>
        <v>6.9444440305233002E-3</v>
      </c>
    </row>
    <row r="731" spans="3:35">
      <c r="C731" s="246" t="s">
        <v>209</v>
      </c>
      <c r="D731" s="246" t="s">
        <v>376</v>
      </c>
      <c r="E731" s="246" t="s">
        <v>406</v>
      </c>
      <c r="F731" s="246" t="s">
        <v>407</v>
      </c>
      <c r="G731" s="246">
        <v>2019</v>
      </c>
      <c r="H731" s="246">
        <v>5</v>
      </c>
      <c r="I731" s="246">
        <v>21</v>
      </c>
      <c r="J731" s="246">
        <v>1</v>
      </c>
      <c r="K731" s="246" t="s">
        <v>405</v>
      </c>
      <c r="L731" s="247">
        <v>6</v>
      </c>
      <c r="M731" s="246">
        <v>296672</v>
      </c>
      <c r="N731" s="246">
        <v>2637899</v>
      </c>
      <c r="O731" s="246">
        <v>10</v>
      </c>
      <c r="P731" s="246">
        <v>50</v>
      </c>
      <c r="Q731" s="246">
        <v>0</v>
      </c>
      <c r="R731" s="246"/>
      <c r="S731" s="246" t="s">
        <v>90</v>
      </c>
      <c r="T731" s="246" t="s">
        <v>32</v>
      </c>
      <c r="U731" s="246" t="s">
        <v>408</v>
      </c>
      <c r="V731" t="str">
        <f>INDEX(樣區!H:H,MATCH(F731,樣區!E:E,0))</f>
        <v>3月,5月</v>
      </c>
      <c r="W731" s="3" t="str">
        <f t="shared" si="132"/>
        <v>N</v>
      </c>
      <c r="X731" s="3" t="str">
        <f t="shared" si="133"/>
        <v/>
      </c>
      <c r="Y731" s="3" t="str">
        <f t="shared" si="134"/>
        <v>時間太晚</v>
      </c>
      <c r="Z731" s="3" t="str">
        <f t="shared" si="135"/>
        <v/>
      </c>
      <c r="AA731" s="3" t="str">
        <f t="shared" si="136"/>
        <v/>
      </c>
      <c r="AB731" s="2" t="str">
        <f t="shared" si="137"/>
        <v/>
      </c>
      <c r="AC731" s="3" t="str">
        <f t="shared" si="138"/>
        <v/>
      </c>
      <c r="AD731" s="5" t="str">
        <f>IF(ISBLANK(O731),"需記錄時間",IFERROR(IF((AI731-TIME(0,5,59))&lt;0,"需計滿6分鍾",""),""))</f>
        <v/>
      </c>
      <c r="AE731" s="3" t="str">
        <f t="shared" si="139"/>
        <v/>
      </c>
      <c r="AF731" s="3"/>
      <c r="AH731" t="e">
        <f>MATCH(ROUND(M731,0)&amp;ROUND(N731,0),樣點!N:N,0)</f>
        <v>#N/A</v>
      </c>
      <c r="AI731" s="5">
        <f t="shared" si="140"/>
        <v>2.0833334012422711E-2</v>
      </c>
    </row>
    <row r="732" spans="3:35">
      <c r="C732" s="246" t="s">
        <v>209</v>
      </c>
      <c r="D732" s="246" t="s">
        <v>376</v>
      </c>
      <c r="E732" s="246" t="s">
        <v>406</v>
      </c>
      <c r="F732" s="246" t="s">
        <v>407</v>
      </c>
      <c r="G732" s="246">
        <v>2019</v>
      </c>
      <c r="H732" s="246">
        <v>5</v>
      </c>
      <c r="I732" s="246">
        <v>21</v>
      </c>
      <c r="J732" s="246">
        <v>1</v>
      </c>
      <c r="K732" s="246" t="s">
        <v>405</v>
      </c>
      <c r="L732" s="247">
        <v>7</v>
      </c>
      <c r="M732" s="246">
        <v>296313</v>
      </c>
      <c r="N732" s="246">
        <v>2637819</v>
      </c>
      <c r="O732" s="246">
        <v>11</v>
      </c>
      <c r="P732" s="246">
        <v>20</v>
      </c>
      <c r="Q732" s="246">
        <v>0</v>
      </c>
      <c r="R732" s="246"/>
      <c r="S732" s="246" t="s">
        <v>90</v>
      </c>
      <c r="T732" s="246" t="s">
        <v>26</v>
      </c>
      <c r="U732" s="246"/>
      <c r="V732" t="str">
        <f>INDEX(樣區!H:H,MATCH(F732,樣區!E:E,0))</f>
        <v>3月,5月</v>
      </c>
      <c r="W732" s="3" t="str">
        <f t="shared" si="132"/>
        <v>Y</v>
      </c>
      <c r="X732" s="3" t="str">
        <f t="shared" si="133"/>
        <v/>
      </c>
      <c r="Y732" s="3" t="str">
        <f t="shared" si="134"/>
        <v>時間太晚</v>
      </c>
      <c r="Z732" s="3" t="str">
        <f t="shared" si="135"/>
        <v/>
      </c>
      <c r="AA732" s="3" t="str">
        <f t="shared" si="136"/>
        <v/>
      </c>
      <c r="AB732" s="249" t="str">
        <f t="shared" si="137"/>
        <v/>
      </c>
      <c r="AC732" s="3" t="str">
        <f t="shared" si="138"/>
        <v/>
      </c>
      <c r="AD732" s="5" t="str">
        <f>IF(ISBLANK(O732),"需記錄時間",IFERROR(IF((AI732-TIME(0,5,59))&lt;0,"需計滿6分鐘",""),""))</f>
        <v/>
      </c>
      <c r="AE732" s="3" t="str">
        <f t="shared" si="139"/>
        <v/>
      </c>
      <c r="AF732" s="3"/>
      <c r="AH732">
        <f>MATCH(ROUND(M732,0)&amp;ROUND(N732,0),樣點!N:N,0)</f>
        <v>1622</v>
      </c>
      <c r="AI732" s="5" t="str">
        <f t="shared" si="140"/>
        <v/>
      </c>
    </row>
    <row r="733" spans="3:35">
      <c r="C733" s="246" t="s">
        <v>209</v>
      </c>
      <c r="D733" s="246" t="s">
        <v>376</v>
      </c>
      <c r="E733" s="246" t="s">
        <v>409</v>
      </c>
      <c r="F733" s="246" t="s">
        <v>410</v>
      </c>
      <c r="G733" s="246">
        <v>2019</v>
      </c>
      <c r="H733" s="246">
        <v>5</v>
      </c>
      <c r="I733" s="246">
        <v>22</v>
      </c>
      <c r="J733" s="246">
        <v>1</v>
      </c>
      <c r="K733" s="246" t="s">
        <v>405</v>
      </c>
      <c r="L733" s="247">
        <v>1</v>
      </c>
      <c r="M733" s="246">
        <v>296911</v>
      </c>
      <c r="N733" s="246">
        <v>2636921</v>
      </c>
      <c r="O733" s="246">
        <v>9</v>
      </c>
      <c r="P733" s="246">
        <v>28</v>
      </c>
      <c r="Q733" s="246">
        <v>0</v>
      </c>
      <c r="R733" s="246"/>
      <c r="S733" s="246" t="s">
        <v>90</v>
      </c>
      <c r="T733" s="246" t="s">
        <v>26</v>
      </c>
      <c r="U733" s="246"/>
      <c r="V733" t="str">
        <f>INDEX(樣區!H:H,MATCH(F733,樣區!E:E,0))</f>
        <v>3月,5月</v>
      </c>
      <c r="W733" s="3" t="str">
        <f t="shared" si="132"/>
        <v>N</v>
      </c>
      <c r="X733" s="3" t="str">
        <f t="shared" si="133"/>
        <v/>
      </c>
      <c r="Y733" s="3" t="str">
        <f t="shared" si="134"/>
        <v/>
      </c>
      <c r="Z733" s="3" t="str">
        <f t="shared" si="135"/>
        <v/>
      </c>
      <c r="AA733" s="3" t="str">
        <f t="shared" si="136"/>
        <v/>
      </c>
      <c r="AB733" s="2" t="str">
        <f t="shared" si="137"/>
        <v/>
      </c>
      <c r="AC733" s="3" t="str">
        <f t="shared" si="138"/>
        <v/>
      </c>
      <c r="AD733" s="5" t="str">
        <f t="shared" ref="AD733:AD739" si="144">IF(ISBLANK(O733),"需記錄時間",IFERROR(IF((AI733-TIME(0,5,59))&lt;0,"需計滿6分鍾",""),""))</f>
        <v/>
      </c>
      <c r="AE733" s="3" t="str">
        <f t="shared" si="139"/>
        <v/>
      </c>
      <c r="AF733" s="3"/>
      <c r="AH733" t="e">
        <f>MATCH(ROUND(M733,0)&amp;ROUND(N733,0),樣點!N:N,0)</f>
        <v>#N/A</v>
      </c>
      <c r="AI733" s="5">
        <f t="shared" si="140"/>
        <v>8.3333330112509429E-3</v>
      </c>
    </row>
    <row r="734" spans="3:35">
      <c r="C734" s="246" t="s">
        <v>209</v>
      </c>
      <c r="D734" s="246" t="s">
        <v>376</v>
      </c>
      <c r="E734" s="246" t="s">
        <v>409</v>
      </c>
      <c r="F734" s="246" t="s">
        <v>410</v>
      </c>
      <c r="G734" s="246">
        <v>2019</v>
      </c>
      <c r="H734" s="246">
        <v>5</v>
      </c>
      <c r="I734" s="246">
        <v>22</v>
      </c>
      <c r="J734" s="246">
        <v>1</v>
      </c>
      <c r="K734" s="246" t="s">
        <v>405</v>
      </c>
      <c r="L734" s="247">
        <v>2</v>
      </c>
      <c r="M734" s="246">
        <v>297119</v>
      </c>
      <c r="N734" s="246">
        <v>2636820</v>
      </c>
      <c r="O734" s="246">
        <v>9</v>
      </c>
      <c r="P734" s="246">
        <v>40</v>
      </c>
      <c r="Q734" s="246">
        <v>0</v>
      </c>
      <c r="R734" s="246"/>
      <c r="S734" s="246" t="s">
        <v>90</v>
      </c>
      <c r="T734" s="246" t="s">
        <v>26</v>
      </c>
      <c r="U734" s="246"/>
      <c r="V734" t="str">
        <f>INDEX(樣區!H:H,MATCH(F734,樣區!E:E,0))</f>
        <v>3月,5月</v>
      </c>
      <c r="W734" s="3" t="str">
        <f t="shared" si="132"/>
        <v>N</v>
      </c>
      <c r="X734" s="3" t="str">
        <f t="shared" si="133"/>
        <v/>
      </c>
      <c r="Y734" s="3" t="str">
        <f t="shared" si="134"/>
        <v/>
      </c>
      <c r="Z734" s="3" t="str">
        <f t="shared" si="135"/>
        <v/>
      </c>
      <c r="AA734" s="3" t="str">
        <f t="shared" si="136"/>
        <v/>
      </c>
      <c r="AB734" s="2" t="str">
        <f t="shared" si="137"/>
        <v/>
      </c>
      <c r="AC734" s="3" t="str">
        <f t="shared" si="138"/>
        <v/>
      </c>
      <c r="AD734" s="5" t="str">
        <f t="shared" si="144"/>
        <v/>
      </c>
      <c r="AE734" s="3" t="str">
        <f t="shared" si="139"/>
        <v/>
      </c>
      <c r="AF734" s="3"/>
      <c r="AH734" t="e">
        <f>MATCH(ROUND(M734,0)&amp;ROUND(N734,0),樣點!N:N,0)</f>
        <v>#N/A</v>
      </c>
      <c r="AI734" s="5">
        <f t="shared" si="140"/>
        <v>2.0833334012422711E-2</v>
      </c>
    </row>
    <row r="735" spans="3:35">
      <c r="C735" s="246" t="s">
        <v>209</v>
      </c>
      <c r="D735" s="246" t="s">
        <v>376</v>
      </c>
      <c r="E735" s="246" t="s">
        <v>409</v>
      </c>
      <c r="F735" s="246" t="s">
        <v>410</v>
      </c>
      <c r="G735" s="246">
        <v>2019</v>
      </c>
      <c r="H735" s="246">
        <v>5</v>
      </c>
      <c r="I735" s="246">
        <v>22</v>
      </c>
      <c r="J735" s="246">
        <v>1</v>
      </c>
      <c r="K735" s="246" t="s">
        <v>405</v>
      </c>
      <c r="L735" s="247">
        <v>3</v>
      </c>
      <c r="M735" s="246">
        <v>297328</v>
      </c>
      <c r="N735" s="246">
        <v>2636750</v>
      </c>
      <c r="O735" s="246">
        <v>10</v>
      </c>
      <c r="P735" s="246">
        <v>10</v>
      </c>
      <c r="Q735" s="246">
        <v>0</v>
      </c>
      <c r="R735" s="246"/>
      <c r="S735" s="246" t="s">
        <v>44</v>
      </c>
      <c r="T735" s="246" t="s">
        <v>32</v>
      </c>
      <c r="U735" s="246"/>
      <c r="V735" t="str">
        <f>INDEX(樣區!H:H,MATCH(F735,樣區!E:E,0))</f>
        <v>3月,5月</v>
      </c>
      <c r="W735" s="3" t="str">
        <f t="shared" si="132"/>
        <v>N</v>
      </c>
      <c r="X735" s="3" t="str">
        <f t="shared" si="133"/>
        <v/>
      </c>
      <c r="Y735" s="3" t="str">
        <f t="shared" si="134"/>
        <v>時間太晚</v>
      </c>
      <c r="Z735" s="3" t="str">
        <f t="shared" si="135"/>
        <v/>
      </c>
      <c r="AA735" s="3" t="str">
        <f t="shared" si="136"/>
        <v/>
      </c>
      <c r="AB735" s="2" t="str">
        <f t="shared" si="137"/>
        <v>有叫聲應為猴群</v>
      </c>
      <c r="AC735" s="3" t="str">
        <f t="shared" si="138"/>
        <v/>
      </c>
      <c r="AD735" s="5" t="str">
        <f t="shared" si="144"/>
        <v/>
      </c>
      <c r="AE735" s="3" t="str">
        <f t="shared" si="139"/>
        <v/>
      </c>
      <c r="AF735" s="3"/>
      <c r="AH735" t="e">
        <f>MATCH(ROUND(M735,0)&amp;ROUND(N735,0),樣點!N:N,0)</f>
        <v>#N/A</v>
      </c>
      <c r="AI735" s="5">
        <f t="shared" si="140"/>
        <v>1.0416667035315186E-2</v>
      </c>
    </row>
    <row r="736" spans="3:35">
      <c r="C736" s="246" t="s">
        <v>209</v>
      </c>
      <c r="D736" s="246" t="s">
        <v>376</v>
      </c>
      <c r="E736" s="246" t="s">
        <v>409</v>
      </c>
      <c r="F736" s="246" t="s">
        <v>410</v>
      </c>
      <c r="G736" s="246">
        <v>2019</v>
      </c>
      <c r="H736" s="246">
        <v>5</v>
      </c>
      <c r="I736" s="246">
        <v>22</v>
      </c>
      <c r="J736" s="246">
        <v>1</v>
      </c>
      <c r="K736" s="246" t="s">
        <v>405</v>
      </c>
      <c r="L736" s="247">
        <v>4</v>
      </c>
      <c r="M736" s="246">
        <v>297507</v>
      </c>
      <c r="N736" s="246">
        <v>2636569</v>
      </c>
      <c r="O736" s="246">
        <v>9</v>
      </c>
      <c r="P736" s="246">
        <v>55</v>
      </c>
      <c r="Q736" s="246">
        <v>0</v>
      </c>
      <c r="R736" s="246"/>
      <c r="S736" s="246" t="s">
        <v>90</v>
      </c>
      <c r="T736" s="246" t="s">
        <v>26</v>
      </c>
      <c r="U736" s="246"/>
      <c r="V736" t="str">
        <f>INDEX(樣區!H:H,MATCH(F736,樣區!E:E,0))</f>
        <v>3月,5月</v>
      </c>
      <c r="W736" s="3" t="str">
        <f t="shared" si="132"/>
        <v>N</v>
      </c>
      <c r="X736" s="3" t="str">
        <f t="shared" si="133"/>
        <v/>
      </c>
      <c r="Y736" s="3" t="str">
        <f t="shared" si="134"/>
        <v/>
      </c>
      <c r="Z736" s="3" t="str">
        <f t="shared" si="135"/>
        <v/>
      </c>
      <c r="AA736" s="3" t="str">
        <f t="shared" si="136"/>
        <v/>
      </c>
      <c r="AB736" s="2" t="str">
        <f t="shared" si="137"/>
        <v/>
      </c>
      <c r="AC736" s="3" t="str">
        <f t="shared" si="138"/>
        <v/>
      </c>
      <c r="AD736" s="5" t="str">
        <f t="shared" si="144"/>
        <v/>
      </c>
      <c r="AE736" s="3" t="str">
        <f t="shared" si="139"/>
        <v/>
      </c>
      <c r="AF736" s="3"/>
      <c r="AH736" t="e">
        <f>MATCH(ROUND(M736,0)&amp;ROUND(N736,0),樣點!N:N,0)</f>
        <v>#N/A</v>
      </c>
      <c r="AI736" s="5">
        <f t="shared" si="140"/>
        <v>1.3888889050576836E-2</v>
      </c>
    </row>
    <row r="737" spans="3:35">
      <c r="C737" s="246" t="s">
        <v>209</v>
      </c>
      <c r="D737" s="246" t="s">
        <v>376</v>
      </c>
      <c r="E737" s="246" t="s">
        <v>409</v>
      </c>
      <c r="F737" s="246" t="s">
        <v>410</v>
      </c>
      <c r="G737" s="246">
        <v>2019</v>
      </c>
      <c r="H737" s="246">
        <v>5</v>
      </c>
      <c r="I737" s="246">
        <v>22</v>
      </c>
      <c r="J737" s="246">
        <v>1</v>
      </c>
      <c r="K737" s="246" t="s">
        <v>405</v>
      </c>
      <c r="L737" s="247">
        <v>5</v>
      </c>
      <c r="M737" s="246">
        <v>297432</v>
      </c>
      <c r="N737" s="246">
        <v>2636981</v>
      </c>
      <c r="O737" s="246">
        <v>10</v>
      </c>
      <c r="P737" s="246">
        <v>15</v>
      </c>
      <c r="Q737" s="246">
        <v>0</v>
      </c>
      <c r="R737" s="246"/>
      <c r="S737" s="246" t="s">
        <v>90</v>
      </c>
      <c r="T737" s="246" t="s">
        <v>26</v>
      </c>
      <c r="U737" s="246"/>
      <c r="V737" t="str">
        <f>INDEX(樣區!H:H,MATCH(F737,樣區!E:E,0))</f>
        <v>3月,5月</v>
      </c>
      <c r="W737" s="3" t="str">
        <f t="shared" si="132"/>
        <v>N</v>
      </c>
      <c r="X737" s="3" t="str">
        <f t="shared" si="133"/>
        <v/>
      </c>
      <c r="Y737" s="3" t="str">
        <f t="shared" si="134"/>
        <v>時間太晚</v>
      </c>
      <c r="Z737" s="3" t="str">
        <f t="shared" si="135"/>
        <v/>
      </c>
      <c r="AA737" s="3" t="str">
        <f t="shared" si="136"/>
        <v/>
      </c>
      <c r="AB737" s="2" t="str">
        <f t="shared" si="137"/>
        <v/>
      </c>
      <c r="AC737" s="3" t="str">
        <f t="shared" si="138"/>
        <v/>
      </c>
      <c r="AD737" s="5" t="str">
        <f t="shared" si="144"/>
        <v/>
      </c>
      <c r="AE737" s="3" t="str">
        <f t="shared" si="139"/>
        <v/>
      </c>
      <c r="AF737" s="3"/>
      <c r="AH737" t="e">
        <f>MATCH(ROUND(M737,0)&amp;ROUND(N737,0),樣點!N:N,0)</f>
        <v>#N/A</v>
      </c>
      <c r="AI737" s="5">
        <f t="shared" si="140"/>
        <v>1.0416666977107525E-2</v>
      </c>
    </row>
    <row r="738" spans="3:35">
      <c r="C738" s="246" t="s">
        <v>209</v>
      </c>
      <c r="D738" s="246" t="s">
        <v>376</v>
      </c>
      <c r="E738" s="246" t="s">
        <v>409</v>
      </c>
      <c r="F738" s="246" t="s">
        <v>410</v>
      </c>
      <c r="G738" s="246">
        <v>2019</v>
      </c>
      <c r="H738" s="246">
        <v>5</v>
      </c>
      <c r="I738" s="246">
        <v>22</v>
      </c>
      <c r="J738" s="246">
        <v>1</v>
      </c>
      <c r="K738" s="246" t="s">
        <v>405</v>
      </c>
      <c r="L738" s="247">
        <v>6</v>
      </c>
      <c r="M738" s="246">
        <v>297572</v>
      </c>
      <c r="N738" s="246">
        <v>2636797</v>
      </c>
      <c r="O738" s="246">
        <v>10</v>
      </c>
      <c r="P738" s="246">
        <v>30</v>
      </c>
      <c r="Q738" s="246">
        <v>0</v>
      </c>
      <c r="R738" s="246"/>
      <c r="S738" s="246" t="s">
        <v>44</v>
      </c>
      <c r="T738" s="246" t="s">
        <v>26</v>
      </c>
      <c r="U738" s="246"/>
      <c r="V738" t="str">
        <f>INDEX(樣區!H:H,MATCH(F738,樣區!E:E,0))</f>
        <v>3月,5月</v>
      </c>
      <c r="W738" s="3" t="str">
        <f t="shared" si="132"/>
        <v>N</v>
      </c>
      <c r="X738" s="3" t="str">
        <f t="shared" si="133"/>
        <v/>
      </c>
      <c r="Y738" s="3" t="str">
        <f t="shared" si="134"/>
        <v>時間太晚</v>
      </c>
      <c r="Z738" s="3" t="str">
        <f t="shared" si="135"/>
        <v/>
      </c>
      <c r="AA738" s="3" t="str">
        <f t="shared" si="136"/>
        <v/>
      </c>
      <c r="AB738" s="2" t="str">
        <f t="shared" si="137"/>
        <v>有叫聲應為猴群</v>
      </c>
      <c r="AC738" s="3" t="str">
        <f t="shared" si="138"/>
        <v/>
      </c>
      <c r="AD738" s="5" t="str">
        <f t="shared" si="144"/>
        <v/>
      </c>
      <c r="AE738" s="3" t="str">
        <f t="shared" si="139"/>
        <v/>
      </c>
      <c r="AF738" s="3"/>
      <c r="AH738" t="e">
        <f>MATCH(ROUND(M738,0)&amp;ROUND(N738,0),樣點!N:N,0)</f>
        <v>#N/A</v>
      </c>
      <c r="AI738" s="5">
        <f t="shared" si="140"/>
        <v>1.3888888002838939E-2</v>
      </c>
    </row>
    <row r="739" spans="3:35">
      <c r="C739" s="246" t="s">
        <v>209</v>
      </c>
      <c r="D739" s="246" t="s">
        <v>376</v>
      </c>
      <c r="E739" s="246" t="s">
        <v>409</v>
      </c>
      <c r="F739" s="246" t="s">
        <v>410</v>
      </c>
      <c r="G739" s="246">
        <v>2019</v>
      </c>
      <c r="H739" s="246">
        <v>5</v>
      </c>
      <c r="I739" s="246">
        <v>22</v>
      </c>
      <c r="J739" s="246">
        <v>1</v>
      </c>
      <c r="K739" s="246" t="s">
        <v>405</v>
      </c>
      <c r="L739" s="247">
        <v>7</v>
      </c>
      <c r="M739" s="246">
        <v>297568</v>
      </c>
      <c r="N739" s="246">
        <v>2637105</v>
      </c>
      <c r="O739" s="246">
        <v>10</v>
      </c>
      <c r="P739" s="246">
        <v>50</v>
      </c>
      <c r="Q739" s="246">
        <v>0</v>
      </c>
      <c r="R739" s="246"/>
      <c r="S739" s="246" t="s">
        <v>90</v>
      </c>
      <c r="T739" s="246" t="s">
        <v>32</v>
      </c>
      <c r="U739" s="246"/>
      <c r="V739" t="str">
        <f>INDEX(樣區!H:H,MATCH(F739,樣區!E:E,0))</f>
        <v>3月,5月</v>
      </c>
      <c r="W739" s="3" t="str">
        <f t="shared" si="132"/>
        <v>N</v>
      </c>
      <c r="X739" s="3" t="str">
        <f t="shared" si="133"/>
        <v/>
      </c>
      <c r="Y739" s="3" t="str">
        <f t="shared" si="134"/>
        <v>時間太晚</v>
      </c>
      <c r="Z739" s="3" t="str">
        <f t="shared" si="135"/>
        <v/>
      </c>
      <c r="AA739" s="3" t="str">
        <f t="shared" si="136"/>
        <v/>
      </c>
      <c r="AB739" s="2" t="str">
        <f t="shared" si="137"/>
        <v/>
      </c>
      <c r="AC739" s="3" t="str">
        <f t="shared" si="138"/>
        <v/>
      </c>
      <c r="AD739" s="5" t="str">
        <f t="shared" si="144"/>
        <v/>
      </c>
      <c r="AE739" s="3" t="str">
        <f t="shared" si="139"/>
        <v/>
      </c>
      <c r="AF739" s="3"/>
      <c r="AH739" t="e">
        <f>MATCH(ROUND(M739,0)&amp;ROUND(N739,0),樣點!N:N,0)</f>
        <v>#N/A</v>
      </c>
      <c r="AI739" s="5" t="str">
        <f t="shared" si="140"/>
        <v/>
      </c>
    </row>
    <row r="740" spans="3:35">
      <c r="C740" s="246" t="s">
        <v>209</v>
      </c>
      <c r="D740" s="246" t="s">
        <v>376</v>
      </c>
      <c r="E740" s="246" t="s">
        <v>411</v>
      </c>
      <c r="F740" s="246" t="s">
        <v>412</v>
      </c>
      <c r="G740" s="246">
        <v>2019</v>
      </c>
      <c r="H740" s="246">
        <v>6</v>
      </c>
      <c r="I740" s="246">
        <v>4</v>
      </c>
      <c r="J740" s="246">
        <v>1</v>
      </c>
      <c r="K740" s="246" t="s">
        <v>413</v>
      </c>
      <c r="L740" s="247">
        <v>1</v>
      </c>
      <c r="M740" s="246">
        <v>289791</v>
      </c>
      <c r="N740" s="246">
        <v>2657618</v>
      </c>
      <c r="O740" s="246">
        <v>10</v>
      </c>
      <c r="P740" s="246">
        <v>10</v>
      </c>
      <c r="Q740" s="246">
        <v>0</v>
      </c>
      <c r="R740" s="246"/>
      <c r="S740" s="246"/>
      <c r="T740" s="246" t="s">
        <v>26</v>
      </c>
      <c r="U740" s="246"/>
      <c r="V740" t="str">
        <f>INDEX(樣區!H:H,MATCH(F740,樣區!E:E,0))</f>
        <v>4月,6月</v>
      </c>
      <c r="W740" s="3" t="str">
        <f t="shared" si="132"/>
        <v>Y</v>
      </c>
      <c r="X740" s="3" t="str">
        <f t="shared" si="133"/>
        <v/>
      </c>
      <c r="Y740" s="3" t="str">
        <f t="shared" si="134"/>
        <v>時間太晚</v>
      </c>
      <c r="Z740" s="3" t="str">
        <f t="shared" si="135"/>
        <v/>
      </c>
      <c r="AA740" s="3" t="str">
        <f t="shared" si="136"/>
        <v/>
      </c>
      <c r="AB740" s="249" t="str">
        <f t="shared" si="137"/>
        <v/>
      </c>
      <c r="AC740" s="3" t="str">
        <f t="shared" si="138"/>
        <v/>
      </c>
      <c r="AD740" s="5" t="str">
        <f t="shared" ref="AD740:AD746" si="145">IF(ISBLANK(O740),"需記錄時間",IFERROR(IF((AI740-TIME(0,5,59))&lt;0,"需計滿6分鐘",""),""))</f>
        <v/>
      </c>
      <c r="AE740" s="3" t="str">
        <f t="shared" si="139"/>
        <v/>
      </c>
      <c r="AF740" s="3"/>
      <c r="AH740">
        <f>MATCH(ROUND(M740,0)&amp;ROUND(N740,0),樣點!N:N,0)</f>
        <v>1686</v>
      </c>
      <c r="AI740" s="5">
        <f t="shared" si="140"/>
        <v>6.9444439723156393E-3</v>
      </c>
    </row>
    <row r="741" spans="3:35">
      <c r="C741" s="246" t="s">
        <v>209</v>
      </c>
      <c r="D741" s="246" t="s">
        <v>376</v>
      </c>
      <c r="E741" s="246" t="s">
        <v>411</v>
      </c>
      <c r="F741" s="246" t="s">
        <v>412</v>
      </c>
      <c r="G741" s="246">
        <v>2019</v>
      </c>
      <c r="H741" s="246">
        <v>6</v>
      </c>
      <c r="I741" s="246">
        <v>4</v>
      </c>
      <c r="J741" s="246">
        <v>1</v>
      </c>
      <c r="K741" s="246" t="s">
        <v>413</v>
      </c>
      <c r="L741" s="247">
        <v>2</v>
      </c>
      <c r="M741" s="246">
        <v>289612</v>
      </c>
      <c r="N741" s="246">
        <v>2657702</v>
      </c>
      <c r="O741" s="246">
        <v>10</v>
      </c>
      <c r="P741" s="246">
        <v>20</v>
      </c>
      <c r="Q741" s="246">
        <v>0</v>
      </c>
      <c r="R741" s="246"/>
      <c r="S741" s="246"/>
      <c r="T741" s="246" t="s">
        <v>26</v>
      </c>
      <c r="U741" s="246"/>
      <c r="V741" t="str">
        <f>INDEX(樣區!H:H,MATCH(F741,樣區!E:E,0))</f>
        <v>4月,6月</v>
      </c>
      <c r="W741" s="3" t="str">
        <f t="shared" si="132"/>
        <v>Y</v>
      </c>
      <c r="X741" s="3" t="str">
        <f t="shared" si="133"/>
        <v/>
      </c>
      <c r="Y741" s="3" t="str">
        <f t="shared" si="134"/>
        <v>時間太晚</v>
      </c>
      <c r="Z741" s="3" t="str">
        <f t="shared" si="135"/>
        <v/>
      </c>
      <c r="AA741" s="3" t="str">
        <f t="shared" si="136"/>
        <v/>
      </c>
      <c r="AB741" s="249" t="str">
        <f t="shared" si="137"/>
        <v/>
      </c>
      <c r="AC741" s="3" t="str">
        <f t="shared" si="138"/>
        <v/>
      </c>
      <c r="AD741" s="5" t="str">
        <f t="shared" si="145"/>
        <v/>
      </c>
      <c r="AE741" s="3" t="str">
        <f t="shared" si="139"/>
        <v/>
      </c>
      <c r="AF741" s="3"/>
      <c r="AH741">
        <f>MATCH(ROUND(M741,0)&amp;ROUND(N741,0),樣點!N:N,0)</f>
        <v>1687</v>
      </c>
      <c r="AI741" s="5">
        <f t="shared" si="140"/>
        <v>1.0416667035315186E-2</v>
      </c>
    </row>
    <row r="742" spans="3:35">
      <c r="C742" s="246" t="s">
        <v>209</v>
      </c>
      <c r="D742" s="246" t="s">
        <v>376</v>
      </c>
      <c r="E742" s="246" t="s">
        <v>411</v>
      </c>
      <c r="F742" s="246" t="s">
        <v>412</v>
      </c>
      <c r="G742" s="246">
        <v>2019</v>
      </c>
      <c r="H742" s="246">
        <v>6</v>
      </c>
      <c r="I742" s="246">
        <v>4</v>
      </c>
      <c r="J742" s="246">
        <v>1</v>
      </c>
      <c r="K742" s="246" t="s">
        <v>413</v>
      </c>
      <c r="L742" s="247">
        <v>3</v>
      </c>
      <c r="M742" s="246">
        <v>289493</v>
      </c>
      <c r="N742" s="246">
        <v>2657929</v>
      </c>
      <c r="O742" s="246">
        <v>10</v>
      </c>
      <c r="P742" s="246">
        <v>35</v>
      </c>
      <c r="Q742" s="246">
        <v>2</v>
      </c>
      <c r="R742" s="246" t="s">
        <v>43</v>
      </c>
      <c r="S742" s="246" t="s">
        <v>44</v>
      </c>
      <c r="T742" s="246" t="s">
        <v>26</v>
      </c>
      <c r="U742" s="246" t="s">
        <v>414</v>
      </c>
      <c r="V742" t="str">
        <f>INDEX(樣區!H:H,MATCH(F742,樣區!E:E,0))</f>
        <v>4月,6月</v>
      </c>
      <c r="W742" s="3" t="str">
        <f t="shared" si="132"/>
        <v>Y</v>
      </c>
      <c r="X742" s="3" t="str">
        <f t="shared" si="133"/>
        <v/>
      </c>
      <c r="Y742" s="3" t="str">
        <f t="shared" si="134"/>
        <v>時間太晚</v>
      </c>
      <c r="Z742" s="3" t="str">
        <f t="shared" si="135"/>
        <v/>
      </c>
      <c r="AA742" s="3" t="str">
        <f t="shared" si="136"/>
        <v/>
      </c>
      <c r="AB742" s="249" t="str">
        <f t="shared" si="137"/>
        <v/>
      </c>
      <c r="AC742" s="3" t="str">
        <f t="shared" si="138"/>
        <v/>
      </c>
      <c r="AD742" s="5" t="str">
        <f t="shared" si="145"/>
        <v/>
      </c>
      <c r="AE742" s="3" t="str">
        <f t="shared" si="139"/>
        <v/>
      </c>
      <c r="AF742" s="3"/>
      <c r="AH742">
        <f>MATCH(ROUND(M742,0)&amp;ROUND(N742,0),樣點!N:N,0)</f>
        <v>1688</v>
      </c>
      <c r="AI742" s="5">
        <f t="shared" si="140"/>
        <v>1.0416665987577289E-2</v>
      </c>
    </row>
    <row r="743" spans="3:35">
      <c r="C743" s="246" t="s">
        <v>209</v>
      </c>
      <c r="D743" s="246" t="s">
        <v>376</v>
      </c>
      <c r="E743" s="246" t="s">
        <v>411</v>
      </c>
      <c r="F743" s="246" t="s">
        <v>412</v>
      </c>
      <c r="G743" s="246">
        <v>2019</v>
      </c>
      <c r="H743" s="246">
        <v>6</v>
      </c>
      <c r="I743" s="246">
        <v>4</v>
      </c>
      <c r="J743" s="246">
        <v>1</v>
      </c>
      <c r="K743" s="246" t="s">
        <v>413</v>
      </c>
      <c r="L743" s="247">
        <v>4</v>
      </c>
      <c r="M743" s="246">
        <v>289318</v>
      </c>
      <c r="N743" s="246">
        <v>2658103</v>
      </c>
      <c r="O743" s="246">
        <v>10</v>
      </c>
      <c r="P743" s="246">
        <v>50</v>
      </c>
      <c r="Q743" s="246">
        <v>0</v>
      </c>
      <c r="R743" s="246"/>
      <c r="S743" s="246"/>
      <c r="T743" s="246" t="s">
        <v>26</v>
      </c>
      <c r="U743" s="246"/>
      <c r="V743" t="str">
        <f>INDEX(樣區!H:H,MATCH(F743,樣區!E:E,0))</f>
        <v>4月,6月</v>
      </c>
      <c r="W743" s="3" t="str">
        <f t="shared" si="132"/>
        <v>Y</v>
      </c>
      <c r="X743" s="3" t="str">
        <f t="shared" si="133"/>
        <v/>
      </c>
      <c r="Y743" s="3" t="str">
        <f t="shared" si="134"/>
        <v>時間太晚</v>
      </c>
      <c r="Z743" s="3" t="str">
        <f t="shared" si="135"/>
        <v/>
      </c>
      <c r="AA743" s="3" t="str">
        <f t="shared" si="136"/>
        <v/>
      </c>
      <c r="AB743" s="249" t="str">
        <f t="shared" si="137"/>
        <v/>
      </c>
      <c r="AC743" s="3" t="str">
        <f t="shared" si="138"/>
        <v/>
      </c>
      <c r="AD743" s="5" t="str">
        <f t="shared" si="145"/>
        <v/>
      </c>
      <c r="AE743" s="3" t="str">
        <f t="shared" si="139"/>
        <v/>
      </c>
      <c r="AF743" s="3"/>
      <c r="AH743">
        <f>MATCH(ROUND(M743,0)&amp;ROUND(N743,0),樣點!N:N,0)</f>
        <v>1689</v>
      </c>
      <c r="AI743" s="5">
        <f t="shared" si="140"/>
        <v>6.2499999767169356E-3</v>
      </c>
    </row>
    <row r="744" spans="3:35">
      <c r="C744" s="246" t="s">
        <v>209</v>
      </c>
      <c r="D744" s="246" t="s">
        <v>376</v>
      </c>
      <c r="E744" s="246" t="s">
        <v>411</v>
      </c>
      <c r="F744" s="246" t="s">
        <v>412</v>
      </c>
      <c r="G744" s="246">
        <v>2019</v>
      </c>
      <c r="H744" s="246">
        <v>6</v>
      </c>
      <c r="I744" s="246">
        <v>4</v>
      </c>
      <c r="J744" s="246">
        <v>1</v>
      </c>
      <c r="K744" s="246" t="s">
        <v>413</v>
      </c>
      <c r="L744" s="247">
        <v>5</v>
      </c>
      <c r="M744" s="246">
        <v>289134</v>
      </c>
      <c r="N744" s="246">
        <v>2658445</v>
      </c>
      <c r="O744" s="246">
        <v>10</v>
      </c>
      <c r="P744" s="246">
        <v>59</v>
      </c>
      <c r="Q744" s="246">
        <v>0</v>
      </c>
      <c r="R744" s="246"/>
      <c r="S744" s="246"/>
      <c r="T744" s="246" t="s">
        <v>26</v>
      </c>
      <c r="U744" s="246"/>
      <c r="V744" t="str">
        <f>INDEX(樣區!H:H,MATCH(F744,樣區!E:E,0))</f>
        <v>4月,6月</v>
      </c>
      <c r="W744" s="3" t="str">
        <f t="shared" si="132"/>
        <v>Y</v>
      </c>
      <c r="X744" s="3" t="str">
        <f t="shared" si="133"/>
        <v/>
      </c>
      <c r="Y744" s="3" t="str">
        <f t="shared" si="134"/>
        <v>時間太晚</v>
      </c>
      <c r="Z744" s="3" t="str">
        <f t="shared" si="135"/>
        <v/>
      </c>
      <c r="AA744" s="3" t="str">
        <f t="shared" si="136"/>
        <v/>
      </c>
      <c r="AB744" s="249" t="str">
        <f t="shared" si="137"/>
        <v/>
      </c>
      <c r="AC744" s="3" t="str">
        <f t="shared" si="138"/>
        <v/>
      </c>
      <c r="AD744" s="5" t="str">
        <f t="shared" si="145"/>
        <v/>
      </c>
      <c r="AE744" s="3" t="str">
        <f t="shared" si="139"/>
        <v/>
      </c>
      <c r="AF744" s="3"/>
      <c r="AH744">
        <f>MATCH(ROUND(M744,0)&amp;ROUND(N744,0),樣點!N:N,0)</f>
        <v>1690</v>
      </c>
      <c r="AI744" s="5">
        <f t="shared" si="140"/>
        <v>4.1666670003905892E-3</v>
      </c>
    </row>
    <row r="745" spans="3:35">
      <c r="C745" s="246" t="s">
        <v>209</v>
      </c>
      <c r="D745" s="246" t="s">
        <v>376</v>
      </c>
      <c r="E745" s="246" t="s">
        <v>411</v>
      </c>
      <c r="F745" s="246" t="s">
        <v>412</v>
      </c>
      <c r="G745" s="246">
        <v>2019</v>
      </c>
      <c r="H745" s="246">
        <v>6</v>
      </c>
      <c r="I745" s="246">
        <v>4</v>
      </c>
      <c r="J745" s="246">
        <v>1</v>
      </c>
      <c r="K745" s="246" t="s">
        <v>413</v>
      </c>
      <c r="L745" s="247">
        <v>6</v>
      </c>
      <c r="M745" s="246">
        <v>288987</v>
      </c>
      <c r="N745" s="246">
        <v>2658668</v>
      </c>
      <c r="O745" s="246">
        <v>11</v>
      </c>
      <c r="P745" s="246">
        <v>5</v>
      </c>
      <c r="Q745" s="246">
        <v>0</v>
      </c>
      <c r="R745" s="246"/>
      <c r="S745" s="246"/>
      <c r="T745" s="246" t="s">
        <v>26</v>
      </c>
      <c r="U745" s="246"/>
      <c r="V745" t="str">
        <f>INDEX(樣區!H:H,MATCH(F745,樣區!E:E,0))</f>
        <v>4月,6月</v>
      </c>
      <c r="W745" s="3" t="str">
        <f t="shared" si="132"/>
        <v>Y</v>
      </c>
      <c r="X745" s="3" t="str">
        <f t="shared" si="133"/>
        <v/>
      </c>
      <c r="Y745" s="3" t="str">
        <f t="shared" si="134"/>
        <v>時間太晚</v>
      </c>
      <c r="Z745" s="3" t="str">
        <f t="shared" si="135"/>
        <v/>
      </c>
      <c r="AA745" s="3" t="str">
        <f t="shared" si="136"/>
        <v/>
      </c>
      <c r="AB745" s="249" t="str">
        <f t="shared" si="137"/>
        <v/>
      </c>
      <c r="AC745" s="3" t="str">
        <f t="shared" si="138"/>
        <v/>
      </c>
      <c r="AD745" s="5" t="str">
        <f t="shared" si="145"/>
        <v>需計滿6分鐘</v>
      </c>
      <c r="AE745" s="3" t="str">
        <f t="shared" si="139"/>
        <v/>
      </c>
      <c r="AF745" s="3"/>
      <c r="AH745">
        <f>MATCH(ROUND(M745,0)&amp;ROUND(N745,0),樣點!N:N,0)</f>
        <v>1691</v>
      </c>
      <c r="AI745" s="5">
        <f t="shared" si="140"/>
        <v>3.4722220152616501E-3</v>
      </c>
    </row>
    <row r="746" spans="3:35">
      <c r="C746" s="246" t="s">
        <v>209</v>
      </c>
      <c r="D746" s="246" t="s">
        <v>376</v>
      </c>
      <c r="E746" s="246" t="s">
        <v>411</v>
      </c>
      <c r="F746" s="246" t="s">
        <v>412</v>
      </c>
      <c r="G746" s="246">
        <v>2019</v>
      </c>
      <c r="H746" s="246">
        <v>6</v>
      </c>
      <c r="I746" s="246">
        <v>4</v>
      </c>
      <c r="J746" s="246">
        <v>1</v>
      </c>
      <c r="K746" s="246" t="s">
        <v>413</v>
      </c>
      <c r="L746" s="247">
        <v>7</v>
      </c>
      <c r="M746" s="246">
        <v>288886</v>
      </c>
      <c r="N746" s="246">
        <v>2658874</v>
      </c>
      <c r="O746" s="246">
        <v>11</v>
      </c>
      <c r="P746" s="246">
        <v>10</v>
      </c>
      <c r="Q746" s="246">
        <v>0</v>
      </c>
      <c r="R746" s="246"/>
      <c r="S746" s="246"/>
      <c r="T746" s="246" t="s">
        <v>26</v>
      </c>
      <c r="U746" s="246"/>
      <c r="V746" t="str">
        <f>INDEX(樣區!H:H,MATCH(F746,樣區!E:E,0))</f>
        <v>4月,6月</v>
      </c>
      <c r="W746" s="3" t="str">
        <f t="shared" si="132"/>
        <v>Y</v>
      </c>
      <c r="X746" s="3" t="str">
        <f t="shared" si="133"/>
        <v/>
      </c>
      <c r="Y746" s="3" t="str">
        <f t="shared" si="134"/>
        <v>時間太晚</v>
      </c>
      <c r="Z746" s="3" t="str">
        <f t="shared" si="135"/>
        <v/>
      </c>
      <c r="AA746" s="3" t="str">
        <f t="shared" si="136"/>
        <v/>
      </c>
      <c r="AB746" s="249" t="str">
        <f t="shared" si="137"/>
        <v/>
      </c>
      <c r="AC746" s="3" t="str">
        <f t="shared" si="138"/>
        <v/>
      </c>
      <c r="AD746" s="5" t="str">
        <f t="shared" si="145"/>
        <v/>
      </c>
      <c r="AE746" s="3" t="str">
        <f t="shared" si="139"/>
        <v/>
      </c>
      <c r="AF746" s="3"/>
      <c r="AH746">
        <f>MATCH(ROUND(M746,0)&amp;ROUND(N746,0),樣點!N:N,0)</f>
        <v>1692</v>
      </c>
      <c r="AI746" s="5" t="str">
        <f t="shared" si="140"/>
        <v/>
      </c>
    </row>
    <row r="747" spans="3:35">
      <c r="C747" s="246" t="s">
        <v>209</v>
      </c>
      <c r="D747" s="246" t="s">
        <v>376</v>
      </c>
      <c r="E747" s="246" t="s">
        <v>415</v>
      </c>
      <c r="F747" s="246" t="s">
        <v>416</v>
      </c>
      <c r="G747" s="246">
        <v>2019</v>
      </c>
      <c r="H747" s="246">
        <v>5</v>
      </c>
      <c r="I747" s="246">
        <v>20</v>
      </c>
      <c r="J747" s="246">
        <v>1</v>
      </c>
      <c r="K747" s="246" t="s">
        <v>417</v>
      </c>
      <c r="L747" s="247">
        <v>1</v>
      </c>
      <c r="M747" s="246">
        <v>305750</v>
      </c>
      <c r="N747" s="246">
        <v>2654379</v>
      </c>
      <c r="O747" s="246">
        <v>9</v>
      </c>
      <c r="P747" s="246">
        <v>40</v>
      </c>
      <c r="Q747" s="246">
        <v>0</v>
      </c>
      <c r="R747" s="246"/>
      <c r="S747" s="246"/>
      <c r="T747" s="246" t="s">
        <v>26</v>
      </c>
      <c r="U747" s="246"/>
      <c r="V747" t="str">
        <f>INDEX(樣區!H:H,MATCH(F747,樣區!E:E,0))</f>
        <v>3月,5月</v>
      </c>
      <c r="W747" s="3" t="str">
        <f t="shared" si="132"/>
        <v>N</v>
      </c>
      <c r="X747" s="3" t="str">
        <f t="shared" si="133"/>
        <v/>
      </c>
      <c r="Y747" s="3" t="str">
        <f t="shared" si="134"/>
        <v/>
      </c>
      <c r="Z747" s="3" t="str">
        <f t="shared" si="135"/>
        <v/>
      </c>
      <c r="AA747" s="3" t="str">
        <f t="shared" si="136"/>
        <v/>
      </c>
      <c r="AB747" s="2" t="str">
        <f t="shared" si="137"/>
        <v/>
      </c>
      <c r="AC747" s="3" t="str">
        <f t="shared" si="138"/>
        <v/>
      </c>
      <c r="AD747" s="5" t="str">
        <f t="shared" ref="AD747:AD758" si="146">IF(ISBLANK(O747),"需記錄時間",IFERROR(IF((AI747-TIME(0,5,59))&lt;0,"需計滿6分鍾",""),""))</f>
        <v/>
      </c>
      <c r="AE747" s="3" t="str">
        <f t="shared" si="139"/>
        <v/>
      </c>
      <c r="AF747" s="3"/>
      <c r="AH747" t="e">
        <f>MATCH(ROUND(M747,0)&amp;ROUND(N747,0),樣點!N:N,0)</f>
        <v>#N/A</v>
      </c>
      <c r="AI747" s="5">
        <f t="shared" si="140"/>
        <v>6.9444450200535357E-3</v>
      </c>
    </row>
    <row r="748" spans="3:35">
      <c r="C748" s="246" t="s">
        <v>209</v>
      </c>
      <c r="D748" s="246" t="s">
        <v>376</v>
      </c>
      <c r="E748" s="246" t="s">
        <v>415</v>
      </c>
      <c r="F748" s="246" t="s">
        <v>416</v>
      </c>
      <c r="G748" s="246">
        <v>2019</v>
      </c>
      <c r="H748" s="246">
        <v>5</v>
      </c>
      <c r="I748" s="246">
        <v>20</v>
      </c>
      <c r="J748" s="246">
        <v>1</v>
      </c>
      <c r="K748" s="246" t="s">
        <v>417</v>
      </c>
      <c r="L748" s="247">
        <v>2</v>
      </c>
      <c r="M748" s="246">
        <v>305747</v>
      </c>
      <c r="N748" s="246">
        <v>2654285</v>
      </c>
      <c r="O748" s="246">
        <v>9</v>
      </c>
      <c r="P748" s="246">
        <v>50</v>
      </c>
      <c r="Q748" s="246">
        <v>0</v>
      </c>
      <c r="R748" s="246"/>
      <c r="S748" s="246"/>
      <c r="T748" s="246" t="s">
        <v>26</v>
      </c>
      <c r="U748" s="246"/>
      <c r="V748" t="str">
        <f>INDEX(樣區!H:H,MATCH(F748,樣區!E:E,0))</f>
        <v>3月,5月</v>
      </c>
      <c r="W748" s="3" t="str">
        <f t="shared" si="132"/>
        <v>N</v>
      </c>
      <c r="X748" s="3" t="str">
        <f t="shared" si="133"/>
        <v/>
      </c>
      <c r="Y748" s="3" t="str">
        <f t="shared" si="134"/>
        <v/>
      </c>
      <c r="Z748" s="3" t="str">
        <f t="shared" si="135"/>
        <v/>
      </c>
      <c r="AA748" s="3" t="str">
        <f t="shared" si="136"/>
        <v/>
      </c>
      <c r="AB748" s="2" t="str">
        <f t="shared" si="137"/>
        <v/>
      </c>
      <c r="AC748" s="3" t="str">
        <f t="shared" si="138"/>
        <v/>
      </c>
      <c r="AD748" s="5" t="str">
        <f t="shared" si="146"/>
        <v/>
      </c>
      <c r="AE748" s="3" t="str">
        <f t="shared" si="139"/>
        <v/>
      </c>
      <c r="AF748" s="3"/>
      <c r="AH748" t="e">
        <f>MATCH(ROUND(M748,0)&amp;ROUND(N748,0),樣點!N:N,0)</f>
        <v>#N/A</v>
      </c>
      <c r="AI748" s="5">
        <f t="shared" si="140"/>
        <v>6.2499999767169356E-3</v>
      </c>
    </row>
    <row r="749" spans="3:35">
      <c r="C749" s="246" t="s">
        <v>209</v>
      </c>
      <c r="D749" s="246" t="s">
        <v>376</v>
      </c>
      <c r="E749" s="246" t="s">
        <v>415</v>
      </c>
      <c r="F749" s="246" t="s">
        <v>416</v>
      </c>
      <c r="G749" s="246">
        <v>2019</v>
      </c>
      <c r="H749" s="246">
        <v>5</v>
      </c>
      <c r="I749" s="246">
        <v>20</v>
      </c>
      <c r="J749" s="246">
        <v>1</v>
      </c>
      <c r="K749" s="246" t="s">
        <v>417</v>
      </c>
      <c r="L749" s="247">
        <v>3</v>
      </c>
      <c r="M749" s="246">
        <v>305931</v>
      </c>
      <c r="N749" s="246">
        <v>2654352</v>
      </c>
      <c r="O749" s="246">
        <v>9</v>
      </c>
      <c r="P749" s="246">
        <v>59</v>
      </c>
      <c r="Q749" s="246">
        <v>0</v>
      </c>
      <c r="R749" s="246"/>
      <c r="S749" s="246"/>
      <c r="T749" s="246" t="s">
        <v>26</v>
      </c>
      <c r="U749" s="246"/>
      <c r="V749" t="str">
        <f>INDEX(樣區!H:H,MATCH(F749,樣區!E:E,0))</f>
        <v>3月,5月</v>
      </c>
      <c r="W749" s="3" t="str">
        <f t="shared" si="132"/>
        <v>N</v>
      </c>
      <c r="X749" s="3" t="str">
        <f t="shared" si="133"/>
        <v/>
      </c>
      <c r="Y749" s="3" t="str">
        <f t="shared" si="134"/>
        <v/>
      </c>
      <c r="Z749" s="3" t="str">
        <f t="shared" si="135"/>
        <v/>
      </c>
      <c r="AA749" s="3" t="str">
        <f t="shared" si="136"/>
        <v/>
      </c>
      <c r="AB749" s="2" t="str">
        <f t="shared" si="137"/>
        <v/>
      </c>
      <c r="AC749" s="3" t="str">
        <f t="shared" si="138"/>
        <v/>
      </c>
      <c r="AD749" s="5" t="str">
        <f t="shared" si="146"/>
        <v/>
      </c>
      <c r="AE749" s="3" t="str">
        <f t="shared" si="139"/>
        <v/>
      </c>
      <c r="AF749" s="3"/>
      <c r="AH749" t="e">
        <f>MATCH(ROUND(M749,0)&amp;ROUND(N749,0),樣點!N:N,0)</f>
        <v>#N/A</v>
      </c>
      <c r="AI749" s="5">
        <f t="shared" si="140"/>
        <v>5.5555549915879965E-3</v>
      </c>
    </row>
    <row r="750" spans="3:35">
      <c r="C750" s="246" t="s">
        <v>209</v>
      </c>
      <c r="D750" s="246" t="s">
        <v>376</v>
      </c>
      <c r="E750" s="246" t="s">
        <v>415</v>
      </c>
      <c r="F750" s="246" t="s">
        <v>416</v>
      </c>
      <c r="G750" s="246">
        <v>2019</v>
      </c>
      <c r="H750" s="246">
        <v>5</v>
      </c>
      <c r="I750" s="246">
        <v>20</v>
      </c>
      <c r="J750" s="246">
        <v>1</v>
      </c>
      <c r="K750" s="246" t="s">
        <v>417</v>
      </c>
      <c r="L750" s="247">
        <v>4</v>
      </c>
      <c r="M750" s="246">
        <v>305887</v>
      </c>
      <c r="N750" s="246">
        <v>2654264</v>
      </c>
      <c r="O750" s="246">
        <v>10</v>
      </c>
      <c r="P750" s="246">
        <v>7</v>
      </c>
      <c r="Q750" s="246">
        <v>0</v>
      </c>
      <c r="R750" s="246"/>
      <c r="S750" s="246"/>
      <c r="T750" s="246" t="s">
        <v>26</v>
      </c>
      <c r="U750" s="246"/>
      <c r="V750" t="str">
        <f>INDEX(樣區!H:H,MATCH(F750,樣區!E:E,0))</f>
        <v>3月,5月</v>
      </c>
      <c r="W750" s="3" t="str">
        <f t="shared" si="132"/>
        <v>N</v>
      </c>
      <c r="X750" s="3" t="str">
        <f t="shared" si="133"/>
        <v/>
      </c>
      <c r="Y750" s="3" t="str">
        <f t="shared" si="134"/>
        <v>時間太晚</v>
      </c>
      <c r="Z750" s="3" t="str">
        <f t="shared" si="135"/>
        <v/>
      </c>
      <c r="AA750" s="3" t="str">
        <f t="shared" si="136"/>
        <v/>
      </c>
      <c r="AB750" s="2" t="str">
        <f t="shared" si="137"/>
        <v/>
      </c>
      <c r="AC750" s="3" t="str">
        <f t="shared" si="138"/>
        <v/>
      </c>
      <c r="AD750" s="5" t="str">
        <f t="shared" si="146"/>
        <v/>
      </c>
      <c r="AE750" s="3" t="str">
        <f t="shared" si="139"/>
        <v/>
      </c>
      <c r="AF750" s="3"/>
      <c r="AH750" t="e">
        <f>MATCH(ROUND(M750,0)&amp;ROUND(N750,0),樣點!N:N,0)</f>
        <v>#N/A</v>
      </c>
      <c r="AI750" s="5">
        <f t="shared" si="140"/>
        <v>5.5555560393258929E-3</v>
      </c>
    </row>
    <row r="751" spans="3:35">
      <c r="C751" s="246" t="s">
        <v>209</v>
      </c>
      <c r="D751" s="246" t="s">
        <v>376</v>
      </c>
      <c r="E751" s="246" t="s">
        <v>415</v>
      </c>
      <c r="F751" s="246" t="s">
        <v>416</v>
      </c>
      <c r="G751" s="246">
        <v>2019</v>
      </c>
      <c r="H751" s="246">
        <v>5</v>
      </c>
      <c r="I751" s="246">
        <v>20</v>
      </c>
      <c r="J751" s="246">
        <v>1</v>
      </c>
      <c r="K751" s="246" t="s">
        <v>417</v>
      </c>
      <c r="L751" s="247">
        <v>5</v>
      </c>
      <c r="M751" s="246">
        <v>305808</v>
      </c>
      <c r="N751" s="246">
        <v>2654111</v>
      </c>
      <c r="O751" s="246">
        <v>10</v>
      </c>
      <c r="P751" s="246">
        <v>15</v>
      </c>
      <c r="Q751" s="246">
        <v>0</v>
      </c>
      <c r="R751" s="246"/>
      <c r="S751" s="246"/>
      <c r="T751" s="246" t="s">
        <v>26</v>
      </c>
      <c r="U751" s="246"/>
      <c r="V751" t="str">
        <f>INDEX(樣區!H:H,MATCH(F751,樣區!E:E,0))</f>
        <v>3月,5月</v>
      </c>
      <c r="W751" s="3" t="str">
        <f t="shared" si="132"/>
        <v>N</v>
      </c>
      <c r="X751" s="3" t="str">
        <f t="shared" si="133"/>
        <v/>
      </c>
      <c r="Y751" s="3" t="str">
        <f t="shared" si="134"/>
        <v>時間太晚</v>
      </c>
      <c r="Z751" s="3" t="str">
        <f t="shared" si="135"/>
        <v/>
      </c>
      <c r="AA751" s="3" t="str">
        <f t="shared" si="136"/>
        <v/>
      </c>
      <c r="AB751" s="2" t="str">
        <f t="shared" si="137"/>
        <v/>
      </c>
      <c r="AC751" s="3" t="str">
        <f t="shared" si="138"/>
        <v/>
      </c>
      <c r="AD751" s="5" t="str">
        <f t="shared" si="146"/>
        <v/>
      </c>
      <c r="AE751" s="3" t="str">
        <f t="shared" si="139"/>
        <v/>
      </c>
      <c r="AF751" s="3"/>
      <c r="AH751" t="e">
        <f>MATCH(ROUND(M751,0)&amp;ROUND(N751,0),樣點!N:N,0)</f>
        <v>#N/A</v>
      </c>
      <c r="AI751" s="5">
        <f t="shared" si="140"/>
        <v>5.5555549915879965E-3</v>
      </c>
    </row>
    <row r="752" spans="3:35">
      <c r="C752" s="246" t="s">
        <v>209</v>
      </c>
      <c r="D752" s="246" t="s">
        <v>376</v>
      </c>
      <c r="E752" s="246" t="s">
        <v>415</v>
      </c>
      <c r="F752" s="246" t="s">
        <v>416</v>
      </c>
      <c r="G752" s="246">
        <v>2019</v>
      </c>
      <c r="H752" s="246">
        <v>5</v>
      </c>
      <c r="I752" s="246">
        <v>20</v>
      </c>
      <c r="J752" s="246">
        <v>1</v>
      </c>
      <c r="K752" s="246" t="s">
        <v>417</v>
      </c>
      <c r="L752" s="247">
        <v>6</v>
      </c>
      <c r="M752" s="246">
        <v>306010</v>
      </c>
      <c r="N752" s="246">
        <v>2654205</v>
      </c>
      <c r="O752" s="246">
        <v>10</v>
      </c>
      <c r="P752" s="246">
        <v>23</v>
      </c>
      <c r="Q752" s="246">
        <v>0</v>
      </c>
      <c r="R752" s="246"/>
      <c r="S752" s="246"/>
      <c r="T752" s="246" t="s">
        <v>133</v>
      </c>
      <c r="U752" s="246"/>
      <c r="V752" t="str">
        <f>INDEX(樣區!H:H,MATCH(F752,樣區!E:E,0))</f>
        <v>3月,5月</v>
      </c>
      <c r="W752" s="3" t="str">
        <f t="shared" si="132"/>
        <v>N</v>
      </c>
      <c r="X752" s="3" t="str">
        <f t="shared" si="133"/>
        <v/>
      </c>
      <c r="Y752" s="3" t="str">
        <f t="shared" si="134"/>
        <v>時間太晚</v>
      </c>
      <c r="Z752" s="3" t="str">
        <f t="shared" si="135"/>
        <v/>
      </c>
      <c r="AA752" s="3" t="str">
        <f t="shared" si="136"/>
        <v/>
      </c>
      <c r="AB752" s="2" t="str">
        <f t="shared" si="137"/>
        <v/>
      </c>
      <c r="AC752" s="3" t="str">
        <f t="shared" si="138"/>
        <v/>
      </c>
      <c r="AD752" s="5" t="str">
        <f t="shared" si="146"/>
        <v/>
      </c>
      <c r="AE752" s="3" t="str">
        <f t="shared" si="139"/>
        <v/>
      </c>
      <c r="AF752" s="3"/>
      <c r="AH752" t="e">
        <f>MATCH(ROUND(M752,0)&amp;ROUND(N752,0),樣點!N:N,0)</f>
        <v>#N/A</v>
      </c>
      <c r="AI752" s="5" t="str">
        <f t="shared" si="140"/>
        <v/>
      </c>
    </row>
    <row r="753" spans="3:35">
      <c r="C753" s="246" t="s">
        <v>209</v>
      </c>
      <c r="D753" s="246" t="s">
        <v>376</v>
      </c>
      <c r="E753" s="246" t="s">
        <v>418</v>
      </c>
      <c r="F753" s="246" t="s">
        <v>419</v>
      </c>
      <c r="G753" s="246">
        <v>2019</v>
      </c>
      <c r="H753" s="246">
        <v>5</v>
      </c>
      <c r="I753" s="246">
        <v>21</v>
      </c>
      <c r="J753" s="246">
        <v>1</v>
      </c>
      <c r="K753" s="246" t="s">
        <v>417</v>
      </c>
      <c r="L753" s="247">
        <v>1</v>
      </c>
      <c r="M753" s="246">
        <v>305500</v>
      </c>
      <c r="N753" s="246">
        <v>2651386</v>
      </c>
      <c r="O753" s="246">
        <v>10</v>
      </c>
      <c r="P753" s="246">
        <v>51</v>
      </c>
      <c r="Q753" s="246">
        <v>0</v>
      </c>
      <c r="R753" s="246"/>
      <c r="S753" s="246"/>
      <c r="T753" s="246" t="s">
        <v>26</v>
      </c>
      <c r="U753" s="246"/>
      <c r="V753" t="str">
        <f>INDEX(樣區!H:H,MATCH(F753,樣區!E:E,0))</f>
        <v>3月,5月</v>
      </c>
      <c r="W753" s="3" t="str">
        <f t="shared" si="132"/>
        <v>N</v>
      </c>
      <c r="X753" s="3" t="str">
        <f t="shared" si="133"/>
        <v/>
      </c>
      <c r="Y753" s="3" t="str">
        <f t="shared" si="134"/>
        <v>時間太晚</v>
      </c>
      <c r="Z753" s="3" t="str">
        <f t="shared" si="135"/>
        <v/>
      </c>
      <c r="AA753" s="3" t="str">
        <f t="shared" si="136"/>
        <v/>
      </c>
      <c r="AB753" s="2" t="str">
        <f t="shared" si="137"/>
        <v/>
      </c>
      <c r="AC753" s="3" t="str">
        <f t="shared" si="138"/>
        <v/>
      </c>
      <c r="AD753" s="5" t="str">
        <f t="shared" si="146"/>
        <v/>
      </c>
      <c r="AE753" s="3" t="str">
        <f t="shared" si="139"/>
        <v/>
      </c>
      <c r="AF753" s="3"/>
      <c r="AH753" t="e">
        <f>MATCH(ROUND(M753,0)&amp;ROUND(N753,0),樣點!N:N,0)</f>
        <v>#N/A</v>
      </c>
      <c r="AI753" s="5">
        <f t="shared" si="140"/>
        <v>5.5555549915879965E-3</v>
      </c>
    </row>
    <row r="754" spans="3:35">
      <c r="C754" s="246" t="s">
        <v>209</v>
      </c>
      <c r="D754" s="246" t="s">
        <v>376</v>
      </c>
      <c r="E754" s="246" t="s">
        <v>418</v>
      </c>
      <c r="F754" s="246" t="s">
        <v>419</v>
      </c>
      <c r="G754" s="246">
        <v>2019</v>
      </c>
      <c r="H754" s="246">
        <v>5</v>
      </c>
      <c r="I754" s="246">
        <v>21</v>
      </c>
      <c r="J754" s="246">
        <v>1</v>
      </c>
      <c r="K754" s="246" t="s">
        <v>417</v>
      </c>
      <c r="L754" s="247">
        <v>2</v>
      </c>
      <c r="M754" s="246">
        <v>305466</v>
      </c>
      <c r="N754" s="246">
        <v>2651234</v>
      </c>
      <c r="O754" s="246">
        <v>10</v>
      </c>
      <c r="P754" s="246">
        <v>59</v>
      </c>
      <c r="Q754" s="246">
        <v>0</v>
      </c>
      <c r="R754" s="246"/>
      <c r="S754" s="246"/>
      <c r="T754" s="246" t="s">
        <v>26</v>
      </c>
      <c r="U754" s="246"/>
      <c r="V754" t="str">
        <f>INDEX(樣區!H:H,MATCH(F754,樣區!E:E,0))</f>
        <v>3月,5月</v>
      </c>
      <c r="W754" s="3" t="str">
        <f t="shared" si="132"/>
        <v>N</v>
      </c>
      <c r="X754" s="3" t="str">
        <f t="shared" si="133"/>
        <v/>
      </c>
      <c r="Y754" s="3" t="str">
        <f t="shared" si="134"/>
        <v>時間太晚</v>
      </c>
      <c r="Z754" s="3" t="str">
        <f t="shared" si="135"/>
        <v/>
      </c>
      <c r="AA754" s="3" t="str">
        <f t="shared" si="136"/>
        <v/>
      </c>
      <c r="AB754" s="2" t="str">
        <f t="shared" si="137"/>
        <v/>
      </c>
      <c r="AC754" s="3" t="str">
        <f t="shared" si="138"/>
        <v/>
      </c>
      <c r="AD754" s="5" t="str">
        <f t="shared" si="146"/>
        <v/>
      </c>
      <c r="AE754" s="3" t="str">
        <f t="shared" si="139"/>
        <v/>
      </c>
      <c r="AF754" s="3"/>
      <c r="AH754" t="e">
        <f>MATCH(ROUND(M754,0)&amp;ROUND(N754,0),樣點!N:N,0)</f>
        <v>#N/A</v>
      </c>
      <c r="AI754" s="5">
        <f t="shared" si="140"/>
        <v>5.5555560393258929E-3</v>
      </c>
    </row>
    <row r="755" spans="3:35">
      <c r="C755" s="246" t="s">
        <v>209</v>
      </c>
      <c r="D755" s="246" t="s">
        <v>376</v>
      </c>
      <c r="E755" s="246" t="s">
        <v>418</v>
      </c>
      <c r="F755" s="246" t="s">
        <v>419</v>
      </c>
      <c r="G755" s="246">
        <v>2019</v>
      </c>
      <c r="H755" s="246">
        <v>5</v>
      </c>
      <c r="I755" s="246">
        <v>21</v>
      </c>
      <c r="J755" s="246">
        <v>1</v>
      </c>
      <c r="K755" s="246" t="s">
        <v>417</v>
      </c>
      <c r="L755" s="247">
        <v>3</v>
      </c>
      <c r="M755" s="246">
        <v>305608</v>
      </c>
      <c r="N755" s="246">
        <v>2651425</v>
      </c>
      <c r="O755" s="246">
        <v>11</v>
      </c>
      <c r="P755" s="246">
        <v>7</v>
      </c>
      <c r="Q755" s="246">
        <v>0</v>
      </c>
      <c r="R755" s="246"/>
      <c r="S755" s="246"/>
      <c r="T755" s="246" t="s">
        <v>26</v>
      </c>
      <c r="U755" s="246"/>
      <c r="V755" t="str">
        <f>INDEX(樣區!H:H,MATCH(F755,樣區!E:E,0))</f>
        <v>3月,5月</v>
      </c>
      <c r="W755" s="3" t="str">
        <f t="shared" si="132"/>
        <v>N</v>
      </c>
      <c r="X755" s="3" t="str">
        <f t="shared" si="133"/>
        <v/>
      </c>
      <c r="Y755" s="3" t="str">
        <f t="shared" si="134"/>
        <v>時間太晚</v>
      </c>
      <c r="Z755" s="3" t="str">
        <f t="shared" si="135"/>
        <v/>
      </c>
      <c r="AA755" s="3" t="str">
        <f t="shared" si="136"/>
        <v/>
      </c>
      <c r="AB755" s="2" t="str">
        <f t="shared" si="137"/>
        <v/>
      </c>
      <c r="AC755" s="3" t="str">
        <f t="shared" si="138"/>
        <v/>
      </c>
      <c r="AD755" s="5" t="str">
        <f t="shared" si="146"/>
        <v/>
      </c>
      <c r="AE755" s="3" t="str">
        <f t="shared" si="139"/>
        <v/>
      </c>
      <c r="AF755" s="3"/>
      <c r="AH755" t="e">
        <f>MATCH(ROUND(M755,0)&amp;ROUND(N755,0),樣點!N:N,0)</f>
        <v>#N/A</v>
      </c>
      <c r="AI755" s="5">
        <f t="shared" si="140"/>
        <v>6.9444439723156393E-3</v>
      </c>
    </row>
    <row r="756" spans="3:35">
      <c r="C756" s="246" t="s">
        <v>209</v>
      </c>
      <c r="D756" s="246" t="s">
        <v>376</v>
      </c>
      <c r="E756" s="246" t="s">
        <v>418</v>
      </c>
      <c r="F756" s="246" t="s">
        <v>419</v>
      </c>
      <c r="G756" s="246">
        <v>2019</v>
      </c>
      <c r="H756" s="246">
        <v>5</v>
      </c>
      <c r="I756" s="246">
        <v>21</v>
      </c>
      <c r="J756" s="246">
        <v>1</v>
      </c>
      <c r="K756" s="246" t="s">
        <v>417</v>
      </c>
      <c r="L756" s="247">
        <v>4</v>
      </c>
      <c r="M756" s="246">
        <v>305760</v>
      </c>
      <c r="N756" s="246">
        <v>2651578</v>
      </c>
      <c r="O756" s="246">
        <v>11</v>
      </c>
      <c r="P756" s="246">
        <v>17</v>
      </c>
      <c r="Q756" s="246">
        <v>0</v>
      </c>
      <c r="R756" s="246"/>
      <c r="S756" s="246"/>
      <c r="T756" s="246" t="s">
        <v>26</v>
      </c>
      <c r="U756" s="246"/>
      <c r="V756" t="str">
        <f>INDEX(樣區!H:H,MATCH(F756,樣區!E:E,0))</f>
        <v>3月,5月</v>
      </c>
      <c r="W756" s="3" t="str">
        <f t="shared" si="132"/>
        <v>N</v>
      </c>
      <c r="X756" s="3" t="str">
        <f t="shared" si="133"/>
        <v/>
      </c>
      <c r="Y756" s="3" t="str">
        <f t="shared" si="134"/>
        <v>時間太晚</v>
      </c>
      <c r="Z756" s="3" t="str">
        <f t="shared" si="135"/>
        <v/>
      </c>
      <c r="AA756" s="3" t="str">
        <f t="shared" si="136"/>
        <v/>
      </c>
      <c r="AB756" s="2" t="str">
        <f t="shared" si="137"/>
        <v/>
      </c>
      <c r="AC756" s="3" t="str">
        <f t="shared" si="138"/>
        <v/>
      </c>
      <c r="AD756" s="5" t="str">
        <f t="shared" si="146"/>
        <v/>
      </c>
      <c r="AE756" s="3" t="str">
        <f t="shared" si="139"/>
        <v/>
      </c>
      <c r="AF756" s="3"/>
      <c r="AH756" t="e">
        <f>MATCH(ROUND(M756,0)&amp;ROUND(N756,0),樣點!N:N,0)</f>
        <v>#N/A</v>
      </c>
      <c r="AI756" s="5">
        <f t="shared" si="140"/>
        <v>5.555555981118232E-3</v>
      </c>
    </row>
    <row r="757" spans="3:35">
      <c r="C757" s="246" t="s">
        <v>209</v>
      </c>
      <c r="D757" s="246" t="s">
        <v>376</v>
      </c>
      <c r="E757" s="246" t="s">
        <v>418</v>
      </c>
      <c r="F757" s="246" t="s">
        <v>419</v>
      </c>
      <c r="G757" s="246">
        <v>2019</v>
      </c>
      <c r="H757" s="246">
        <v>5</v>
      </c>
      <c r="I757" s="246">
        <v>21</v>
      </c>
      <c r="J757" s="246">
        <v>1</v>
      </c>
      <c r="K757" s="246" t="s">
        <v>417</v>
      </c>
      <c r="L757" s="247">
        <v>5</v>
      </c>
      <c r="M757" s="246">
        <v>305718</v>
      </c>
      <c r="N757" s="246">
        <v>2651495</v>
      </c>
      <c r="O757" s="246">
        <v>11</v>
      </c>
      <c r="P757" s="246">
        <v>25</v>
      </c>
      <c r="Q757" s="246">
        <v>0</v>
      </c>
      <c r="R757" s="246"/>
      <c r="S757" s="246"/>
      <c r="T757" s="246" t="s">
        <v>26</v>
      </c>
      <c r="U757" s="246"/>
      <c r="V757" t="str">
        <f>INDEX(樣區!H:H,MATCH(F757,樣區!E:E,0))</f>
        <v>3月,5月</v>
      </c>
      <c r="W757" s="3" t="str">
        <f t="shared" si="132"/>
        <v>N</v>
      </c>
      <c r="X757" s="3" t="str">
        <f t="shared" si="133"/>
        <v/>
      </c>
      <c r="Y757" s="3" t="str">
        <f t="shared" si="134"/>
        <v>時間太晚</v>
      </c>
      <c r="Z757" s="3" t="str">
        <f t="shared" si="135"/>
        <v/>
      </c>
      <c r="AA757" s="3" t="str">
        <f t="shared" si="136"/>
        <v/>
      </c>
      <c r="AB757" s="2" t="str">
        <f t="shared" si="137"/>
        <v/>
      </c>
      <c r="AC757" s="3" t="str">
        <f t="shared" si="138"/>
        <v/>
      </c>
      <c r="AD757" s="5" t="str">
        <f t="shared" si="146"/>
        <v/>
      </c>
      <c r="AE757" s="3" t="str">
        <f t="shared" si="139"/>
        <v/>
      </c>
      <c r="AF757" s="3"/>
      <c r="AH757" t="e">
        <f>MATCH(ROUND(M757,0)&amp;ROUND(N757,0),樣點!N:N,0)</f>
        <v>#N/A</v>
      </c>
      <c r="AI757" s="5">
        <f t="shared" si="140"/>
        <v>6.2500000349245965E-3</v>
      </c>
    </row>
    <row r="758" spans="3:35">
      <c r="C758" s="246" t="s">
        <v>209</v>
      </c>
      <c r="D758" s="246" t="s">
        <v>376</v>
      </c>
      <c r="E758" s="246" t="s">
        <v>418</v>
      </c>
      <c r="F758" s="246" t="s">
        <v>419</v>
      </c>
      <c r="G758" s="246">
        <v>2019</v>
      </c>
      <c r="H758" s="246">
        <v>5</v>
      </c>
      <c r="I758" s="246">
        <v>21</v>
      </c>
      <c r="J758" s="246">
        <v>1</v>
      </c>
      <c r="K758" s="246" t="s">
        <v>417</v>
      </c>
      <c r="L758" s="247">
        <v>6</v>
      </c>
      <c r="M758" s="246">
        <v>305600</v>
      </c>
      <c r="N758" s="246">
        <v>2651253</v>
      </c>
      <c r="O758" s="246">
        <v>11</v>
      </c>
      <c r="P758" s="246">
        <v>34</v>
      </c>
      <c r="Q758" s="246">
        <v>0</v>
      </c>
      <c r="R758" s="246"/>
      <c r="S758" s="246"/>
      <c r="T758" s="246" t="s">
        <v>26</v>
      </c>
      <c r="U758" s="246"/>
      <c r="V758" t="str">
        <f>INDEX(樣區!H:H,MATCH(F758,樣區!E:E,0))</f>
        <v>3月,5月</v>
      </c>
      <c r="W758" s="3" t="str">
        <f t="shared" si="132"/>
        <v>N</v>
      </c>
      <c r="X758" s="3" t="str">
        <f t="shared" si="133"/>
        <v/>
      </c>
      <c r="Y758" s="3" t="str">
        <f t="shared" si="134"/>
        <v>時間太晚</v>
      </c>
      <c r="Z758" s="3" t="str">
        <f t="shared" si="135"/>
        <v/>
      </c>
      <c r="AA758" s="3" t="str">
        <f t="shared" si="136"/>
        <v/>
      </c>
      <c r="AB758" s="2" t="str">
        <f t="shared" si="137"/>
        <v/>
      </c>
      <c r="AC758" s="3" t="str">
        <f t="shared" si="138"/>
        <v/>
      </c>
      <c r="AD758" s="5" t="str">
        <f t="shared" si="146"/>
        <v/>
      </c>
      <c r="AE758" s="3" t="str">
        <f t="shared" si="139"/>
        <v/>
      </c>
      <c r="AF758" s="3"/>
      <c r="AH758" t="e">
        <f>MATCH(ROUND(M758,0)&amp;ROUND(N758,0),樣點!N:N,0)</f>
        <v>#N/A</v>
      </c>
      <c r="AI758" s="5" t="str">
        <f t="shared" si="140"/>
        <v/>
      </c>
    </row>
    <row r="759" spans="3:35">
      <c r="C759" s="246" t="s">
        <v>209</v>
      </c>
      <c r="D759" s="246" t="s">
        <v>376</v>
      </c>
      <c r="E759" s="246" t="s">
        <v>420</v>
      </c>
      <c r="F759" s="246" t="s">
        <v>421</v>
      </c>
      <c r="G759" s="246">
        <v>2019</v>
      </c>
      <c r="H759" s="246">
        <v>5</v>
      </c>
      <c r="I759" s="246">
        <v>17</v>
      </c>
      <c r="J759" s="246">
        <v>1</v>
      </c>
      <c r="K759" s="246" t="s">
        <v>417</v>
      </c>
      <c r="L759" s="247">
        <v>1</v>
      </c>
      <c r="M759" s="246">
        <v>304541</v>
      </c>
      <c r="N759" s="246">
        <v>2656454</v>
      </c>
      <c r="O759" s="246">
        <v>10</v>
      </c>
      <c r="P759" s="246">
        <v>45</v>
      </c>
      <c r="Q759" s="246">
        <v>0</v>
      </c>
      <c r="R759" s="246"/>
      <c r="S759" s="246"/>
      <c r="T759" s="246" t="s">
        <v>26</v>
      </c>
      <c r="U759" s="246"/>
      <c r="V759" t="str">
        <f>INDEX(樣區!H:H,MATCH(F759,樣區!E:E,0))</f>
        <v>3月,5月</v>
      </c>
      <c r="W759" s="3" t="str">
        <f t="shared" si="132"/>
        <v>Y</v>
      </c>
      <c r="X759" s="3" t="str">
        <f t="shared" si="133"/>
        <v/>
      </c>
      <c r="Y759" s="3" t="str">
        <f t="shared" si="134"/>
        <v>時間太晚</v>
      </c>
      <c r="Z759" s="3" t="str">
        <f t="shared" si="135"/>
        <v/>
      </c>
      <c r="AA759" s="3" t="str">
        <f t="shared" si="136"/>
        <v/>
      </c>
      <c r="AB759" s="249" t="str">
        <f t="shared" si="137"/>
        <v/>
      </c>
      <c r="AC759" s="3" t="str">
        <f t="shared" si="138"/>
        <v/>
      </c>
      <c r="AD759" s="5" t="str">
        <f t="shared" ref="AD759:AD793" si="147">IF(ISBLANK(O759),"需記錄時間",IFERROR(IF((AI759-TIME(0,5,59))&lt;0,"需計滿6分鐘",""),""))</f>
        <v/>
      </c>
      <c r="AE759" s="3" t="str">
        <f t="shared" si="139"/>
        <v/>
      </c>
      <c r="AF759" s="3"/>
      <c r="AH759">
        <f>MATCH(ROUND(M759,0)&amp;ROUND(N759,0),樣點!N:N,0)</f>
        <v>1641</v>
      </c>
      <c r="AI759" s="5">
        <f t="shared" si="140"/>
        <v>6.2500000349245965E-3</v>
      </c>
    </row>
    <row r="760" spans="3:35">
      <c r="C760" s="246" t="s">
        <v>209</v>
      </c>
      <c r="D760" s="246" t="s">
        <v>376</v>
      </c>
      <c r="E760" s="246" t="s">
        <v>420</v>
      </c>
      <c r="F760" s="246" t="s">
        <v>421</v>
      </c>
      <c r="G760" s="246">
        <v>2019</v>
      </c>
      <c r="H760" s="246">
        <v>5</v>
      </c>
      <c r="I760" s="246">
        <v>17</v>
      </c>
      <c r="J760" s="246">
        <v>1</v>
      </c>
      <c r="K760" s="246" t="s">
        <v>417</v>
      </c>
      <c r="L760" s="247">
        <v>2</v>
      </c>
      <c r="M760" s="246">
        <v>304782</v>
      </c>
      <c r="N760" s="246">
        <v>2656336</v>
      </c>
      <c r="O760" s="246">
        <v>10</v>
      </c>
      <c r="P760" s="246">
        <v>54</v>
      </c>
      <c r="Q760" s="246">
        <v>2</v>
      </c>
      <c r="R760" s="246" t="s">
        <v>89</v>
      </c>
      <c r="S760" s="246" t="s">
        <v>44</v>
      </c>
      <c r="T760" s="246" t="s">
        <v>26</v>
      </c>
      <c r="U760" s="246" t="s">
        <v>422</v>
      </c>
      <c r="V760" t="str">
        <f>INDEX(樣區!H:H,MATCH(F760,樣區!E:E,0))</f>
        <v>3月,5月</v>
      </c>
      <c r="W760" s="3" t="str">
        <f t="shared" si="132"/>
        <v>Y</v>
      </c>
      <c r="X760" s="3" t="str">
        <f t="shared" si="133"/>
        <v/>
      </c>
      <c r="Y760" s="3" t="str">
        <f t="shared" si="134"/>
        <v>時間太晚</v>
      </c>
      <c r="Z760" s="3" t="str">
        <f t="shared" si="135"/>
        <v/>
      </c>
      <c r="AA760" s="3" t="str">
        <f t="shared" si="136"/>
        <v/>
      </c>
      <c r="AB760" s="249" t="str">
        <f t="shared" si="137"/>
        <v/>
      </c>
      <c r="AC760" s="3" t="str">
        <f t="shared" si="138"/>
        <v/>
      </c>
      <c r="AD760" s="5" t="str">
        <f t="shared" si="147"/>
        <v/>
      </c>
      <c r="AE760" s="3" t="str">
        <f t="shared" si="139"/>
        <v/>
      </c>
      <c r="AF760" s="3"/>
      <c r="AH760">
        <f>MATCH(ROUND(M760,0)&amp;ROUND(N760,0),樣點!N:N,0)</f>
        <v>1642</v>
      </c>
      <c r="AI760" s="5">
        <f t="shared" si="140"/>
        <v>5.555555981118232E-3</v>
      </c>
    </row>
    <row r="761" spans="3:35">
      <c r="C761" s="246" t="s">
        <v>209</v>
      </c>
      <c r="D761" s="246" t="s">
        <v>376</v>
      </c>
      <c r="E761" s="246" t="s">
        <v>420</v>
      </c>
      <c r="F761" s="246" t="s">
        <v>421</v>
      </c>
      <c r="G761" s="246">
        <v>2019</v>
      </c>
      <c r="H761" s="246">
        <v>5</v>
      </c>
      <c r="I761" s="246">
        <v>17</v>
      </c>
      <c r="J761" s="246">
        <v>1</v>
      </c>
      <c r="K761" s="246" t="s">
        <v>417</v>
      </c>
      <c r="L761" s="247">
        <v>3</v>
      </c>
      <c r="M761" s="246">
        <v>304985</v>
      </c>
      <c r="N761" s="246">
        <v>2656305</v>
      </c>
      <c r="O761" s="246">
        <v>11</v>
      </c>
      <c r="P761" s="246">
        <v>2</v>
      </c>
      <c r="Q761" s="246">
        <v>2</v>
      </c>
      <c r="R761" s="246" t="s">
        <v>89</v>
      </c>
      <c r="S761" s="246" t="s">
        <v>44</v>
      </c>
      <c r="T761" s="246" t="s">
        <v>26</v>
      </c>
      <c r="U761" s="246" t="s">
        <v>422</v>
      </c>
      <c r="V761" t="str">
        <f>INDEX(樣區!H:H,MATCH(F761,樣區!E:E,0))</f>
        <v>3月,5月</v>
      </c>
      <c r="W761" s="3" t="str">
        <f t="shared" si="132"/>
        <v>Y</v>
      </c>
      <c r="X761" s="3" t="str">
        <f t="shared" si="133"/>
        <v/>
      </c>
      <c r="Y761" s="3" t="str">
        <f t="shared" si="134"/>
        <v>時間太晚</v>
      </c>
      <c r="Z761" s="3" t="str">
        <f t="shared" si="135"/>
        <v/>
      </c>
      <c r="AA761" s="3" t="str">
        <f t="shared" si="136"/>
        <v/>
      </c>
      <c r="AB761" s="249" t="str">
        <f t="shared" si="137"/>
        <v/>
      </c>
      <c r="AC761" s="3" t="str">
        <f t="shared" si="138"/>
        <v/>
      </c>
      <c r="AD761" s="5" t="str">
        <f t="shared" si="147"/>
        <v/>
      </c>
      <c r="AE761" s="3" t="str">
        <f t="shared" si="139"/>
        <v/>
      </c>
      <c r="AF761" s="3"/>
      <c r="AH761">
        <f>MATCH(ROUND(M761,0)&amp;ROUND(N761,0),樣點!N:N,0)</f>
        <v>1643</v>
      </c>
      <c r="AI761" s="5">
        <f t="shared" si="140"/>
        <v>4.8611109959892929E-3</v>
      </c>
    </row>
    <row r="762" spans="3:35">
      <c r="C762" s="246" t="s">
        <v>209</v>
      </c>
      <c r="D762" s="246" t="s">
        <v>376</v>
      </c>
      <c r="E762" s="246" t="s">
        <v>420</v>
      </c>
      <c r="F762" s="246" t="s">
        <v>421</v>
      </c>
      <c r="G762" s="246">
        <v>2019</v>
      </c>
      <c r="H762" s="246">
        <v>5</v>
      </c>
      <c r="I762" s="246">
        <v>17</v>
      </c>
      <c r="J762" s="246">
        <v>1</v>
      </c>
      <c r="K762" s="246" t="s">
        <v>417</v>
      </c>
      <c r="L762" s="247">
        <v>4</v>
      </c>
      <c r="M762" s="246">
        <v>305202</v>
      </c>
      <c r="N762" s="246">
        <v>2656132</v>
      </c>
      <c r="O762" s="246">
        <v>11</v>
      </c>
      <c r="P762" s="246">
        <v>9</v>
      </c>
      <c r="Q762" s="246">
        <v>0</v>
      </c>
      <c r="R762" s="246"/>
      <c r="S762" s="246"/>
      <c r="T762" s="246" t="s">
        <v>26</v>
      </c>
      <c r="U762" s="246"/>
      <c r="V762" t="str">
        <f>INDEX(樣區!H:H,MATCH(F762,樣區!E:E,0))</f>
        <v>3月,5月</v>
      </c>
      <c r="W762" s="3" t="str">
        <f t="shared" si="132"/>
        <v>Y</v>
      </c>
      <c r="X762" s="3" t="str">
        <f t="shared" si="133"/>
        <v/>
      </c>
      <c r="Y762" s="3" t="str">
        <f t="shared" si="134"/>
        <v>時間太晚</v>
      </c>
      <c r="Z762" s="3" t="str">
        <f t="shared" si="135"/>
        <v/>
      </c>
      <c r="AA762" s="3" t="str">
        <f t="shared" si="136"/>
        <v/>
      </c>
      <c r="AB762" s="249" t="str">
        <f t="shared" si="137"/>
        <v/>
      </c>
      <c r="AC762" s="3" t="str">
        <f t="shared" si="138"/>
        <v/>
      </c>
      <c r="AD762" s="5" t="str">
        <f t="shared" si="147"/>
        <v/>
      </c>
      <c r="AE762" s="3" t="str">
        <f t="shared" si="139"/>
        <v/>
      </c>
      <c r="AF762" s="3"/>
      <c r="AH762">
        <f>MATCH(ROUND(M762,0)&amp;ROUND(N762,0),樣點!N:N,0)</f>
        <v>1644</v>
      </c>
      <c r="AI762" s="5">
        <f t="shared" si="140"/>
        <v>4.1666670003905892E-3</v>
      </c>
    </row>
    <row r="763" spans="3:35">
      <c r="C763" s="246" t="s">
        <v>209</v>
      </c>
      <c r="D763" s="246" t="s">
        <v>376</v>
      </c>
      <c r="E763" s="246" t="s">
        <v>420</v>
      </c>
      <c r="F763" s="246" t="s">
        <v>421</v>
      </c>
      <c r="G763" s="246">
        <v>2019</v>
      </c>
      <c r="H763" s="246">
        <v>5</v>
      </c>
      <c r="I763" s="246">
        <v>17</v>
      </c>
      <c r="J763" s="246">
        <v>1</v>
      </c>
      <c r="K763" s="246" t="s">
        <v>417</v>
      </c>
      <c r="L763" s="247">
        <v>5</v>
      </c>
      <c r="M763" s="246">
        <v>305413</v>
      </c>
      <c r="N763" s="246">
        <v>2655891</v>
      </c>
      <c r="O763" s="246">
        <v>11</v>
      </c>
      <c r="P763" s="246">
        <v>15</v>
      </c>
      <c r="Q763" s="246">
        <v>0</v>
      </c>
      <c r="R763" s="246"/>
      <c r="S763" s="246"/>
      <c r="T763" s="246" t="s">
        <v>133</v>
      </c>
      <c r="U763" s="246"/>
      <c r="V763" t="str">
        <f>INDEX(樣區!H:H,MATCH(F763,樣區!E:E,0))</f>
        <v>3月,5月</v>
      </c>
      <c r="W763" s="3" t="str">
        <f t="shared" si="132"/>
        <v>Y</v>
      </c>
      <c r="X763" s="3" t="str">
        <f t="shared" si="133"/>
        <v/>
      </c>
      <c r="Y763" s="3" t="str">
        <f t="shared" si="134"/>
        <v>時間太晚</v>
      </c>
      <c r="Z763" s="3" t="str">
        <f t="shared" si="135"/>
        <v/>
      </c>
      <c r="AA763" s="3" t="str">
        <f t="shared" si="136"/>
        <v/>
      </c>
      <c r="AB763" s="249" t="str">
        <f t="shared" si="137"/>
        <v/>
      </c>
      <c r="AC763" s="3" t="str">
        <f t="shared" si="138"/>
        <v/>
      </c>
      <c r="AD763" s="5" t="str">
        <f t="shared" si="147"/>
        <v/>
      </c>
      <c r="AE763" s="3" t="str">
        <f t="shared" si="139"/>
        <v/>
      </c>
      <c r="AF763" s="3"/>
      <c r="AH763">
        <f>MATCH(ROUND(M763,0)&amp;ROUND(N763,0),樣點!N:N,0)</f>
        <v>1645</v>
      </c>
      <c r="AI763" s="5">
        <f t="shared" si="140"/>
        <v>5.5555549915879965E-3</v>
      </c>
    </row>
    <row r="764" spans="3:35">
      <c r="C764" s="246" t="s">
        <v>209</v>
      </c>
      <c r="D764" s="246" t="s">
        <v>376</v>
      </c>
      <c r="E764" s="246" t="s">
        <v>420</v>
      </c>
      <c r="F764" s="246" t="s">
        <v>421</v>
      </c>
      <c r="G764" s="246">
        <v>2019</v>
      </c>
      <c r="H764" s="246">
        <v>5</v>
      </c>
      <c r="I764" s="246">
        <v>17</v>
      </c>
      <c r="J764" s="246">
        <v>1</v>
      </c>
      <c r="K764" s="246" t="s">
        <v>417</v>
      </c>
      <c r="L764" s="247">
        <v>6</v>
      </c>
      <c r="M764" s="246">
        <v>305562</v>
      </c>
      <c r="N764" s="246">
        <v>2655557</v>
      </c>
      <c r="O764" s="246">
        <v>11</v>
      </c>
      <c r="P764" s="246">
        <v>23</v>
      </c>
      <c r="Q764" s="246">
        <v>0</v>
      </c>
      <c r="R764" s="246"/>
      <c r="S764" s="246"/>
      <c r="T764" s="246" t="s">
        <v>26</v>
      </c>
      <c r="U764" s="246"/>
      <c r="V764" t="str">
        <f>INDEX(樣區!H:H,MATCH(F764,樣區!E:E,0))</f>
        <v>3月,5月</v>
      </c>
      <c r="W764" s="3" t="str">
        <f t="shared" si="132"/>
        <v>Y</v>
      </c>
      <c r="X764" s="3" t="str">
        <f t="shared" si="133"/>
        <v/>
      </c>
      <c r="Y764" s="3" t="str">
        <f t="shared" si="134"/>
        <v>時間太晚</v>
      </c>
      <c r="Z764" s="3" t="str">
        <f t="shared" si="135"/>
        <v/>
      </c>
      <c r="AA764" s="3" t="str">
        <f t="shared" si="136"/>
        <v/>
      </c>
      <c r="AB764" s="249" t="str">
        <f t="shared" si="137"/>
        <v/>
      </c>
      <c r="AC764" s="3" t="str">
        <f t="shared" si="138"/>
        <v/>
      </c>
      <c r="AD764" s="5" t="str">
        <f t="shared" si="147"/>
        <v/>
      </c>
      <c r="AE764" s="3" t="str">
        <f t="shared" si="139"/>
        <v/>
      </c>
      <c r="AF764" s="3"/>
      <c r="AH764">
        <f>MATCH(ROUND(M764,0)&amp;ROUND(N764,0),樣點!N:N,0)</f>
        <v>1646</v>
      </c>
      <c r="AI764" s="5" t="str">
        <f t="shared" si="140"/>
        <v/>
      </c>
    </row>
    <row r="765" spans="3:35">
      <c r="C765" s="246" t="s">
        <v>423</v>
      </c>
      <c r="D765" s="246" t="s">
        <v>424</v>
      </c>
      <c r="E765" s="246" t="s">
        <v>425</v>
      </c>
      <c r="F765" s="246" t="s">
        <v>426</v>
      </c>
      <c r="G765" s="246">
        <v>2019</v>
      </c>
      <c r="H765" s="246">
        <v>6</v>
      </c>
      <c r="I765" s="246">
        <v>26</v>
      </c>
      <c r="J765" s="246">
        <v>1</v>
      </c>
      <c r="K765" s="246" t="s">
        <v>427</v>
      </c>
      <c r="L765" s="247">
        <v>1</v>
      </c>
      <c r="M765" s="246">
        <v>240653</v>
      </c>
      <c r="N765" s="246">
        <v>2670892</v>
      </c>
      <c r="O765" s="246">
        <v>8</v>
      </c>
      <c r="P765" s="246">
        <v>20</v>
      </c>
      <c r="Q765" s="246">
        <v>0</v>
      </c>
      <c r="R765" s="246"/>
      <c r="S765" s="246"/>
      <c r="T765" s="246" t="s">
        <v>26</v>
      </c>
      <c r="U765" s="246"/>
      <c r="V765" t="str">
        <f>INDEX(樣區!H:H,MATCH(F765,樣區!E:E,0))</f>
        <v>4月,6月</v>
      </c>
      <c r="W765" s="3" t="str">
        <f t="shared" si="132"/>
        <v>Y</v>
      </c>
      <c r="X765" s="3" t="str">
        <f t="shared" si="133"/>
        <v/>
      </c>
      <c r="Y765" s="3" t="str">
        <f t="shared" si="134"/>
        <v/>
      </c>
      <c r="Z765" s="3" t="str">
        <f t="shared" si="135"/>
        <v/>
      </c>
      <c r="AA765" s="3" t="str">
        <f t="shared" si="136"/>
        <v/>
      </c>
      <c r="AB765" s="249" t="str">
        <f t="shared" si="137"/>
        <v/>
      </c>
      <c r="AC765" s="3" t="str">
        <f t="shared" si="138"/>
        <v/>
      </c>
      <c r="AD765" s="5" t="str">
        <f t="shared" si="147"/>
        <v/>
      </c>
      <c r="AE765" s="3" t="str">
        <f t="shared" si="139"/>
        <v/>
      </c>
      <c r="AF765" s="3"/>
      <c r="AH765">
        <f>MATCH(ROUND(M765,0)&amp;ROUND(N765,0),樣點!N:N,0)</f>
        <v>2317</v>
      </c>
      <c r="AI765" s="5">
        <f t="shared" si="140"/>
        <v>5.5555549915879965E-3</v>
      </c>
    </row>
    <row r="766" spans="3:35">
      <c r="C766" s="246" t="s">
        <v>423</v>
      </c>
      <c r="D766" s="246" t="s">
        <v>424</v>
      </c>
      <c r="E766" s="246" t="s">
        <v>425</v>
      </c>
      <c r="F766" s="246" t="s">
        <v>426</v>
      </c>
      <c r="G766" s="246">
        <v>2019</v>
      </c>
      <c r="H766" s="246">
        <v>6</v>
      </c>
      <c r="I766" s="246">
        <v>26</v>
      </c>
      <c r="J766" s="246">
        <v>1</v>
      </c>
      <c r="K766" s="246" t="s">
        <v>427</v>
      </c>
      <c r="L766" s="247">
        <v>2</v>
      </c>
      <c r="M766" s="246">
        <v>240706</v>
      </c>
      <c r="N766" s="246">
        <v>2671083</v>
      </c>
      <c r="O766" s="246">
        <v>8</v>
      </c>
      <c r="P766" s="246">
        <v>28</v>
      </c>
      <c r="Q766" s="246">
        <v>0</v>
      </c>
      <c r="R766" s="246"/>
      <c r="S766" s="246"/>
      <c r="T766" s="246" t="s">
        <v>26</v>
      </c>
      <c r="U766" s="246"/>
      <c r="V766" t="str">
        <f>INDEX(樣區!H:H,MATCH(F766,樣區!E:E,0))</f>
        <v>4月,6月</v>
      </c>
      <c r="W766" s="3" t="str">
        <f t="shared" si="132"/>
        <v>Y</v>
      </c>
      <c r="X766" s="3" t="str">
        <f t="shared" si="133"/>
        <v/>
      </c>
      <c r="Y766" s="3" t="str">
        <f t="shared" si="134"/>
        <v/>
      </c>
      <c r="Z766" s="3" t="str">
        <f t="shared" si="135"/>
        <v/>
      </c>
      <c r="AA766" s="3" t="str">
        <f t="shared" si="136"/>
        <v/>
      </c>
      <c r="AB766" s="249" t="str">
        <f t="shared" si="137"/>
        <v/>
      </c>
      <c r="AC766" s="3" t="str">
        <f t="shared" si="138"/>
        <v/>
      </c>
      <c r="AD766" s="5" t="str">
        <f t="shared" si="147"/>
        <v/>
      </c>
      <c r="AE766" s="3" t="str">
        <f t="shared" si="139"/>
        <v/>
      </c>
      <c r="AF766" s="3"/>
      <c r="AH766">
        <f>MATCH(ROUND(M766,0)&amp;ROUND(N766,0),樣點!N:N,0)</f>
        <v>2318</v>
      </c>
      <c r="AI766" s="5">
        <f t="shared" si="140"/>
        <v>7.6388890156522393E-3</v>
      </c>
    </row>
    <row r="767" spans="3:35">
      <c r="C767" s="246" t="s">
        <v>423</v>
      </c>
      <c r="D767" s="246" t="s">
        <v>424</v>
      </c>
      <c r="E767" s="246" t="s">
        <v>425</v>
      </c>
      <c r="F767" s="246" t="s">
        <v>426</v>
      </c>
      <c r="G767" s="246">
        <v>2019</v>
      </c>
      <c r="H767" s="246">
        <v>6</v>
      </c>
      <c r="I767" s="246">
        <v>26</v>
      </c>
      <c r="J767" s="246">
        <v>1</v>
      </c>
      <c r="K767" s="246" t="s">
        <v>427</v>
      </c>
      <c r="L767" s="247">
        <v>3</v>
      </c>
      <c r="M767" s="246">
        <v>240669</v>
      </c>
      <c r="N767" s="246">
        <v>2671314</v>
      </c>
      <c r="O767" s="246">
        <v>8</v>
      </c>
      <c r="P767" s="246">
        <v>39</v>
      </c>
      <c r="Q767" s="246">
        <v>0</v>
      </c>
      <c r="R767" s="246"/>
      <c r="S767" s="246"/>
      <c r="T767" s="246" t="s">
        <v>26</v>
      </c>
      <c r="U767" s="246"/>
      <c r="V767" t="str">
        <f>INDEX(樣區!H:H,MATCH(F767,樣區!E:E,0))</f>
        <v>4月,6月</v>
      </c>
      <c r="W767" s="3" t="str">
        <f t="shared" si="132"/>
        <v>Y</v>
      </c>
      <c r="X767" s="3" t="str">
        <f t="shared" si="133"/>
        <v/>
      </c>
      <c r="Y767" s="3" t="str">
        <f t="shared" si="134"/>
        <v/>
      </c>
      <c r="Z767" s="3" t="str">
        <f t="shared" si="135"/>
        <v/>
      </c>
      <c r="AA767" s="3" t="str">
        <f t="shared" si="136"/>
        <v/>
      </c>
      <c r="AB767" s="249" t="str">
        <f t="shared" si="137"/>
        <v/>
      </c>
      <c r="AC767" s="3" t="str">
        <f t="shared" si="138"/>
        <v/>
      </c>
      <c r="AD767" s="5" t="str">
        <f t="shared" si="147"/>
        <v/>
      </c>
      <c r="AE767" s="3" t="str">
        <f t="shared" si="139"/>
        <v/>
      </c>
      <c r="AF767" s="3"/>
      <c r="AH767">
        <f>MATCH(ROUND(M767,0)&amp;ROUND(N767,0),樣點!N:N,0)</f>
        <v>2319</v>
      </c>
      <c r="AI767" s="5">
        <f t="shared" si="140"/>
        <v>7.6388889574445784E-3</v>
      </c>
    </row>
    <row r="768" spans="3:35">
      <c r="C768" s="246" t="s">
        <v>423</v>
      </c>
      <c r="D768" s="246" t="s">
        <v>424</v>
      </c>
      <c r="E768" s="246" t="s">
        <v>425</v>
      </c>
      <c r="F768" s="246" t="s">
        <v>426</v>
      </c>
      <c r="G768" s="246">
        <v>2019</v>
      </c>
      <c r="H768" s="246">
        <v>6</v>
      </c>
      <c r="I768" s="246">
        <v>26</v>
      </c>
      <c r="J768" s="246">
        <v>1</v>
      </c>
      <c r="K768" s="246" t="s">
        <v>427</v>
      </c>
      <c r="L768" s="247">
        <v>4</v>
      </c>
      <c r="M768" s="246">
        <v>240630</v>
      </c>
      <c r="N768" s="246">
        <v>2671510</v>
      </c>
      <c r="O768" s="246">
        <v>8</v>
      </c>
      <c r="P768" s="246">
        <v>50</v>
      </c>
      <c r="Q768" s="246">
        <v>0</v>
      </c>
      <c r="R768" s="246"/>
      <c r="S768" s="246"/>
      <c r="T768" s="246" t="s">
        <v>26</v>
      </c>
      <c r="U768" s="246"/>
      <c r="V768" t="str">
        <f>INDEX(樣區!H:H,MATCH(F768,樣區!E:E,0))</f>
        <v>4月,6月</v>
      </c>
      <c r="W768" s="3" t="str">
        <f t="shared" si="132"/>
        <v>Y</v>
      </c>
      <c r="X768" s="3" t="str">
        <f t="shared" si="133"/>
        <v/>
      </c>
      <c r="Y768" s="3" t="str">
        <f t="shared" si="134"/>
        <v/>
      </c>
      <c r="Z768" s="3" t="str">
        <f t="shared" si="135"/>
        <v/>
      </c>
      <c r="AA768" s="3" t="str">
        <f t="shared" si="136"/>
        <v/>
      </c>
      <c r="AB768" s="249" t="str">
        <f t="shared" si="137"/>
        <v/>
      </c>
      <c r="AC768" s="3" t="str">
        <f t="shared" si="138"/>
        <v/>
      </c>
      <c r="AD768" s="5" t="str">
        <f t="shared" si="147"/>
        <v/>
      </c>
      <c r="AE768" s="3" t="str">
        <f t="shared" si="139"/>
        <v/>
      </c>
      <c r="AF768" s="3"/>
      <c r="AH768">
        <f>MATCH(ROUND(M768,0)&amp;ROUND(N768,0),樣點!N:N,0)</f>
        <v>2320</v>
      </c>
      <c r="AI768" s="5">
        <f t="shared" si="140"/>
        <v>1.0416667035315186E-2</v>
      </c>
    </row>
    <row r="769" spans="3:35">
      <c r="C769" s="246" t="s">
        <v>423</v>
      </c>
      <c r="D769" s="246" t="s">
        <v>424</v>
      </c>
      <c r="E769" s="246" t="s">
        <v>425</v>
      </c>
      <c r="F769" s="246" t="s">
        <v>426</v>
      </c>
      <c r="G769" s="246">
        <v>2019</v>
      </c>
      <c r="H769" s="246">
        <v>6</v>
      </c>
      <c r="I769" s="246">
        <v>26</v>
      </c>
      <c r="J769" s="246">
        <v>1</v>
      </c>
      <c r="K769" s="246" t="s">
        <v>427</v>
      </c>
      <c r="L769" s="247">
        <v>5</v>
      </c>
      <c r="M769" s="246">
        <v>240444</v>
      </c>
      <c r="N769" s="246">
        <v>2671546</v>
      </c>
      <c r="O769" s="246">
        <v>9</v>
      </c>
      <c r="P769" s="246">
        <v>5</v>
      </c>
      <c r="Q769" s="246">
        <v>1</v>
      </c>
      <c r="R769" s="246" t="s">
        <v>89</v>
      </c>
      <c r="S769" s="246" t="s">
        <v>90</v>
      </c>
      <c r="T769" s="246" t="s">
        <v>26</v>
      </c>
      <c r="U769" s="246" t="s">
        <v>428</v>
      </c>
      <c r="V769" t="str">
        <f>INDEX(樣區!H:H,MATCH(F769,樣區!E:E,0))</f>
        <v>4月,6月</v>
      </c>
      <c r="W769" s="3" t="str">
        <f t="shared" si="132"/>
        <v>Y</v>
      </c>
      <c r="X769" s="3" t="str">
        <f t="shared" si="133"/>
        <v/>
      </c>
      <c r="Y769" s="3" t="str">
        <f t="shared" si="134"/>
        <v/>
      </c>
      <c r="Z769" s="3" t="str">
        <f t="shared" si="135"/>
        <v/>
      </c>
      <c r="AA769" s="3" t="str">
        <f t="shared" si="136"/>
        <v/>
      </c>
      <c r="AB769" s="249" t="str">
        <f t="shared" si="137"/>
        <v/>
      </c>
      <c r="AC769" s="3" t="str">
        <f t="shared" si="138"/>
        <v/>
      </c>
      <c r="AD769" s="5" t="str">
        <f t="shared" si="147"/>
        <v/>
      </c>
      <c r="AE769" s="3" t="str">
        <f t="shared" si="139"/>
        <v/>
      </c>
      <c r="AF769" s="3"/>
      <c r="AH769">
        <f>MATCH(ROUND(M769,0)&amp;ROUND(N769,0),樣點!N:N,0)</f>
        <v>2321</v>
      </c>
      <c r="AI769" s="5">
        <f t="shared" si="140"/>
        <v>6.9444439723156393E-3</v>
      </c>
    </row>
    <row r="770" spans="3:35">
      <c r="C770" s="246" t="s">
        <v>423</v>
      </c>
      <c r="D770" s="246" t="s">
        <v>424</v>
      </c>
      <c r="E770" s="246" t="s">
        <v>425</v>
      </c>
      <c r="F770" s="246" t="s">
        <v>426</v>
      </c>
      <c r="G770" s="246">
        <v>2019</v>
      </c>
      <c r="H770" s="246">
        <v>6</v>
      </c>
      <c r="I770" s="246">
        <v>26</v>
      </c>
      <c r="J770" s="246">
        <v>1</v>
      </c>
      <c r="K770" s="246" t="s">
        <v>427</v>
      </c>
      <c r="L770" s="247">
        <v>6</v>
      </c>
      <c r="M770" s="246">
        <v>240321</v>
      </c>
      <c r="N770" s="246">
        <v>2671402</v>
      </c>
      <c r="O770" s="246">
        <v>9</v>
      </c>
      <c r="P770" s="246">
        <v>15</v>
      </c>
      <c r="Q770" s="246">
        <v>0</v>
      </c>
      <c r="R770" s="246"/>
      <c r="S770" s="246"/>
      <c r="T770" s="246" t="s">
        <v>26</v>
      </c>
      <c r="U770" s="246"/>
      <c r="V770" t="str">
        <f>INDEX(樣區!H:H,MATCH(F770,樣區!E:E,0))</f>
        <v>4月,6月</v>
      </c>
      <c r="W770" s="3" t="str">
        <f t="shared" ref="W770:W833" si="148">IF(ISNUMBER(AH770),"Y","N")</f>
        <v>Y</v>
      </c>
      <c r="X770" s="3" t="str">
        <f t="shared" ref="X770:X833" si="149">IF(OR(ISBLANK(H770),ISBLANK(I770)),"需記錄日期","")</f>
        <v/>
      </c>
      <c r="Y770" s="3" t="str">
        <f t="shared" ref="Y770:Y833" si="150">IF(O770&gt;9,"時間太晚","")</f>
        <v/>
      </c>
      <c r="Z770" s="3" t="str">
        <f t="shared" ref="Z770:Z833" si="151">IF(ISBLANK(Q770),"需記錄數量",IF(Q770&gt;2,"2隻以上，請記為猴群",""))</f>
        <v/>
      </c>
      <c r="AA770" s="3" t="str">
        <f t="shared" ref="AA770:AA833" si="152">IF(OR(Q770=1,Q770=2),IF(ISTEXT(R770),"","需記錄距離"),"")</f>
        <v/>
      </c>
      <c r="AB770" s="249" t="str">
        <f t="shared" ref="AB770:AB833" si="153">IF(S770="Y",IF(Q770&lt;&gt;2,"有叫聲應為猴群",""),"")</f>
        <v/>
      </c>
      <c r="AC770" s="3" t="str">
        <f t="shared" ref="AC770:AC833" si="154">IF(ISBLANK(T770),"需記錄棲地類型",IF(LEN(T770)&lt;&gt;2,"請填最主要的棲地類型，其餘的可在備注補充說明",""))</f>
        <v/>
      </c>
      <c r="AD770" s="5" t="str">
        <f t="shared" si="147"/>
        <v/>
      </c>
      <c r="AE770" s="3" t="str">
        <f t="shared" ref="AE770:AE833" si="155">IF(COUNTIF(U770,"*搖樹*")=1,IF(Q770&lt;&gt;2,"有搖樹行為應為猴群",""),"")</f>
        <v/>
      </c>
      <c r="AF770" s="3"/>
      <c r="AH770">
        <f>MATCH(ROUND(M770,0)&amp;ROUND(N770,0),樣點!N:N,0)</f>
        <v>2322</v>
      </c>
      <c r="AI770" s="5" t="str">
        <f t="shared" ref="AI770:AI833" si="156">IF((F771&amp;J771)=(F770&amp;J770),ABS((DATE(G771,H771,I771)&amp;TIME(O771,P771,0))-(DATE(G770,H770,I770)&amp;TIME(O770,P770,0))),"")</f>
        <v/>
      </c>
    </row>
    <row r="771" spans="3:35">
      <c r="C771" s="246" t="s">
        <v>423</v>
      </c>
      <c r="D771" s="246" t="s">
        <v>424</v>
      </c>
      <c r="E771" s="246" t="s">
        <v>4579</v>
      </c>
      <c r="F771" s="246" t="s">
        <v>4577</v>
      </c>
      <c r="G771" s="246">
        <v>2019</v>
      </c>
      <c r="H771" s="246">
        <v>7</v>
      </c>
      <c r="I771" s="246">
        <v>20</v>
      </c>
      <c r="J771" s="246">
        <v>1</v>
      </c>
      <c r="K771" s="246" t="s">
        <v>430</v>
      </c>
      <c r="L771" s="247">
        <v>1</v>
      </c>
      <c r="M771" s="246">
        <v>253285</v>
      </c>
      <c r="N771" s="246">
        <v>2664609</v>
      </c>
      <c r="O771" s="246">
        <v>8</v>
      </c>
      <c r="P771" s="246">
        <v>33</v>
      </c>
      <c r="Q771" s="246">
        <v>0</v>
      </c>
      <c r="R771" s="246"/>
      <c r="S771" s="246"/>
      <c r="T771" s="246" t="s">
        <v>32</v>
      </c>
      <c r="U771" s="246"/>
      <c r="V771" t="str">
        <f>INDEX(樣區!H:H,MATCH(F771,樣區!E:E,0))</f>
        <v>4月,6月</v>
      </c>
      <c r="W771" s="3" t="str">
        <f t="shared" si="148"/>
        <v>Y</v>
      </c>
      <c r="X771" s="3" t="str">
        <f t="shared" si="149"/>
        <v/>
      </c>
      <c r="Y771" s="3" t="str">
        <f t="shared" si="150"/>
        <v/>
      </c>
      <c r="Z771" s="3" t="str">
        <f t="shared" si="151"/>
        <v/>
      </c>
      <c r="AA771" s="3" t="str">
        <f t="shared" si="152"/>
        <v/>
      </c>
      <c r="AB771" s="249" t="str">
        <f t="shared" si="153"/>
        <v/>
      </c>
      <c r="AC771" s="3" t="str">
        <f t="shared" si="154"/>
        <v/>
      </c>
      <c r="AD771" s="5" t="str">
        <f t="shared" si="147"/>
        <v/>
      </c>
      <c r="AE771" s="3" t="str">
        <f t="shared" si="155"/>
        <v/>
      </c>
      <c r="AF771" s="3"/>
      <c r="AH771">
        <f>MATCH(ROUND(M771,0)&amp;ROUND(N771,0),樣點!N:N,0)</f>
        <v>2323</v>
      </c>
      <c r="AI771" s="5">
        <f t="shared" si="156"/>
        <v>7.2916665987577289E-2</v>
      </c>
    </row>
    <row r="772" spans="3:35">
      <c r="C772" s="246" t="s">
        <v>423</v>
      </c>
      <c r="D772" s="246" t="s">
        <v>424</v>
      </c>
      <c r="E772" s="246" t="s">
        <v>4579</v>
      </c>
      <c r="F772" s="246" t="s">
        <v>4577</v>
      </c>
      <c r="G772" s="246">
        <v>2019</v>
      </c>
      <c r="H772" s="246">
        <v>7</v>
      </c>
      <c r="I772" s="246">
        <v>20</v>
      </c>
      <c r="J772" s="246">
        <v>1</v>
      </c>
      <c r="K772" s="246" t="s">
        <v>430</v>
      </c>
      <c r="L772" s="247">
        <v>2</v>
      </c>
      <c r="M772" s="246">
        <v>253143</v>
      </c>
      <c r="N772" s="246">
        <v>2665363</v>
      </c>
      <c r="O772" s="246">
        <v>10</v>
      </c>
      <c r="P772" s="246">
        <v>18</v>
      </c>
      <c r="Q772" s="246">
        <v>0</v>
      </c>
      <c r="R772" s="246"/>
      <c r="S772" s="246"/>
      <c r="T772" s="246" t="s">
        <v>26</v>
      </c>
      <c r="U772" s="246"/>
      <c r="V772" t="str">
        <f>INDEX(樣區!H:H,MATCH(F772,樣區!E:E,0))</f>
        <v>4月,6月</v>
      </c>
      <c r="W772" s="3" t="str">
        <f t="shared" si="148"/>
        <v>Y</v>
      </c>
      <c r="X772" s="3" t="str">
        <f t="shared" si="149"/>
        <v/>
      </c>
      <c r="Y772" s="3" t="str">
        <f t="shared" si="150"/>
        <v>時間太晚</v>
      </c>
      <c r="Z772" s="3" t="str">
        <f t="shared" si="151"/>
        <v/>
      </c>
      <c r="AA772" s="3" t="str">
        <f t="shared" si="152"/>
        <v/>
      </c>
      <c r="AB772" s="249" t="str">
        <f t="shared" si="153"/>
        <v/>
      </c>
      <c r="AC772" s="3" t="str">
        <f t="shared" si="154"/>
        <v/>
      </c>
      <c r="AD772" s="5" t="str">
        <f t="shared" si="147"/>
        <v/>
      </c>
      <c r="AE772" s="3" t="str">
        <f t="shared" si="155"/>
        <v/>
      </c>
      <c r="AF772" s="3"/>
      <c r="AH772">
        <f>MATCH(ROUND(M772,0)&amp;ROUND(N772,0),樣點!N:N,0)</f>
        <v>2324</v>
      </c>
      <c r="AI772" s="5">
        <f t="shared" si="156"/>
        <v>0.18055555497994646</v>
      </c>
    </row>
    <row r="773" spans="3:35">
      <c r="C773" s="246" t="s">
        <v>423</v>
      </c>
      <c r="D773" s="246" t="s">
        <v>424</v>
      </c>
      <c r="E773" s="246" t="s">
        <v>4579</v>
      </c>
      <c r="F773" s="246" t="s">
        <v>4577</v>
      </c>
      <c r="G773" s="246">
        <v>2019</v>
      </c>
      <c r="H773" s="246">
        <v>7</v>
      </c>
      <c r="I773" s="246">
        <v>20</v>
      </c>
      <c r="J773" s="246">
        <v>1</v>
      </c>
      <c r="K773" s="246" t="s">
        <v>430</v>
      </c>
      <c r="L773" s="247">
        <v>3</v>
      </c>
      <c r="M773" s="246">
        <v>253429</v>
      </c>
      <c r="N773" s="246">
        <v>2663495</v>
      </c>
      <c r="O773" s="246">
        <v>5</v>
      </c>
      <c r="P773" s="246">
        <v>58</v>
      </c>
      <c r="Q773" s="246">
        <v>0</v>
      </c>
      <c r="R773" s="246"/>
      <c r="S773" s="246"/>
      <c r="T773" s="246" t="s">
        <v>26</v>
      </c>
      <c r="U773" s="246"/>
      <c r="V773" t="str">
        <f>INDEX(樣區!H:H,MATCH(F773,樣區!E:E,0))</f>
        <v>4月,6月</v>
      </c>
      <c r="W773" s="3" t="str">
        <f t="shared" si="148"/>
        <v>Y</v>
      </c>
      <c r="X773" s="3" t="str">
        <f t="shared" si="149"/>
        <v/>
      </c>
      <c r="Y773" s="3" t="str">
        <f t="shared" si="150"/>
        <v/>
      </c>
      <c r="Z773" s="3" t="str">
        <f t="shared" si="151"/>
        <v/>
      </c>
      <c r="AA773" s="3" t="str">
        <f t="shared" si="152"/>
        <v/>
      </c>
      <c r="AB773" s="249" t="str">
        <f t="shared" si="153"/>
        <v/>
      </c>
      <c r="AC773" s="3" t="str">
        <f t="shared" si="154"/>
        <v/>
      </c>
      <c r="AD773" s="5" t="str">
        <f t="shared" si="147"/>
        <v/>
      </c>
      <c r="AE773" s="3" t="str">
        <f t="shared" si="155"/>
        <v/>
      </c>
      <c r="AF773" s="3"/>
      <c r="AH773">
        <f>MATCH(ROUND(M773,0)&amp;ROUND(N773,0),樣點!N:N,0)</f>
        <v>2325</v>
      </c>
      <c r="AI773" s="5">
        <f t="shared" si="156"/>
        <v>0.12916666595265269</v>
      </c>
    </row>
    <row r="774" spans="3:35">
      <c r="C774" s="246" t="s">
        <v>423</v>
      </c>
      <c r="D774" s="246" t="s">
        <v>424</v>
      </c>
      <c r="E774" s="246" t="s">
        <v>4579</v>
      </c>
      <c r="F774" s="246" t="s">
        <v>4577</v>
      </c>
      <c r="G774" s="246">
        <v>2019</v>
      </c>
      <c r="H774" s="246">
        <v>7</v>
      </c>
      <c r="I774" s="246">
        <v>20</v>
      </c>
      <c r="J774" s="246">
        <v>1</v>
      </c>
      <c r="K774" s="246" t="s">
        <v>430</v>
      </c>
      <c r="L774" s="247">
        <v>4</v>
      </c>
      <c r="M774" s="246">
        <v>253747</v>
      </c>
      <c r="N774" s="246">
        <v>2663232</v>
      </c>
      <c r="O774" s="246">
        <v>9</v>
      </c>
      <c r="P774" s="246">
        <v>4</v>
      </c>
      <c r="Q774" s="246">
        <v>0</v>
      </c>
      <c r="R774" s="246"/>
      <c r="S774" s="246"/>
      <c r="T774" s="246" t="s">
        <v>26</v>
      </c>
      <c r="U774" s="246"/>
      <c r="V774" t="str">
        <f>INDEX(樣區!H:H,MATCH(F774,樣區!E:E,0))</f>
        <v>4月,6月</v>
      </c>
      <c r="W774" s="3" t="str">
        <f t="shared" si="148"/>
        <v>Y</v>
      </c>
      <c r="X774" s="3" t="str">
        <f t="shared" si="149"/>
        <v/>
      </c>
      <c r="Y774" s="3" t="str">
        <f t="shared" si="150"/>
        <v/>
      </c>
      <c r="Z774" s="3" t="str">
        <f t="shared" si="151"/>
        <v/>
      </c>
      <c r="AA774" s="3" t="str">
        <f t="shared" si="152"/>
        <v/>
      </c>
      <c r="AB774" s="249" t="str">
        <f t="shared" si="153"/>
        <v/>
      </c>
      <c r="AC774" s="3" t="str">
        <f t="shared" si="154"/>
        <v/>
      </c>
      <c r="AD774" s="5" t="str">
        <f t="shared" si="147"/>
        <v/>
      </c>
      <c r="AE774" s="3" t="str">
        <f t="shared" si="155"/>
        <v/>
      </c>
      <c r="AF774" s="3"/>
      <c r="AH774">
        <f>MATCH(ROUND(M774,0)&amp;ROUND(N774,0),樣點!N:N,0)</f>
        <v>2326</v>
      </c>
      <c r="AI774" s="5">
        <f t="shared" si="156"/>
        <v>3.2638889038935304E-2</v>
      </c>
    </row>
    <row r="775" spans="3:35">
      <c r="C775" s="246" t="s">
        <v>423</v>
      </c>
      <c r="D775" s="246" t="s">
        <v>424</v>
      </c>
      <c r="E775" s="246" t="s">
        <v>4579</v>
      </c>
      <c r="F775" s="246" t="s">
        <v>4577</v>
      </c>
      <c r="G775" s="246">
        <v>2019</v>
      </c>
      <c r="H775" s="246">
        <v>7</v>
      </c>
      <c r="I775" s="246">
        <v>20</v>
      </c>
      <c r="J775" s="246">
        <v>1</v>
      </c>
      <c r="K775" s="246" t="s">
        <v>430</v>
      </c>
      <c r="L775" s="247">
        <v>5</v>
      </c>
      <c r="M775" s="246">
        <v>253698</v>
      </c>
      <c r="N775" s="246">
        <v>2664997</v>
      </c>
      <c r="O775" s="246">
        <v>9</v>
      </c>
      <c r="P775" s="246">
        <v>51</v>
      </c>
      <c r="Q775" s="246">
        <v>0</v>
      </c>
      <c r="R775" s="246"/>
      <c r="S775" s="246"/>
      <c r="T775" s="246" t="s">
        <v>26</v>
      </c>
      <c r="U775" s="246"/>
      <c r="V775" t="str">
        <f>INDEX(樣區!H:H,MATCH(F775,樣區!E:E,0))</f>
        <v>4月,6月</v>
      </c>
      <c r="W775" s="3" t="str">
        <f t="shared" si="148"/>
        <v>Y</v>
      </c>
      <c r="X775" s="3" t="str">
        <f t="shared" si="149"/>
        <v/>
      </c>
      <c r="Y775" s="3" t="str">
        <f t="shared" si="150"/>
        <v/>
      </c>
      <c r="Z775" s="3" t="str">
        <f t="shared" si="151"/>
        <v/>
      </c>
      <c r="AA775" s="3" t="str">
        <f t="shared" si="152"/>
        <v/>
      </c>
      <c r="AB775" s="249" t="str">
        <f t="shared" si="153"/>
        <v/>
      </c>
      <c r="AC775" s="3" t="str">
        <f t="shared" si="154"/>
        <v/>
      </c>
      <c r="AD775" s="5" t="str">
        <f t="shared" si="147"/>
        <v/>
      </c>
      <c r="AE775" s="3" t="str">
        <f t="shared" si="155"/>
        <v/>
      </c>
      <c r="AF775" s="3"/>
      <c r="AH775">
        <f>MATCH(ROUND(M775,0)&amp;ROUND(N775,0),樣點!N:N,0)</f>
        <v>2327</v>
      </c>
      <c r="AI775" s="5">
        <f t="shared" si="156"/>
        <v>8.3333340007811785E-3</v>
      </c>
    </row>
    <row r="776" spans="3:35">
      <c r="C776" s="246" t="s">
        <v>423</v>
      </c>
      <c r="D776" s="246" t="s">
        <v>424</v>
      </c>
      <c r="E776" s="246" t="s">
        <v>4579</v>
      </c>
      <c r="F776" s="246" t="s">
        <v>4577</v>
      </c>
      <c r="G776" s="246">
        <v>2019</v>
      </c>
      <c r="H776" s="246">
        <v>7</v>
      </c>
      <c r="I776" s="246">
        <v>20</v>
      </c>
      <c r="J776" s="246">
        <v>1</v>
      </c>
      <c r="K776" s="246" t="s">
        <v>430</v>
      </c>
      <c r="L776" s="247">
        <v>6</v>
      </c>
      <c r="M776" s="246">
        <v>253708</v>
      </c>
      <c r="N776" s="246">
        <v>2664187</v>
      </c>
      <c r="O776" s="246">
        <v>10</v>
      </c>
      <c r="P776" s="246">
        <v>3</v>
      </c>
      <c r="Q776" s="246">
        <v>0</v>
      </c>
      <c r="R776" s="246"/>
      <c r="S776" s="246"/>
      <c r="T776" s="246" t="s">
        <v>26</v>
      </c>
      <c r="U776" s="246"/>
      <c r="V776" t="str">
        <f>INDEX(樣區!H:H,MATCH(F776,樣區!E:E,0))</f>
        <v>4月,6月</v>
      </c>
      <c r="W776" s="3" t="str">
        <f t="shared" si="148"/>
        <v>Y</v>
      </c>
      <c r="X776" s="3" t="str">
        <f t="shared" si="149"/>
        <v/>
      </c>
      <c r="Y776" s="3" t="str">
        <f t="shared" si="150"/>
        <v>時間太晚</v>
      </c>
      <c r="Z776" s="3" t="str">
        <f t="shared" si="151"/>
        <v/>
      </c>
      <c r="AA776" s="3" t="str">
        <f t="shared" si="152"/>
        <v/>
      </c>
      <c r="AB776" s="249" t="str">
        <f t="shared" si="153"/>
        <v/>
      </c>
      <c r="AC776" s="3" t="str">
        <f t="shared" si="154"/>
        <v/>
      </c>
      <c r="AD776" s="5" t="str">
        <f t="shared" si="147"/>
        <v/>
      </c>
      <c r="AE776" s="3" t="str">
        <f t="shared" si="155"/>
        <v/>
      </c>
      <c r="AF776" s="3"/>
      <c r="AH776">
        <f>MATCH(ROUND(M776,0)&amp;ROUND(N776,0),樣點!N:N,0)</f>
        <v>2328</v>
      </c>
      <c r="AI776" s="5" t="str">
        <f t="shared" si="156"/>
        <v/>
      </c>
    </row>
    <row r="777" spans="3:35">
      <c r="C777" s="246" t="s">
        <v>423</v>
      </c>
      <c r="D777" s="246" t="s">
        <v>424</v>
      </c>
      <c r="E777" s="246" t="s">
        <v>431</v>
      </c>
      <c r="F777" s="246" t="s">
        <v>432</v>
      </c>
      <c r="G777" s="246">
        <v>2019</v>
      </c>
      <c r="H777" s="246">
        <v>5</v>
      </c>
      <c r="I777" s="246">
        <v>29</v>
      </c>
      <c r="J777" s="246">
        <v>1</v>
      </c>
      <c r="K777" s="246" t="s">
        <v>433</v>
      </c>
      <c r="L777" s="247">
        <v>1</v>
      </c>
      <c r="M777" s="246">
        <v>232925</v>
      </c>
      <c r="N777" s="246">
        <v>2658528</v>
      </c>
      <c r="O777" s="246">
        <v>8</v>
      </c>
      <c r="P777" s="246">
        <v>30</v>
      </c>
      <c r="Q777" s="246">
        <v>0</v>
      </c>
      <c r="R777" s="246"/>
      <c r="S777" s="246"/>
      <c r="T777" s="246" t="s">
        <v>26</v>
      </c>
      <c r="U777" s="246"/>
      <c r="V777" t="str">
        <f>INDEX(樣區!H:H,MATCH(F777,樣區!E:E,0))</f>
        <v>3月,5月</v>
      </c>
      <c r="W777" s="3" t="str">
        <f t="shared" si="148"/>
        <v>Y</v>
      </c>
      <c r="X777" s="3" t="str">
        <f t="shared" si="149"/>
        <v/>
      </c>
      <c r="Y777" s="3" t="str">
        <f t="shared" si="150"/>
        <v/>
      </c>
      <c r="Z777" s="3" t="str">
        <f t="shared" si="151"/>
        <v/>
      </c>
      <c r="AA777" s="3" t="str">
        <f t="shared" si="152"/>
        <v/>
      </c>
      <c r="AB777" s="249" t="str">
        <f t="shared" si="153"/>
        <v/>
      </c>
      <c r="AC777" s="3" t="str">
        <f t="shared" si="154"/>
        <v/>
      </c>
      <c r="AD777" s="5" t="str">
        <f t="shared" si="147"/>
        <v/>
      </c>
      <c r="AE777" s="3" t="str">
        <f t="shared" si="155"/>
        <v/>
      </c>
      <c r="AF777" s="3"/>
      <c r="AH777">
        <f>MATCH(ROUND(M777,0)&amp;ROUND(N777,0),樣點!N:N,0)</f>
        <v>2329</v>
      </c>
      <c r="AI777" s="5">
        <f t="shared" si="156"/>
        <v>4.8611109959892929E-3</v>
      </c>
    </row>
    <row r="778" spans="3:35">
      <c r="C778" s="246" t="s">
        <v>423</v>
      </c>
      <c r="D778" s="246" t="s">
        <v>424</v>
      </c>
      <c r="E778" s="246" t="s">
        <v>431</v>
      </c>
      <c r="F778" s="246" t="s">
        <v>432</v>
      </c>
      <c r="G778" s="246">
        <v>2019</v>
      </c>
      <c r="H778" s="246">
        <v>5</v>
      </c>
      <c r="I778" s="246">
        <v>29</v>
      </c>
      <c r="J778" s="246">
        <v>1</v>
      </c>
      <c r="K778" s="246" t="s">
        <v>433</v>
      </c>
      <c r="L778" s="247">
        <v>2</v>
      </c>
      <c r="M778" s="246">
        <v>232731</v>
      </c>
      <c r="N778" s="246">
        <v>2658534</v>
      </c>
      <c r="O778" s="246">
        <v>8</v>
      </c>
      <c r="P778" s="246">
        <v>37</v>
      </c>
      <c r="Q778" s="246">
        <v>0</v>
      </c>
      <c r="R778" s="246"/>
      <c r="S778" s="246"/>
      <c r="T778" s="246" t="s">
        <v>26</v>
      </c>
      <c r="U778" s="246"/>
      <c r="V778" t="str">
        <f>INDEX(樣區!H:H,MATCH(F778,樣區!E:E,0))</f>
        <v>3月,5月</v>
      </c>
      <c r="W778" s="3" t="str">
        <f t="shared" si="148"/>
        <v>Y</v>
      </c>
      <c r="X778" s="3" t="str">
        <f t="shared" si="149"/>
        <v/>
      </c>
      <c r="Y778" s="3" t="str">
        <f t="shared" si="150"/>
        <v/>
      </c>
      <c r="Z778" s="3" t="str">
        <f t="shared" si="151"/>
        <v/>
      </c>
      <c r="AA778" s="3" t="str">
        <f t="shared" si="152"/>
        <v/>
      </c>
      <c r="AB778" s="249" t="str">
        <f t="shared" si="153"/>
        <v/>
      </c>
      <c r="AC778" s="3" t="str">
        <f t="shared" si="154"/>
        <v/>
      </c>
      <c r="AD778" s="5" t="str">
        <f t="shared" si="147"/>
        <v/>
      </c>
      <c r="AE778" s="3" t="str">
        <f t="shared" si="155"/>
        <v/>
      </c>
      <c r="AF778" s="3"/>
      <c r="AH778">
        <f>MATCH(ROUND(M778,0)&amp;ROUND(N778,0),樣點!N:N,0)</f>
        <v>2330</v>
      </c>
      <c r="AI778" s="5">
        <f t="shared" si="156"/>
        <v>5.5555560393258929E-3</v>
      </c>
    </row>
    <row r="779" spans="3:35">
      <c r="C779" s="246" t="s">
        <v>423</v>
      </c>
      <c r="D779" s="246" t="s">
        <v>424</v>
      </c>
      <c r="E779" s="246" t="s">
        <v>431</v>
      </c>
      <c r="F779" s="246" t="s">
        <v>432</v>
      </c>
      <c r="G779" s="246">
        <v>2019</v>
      </c>
      <c r="H779" s="246">
        <v>5</v>
      </c>
      <c r="I779" s="246">
        <v>29</v>
      </c>
      <c r="J779" s="246">
        <v>1</v>
      </c>
      <c r="K779" s="246" t="s">
        <v>433</v>
      </c>
      <c r="L779" s="247">
        <v>3</v>
      </c>
      <c r="M779" s="246">
        <v>232519</v>
      </c>
      <c r="N779" s="246">
        <v>2658514</v>
      </c>
      <c r="O779" s="246">
        <v>8</v>
      </c>
      <c r="P779" s="246">
        <v>45</v>
      </c>
      <c r="Q779" s="246">
        <v>0</v>
      </c>
      <c r="R779" s="246"/>
      <c r="S779" s="246"/>
      <c r="T779" s="246" t="s">
        <v>26</v>
      </c>
      <c r="U779" s="246"/>
      <c r="V779" t="str">
        <f>INDEX(樣區!H:H,MATCH(F779,樣區!E:E,0))</f>
        <v>3月,5月</v>
      </c>
      <c r="W779" s="3" t="str">
        <f t="shared" si="148"/>
        <v>Y</v>
      </c>
      <c r="X779" s="3" t="str">
        <f t="shared" si="149"/>
        <v/>
      </c>
      <c r="Y779" s="3" t="str">
        <f t="shared" si="150"/>
        <v/>
      </c>
      <c r="Z779" s="3" t="str">
        <f t="shared" si="151"/>
        <v/>
      </c>
      <c r="AA779" s="3" t="str">
        <f t="shared" si="152"/>
        <v/>
      </c>
      <c r="AB779" s="249" t="str">
        <f t="shared" si="153"/>
        <v/>
      </c>
      <c r="AC779" s="3" t="str">
        <f t="shared" si="154"/>
        <v/>
      </c>
      <c r="AD779" s="5" t="str">
        <f t="shared" si="147"/>
        <v/>
      </c>
      <c r="AE779" s="3" t="str">
        <f t="shared" si="155"/>
        <v/>
      </c>
      <c r="AF779" s="3"/>
      <c r="AH779">
        <f>MATCH(ROUND(M779,0)&amp;ROUND(N779,0),樣點!N:N,0)</f>
        <v>2331</v>
      </c>
      <c r="AI779" s="5">
        <f t="shared" si="156"/>
        <v>5.5555549915879965E-3</v>
      </c>
    </row>
    <row r="780" spans="3:35">
      <c r="C780" s="246" t="s">
        <v>423</v>
      </c>
      <c r="D780" s="246" t="s">
        <v>424</v>
      </c>
      <c r="E780" s="246" t="s">
        <v>431</v>
      </c>
      <c r="F780" s="246" t="s">
        <v>432</v>
      </c>
      <c r="G780" s="246">
        <v>2019</v>
      </c>
      <c r="H780" s="246">
        <v>5</v>
      </c>
      <c r="I780" s="246">
        <v>29</v>
      </c>
      <c r="J780" s="246">
        <v>1</v>
      </c>
      <c r="K780" s="246" t="s">
        <v>433</v>
      </c>
      <c r="L780" s="247">
        <v>4</v>
      </c>
      <c r="M780" s="246">
        <v>232481</v>
      </c>
      <c r="N780" s="246">
        <v>2658713</v>
      </c>
      <c r="O780" s="246">
        <v>8</v>
      </c>
      <c r="P780" s="246">
        <v>53</v>
      </c>
      <c r="Q780" s="246">
        <v>0</v>
      </c>
      <c r="R780" s="246"/>
      <c r="S780" s="246"/>
      <c r="T780" s="246" t="s">
        <v>133</v>
      </c>
      <c r="U780" s="246"/>
      <c r="V780" t="str">
        <f>INDEX(樣區!H:H,MATCH(F780,樣區!E:E,0))</f>
        <v>3月,5月</v>
      </c>
      <c r="W780" s="3" t="str">
        <f t="shared" si="148"/>
        <v>Y</v>
      </c>
      <c r="X780" s="3" t="str">
        <f t="shared" si="149"/>
        <v/>
      </c>
      <c r="Y780" s="3" t="str">
        <f t="shared" si="150"/>
        <v/>
      </c>
      <c r="Z780" s="3" t="str">
        <f t="shared" si="151"/>
        <v/>
      </c>
      <c r="AA780" s="3" t="str">
        <f t="shared" si="152"/>
        <v/>
      </c>
      <c r="AB780" s="249" t="str">
        <f t="shared" si="153"/>
        <v/>
      </c>
      <c r="AC780" s="3" t="str">
        <f t="shared" si="154"/>
        <v/>
      </c>
      <c r="AD780" s="5" t="str">
        <f t="shared" si="147"/>
        <v>需計滿6分鐘</v>
      </c>
      <c r="AE780" s="3" t="str">
        <f t="shared" si="155"/>
        <v/>
      </c>
      <c r="AF780" s="3"/>
      <c r="AH780">
        <f>MATCH(ROUND(M780,0)&amp;ROUND(N780,0),樣點!N:N,0)</f>
        <v>2332</v>
      </c>
      <c r="AI780" s="5">
        <f t="shared" si="156"/>
        <v>2.7777779614552855E-3</v>
      </c>
    </row>
    <row r="781" spans="3:35">
      <c r="C781" s="246" t="s">
        <v>423</v>
      </c>
      <c r="D781" s="246" t="s">
        <v>424</v>
      </c>
      <c r="E781" s="246" t="s">
        <v>431</v>
      </c>
      <c r="F781" s="246" t="s">
        <v>432</v>
      </c>
      <c r="G781" s="246">
        <v>2019</v>
      </c>
      <c r="H781" s="246">
        <v>5</v>
      </c>
      <c r="I781" s="246">
        <v>29</v>
      </c>
      <c r="J781" s="246">
        <v>1</v>
      </c>
      <c r="K781" s="246" t="s">
        <v>433</v>
      </c>
      <c r="L781" s="247">
        <v>5</v>
      </c>
      <c r="M781" s="246">
        <v>232453</v>
      </c>
      <c r="N781" s="246">
        <v>2658912</v>
      </c>
      <c r="O781" s="246">
        <v>8</v>
      </c>
      <c r="P781" s="246">
        <v>57</v>
      </c>
      <c r="Q781" s="246">
        <v>0</v>
      </c>
      <c r="R781" s="246"/>
      <c r="S781" s="246"/>
      <c r="T781" s="246" t="s">
        <v>26</v>
      </c>
      <c r="U781" s="246"/>
      <c r="V781" t="str">
        <f>INDEX(樣區!H:H,MATCH(F781,樣區!E:E,0))</f>
        <v>3月,5月</v>
      </c>
      <c r="W781" s="3" t="str">
        <f t="shared" si="148"/>
        <v>Y</v>
      </c>
      <c r="X781" s="3" t="str">
        <f t="shared" si="149"/>
        <v/>
      </c>
      <c r="Y781" s="3" t="str">
        <f t="shared" si="150"/>
        <v/>
      </c>
      <c r="Z781" s="3" t="str">
        <f t="shared" si="151"/>
        <v/>
      </c>
      <c r="AA781" s="3" t="str">
        <f t="shared" si="152"/>
        <v/>
      </c>
      <c r="AB781" s="249" t="str">
        <f t="shared" si="153"/>
        <v/>
      </c>
      <c r="AC781" s="3" t="str">
        <f t="shared" si="154"/>
        <v/>
      </c>
      <c r="AD781" s="5" t="str">
        <f t="shared" si="147"/>
        <v/>
      </c>
      <c r="AE781" s="3" t="str">
        <f t="shared" si="155"/>
        <v/>
      </c>
      <c r="AF781" s="3"/>
      <c r="AH781">
        <f>MATCH(ROUND(M781,0)&amp;ROUND(N781,0),樣點!N:N,0)</f>
        <v>2333</v>
      </c>
      <c r="AI781" s="5">
        <f t="shared" si="156"/>
        <v>8.3333340007811785E-3</v>
      </c>
    </row>
    <row r="782" spans="3:35">
      <c r="C782" s="246" t="s">
        <v>423</v>
      </c>
      <c r="D782" s="246" t="s">
        <v>424</v>
      </c>
      <c r="E782" s="246" t="s">
        <v>431</v>
      </c>
      <c r="F782" s="246" t="s">
        <v>432</v>
      </c>
      <c r="G782" s="246">
        <v>2019</v>
      </c>
      <c r="H782" s="246">
        <v>5</v>
      </c>
      <c r="I782" s="246">
        <v>29</v>
      </c>
      <c r="J782" s="246">
        <v>1</v>
      </c>
      <c r="K782" s="246" t="s">
        <v>433</v>
      </c>
      <c r="L782" s="247">
        <v>6</v>
      </c>
      <c r="M782" s="246">
        <v>232246</v>
      </c>
      <c r="N782" s="246">
        <v>2658936</v>
      </c>
      <c r="O782" s="246">
        <v>9</v>
      </c>
      <c r="P782" s="246">
        <v>9</v>
      </c>
      <c r="Q782" s="246">
        <v>0</v>
      </c>
      <c r="R782" s="246"/>
      <c r="S782" s="246"/>
      <c r="T782" s="246" t="s">
        <v>26</v>
      </c>
      <c r="U782" s="246"/>
      <c r="V782" t="str">
        <f>INDEX(樣區!H:H,MATCH(F782,樣區!E:E,0))</f>
        <v>3月,5月</v>
      </c>
      <c r="W782" s="3" t="str">
        <f t="shared" si="148"/>
        <v>Y</v>
      </c>
      <c r="X782" s="3" t="str">
        <f t="shared" si="149"/>
        <v/>
      </c>
      <c r="Y782" s="3" t="str">
        <f t="shared" si="150"/>
        <v/>
      </c>
      <c r="Z782" s="3" t="str">
        <f t="shared" si="151"/>
        <v/>
      </c>
      <c r="AA782" s="3" t="str">
        <f t="shared" si="152"/>
        <v/>
      </c>
      <c r="AB782" s="249" t="str">
        <f t="shared" si="153"/>
        <v/>
      </c>
      <c r="AC782" s="3" t="str">
        <f t="shared" si="154"/>
        <v/>
      </c>
      <c r="AD782" s="5" t="str">
        <f t="shared" si="147"/>
        <v/>
      </c>
      <c r="AE782" s="3" t="str">
        <f t="shared" si="155"/>
        <v/>
      </c>
      <c r="AF782" s="3"/>
      <c r="AH782">
        <f>MATCH(ROUND(M782,0)&amp;ROUND(N782,0),樣點!N:N,0)</f>
        <v>2334</v>
      </c>
      <c r="AI782" s="5" t="str">
        <f t="shared" si="156"/>
        <v/>
      </c>
    </row>
    <row r="783" spans="3:35">
      <c r="C783" s="246" t="s">
        <v>423</v>
      </c>
      <c r="D783" s="246" t="s">
        <v>424</v>
      </c>
      <c r="E783" s="246" t="s">
        <v>434</v>
      </c>
      <c r="F783" s="246" t="s">
        <v>435</v>
      </c>
      <c r="G783" s="246">
        <v>2019</v>
      </c>
      <c r="H783" s="246">
        <v>6</v>
      </c>
      <c r="I783" s="246">
        <v>3</v>
      </c>
      <c r="J783" s="246">
        <v>1</v>
      </c>
      <c r="K783" s="246" t="s">
        <v>436</v>
      </c>
      <c r="L783" s="247">
        <v>1</v>
      </c>
      <c r="M783" s="246">
        <v>231167</v>
      </c>
      <c r="N783" s="246">
        <v>2668462</v>
      </c>
      <c r="O783" s="246">
        <v>8</v>
      </c>
      <c r="P783" s="246">
        <v>42</v>
      </c>
      <c r="Q783" s="246">
        <v>0</v>
      </c>
      <c r="R783" s="246"/>
      <c r="S783" s="246"/>
      <c r="T783" s="246" t="s">
        <v>32</v>
      </c>
      <c r="U783" s="246"/>
      <c r="V783" t="str">
        <f>INDEX(樣區!H:H,MATCH(F783,樣區!E:E,0))</f>
        <v>3月,5月</v>
      </c>
      <c r="W783" s="3" t="str">
        <f t="shared" si="148"/>
        <v>Y</v>
      </c>
      <c r="X783" s="3" t="str">
        <f t="shared" si="149"/>
        <v/>
      </c>
      <c r="Y783" s="3" t="str">
        <f t="shared" si="150"/>
        <v/>
      </c>
      <c r="Z783" s="3" t="str">
        <f t="shared" si="151"/>
        <v/>
      </c>
      <c r="AA783" s="3" t="str">
        <f t="shared" si="152"/>
        <v/>
      </c>
      <c r="AB783" s="249" t="str">
        <f t="shared" si="153"/>
        <v/>
      </c>
      <c r="AC783" s="3" t="str">
        <f t="shared" si="154"/>
        <v/>
      </c>
      <c r="AD783" s="5" t="str">
        <f t="shared" si="147"/>
        <v/>
      </c>
      <c r="AE783" s="3" t="str">
        <f t="shared" si="155"/>
        <v/>
      </c>
      <c r="AF783" s="3"/>
      <c r="AH783">
        <f>MATCH(ROUND(M783,0)&amp;ROUND(N783,0),樣點!N:N,0)</f>
        <v>2335</v>
      </c>
      <c r="AI783" s="5">
        <f t="shared" si="156"/>
        <v>5.5555549915879965E-3</v>
      </c>
    </row>
    <row r="784" spans="3:35">
      <c r="C784" s="246" t="s">
        <v>423</v>
      </c>
      <c r="D784" s="246" t="s">
        <v>424</v>
      </c>
      <c r="E784" s="246" t="s">
        <v>434</v>
      </c>
      <c r="F784" s="246" t="s">
        <v>435</v>
      </c>
      <c r="G784" s="246">
        <v>2019</v>
      </c>
      <c r="H784" s="246">
        <v>6</v>
      </c>
      <c r="I784" s="246">
        <v>3</v>
      </c>
      <c r="J784" s="246">
        <v>1</v>
      </c>
      <c r="K784" s="246" t="s">
        <v>436</v>
      </c>
      <c r="L784" s="247">
        <v>2</v>
      </c>
      <c r="M784" s="246">
        <v>231424</v>
      </c>
      <c r="N784" s="246">
        <v>2668509</v>
      </c>
      <c r="O784" s="246">
        <v>8</v>
      </c>
      <c r="P784" s="246">
        <v>50</v>
      </c>
      <c r="Q784" s="246">
        <v>0</v>
      </c>
      <c r="R784" s="246"/>
      <c r="S784" s="246"/>
      <c r="T784" s="246" t="s">
        <v>32</v>
      </c>
      <c r="U784" s="246"/>
      <c r="V784" t="str">
        <f>INDEX(樣區!H:H,MATCH(F784,樣區!E:E,0))</f>
        <v>3月,5月</v>
      </c>
      <c r="W784" s="3" t="str">
        <f t="shared" si="148"/>
        <v>Y</v>
      </c>
      <c r="X784" s="3" t="str">
        <f t="shared" si="149"/>
        <v/>
      </c>
      <c r="Y784" s="3" t="str">
        <f t="shared" si="150"/>
        <v/>
      </c>
      <c r="Z784" s="3" t="str">
        <f t="shared" si="151"/>
        <v/>
      </c>
      <c r="AA784" s="3" t="str">
        <f t="shared" si="152"/>
        <v/>
      </c>
      <c r="AB784" s="249" t="str">
        <f t="shared" si="153"/>
        <v/>
      </c>
      <c r="AC784" s="3" t="str">
        <f t="shared" si="154"/>
        <v/>
      </c>
      <c r="AD784" s="5" t="str">
        <f t="shared" si="147"/>
        <v/>
      </c>
      <c r="AE784" s="3" t="str">
        <f t="shared" si="155"/>
        <v/>
      </c>
      <c r="AF784" s="3"/>
      <c r="AH784">
        <f>MATCH(ROUND(M784,0)&amp;ROUND(N784,0),樣點!N:N,0)</f>
        <v>2336</v>
      </c>
      <c r="AI784" s="5">
        <f t="shared" si="156"/>
        <v>8.3333330112509429E-3</v>
      </c>
    </row>
    <row r="785" spans="3:35">
      <c r="C785" s="246" t="s">
        <v>423</v>
      </c>
      <c r="D785" s="246" t="s">
        <v>424</v>
      </c>
      <c r="E785" s="246" t="s">
        <v>434</v>
      </c>
      <c r="F785" s="246" t="s">
        <v>435</v>
      </c>
      <c r="G785" s="246">
        <v>2019</v>
      </c>
      <c r="H785" s="246">
        <v>6</v>
      </c>
      <c r="I785" s="246">
        <v>3</v>
      </c>
      <c r="J785" s="246">
        <v>1</v>
      </c>
      <c r="K785" s="246" t="s">
        <v>436</v>
      </c>
      <c r="L785" s="247">
        <v>3</v>
      </c>
      <c r="M785" s="246">
        <v>231609</v>
      </c>
      <c r="N785" s="246">
        <v>2668680</v>
      </c>
      <c r="O785" s="246">
        <v>9</v>
      </c>
      <c r="P785" s="246">
        <v>2</v>
      </c>
      <c r="Q785" s="246">
        <v>2</v>
      </c>
      <c r="R785" s="246" t="s">
        <v>43</v>
      </c>
      <c r="S785" s="246" t="s">
        <v>44</v>
      </c>
      <c r="T785" s="246" t="s">
        <v>32</v>
      </c>
      <c r="U785" s="246" t="s">
        <v>437</v>
      </c>
      <c r="V785" t="str">
        <f>INDEX(樣區!H:H,MATCH(F785,樣區!E:E,0))</f>
        <v>3月,5月</v>
      </c>
      <c r="W785" s="3" t="str">
        <f t="shared" si="148"/>
        <v>Y</v>
      </c>
      <c r="X785" s="3" t="str">
        <f t="shared" si="149"/>
        <v/>
      </c>
      <c r="Y785" s="3" t="str">
        <f t="shared" si="150"/>
        <v/>
      </c>
      <c r="Z785" s="3" t="str">
        <f t="shared" si="151"/>
        <v/>
      </c>
      <c r="AA785" s="3" t="str">
        <f t="shared" si="152"/>
        <v/>
      </c>
      <c r="AB785" s="249" t="str">
        <f t="shared" si="153"/>
        <v/>
      </c>
      <c r="AC785" s="3" t="str">
        <f t="shared" si="154"/>
        <v/>
      </c>
      <c r="AD785" s="5" t="str">
        <f t="shared" si="147"/>
        <v/>
      </c>
      <c r="AE785" s="3" t="str">
        <f t="shared" si="155"/>
        <v/>
      </c>
      <c r="AF785" s="3"/>
      <c r="AH785">
        <f>MATCH(ROUND(M785,0)&amp;ROUND(N785,0),樣點!N:N,0)</f>
        <v>2337</v>
      </c>
      <c r="AI785" s="5">
        <f t="shared" si="156"/>
        <v>5.555555981118232E-3</v>
      </c>
    </row>
    <row r="786" spans="3:35">
      <c r="C786" s="246" t="s">
        <v>423</v>
      </c>
      <c r="D786" s="246" t="s">
        <v>424</v>
      </c>
      <c r="E786" s="246" t="s">
        <v>434</v>
      </c>
      <c r="F786" s="246" t="s">
        <v>435</v>
      </c>
      <c r="G786" s="246">
        <v>2019</v>
      </c>
      <c r="H786" s="246">
        <v>6</v>
      </c>
      <c r="I786" s="246">
        <v>3</v>
      </c>
      <c r="J786" s="246">
        <v>1</v>
      </c>
      <c r="K786" s="246" t="s">
        <v>436</v>
      </c>
      <c r="L786" s="247">
        <v>4</v>
      </c>
      <c r="M786" s="246">
        <v>231713</v>
      </c>
      <c r="N786" s="246">
        <v>2668891</v>
      </c>
      <c r="O786" s="246">
        <v>9</v>
      </c>
      <c r="P786" s="246">
        <v>10</v>
      </c>
      <c r="Q786" s="246">
        <v>0</v>
      </c>
      <c r="R786" s="246"/>
      <c r="S786" s="246"/>
      <c r="T786" s="246" t="s">
        <v>32</v>
      </c>
      <c r="U786" s="246"/>
      <c r="V786" t="str">
        <f>INDEX(樣區!H:H,MATCH(F786,樣區!E:E,0))</f>
        <v>3月,5月</v>
      </c>
      <c r="W786" s="3" t="str">
        <f t="shared" si="148"/>
        <v>Y</v>
      </c>
      <c r="X786" s="3" t="str">
        <f t="shared" si="149"/>
        <v/>
      </c>
      <c r="Y786" s="3" t="str">
        <f t="shared" si="150"/>
        <v/>
      </c>
      <c r="Z786" s="3" t="str">
        <f t="shared" si="151"/>
        <v/>
      </c>
      <c r="AA786" s="3" t="str">
        <f t="shared" si="152"/>
        <v/>
      </c>
      <c r="AB786" s="249" t="str">
        <f t="shared" si="153"/>
        <v/>
      </c>
      <c r="AC786" s="3" t="str">
        <f t="shared" si="154"/>
        <v/>
      </c>
      <c r="AD786" s="5" t="str">
        <f t="shared" si="147"/>
        <v/>
      </c>
      <c r="AE786" s="3" t="str">
        <f t="shared" si="155"/>
        <v/>
      </c>
      <c r="AF786" s="3"/>
      <c r="AH786">
        <f>MATCH(ROUND(M786,0)&amp;ROUND(N786,0),樣點!N:N,0)</f>
        <v>2338</v>
      </c>
      <c r="AI786" s="5">
        <f t="shared" si="156"/>
        <v>9.027778054587543E-3</v>
      </c>
    </row>
    <row r="787" spans="3:35">
      <c r="C787" s="246" t="s">
        <v>423</v>
      </c>
      <c r="D787" s="246" t="s">
        <v>424</v>
      </c>
      <c r="E787" s="246" t="s">
        <v>434</v>
      </c>
      <c r="F787" s="246" t="s">
        <v>435</v>
      </c>
      <c r="G787" s="246">
        <v>2019</v>
      </c>
      <c r="H787" s="246">
        <v>6</v>
      </c>
      <c r="I787" s="246">
        <v>3</v>
      </c>
      <c r="J787" s="246">
        <v>1</v>
      </c>
      <c r="K787" s="246" t="s">
        <v>436</v>
      </c>
      <c r="L787" s="247">
        <v>5</v>
      </c>
      <c r="M787" s="246">
        <v>231054</v>
      </c>
      <c r="N787" s="246">
        <v>2668823</v>
      </c>
      <c r="O787" s="246">
        <v>9</v>
      </c>
      <c r="P787" s="246">
        <v>23</v>
      </c>
      <c r="Q787" s="246">
        <v>0</v>
      </c>
      <c r="R787" s="246"/>
      <c r="S787" s="246"/>
      <c r="T787" s="246" t="s">
        <v>32</v>
      </c>
      <c r="U787" s="246"/>
      <c r="V787" t="str">
        <f>INDEX(樣區!H:H,MATCH(F787,樣區!E:E,0))</f>
        <v>3月,5月</v>
      </c>
      <c r="W787" s="3" t="str">
        <f t="shared" si="148"/>
        <v>Y</v>
      </c>
      <c r="X787" s="3" t="str">
        <f t="shared" si="149"/>
        <v/>
      </c>
      <c r="Y787" s="3" t="str">
        <f t="shared" si="150"/>
        <v/>
      </c>
      <c r="Z787" s="3" t="str">
        <f t="shared" si="151"/>
        <v/>
      </c>
      <c r="AA787" s="3" t="str">
        <f t="shared" si="152"/>
        <v/>
      </c>
      <c r="AB787" s="249" t="str">
        <f t="shared" si="153"/>
        <v/>
      </c>
      <c r="AC787" s="3" t="str">
        <f t="shared" si="154"/>
        <v/>
      </c>
      <c r="AD787" s="5" t="str">
        <f t="shared" si="147"/>
        <v/>
      </c>
      <c r="AE787" s="3" t="str">
        <f t="shared" si="155"/>
        <v/>
      </c>
      <c r="AF787" s="3"/>
      <c r="AH787">
        <f>MATCH(ROUND(M787,0)&amp;ROUND(N787,0),樣點!N:N,0)</f>
        <v>2339</v>
      </c>
      <c r="AI787" s="5">
        <f t="shared" si="156"/>
        <v>4.1666659526526928E-3</v>
      </c>
    </row>
    <row r="788" spans="3:35">
      <c r="C788" s="246" t="s">
        <v>423</v>
      </c>
      <c r="D788" s="246" t="s">
        <v>424</v>
      </c>
      <c r="E788" s="246" t="s">
        <v>434</v>
      </c>
      <c r="F788" s="246" t="s">
        <v>435</v>
      </c>
      <c r="G788" s="246">
        <v>2019</v>
      </c>
      <c r="H788" s="246">
        <v>6</v>
      </c>
      <c r="I788" s="246">
        <v>3</v>
      </c>
      <c r="J788" s="246">
        <v>1</v>
      </c>
      <c r="K788" s="246" t="s">
        <v>436</v>
      </c>
      <c r="L788" s="247">
        <v>6</v>
      </c>
      <c r="M788" s="246">
        <v>230889</v>
      </c>
      <c r="N788" s="246">
        <v>2669011</v>
      </c>
      <c r="O788" s="246">
        <v>9</v>
      </c>
      <c r="P788" s="246">
        <v>29</v>
      </c>
      <c r="Q788" s="246">
        <v>0</v>
      </c>
      <c r="R788" s="246"/>
      <c r="S788" s="246"/>
      <c r="T788" s="246" t="s">
        <v>32</v>
      </c>
      <c r="U788" s="246"/>
      <c r="V788" t="str">
        <f>INDEX(樣區!H:H,MATCH(F788,樣區!E:E,0))</f>
        <v>3月,5月</v>
      </c>
      <c r="W788" s="3" t="str">
        <f t="shared" si="148"/>
        <v>Y</v>
      </c>
      <c r="X788" s="3" t="str">
        <f t="shared" si="149"/>
        <v/>
      </c>
      <c r="Y788" s="3" t="str">
        <f t="shared" si="150"/>
        <v/>
      </c>
      <c r="Z788" s="3" t="str">
        <f t="shared" si="151"/>
        <v/>
      </c>
      <c r="AA788" s="3" t="str">
        <f t="shared" si="152"/>
        <v/>
      </c>
      <c r="AB788" s="249" t="str">
        <f t="shared" si="153"/>
        <v/>
      </c>
      <c r="AC788" s="3" t="str">
        <f t="shared" si="154"/>
        <v/>
      </c>
      <c r="AD788" s="5" t="str">
        <f t="shared" si="147"/>
        <v/>
      </c>
      <c r="AE788" s="3" t="str">
        <f t="shared" si="155"/>
        <v/>
      </c>
      <c r="AF788" s="3"/>
      <c r="AH788">
        <f>MATCH(ROUND(M788,0)&amp;ROUND(N788,0),樣點!N:N,0)</f>
        <v>2340</v>
      </c>
      <c r="AI788" s="5" t="str">
        <f t="shared" si="156"/>
        <v/>
      </c>
    </row>
    <row r="789" spans="3:35">
      <c r="C789" s="246" t="s">
        <v>423</v>
      </c>
      <c r="D789" s="246" t="s">
        <v>424</v>
      </c>
      <c r="E789" s="246" t="s">
        <v>438</v>
      </c>
      <c r="F789" s="246" t="s">
        <v>439</v>
      </c>
      <c r="G789" s="246">
        <v>2019</v>
      </c>
      <c r="H789" s="246">
        <v>5</v>
      </c>
      <c r="I789" s="246">
        <v>22</v>
      </c>
      <c r="J789" s="246">
        <v>1</v>
      </c>
      <c r="K789" s="246" t="s">
        <v>440</v>
      </c>
      <c r="L789" s="247">
        <v>1</v>
      </c>
      <c r="M789" s="246">
        <v>230228</v>
      </c>
      <c r="N789" s="246">
        <v>2660230</v>
      </c>
      <c r="O789" s="246">
        <v>8</v>
      </c>
      <c r="P789" s="246">
        <v>39</v>
      </c>
      <c r="Q789" s="246">
        <v>0</v>
      </c>
      <c r="R789" s="246"/>
      <c r="S789" s="246"/>
      <c r="T789" s="246" t="s">
        <v>26</v>
      </c>
      <c r="U789" s="246"/>
      <c r="V789" t="str">
        <f>INDEX(樣區!H:H,MATCH(F789,樣區!E:E,0))</f>
        <v>3月,5月</v>
      </c>
      <c r="W789" s="3" t="str">
        <f t="shared" si="148"/>
        <v>Y</v>
      </c>
      <c r="X789" s="3" t="str">
        <f t="shared" si="149"/>
        <v/>
      </c>
      <c r="Y789" s="3" t="str">
        <f t="shared" si="150"/>
        <v/>
      </c>
      <c r="Z789" s="3" t="str">
        <f t="shared" si="151"/>
        <v/>
      </c>
      <c r="AA789" s="3" t="str">
        <f t="shared" si="152"/>
        <v/>
      </c>
      <c r="AB789" s="249" t="str">
        <f t="shared" si="153"/>
        <v/>
      </c>
      <c r="AC789" s="3" t="str">
        <f t="shared" si="154"/>
        <v/>
      </c>
      <c r="AD789" s="5" t="str">
        <f t="shared" si="147"/>
        <v/>
      </c>
      <c r="AE789" s="3" t="str">
        <f t="shared" si="155"/>
        <v/>
      </c>
      <c r="AF789" s="3"/>
      <c r="AH789">
        <f>MATCH(ROUND(M789,0)&amp;ROUND(N789,0),樣點!N:N,0)</f>
        <v>2341</v>
      </c>
      <c r="AI789" s="5">
        <f t="shared" si="156"/>
        <v>7.6388889574445784E-3</v>
      </c>
    </row>
    <row r="790" spans="3:35">
      <c r="C790" s="246" t="s">
        <v>423</v>
      </c>
      <c r="D790" s="246" t="s">
        <v>424</v>
      </c>
      <c r="E790" s="246" t="s">
        <v>438</v>
      </c>
      <c r="F790" s="246" t="s">
        <v>439</v>
      </c>
      <c r="G790" s="246">
        <v>2019</v>
      </c>
      <c r="H790" s="246">
        <v>5</v>
      </c>
      <c r="I790" s="246">
        <v>22</v>
      </c>
      <c r="J790" s="246">
        <v>1</v>
      </c>
      <c r="K790" s="246" t="s">
        <v>440</v>
      </c>
      <c r="L790" s="247">
        <v>2</v>
      </c>
      <c r="M790" s="246">
        <v>230287</v>
      </c>
      <c r="N790" s="246">
        <v>2660473</v>
      </c>
      <c r="O790" s="246">
        <v>8</v>
      </c>
      <c r="P790" s="246">
        <v>50</v>
      </c>
      <c r="Q790" s="246">
        <v>0</v>
      </c>
      <c r="R790" s="246"/>
      <c r="S790" s="246"/>
      <c r="T790" s="246" t="s">
        <v>32</v>
      </c>
      <c r="U790" s="246"/>
      <c r="V790" t="str">
        <f>INDEX(樣區!H:H,MATCH(F790,樣區!E:E,0))</f>
        <v>3月,5月</v>
      </c>
      <c r="W790" s="3" t="str">
        <f t="shared" si="148"/>
        <v>Y</v>
      </c>
      <c r="X790" s="3" t="str">
        <f t="shared" si="149"/>
        <v/>
      </c>
      <c r="Y790" s="3" t="str">
        <f t="shared" si="150"/>
        <v/>
      </c>
      <c r="Z790" s="3" t="str">
        <f t="shared" si="151"/>
        <v/>
      </c>
      <c r="AA790" s="3" t="str">
        <f t="shared" si="152"/>
        <v/>
      </c>
      <c r="AB790" s="249" t="str">
        <f t="shared" si="153"/>
        <v/>
      </c>
      <c r="AC790" s="3" t="str">
        <f t="shared" si="154"/>
        <v/>
      </c>
      <c r="AD790" s="5" t="str">
        <f t="shared" si="147"/>
        <v/>
      </c>
      <c r="AE790" s="3" t="str">
        <f t="shared" si="155"/>
        <v/>
      </c>
      <c r="AF790" s="3"/>
      <c r="AH790">
        <f>MATCH(ROUND(M790,0)&amp;ROUND(N790,0),樣點!N:N,0)</f>
        <v>2342</v>
      </c>
      <c r="AI790" s="5">
        <f t="shared" si="156"/>
        <v>6.2500000349245965E-3</v>
      </c>
    </row>
    <row r="791" spans="3:35">
      <c r="C791" s="246" t="s">
        <v>423</v>
      </c>
      <c r="D791" s="246" t="s">
        <v>424</v>
      </c>
      <c r="E791" s="246" t="s">
        <v>438</v>
      </c>
      <c r="F791" s="246" t="s">
        <v>439</v>
      </c>
      <c r="G791" s="246">
        <v>2019</v>
      </c>
      <c r="H791" s="246">
        <v>5</v>
      </c>
      <c r="I791" s="246">
        <v>22</v>
      </c>
      <c r="J791" s="246">
        <v>1</v>
      </c>
      <c r="K791" s="246" t="s">
        <v>440</v>
      </c>
      <c r="L791" s="247">
        <v>3</v>
      </c>
      <c r="M791" s="246">
        <v>230072</v>
      </c>
      <c r="N791" s="246">
        <v>2660347</v>
      </c>
      <c r="O791" s="246">
        <v>8</v>
      </c>
      <c r="P791" s="246">
        <v>59</v>
      </c>
      <c r="Q791" s="246">
        <v>0</v>
      </c>
      <c r="R791" s="246"/>
      <c r="S791" s="246"/>
      <c r="T791" s="246" t="s">
        <v>32</v>
      </c>
      <c r="U791" s="246"/>
      <c r="V791" t="str">
        <f>INDEX(樣區!H:H,MATCH(F791,樣區!E:E,0))</f>
        <v>3月,5月</v>
      </c>
      <c r="W791" s="3" t="str">
        <f t="shared" si="148"/>
        <v>Y</v>
      </c>
      <c r="X791" s="3" t="str">
        <f t="shared" si="149"/>
        <v/>
      </c>
      <c r="Y791" s="3" t="str">
        <f t="shared" si="150"/>
        <v/>
      </c>
      <c r="Z791" s="3" t="str">
        <f t="shared" si="151"/>
        <v/>
      </c>
      <c r="AA791" s="3" t="str">
        <f t="shared" si="152"/>
        <v/>
      </c>
      <c r="AB791" s="249" t="str">
        <f t="shared" si="153"/>
        <v/>
      </c>
      <c r="AC791" s="3" t="str">
        <f t="shared" si="154"/>
        <v/>
      </c>
      <c r="AD791" s="5" t="str">
        <f t="shared" si="147"/>
        <v/>
      </c>
      <c r="AE791" s="3" t="str">
        <f t="shared" si="155"/>
        <v/>
      </c>
      <c r="AF791" s="3"/>
      <c r="AH791">
        <f>MATCH(ROUND(M791,0)&amp;ROUND(N791,0),樣點!N:N,0)</f>
        <v>2343</v>
      </c>
      <c r="AI791" s="5">
        <f t="shared" si="156"/>
        <v>6.9444449618458748E-3</v>
      </c>
    </row>
    <row r="792" spans="3:35">
      <c r="C792" s="246" t="s">
        <v>423</v>
      </c>
      <c r="D792" s="246" t="s">
        <v>424</v>
      </c>
      <c r="E792" s="246" t="s">
        <v>438</v>
      </c>
      <c r="F792" s="246" t="s">
        <v>439</v>
      </c>
      <c r="G792" s="246">
        <v>2019</v>
      </c>
      <c r="H792" s="246">
        <v>5</v>
      </c>
      <c r="I792" s="246">
        <v>22</v>
      </c>
      <c r="J792" s="246">
        <v>1</v>
      </c>
      <c r="K792" s="246" t="s">
        <v>440</v>
      </c>
      <c r="L792" s="247">
        <v>4</v>
      </c>
      <c r="M792" s="246">
        <v>229879</v>
      </c>
      <c r="N792" s="246">
        <v>2660276</v>
      </c>
      <c r="O792" s="246">
        <v>9</v>
      </c>
      <c r="P792" s="246">
        <v>9</v>
      </c>
      <c r="Q792" s="246">
        <v>0</v>
      </c>
      <c r="R792" s="246"/>
      <c r="S792" s="246"/>
      <c r="T792" s="246" t="s">
        <v>26</v>
      </c>
      <c r="U792" s="246"/>
      <c r="V792" t="str">
        <f>INDEX(樣區!H:H,MATCH(F792,樣區!E:E,0))</f>
        <v>3月,5月</v>
      </c>
      <c r="W792" s="3" t="str">
        <f t="shared" si="148"/>
        <v>Y</v>
      </c>
      <c r="X792" s="3" t="str">
        <f t="shared" si="149"/>
        <v/>
      </c>
      <c r="Y792" s="3" t="str">
        <f t="shared" si="150"/>
        <v/>
      </c>
      <c r="Z792" s="3" t="str">
        <f t="shared" si="151"/>
        <v/>
      </c>
      <c r="AA792" s="3" t="str">
        <f t="shared" si="152"/>
        <v/>
      </c>
      <c r="AB792" s="249" t="str">
        <f t="shared" si="153"/>
        <v/>
      </c>
      <c r="AC792" s="3" t="str">
        <f t="shared" si="154"/>
        <v/>
      </c>
      <c r="AD792" s="5" t="str">
        <f t="shared" si="147"/>
        <v/>
      </c>
      <c r="AE792" s="3" t="str">
        <f t="shared" si="155"/>
        <v/>
      </c>
      <c r="AF792" s="3"/>
      <c r="AH792">
        <f>MATCH(ROUND(M792,0)&amp;ROUND(N792,0),樣點!N:N,0)</f>
        <v>2344</v>
      </c>
      <c r="AI792" s="5">
        <f t="shared" si="156"/>
        <v>4.8611109959892929E-3</v>
      </c>
    </row>
    <row r="793" spans="3:35">
      <c r="C793" s="246" t="s">
        <v>423</v>
      </c>
      <c r="D793" s="246" t="s">
        <v>424</v>
      </c>
      <c r="E793" s="246" t="s">
        <v>438</v>
      </c>
      <c r="F793" s="246" t="s">
        <v>439</v>
      </c>
      <c r="G793" s="246">
        <v>2019</v>
      </c>
      <c r="H793" s="246">
        <v>5</v>
      </c>
      <c r="I793" s="246">
        <v>22</v>
      </c>
      <c r="J793" s="246">
        <v>1</v>
      </c>
      <c r="K793" s="246" t="s">
        <v>440</v>
      </c>
      <c r="L793" s="247">
        <v>5</v>
      </c>
      <c r="M793" s="246">
        <v>229672</v>
      </c>
      <c r="N793" s="246">
        <v>2660205</v>
      </c>
      <c r="O793" s="246">
        <v>9</v>
      </c>
      <c r="P793" s="246">
        <v>16</v>
      </c>
      <c r="Q793" s="246">
        <v>0</v>
      </c>
      <c r="R793" s="246"/>
      <c r="S793" s="246"/>
      <c r="T793" s="246" t="s">
        <v>31</v>
      </c>
      <c r="U793" s="246"/>
      <c r="V793" t="str">
        <f>INDEX(樣區!H:H,MATCH(F793,樣區!E:E,0))</f>
        <v>3月,5月</v>
      </c>
      <c r="W793" s="3" t="str">
        <f t="shared" si="148"/>
        <v>Y</v>
      </c>
      <c r="X793" s="3" t="str">
        <f t="shared" si="149"/>
        <v/>
      </c>
      <c r="Y793" s="3" t="str">
        <f t="shared" si="150"/>
        <v/>
      </c>
      <c r="Z793" s="3" t="str">
        <f t="shared" si="151"/>
        <v/>
      </c>
      <c r="AA793" s="3" t="str">
        <f t="shared" si="152"/>
        <v/>
      </c>
      <c r="AB793" s="249" t="str">
        <f t="shared" si="153"/>
        <v/>
      </c>
      <c r="AC793" s="3" t="str">
        <f t="shared" si="154"/>
        <v/>
      </c>
      <c r="AD793" s="5" t="str">
        <f t="shared" si="147"/>
        <v/>
      </c>
      <c r="AE793" s="3" t="str">
        <f t="shared" si="155"/>
        <v/>
      </c>
      <c r="AF793" s="3"/>
      <c r="AH793">
        <f>MATCH(ROUND(M793,0)&amp;ROUND(N793,0),樣點!N:N,0)</f>
        <v>2345</v>
      </c>
      <c r="AI793" s="5">
        <f t="shared" si="156"/>
        <v>6.9444440305233002E-3</v>
      </c>
    </row>
    <row r="794" spans="3:35">
      <c r="C794" s="246" t="s">
        <v>423</v>
      </c>
      <c r="D794" s="246" t="s">
        <v>424</v>
      </c>
      <c r="E794" s="246" t="s">
        <v>438</v>
      </c>
      <c r="F794" s="246" t="s">
        <v>439</v>
      </c>
      <c r="G794" s="246">
        <v>2019</v>
      </c>
      <c r="H794" s="246">
        <v>5</v>
      </c>
      <c r="I794" s="246">
        <v>22</v>
      </c>
      <c r="J794" s="246">
        <v>1</v>
      </c>
      <c r="K794" s="246" t="s">
        <v>440</v>
      </c>
      <c r="L794" s="247">
        <v>6</v>
      </c>
      <c r="M794" s="246">
        <v>229543</v>
      </c>
      <c r="N794" s="246">
        <v>2660097</v>
      </c>
      <c r="O794" s="246">
        <v>9</v>
      </c>
      <c r="P794" s="246">
        <v>26</v>
      </c>
      <c r="Q794" s="246">
        <v>0</v>
      </c>
      <c r="R794" s="246"/>
      <c r="S794" s="246"/>
      <c r="T794" s="246" t="s">
        <v>26</v>
      </c>
      <c r="U794" s="246"/>
      <c r="V794" t="str">
        <f>INDEX(樣區!H:H,MATCH(F794,樣區!E:E,0))</f>
        <v>3月,5月</v>
      </c>
      <c r="W794" s="3" t="str">
        <f t="shared" si="148"/>
        <v>N</v>
      </c>
      <c r="X794" s="3" t="str">
        <f t="shared" si="149"/>
        <v/>
      </c>
      <c r="Y794" s="3" t="str">
        <f t="shared" si="150"/>
        <v/>
      </c>
      <c r="Z794" s="3" t="str">
        <f t="shared" si="151"/>
        <v/>
      </c>
      <c r="AA794" s="3" t="str">
        <f t="shared" si="152"/>
        <v/>
      </c>
      <c r="AB794" s="2" t="str">
        <f t="shared" si="153"/>
        <v/>
      </c>
      <c r="AC794" s="3" t="str">
        <f t="shared" si="154"/>
        <v/>
      </c>
      <c r="AD794" s="5" t="str">
        <f>IF(ISBLANK(O794),"需記錄時間",IFERROR(IF((AI794-TIME(0,5,59))&lt;0,"需計滿6分鍾",""),""))</f>
        <v/>
      </c>
      <c r="AE794" s="3" t="str">
        <f t="shared" si="155"/>
        <v/>
      </c>
      <c r="AF794" s="3"/>
      <c r="AH794" t="e">
        <f>MATCH(ROUND(M794,0)&amp;ROUND(N794,0),樣點!N:N,0)</f>
        <v>#N/A</v>
      </c>
      <c r="AI794" s="5" t="str">
        <f t="shared" si="156"/>
        <v/>
      </c>
    </row>
    <row r="795" spans="3:35">
      <c r="C795" s="246" t="s">
        <v>423</v>
      </c>
      <c r="D795" s="246" t="s">
        <v>424</v>
      </c>
      <c r="E795" s="246" t="s">
        <v>441</v>
      </c>
      <c r="F795" s="246" t="s">
        <v>442</v>
      </c>
      <c r="G795" s="246">
        <v>2019</v>
      </c>
      <c r="H795" s="246">
        <v>7</v>
      </c>
      <c r="I795" s="246">
        <v>19</v>
      </c>
      <c r="J795" s="246">
        <v>1</v>
      </c>
      <c r="K795" s="246" t="s">
        <v>443</v>
      </c>
      <c r="L795" s="247">
        <v>1</v>
      </c>
      <c r="M795" s="246">
        <v>226945</v>
      </c>
      <c r="N795" s="246">
        <v>2654901</v>
      </c>
      <c r="O795" s="246">
        <v>9</v>
      </c>
      <c r="P795" s="246">
        <v>15</v>
      </c>
      <c r="Q795" s="246">
        <v>0</v>
      </c>
      <c r="R795" s="246"/>
      <c r="S795" s="246"/>
      <c r="T795" s="246" t="s">
        <v>26</v>
      </c>
      <c r="U795" s="246"/>
      <c r="V795" t="str">
        <f>INDEX(樣區!H:H,MATCH(F795,樣區!E:E,0))</f>
        <v>3月,5月</v>
      </c>
      <c r="W795" s="3" t="str">
        <f t="shared" si="148"/>
        <v>Y</v>
      </c>
      <c r="X795" s="3" t="str">
        <f t="shared" si="149"/>
        <v/>
      </c>
      <c r="Y795" s="3" t="str">
        <f t="shared" si="150"/>
        <v/>
      </c>
      <c r="Z795" s="3" t="str">
        <f t="shared" si="151"/>
        <v/>
      </c>
      <c r="AA795" s="3" t="str">
        <f t="shared" si="152"/>
        <v/>
      </c>
      <c r="AB795" s="249" t="str">
        <f t="shared" si="153"/>
        <v/>
      </c>
      <c r="AC795" s="3" t="str">
        <f t="shared" si="154"/>
        <v/>
      </c>
      <c r="AD795" s="5" t="str">
        <f t="shared" ref="AD795:AD801" si="157">IF(ISBLANK(O795),"需記錄時間",IFERROR(IF((AI795-TIME(0,5,59))&lt;0,"需計滿6分鐘",""),""))</f>
        <v/>
      </c>
      <c r="AE795" s="3" t="str">
        <f t="shared" si="155"/>
        <v/>
      </c>
      <c r="AF795" s="3"/>
      <c r="AH795">
        <f>MATCH(ROUND(M795,0)&amp;ROUND(N795,0),樣點!N:N,0)</f>
        <v>2347</v>
      </c>
      <c r="AI795" s="5">
        <f t="shared" si="156"/>
        <v>1.0416667035315186E-2</v>
      </c>
    </row>
    <row r="796" spans="3:35">
      <c r="C796" s="246" t="s">
        <v>423</v>
      </c>
      <c r="D796" s="246" t="s">
        <v>424</v>
      </c>
      <c r="E796" s="246" t="s">
        <v>441</v>
      </c>
      <c r="F796" s="246" t="s">
        <v>442</v>
      </c>
      <c r="G796" s="246">
        <v>2019</v>
      </c>
      <c r="H796" s="246">
        <v>7</v>
      </c>
      <c r="I796" s="246">
        <v>19</v>
      </c>
      <c r="J796" s="246">
        <v>1</v>
      </c>
      <c r="K796" s="246" t="s">
        <v>443</v>
      </c>
      <c r="L796" s="247">
        <v>2</v>
      </c>
      <c r="M796" s="246">
        <v>226987</v>
      </c>
      <c r="N796" s="246">
        <v>2654406</v>
      </c>
      <c r="O796" s="246">
        <v>9</v>
      </c>
      <c r="P796" s="246">
        <v>30</v>
      </c>
      <c r="Q796" s="246">
        <v>0</v>
      </c>
      <c r="R796" s="246"/>
      <c r="S796" s="246"/>
      <c r="T796" s="246" t="s">
        <v>32</v>
      </c>
      <c r="U796" s="246"/>
      <c r="V796" t="str">
        <f>INDEX(樣區!H:H,MATCH(F796,樣區!E:E,0))</f>
        <v>3月,5月</v>
      </c>
      <c r="W796" s="3" t="str">
        <f t="shared" si="148"/>
        <v>Y</v>
      </c>
      <c r="X796" s="3" t="str">
        <f t="shared" si="149"/>
        <v/>
      </c>
      <c r="Y796" s="3" t="str">
        <f t="shared" si="150"/>
        <v/>
      </c>
      <c r="Z796" s="3" t="str">
        <f t="shared" si="151"/>
        <v/>
      </c>
      <c r="AA796" s="3" t="str">
        <f t="shared" si="152"/>
        <v/>
      </c>
      <c r="AB796" s="249" t="str">
        <f t="shared" si="153"/>
        <v/>
      </c>
      <c r="AC796" s="3" t="str">
        <f t="shared" si="154"/>
        <v/>
      </c>
      <c r="AD796" s="5" t="str">
        <f t="shared" si="157"/>
        <v/>
      </c>
      <c r="AE796" s="3" t="str">
        <f t="shared" si="155"/>
        <v/>
      </c>
      <c r="AF796" s="3"/>
      <c r="AH796">
        <f>MATCH(ROUND(M796,0)&amp;ROUND(N796,0),樣點!N:N,0)</f>
        <v>2348</v>
      </c>
      <c r="AI796" s="5">
        <f t="shared" si="156"/>
        <v>1.0416666977107525E-2</v>
      </c>
    </row>
    <row r="797" spans="3:35">
      <c r="C797" s="246" t="s">
        <v>423</v>
      </c>
      <c r="D797" s="246" t="s">
        <v>424</v>
      </c>
      <c r="E797" s="246" t="s">
        <v>441</v>
      </c>
      <c r="F797" s="246" t="s">
        <v>442</v>
      </c>
      <c r="G797" s="246">
        <v>2019</v>
      </c>
      <c r="H797" s="246">
        <v>7</v>
      </c>
      <c r="I797" s="246">
        <v>19</v>
      </c>
      <c r="J797" s="246">
        <v>1</v>
      </c>
      <c r="K797" s="246" t="s">
        <v>443</v>
      </c>
      <c r="L797" s="247">
        <v>3</v>
      </c>
      <c r="M797" s="246">
        <v>227428</v>
      </c>
      <c r="N797" s="246">
        <v>2654219</v>
      </c>
      <c r="O797" s="246">
        <v>9</v>
      </c>
      <c r="P797" s="246">
        <v>45</v>
      </c>
      <c r="Q797" s="246">
        <v>0</v>
      </c>
      <c r="R797" s="246"/>
      <c r="S797" s="246"/>
      <c r="T797" s="246" t="s">
        <v>133</v>
      </c>
      <c r="U797" s="246"/>
      <c r="V797" t="str">
        <f>INDEX(樣區!H:H,MATCH(F797,樣區!E:E,0))</f>
        <v>3月,5月</v>
      </c>
      <c r="W797" s="3" t="str">
        <f t="shared" si="148"/>
        <v>Y</v>
      </c>
      <c r="X797" s="3" t="str">
        <f t="shared" si="149"/>
        <v/>
      </c>
      <c r="Y797" s="3" t="str">
        <f t="shared" si="150"/>
        <v/>
      </c>
      <c r="Z797" s="3" t="str">
        <f t="shared" si="151"/>
        <v/>
      </c>
      <c r="AA797" s="3" t="str">
        <f t="shared" si="152"/>
        <v/>
      </c>
      <c r="AB797" s="249" t="str">
        <f t="shared" si="153"/>
        <v/>
      </c>
      <c r="AC797" s="3" t="str">
        <f t="shared" si="154"/>
        <v/>
      </c>
      <c r="AD797" s="5" t="str">
        <f t="shared" si="157"/>
        <v/>
      </c>
      <c r="AE797" s="3" t="str">
        <f t="shared" si="155"/>
        <v/>
      </c>
      <c r="AF797" s="3"/>
      <c r="AH797">
        <f>MATCH(ROUND(M797,0)&amp;ROUND(N797,0),樣點!N:N,0)</f>
        <v>2349</v>
      </c>
      <c r="AI797" s="5">
        <f t="shared" si="156"/>
        <v>1.0416665987577289E-2</v>
      </c>
    </row>
    <row r="798" spans="3:35">
      <c r="C798" s="246" t="s">
        <v>423</v>
      </c>
      <c r="D798" s="246" t="s">
        <v>424</v>
      </c>
      <c r="E798" s="246" t="s">
        <v>441</v>
      </c>
      <c r="F798" s="246" t="s">
        <v>442</v>
      </c>
      <c r="G798" s="246">
        <v>2019</v>
      </c>
      <c r="H798" s="246">
        <v>7</v>
      </c>
      <c r="I798" s="246">
        <v>19</v>
      </c>
      <c r="J798" s="246">
        <v>1</v>
      </c>
      <c r="K798" s="246" t="s">
        <v>443</v>
      </c>
      <c r="L798" s="247">
        <v>4</v>
      </c>
      <c r="M798" s="246">
        <v>227102</v>
      </c>
      <c r="N798" s="246">
        <v>2654015</v>
      </c>
      <c r="O798" s="246">
        <v>10</v>
      </c>
      <c r="P798" s="246">
        <v>0</v>
      </c>
      <c r="Q798" s="246">
        <v>0</v>
      </c>
      <c r="R798" s="246"/>
      <c r="S798" s="246"/>
      <c r="T798" s="246" t="s">
        <v>32</v>
      </c>
      <c r="U798" s="246"/>
      <c r="V798" t="str">
        <f>INDEX(樣區!H:H,MATCH(F798,樣區!E:E,0))</f>
        <v>3月,5月</v>
      </c>
      <c r="W798" s="3" t="str">
        <f t="shared" si="148"/>
        <v>Y</v>
      </c>
      <c r="X798" s="3" t="str">
        <f t="shared" si="149"/>
        <v/>
      </c>
      <c r="Y798" s="3" t="str">
        <f t="shared" si="150"/>
        <v>時間太晚</v>
      </c>
      <c r="Z798" s="3" t="str">
        <f t="shared" si="151"/>
        <v/>
      </c>
      <c r="AA798" s="3" t="str">
        <f t="shared" si="152"/>
        <v/>
      </c>
      <c r="AB798" s="249" t="str">
        <f t="shared" si="153"/>
        <v/>
      </c>
      <c r="AC798" s="3" t="str">
        <f t="shared" si="154"/>
        <v/>
      </c>
      <c r="AD798" s="5" t="str">
        <f t="shared" si="157"/>
        <v/>
      </c>
      <c r="AE798" s="3" t="str">
        <f t="shared" si="155"/>
        <v/>
      </c>
      <c r="AF798" s="3"/>
      <c r="AH798">
        <f>MATCH(ROUND(M798,0)&amp;ROUND(N798,0),樣點!N:N,0)</f>
        <v>2350</v>
      </c>
      <c r="AI798" s="5">
        <f t="shared" si="156"/>
        <v>1.7361111007630825E-2</v>
      </c>
    </row>
    <row r="799" spans="3:35">
      <c r="C799" s="246" t="s">
        <v>423</v>
      </c>
      <c r="D799" s="246" t="s">
        <v>424</v>
      </c>
      <c r="E799" s="246" t="s">
        <v>441</v>
      </c>
      <c r="F799" s="246" t="s">
        <v>442</v>
      </c>
      <c r="G799" s="246">
        <v>2019</v>
      </c>
      <c r="H799" s="246">
        <v>7</v>
      </c>
      <c r="I799" s="246">
        <v>19</v>
      </c>
      <c r="J799" s="246">
        <v>1</v>
      </c>
      <c r="K799" s="246" t="s">
        <v>443</v>
      </c>
      <c r="L799" s="247">
        <v>5</v>
      </c>
      <c r="M799" s="246">
        <v>226279</v>
      </c>
      <c r="N799" s="246">
        <v>2654851</v>
      </c>
      <c r="O799" s="246">
        <v>10</v>
      </c>
      <c r="P799" s="246">
        <v>25</v>
      </c>
      <c r="Q799" s="246">
        <v>0</v>
      </c>
      <c r="R799" s="246"/>
      <c r="S799" s="246"/>
      <c r="T799" s="246" t="s">
        <v>31</v>
      </c>
      <c r="U799" s="246"/>
      <c r="V799" t="str">
        <f>INDEX(樣區!H:H,MATCH(F799,樣區!E:E,0))</f>
        <v>3月,5月</v>
      </c>
      <c r="W799" s="3" t="str">
        <f t="shared" si="148"/>
        <v>Y</v>
      </c>
      <c r="X799" s="3" t="str">
        <f t="shared" si="149"/>
        <v/>
      </c>
      <c r="Y799" s="3" t="str">
        <f t="shared" si="150"/>
        <v>時間太晚</v>
      </c>
      <c r="Z799" s="3" t="str">
        <f t="shared" si="151"/>
        <v/>
      </c>
      <c r="AA799" s="3" t="str">
        <f t="shared" si="152"/>
        <v/>
      </c>
      <c r="AB799" s="249" t="str">
        <f t="shared" si="153"/>
        <v/>
      </c>
      <c r="AC799" s="3" t="str">
        <f t="shared" si="154"/>
        <v/>
      </c>
      <c r="AD799" s="5" t="str">
        <f t="shared" si="157"/>
        <v/>
      </c>
      <c r="AE799" s="3" t="str">
        <f t="shared" si="155"/>
        <v/>
      </c>
      <c r="AF799" s="3"/>
      <c r="AH799">
        <f>MATCH(ROUND(M799,0)&amp;ROUND(N799,0),樣點!N:N,0)</f>
        <v>2351</v>
      </c>
      <c r="AI799" s="5">
        <f t="shared" si="156"/>
        <v>1.1111111030913889E-2</v>
      </c>
    </row>
    <row r="800" spans="3:35">
      <c r="C800" s="246" t="s">
        <v>423</v>
      </c>
      <c r="D800" s="246" t="s">
        <v>424</v>
      </c>
      <c r="E800" s="246" t="s">
        <v>441</v>
      </c>
      <c r="F800" s="246" t="s">
        <v>442</v>
      </c>
      <c r="G800" s="246">
        <v>2019</v>
      </c>
      <c r="H800" s="246">
        <v>7</v>
      </c>
      <c r="I800" s="246">
        <v>19</v>
      </c>
      <c r="J800" s="246">
        <v>1</v>
      </c>
      <c r="K800" s="246" t="s">
        <v>443</v>
      </c>
      <c r="L800" s="247">
        <v>6</v>
      </c>
      <c r="M800" s="246">
        <v>226593</v>
      </c>
      <c r="N800" s="246">
        <v>2654727</v>
      </c>
      <c r="O800" s="246">
        <v>10</v>
      </c>
      <c r="P800" s="246">
        <v>41</v>
      </c>
      <c r="Q800" s="246">
        <v>0</v>
      </c>
      <c r="R800" s="246"/>
      <c r="S800" s="246"/>
      <c r="T800" s="246" t="s">
        <v>133</v>
      </c>
      <c r="U800" s="246"/>
      <c r="V800" t="str">
        <f>INDEX(樣區!H:H,MATCH(F800,樣區!E:E,0))</f>
        <v>3月,5月</v>
      </c>
      <c r="W800" s="3" t="str">
        <f t="shared" si="148"/>
        <v>Y</v>
      </c>
      <c r="X800" s="3" t="str">
        <f t="shared" si="149"/>
        <v/>
      </c>
      <c r="Y800" s="3" t="str">
        <f t="shared" si="150"/>
        <v>時間太晚</v>
      </c>
      <c r="Z800" s="3" t="str">
        <f t="shared" si="151"/>
        <v/>
      </c>
      <c r="AA800" s="3" t="str">
        <f t="shared" si="152"/>
        <v/>
      </c>
      <c r="AB800" s="249" t="str">
        <f t="shared" si="153"/>
        <v/>
      </c>
      <c r="AC800" s="3" t="str">
        <f t="shared" si="154"/>
        <v/>
      </c>
      <c r="AD800" s="5" t="str">
        <f t="shared" si="157"/>
        <v/>
      </c>
      <c r="AE800" s="3" t="str">
        <f t="shared" si="155"/>
        <v/>
      </c>
      <c r="AF800" s="3"/>
      <c r="AH800">
        <f>MATCH(ROUND(M800,0)&amp;ROUND(N800,0),樣點!N:N,0)</f>
        <v>2352</v>
      </c>
      <c r="AI800" s="5" t="str">
        <f t="shared" si="156"/>
        <v/>
      </c>
    </row>
    <row r="801" spans="3:35">
      <c r="C801" s="246" t="s">
        <v>423</v>
      </c>
      <c r="D801" s="246" t="s">
        <v>424</v>
      </c>
      <c r="E801" s="246" t="s">
        <v>444</v>
      </c>
      <c r="F801" s="246" t="s">
        <v>445</v>
      </c>
      <c r="G801" s="246">
        <v>2019</v>
      </c>
      <c r="H801" s="246">
        <v>5</v>
      </c>
      <c r="I801" s="246">
        <v>30</v>
      </c>
      <c r="J801" s="246">
        <v>1</v>
      </c>
      <c r="K801" s="246" t="s">
        <v>430</v>
      </c>
      <c r="L801" s="247">
        <v>1</v>
      </c>
      <c r="M801" s="246">
        <v>236020</v>
      </c>
      <c r="N801" s="246">
        <v>2654535</v>
      </c>
      <c r="O801" s="246">
        <v>8</v>
      </c>
      <c r="P801" s="246">
        <v>5</v>
      </c>
      <c r="Q801" s="246">
        <v>0</v>
      </c>
      <c r="R801" s="246"/>
      <c r="S801" s="246"/>
      <c r="T801" s="246" t="s">
        <v>26</v>
      </c>
      <c r="U801" s="246"/>
      <c r="V801" t="str">
        <f>INDEX(樣區!H:H,MATCH(F801,樣區!E:E,0))</f>
        <v>3月,5月</v>
      </c>
      <c r="W801" s="3" t="str">
        <f t="shared" si="148"/>
        <v>Y</v>
      </c>
      <c r="X801" s="3" t="str">
        <f t="shared" si="149"/>
        <v/>
      </c>
      <c r="Y801" s="3" t="str">
        <f t="shared" si="150"/>
        <v/>
      </c>
      <c r="Z801" s="3" t="str">
        <f t="shared" si="151"/>
        <v/>
      </c>
      <c r="AA801" s="3" t="str">
        <f t="shared" si="152"/>
        <v/>
      </c>
      <c r="AB801" s="249" t="str">
        <f t="shared" si="153"/>
        <v/>
      </c>
      <c r="AC801" s="3" t="str">
        <f t="shared" si="154"/>
        <v/>
      </c>
      <c r="AD801" s="5" t="str">
        <f t="shared" si="157"/>
        <v/>
      </c>
      <c r="AE801" s="3" t="str">
        <f t="shared" si="155"/>
        <v/>
      </c>
      <c r="AF801" s="3"/>
      <c r="AH801">
        <f>MATCH(ROUND(M801,0)&amp;ROUND(N801,0),樣點!N:N,0)</f>
        <v>2354</v>
      </c>
      <c r="AI801" s="5">
        <f t="shared" si="156"/>
        <v>4.1666670003905892E-3</v>
      </c>
    </row>
    <row r="802" spans="3:35">
      <c r="C802" s="246" t="s">
        <v>423</v>
      </c>
      <c r="D802" s="246" t="s">
        <v>424</v>
      </c>
      <c r="E802" s="246" t="s">
        <v>444</v>
      </c>
      <c r="F802" s="246" t="s">
        <v>445</v>
      </c>
      <c r="G802" s="246">
        <v>2019</v>
      </c>
      <c r="H802" s="246">
        <v>5</v>
      </c>
      <c r="I802" s="246">
        <v>30</v>
      </c>
      <c r="J802" s="246">
        <v>1</v>
      </c>
      <c r="K802" s="246" t="s">
        <v>430</v>
      </c>
      <c r="L802" s="247">
        <v>2</v>
      </c>
      <c r="M802" s="246">
        <v>236067</v>
      </c>
      <c r="N802" s="246">
        <v>2654489</v>
      </c>
      <c r="O802" s="246">
        <v>8</v>
      </c>
      <c r="P802" s="246">
        <v>11</v>
      </c>
      <c r="Q802" s="246">
        <v>0</v>
      </c>
      <c r="R802" s="246"/>
      <c r="S802" s="246"/>
      <c r="T802" s="246" t="s">
        <v>26</v>
      </c>
      <c r="U802" s="246" t="s">
        <v>133</v>
      </c>
      <c r="V802" t="str">
        <f>INDEX(樣區!H:H,MATCH(F802,樣區!E:E,0))</f>
        <v>3月,5月</v>
      </c>
      <c r="W802" s="3" t="str">
        <f t="shared" si="148"/>
        <v>N</v>
      </c>
      <c r="X802" s="3" t="str">
        <f t="shared" si="149"/>
        <v/>
      </c>
      <c r="Y802" s="3" t="str">
        <f t="shared" si="150"/>
        <v/>
      </c>
      <c r="Z802" s="3" t="str">
        <f t="shared" si="151"/>
        <v/>
      </c>
      <c r="AA802" s="3" t="str">
        <f t="shared" si="152"/>
        <v/>
      </c>
      <c r="AB802" s="2" t="str">
        <f t="shared" si="153"/>
        <v/>
      </c>
      <c r="AC802" s="3" t="str">
        <f t="shared" si="154"/>
        <v/>
      </c>
      <c r="AD802" s="5" t="str">
        <f>IF(ISBLANK(O802),"需記錄時間",IFERROR(IF((AI802-TIME(0,5,59))&lt;0,"需計滿6分鍾",""),""))</f>
        <v>需計滿6分鍾</v>
      </c>
      <c r="AE802" s="3" t="str">
        <f t="shared" si="155"/>
        <v/>
      </c>
      <c r="AF802" s="3"/>
      <c r="AH802" t="e">
        <f>MATCH(ROUND(M802,0)&amp;ROUND(N802,0),樣點!N:N,0)</f>
        <v>#N/A</v>
      </c>
      <c r="AI802" s="5">
        <f t="shared" si="156"/>
        <v>2.7777780196629465E-3</v>
      </c>
    </row>
    <row r="803" spans="3:35">
      <c r="C803" s="246" t="s">
        <v>423</v>
      </c>
      <c r="D803" s="246" t="s">
        <v>424</v>
      </c>
      <c r="E803" s="246" t="s">
        <v>444</v>
      </c>
      <c r="F803" s="246" t="s">
        <v>445</v>
      </c>
      <c r="G803" s="246">
        <v>2019</v>
      </c>
      <c r="H803" s="246">
        <v>5</v>
      </c>
      <c r="I803" s="246">
        <v>30</v>
      </c>
      <c r="J803" s="246">
        <v>1</v>
      </c>
      <c r="K803" s="246" t="s">
        <v>430</v>
      </c>
      <c r="L803" s="247">
        <v>3</v>
      </c>
      <c r="M803" s="246">
        <v>236222</v>
      </c>
      <c r="N803" s="246">
        <v>2654529</v>
      </c>
      <c r="O803" s="246">
        <v>8</v>
      </c>
      <c r="P803" s="246">
        <v>15</v>
      </c>
      <c r="Q803" s="246">
        <v>0</v>
      </c>
      <c r="R803" s="246"/>
      <c r="S803" s="246"/>
      <c r="T803" s="246" t="s">
        <v>26</v>
      </c>
      <c r="U803" s="246" t="s">
        <v>133</v>
      </c>
      <c r="V803" t="str">
        <f>INDEX(樣區!H:H,MATCH(F803,樣區!E:E,0))</f>
        <v>3月,5月</v>
      </c>
      <c r="W803" s="3" t="str">
        <f t="shared" si="148"/>
        <v>Y</v>
      </c>
      <c r="X803" s="3" t="str">
        <f t="shared" si="149"/>
        <v/>
      </c>
      <c r="Y803" s="3" t="str">
        <f t="shared" si="150"/>
        <v/>
      </c>
      <c r="Z803" s="3" t="str">
        <f t="shared" si="151"/>
        <v/>
      </c>
      <c r="AA803" s="3" t="str">
        <f t="shared" si="152"/>
        <v/>
      </c>
      <c r="AB803" s="249" t="str">
        <f t="shared" si="153"/>
        <v/>
      </c>
      <c r="AC803" s="3" t="str">
        <f t="shared" si="154"/>
        <v/>
      </c>
      <c r="AD803" s="5" t="str">
        <f>IF(ISBLANK(O803),"需記錄時間",IFERROR(IF((AI803-TIME(0,5,59))&lt;0,"需計滿6分鐘",""),""))</f>
        <v>需計滿6分鐘</v>
      </c>
      <c r="AE803" s="3" t="str">
        <f t="shared" si="155"/>
        <v/>
      </c>
      <c r="AF803" s="3"/>
      <c r="AH803">
        <f>MATCH(ROUND(M803,0)&amp;ROUND(N803,0),樣點!N:N,0)</f>
        <v>2353</v>
      </c>
      <c r="AI803" s="5">
        <f t="shared" si="156"/>
        <v>2.77777697192505E-3</v>
      </c>
    </row>
    <row r="804" spans="3:35">
      <c r="C804" s="246" t="s">
        <v>423</v>
      </c>
      <c r="D804" s="246" t="s">
        <v>424</v>
      </c>
      <c r="E804" s="246" t="s">
        <v>444</v>
      </c>
      <c r="F804" s="246" t="s">
        <v>445</v>
      </c>
      <c r="G804" s="246">
        <v>2019</v>
      </c>
      <c r="H804" s="246">
        <v>5</v>
      </c>
      <c r="I804" s="246">
        <v>30</v>
      </c>
      <c r="J804" s="246">
        <v>1</v>
      </c>
      <c r="K804" s="246" t="s">
        <v>430</v>
      </c>
      <c r="L804" s="247">
        <v>4</v>
      </c>
      <c r="M804" s="246">
        <v>236154</v>
      </c>
      <c r="N804" s="246">
        <v>2654574</v>
      </c>
      <c r="O804" s="246">
        <v>8</v>
      </c>
      <c r="P804" s="246">
        <v>19</v>
      </c>
      <c r="Q804" s="246">
        <v>0</v>
      </c>
      <c r="R804" s="246"/>
      <c r="S804" s="246"/>
      <c r="T804" s="246" t="s">
        <v>26</v>
      </c>
      <c r="U804" s="246"/>
      <c r="V804" t="str">
        <f>INDEX(樣區!H:H,MATCH(F804,樣區!E:E,0))</f>
        <v>3月,5月</v>
      </c>
      <c r="W804" s="3" t="str">
        <f t="shared" si="148"/>
        <v>N</v>
      </c>
      <c r="X804" s="3" t="str">
        <f t="shared" si="149"/>
        <v/>
      </c>
      <c r="Y804" s="3" t="str">
        <f t="shared" si="150"/>
        <v/>
      </c>
      <c r="Z804" s="3" t="str">
        <f t="shared" si="151"/>
        <v/>
      </c>
      <c r="AA804" s="3" t="str">
        <f t="shared" si="152"/>
        <v/>
      </c>
      <c r="AB804" s="2" t="str">
        <f t="shared" si="153"/>
        <v/>
      </c>
      <c r="AC804" s="3" t="str">
        <f t="shared" si="154"/>
        <v/>
      </c>
      <c r="AD804" s="5" t="str">
        <f t="shared" ref="AD804:AD810" si="158">IF(ISBLANK(O804),"需記錄時間",IFERROR(IF((AI804-TIME(0,5,59))&lt;0,"需計滿6分鍾",""),""))</f>
        <v/>
      </c>
      <c r="AE804" s="3" t="str">
        <f t="shared" si="155"/>
        <v/>
      </c>
      <c r="AF804" s="3"/>
      <c r="AH804" t="e">
        <f>MATCH(ROUND(M804,0)&amp;ROUND(N804,0),樣點!N:N,0)</f>
        <v>#N/A</v>
      </c>
      <c r="AI804" s="5">
        <f t="shared" si="156"/>
        <v>4.1666670003905892E-3</v>
      </c>
    </row>
    <row r="805" spans="3:35">
      <c r="C805" s="246" t="s">
        <v>423</v>
      </c>
      <c r="D805" s="246" t="s">
        <v>424</v>
      </c>
      <c r="E805" s="246" t="s">
        <v>444</v>
      </c>
      <c r="F805" s="246" t="s">
        <v>445</v>
      </c>
      <c r="G805" s="246">
        <v>2019</v>
      </c>
      <c r="H805" s="246">
        <v>5</v>
      </c>
      <c r="I805" s="246">
        <v>30</v>
      </c>
      <c r="J805" s="246">
        <v>1</v>
      </c>
      <c r="K805" s="246" t="s">
        <v>430</v>
      </c>
      <c r="L805" s="247">
        <v>5</v>
      </c>
      <c r="M805" s="246">
        <v>236108</v>
      </c>
      <c r="N805" s="246">
        <v>2654582</v>
      </c>
      <c r="O805" s="246">
        <v>8</v>
      </c>
      <c r="P805" s="246">
        <v>25</v>
      </c>
      <c r="Q805" s="246">
        <v>0</v>
      </c>
      <c r="R805" s="246"/>
      <c r="S805" s="246"/>
      <c r="T805" s="246" t="s">
        <v>26</v>
      </c>
      <c r="U805" s="246"/>
      <c r="V805" t="str">
        <f>INDEX(樣區!H:H,MATCH(F805,樣區!E:E,0))</f>
        <v>3月,5月</v>
      </c>
      <c r="W805" s="3" t="str">
        <f t="shared" si="148"/>
        <v>N</v>
      </c>
      <c r="X805" s="3" t="str">
        <f t="shared" si="149"/>
        <v/>
      </c>
      <c r="Y805" s="3" t="str">
        <f t="shared" si="150"/>
        <v/>
      </c>
      <c r="Z805" s="3" t="str">
        <f t="shared" si="151"/>
        <v/>
      </c>
      <c r="AA805" s="3" t="str">
        <f t="shared" si="152"/>
        <v/>
      </c>
      <c r="AB805" s="2" t="str">
        <f t="shared" si="153"/>
        <v/>
      </c>
      <c r="AC805" s="3" t="str">
        <f t="shared" si="154"/>
        <v/>
      </c>
      <c r="AD805" s="5" t="str">
        <f t="shared" si="158"/>
        <v>需計滿6分鍾</v>
      </c>
      <c r="AE805" s="3" t="str">
        <f t="shared" si="155"/>
        <v/>
      </c>
      <c r="AF805" s="3"/>
      <c r="AH805" t="e">
        <f>MATCH(ROUND(M805,0)&amp;ROUND(N805,0),樣點!N:N,0)</f>
        <v>#N/A</v>
      </c>
      <c r="AI805" s="5">
        <f t="shared" si="156"/>
        <v>1.3888890389353037E-3</v>
      </c>
    </row>
    <row r="806" spans="3:35">
      <c r="C806" s="246" t="s">
        <v>423</v>
      </c>
      <c r="D806" s="246" t="s">
        <v>424</v>
      </c>
      <c r="E806" s="246" t="s">
        <v>444</v>
      </c>
      <c r="F806" s="246" t="s">
        <v>445</v>
      </c>
      <c r="G806" s="246">
        <v>2019</v>
      </c>
      <c r="H806" s="246">
        <v>5</v>
      </c>
      <c r="I806" s="246">
        <v>30</v>
      </c>
      <c r="J806" s="246">
        <v>1</v>
      </c>
      <c r="K806" s="246" t="s">
        <v>430</v>
      </c>
      <c r="L806" s="247">
        <v>6</v>
      </c>
      <c r="M806" s="246">
        <v>236137</v>
      </c>
      <c r="N806" s="246">
        <v>2654627</v>
      </c>
      <c r="O806" s="246">
        <v>8</v>
      </c>
      <c r="P806" s="246">
        <v>27</v>
      </c>
      <c r="Q806" s="246">
        <v>0</v>
      </c>
      <c r="R806" s="246"/>
      <c r="S806" s="246"/>
      <c r="T806" s="246" t="s">
        <v>26</v>
      </c>
      <c r="U806" s="246" t="s">
        <v>133</v>
      </c>
      <c r="V806" t="str">
        <f>INDEX(樣區!H:H,MATCH(F806,樣區!E:E,0))</f>
        <v>3月,5月</v>
      </c>
      <c r="W806" s="3" t="str">
        <f t="shared" si="148"/>
        <v>N</v>
      </c>
      <c r="X806" s="3" t="str">
        <f t="shared" si="149"/>
        <v/>
      </c>
      <c r="Y806" s="3" t="str">
        <f t="shared" si="150"/>
        <v/>
      </c>
      <c r="Z806" s="3" t="str">
        <f t="shared" si="151"/>
        <v/>
      </c>
      <c r="AA806" s="3" t="str">
        <f t="shared" si="152"/>
        <v/>
      </c>
      <c r="AB806" s="2" t="str">
        <f t="shared" si="153"/>
        <v/>
      </c>
      <c r="AC806" s="3" t="str">
        <f t="shared" si="154"/>
        <v/>
      </c>
      <c r="AD806" s="5" t="str">
        <f t="shared" si="158"/>
        <v/>
      </c>
      <c r="AE806" s="3" t="str">
        <f t="shared" si="155"/>
        <v/>
      </c>
      <c r="AF806" s="3"/>
      <c r="AH806" t="e">
        <f>MATCH(ROUND(M806,0)&amp;ROUND(N806,0),樣點!N:N,0)</f>
        <v>#N/A</v>
      </c>
      <c r="AI806" s="5">
        <f t="shared" si="156"/>
        <v>9.0277779963798821E-3</v>
      </c>
    </row>
    <row r="807" spans="3:35">
      <c r="C807" s="246" t="s">
        <v>423</v>
      </c>
      <c r="D807" s="246" t="s">
        <v>424</v>
      </c>
      <c r="E807" s="246" t="s">
        <v>444</v>
      </c>
      <c r="F807" s="246" t="s">
        <v>445</v>
      </c>
      <c r="G807" s="246">
        <v>2019</v>
      </c>
      <c r="H807" s="246">
        <v>5</v>
      </c>
      <c r="I807" s="246">
        <v>30</v>
      </c>
      <c r="J807" s="246">
        <v>1</v>
      </c>
      <c r="K807" s="246" t="s">
        <v>430</v>
      </c>
      <c r="L807" s="247">
        <v>7</v>
      </c>
      <c r="M807" s="246">
        <v>236147</v>
      </c>
      <c r="N807" s="246">
        <v>2654626</v>
      </c>
      <c r="O807" s="246">
        <v>8</v>
      </c>
      <c r="P807" s="246">
        <v>40</v>
      </c>
      <c r="Q807" s="246">
        <v>0</v>
      </c>
      <c r="R807" s="246"/>
      <c r="S807" s="246"/>
      <c r="T807" s="246" t="s">
        <v>26</v>
      </c>
      <c r="U807" s="246" t="s">
        <v>133</v>
      </c>
      <c r="V807" t="str">
        <f>INDEX(樣區!H:H,MATCH(F807,樣區!E:E,0))</f>
        <v>3月,5月</v>
      </c>
      <c r="W807" s="3" t="str">
        <f t="shared" si="148"/>
        <v>N</v>
      </c>
      <c r="X807" s="3" t="str">
        <f t="shared" si="149"/>
        <v/>
      </c>
      <c r="Y807" s="3" t="str">
        <f t="shared" si="150"/>
        <v/>
      </c>
      <c r="Z807" s="3" t="str">
        <f t="shared" si="151"/>
        <v/>
      </c>
      <c r="AA807" s="3" t="str">
        <f t="shared" si="152"/>
        <v/>
      </c>
      <c r="AB807" s="2" t="str">
        <f t="shared" si="153"/>
        <v/>
      </c>
      <c r="AC807" s="3" t="str">
        <f t="shared" si="154"/>
        <v/>
      </c>
      <c r="AD807" s="5" t="str">
        <f t="shared" si="158"/>
        <v>需計滿6分鍾</v>
      </c>
      <c r="AE807" s="3" t="str">
        <f t="shared" si="155"/>
        <v/>
      </c>
      <c r="AF807" s="3"/>
      <c r="AH807" t="e">
        <f>MATCH(ROUND(M807,0)&amp;ROUND(N807,0),樣點!N:N,0)</f>
        <v>#N/A</v>
      </c>
      <c r="AI807" s="5">
        <f t="shared" si="156"/>
        <v>3.4722220152616501E-3</v>
      </c>
    </row>
    <row r="808" spans="3:35">
      <c r="C808" s="246" t="s">
        <v>423</v>
      </c>
      <c r="D808" s="246" t="s">
        <v>424</v>
      </c>
      <c r="E808" s="246" t="s">
        <v>444</v>
      </c>
      <c r="F808" s="246" t="s">
        <v>445</v>
      </c>
      <c r="G808" s="246">
        <v>2019</v>
      </c>
      <c r="H808" s="246">
        <v>5</v>
      </c>
      <c r="I808" s="246">
        <v>30</v>
      </c>
      <c r="J808" s="246">
        <v>1</v>
      </c>
      <c r="K808" s="246" t="s">
        <v>430</v>
      </c>
      <c r="L808" s="247">
        <v>8</v>
      </c>
      <c r="M808" s="246">
        <v>236234</v>
      </c>
      <c r="N808" s="246">
        <v>2654616</v>
      </c>
      <c r="O808" s="246">
        <v>8</v>
      </c>
      <c r="P808" s="246">
        <v>45</v>
      </c>
      <c r="Q808" s="246">
        <v>0</v>
      </c>
      <c r="R808" s="246"/>
      <c r="S808" s="246"/>
      <c r="T808" s="246" t="s">
        <v>26</v>
      </c>
      <c r="U808" s="246"/>
      <c r="V808" t="str">
        <f>INDEX(樣區!H:H,MATCH(F808,樣區!E:E,0))</f>
        <v>3月,5月</v>
      </c>
      <c r="W808" s="3" t="str">
        <f t="shared" si="148"/>
        <v>N</v>
      </c>
      <c r="X808" s="3" t="str">
        <f t="shared" si="149"/>
        <v/>
      </c>
      <c r="Y808" s="3" t="str">
        <f t="shared" si="150"/>
        <v/>
      </c>
      <c r="Z808" s="3" t="str">
        <f t="shared" si="151"/>
        <v/>
      </c>
      <c r="AA808" s="3" t="str">
        <f t="shared" si="152"/>
        <v/>
      </c>
      <c r="AB808" s="2" t="str">
        <f t="shared" si="153"/>
        <v/>
      </c>
      <c r="AC808" s="3" t="str">
        <f t="shared" si="154"/>
        <v/>
      </c>
      <c r="AD808" s="5" t="str">
        <f t="shared" si="158"/>
        <v>需計滿6分鍾</v>
      </c>
      <c r="AE808" s="3" t="str">
        <f t="shared" si="155"/>
        <v/>
      </c>
      <c r="AF808" s="3"/>
      <c r="AH808" t="e">
        <f>MATCH(ROUND(M808,0)&amp;ROUND(N808,0),樣點!N:N,0)</f>
        <v>#N/A</v>
      </c>
      <c r="AI808" s="5">
        <f t="shared" si="156"/>
        <v>1.3888889807276428E-3</v>
      </c>
    </row>
    <row r="809" spans="3:35">
      <c r="C809" s="246" t="s">
        <v>423</v>
      </c>
      <c r="D809" s="246" t="s">
        <v>424</v>
      </c>
      <c r="E809" s="246" t="s">
        <v>444</v>
      </c>
      <c r="F809" s="246" t="s">
        <v>445</v>
      </c>
      <c r="G809" s="246">
        <v>2019</v>
      </c>
      <c r="H809" s="246">
        <v>5</v>
      </c>
      <c r="I809" s="246">
        <v>30</v>
      </c>
      <c r="J809" s="246">
        <v>1</v>
      </c>
      <c r="K809" s="246" t="s">
        <v>430</v>
      </c>
      <c r="L809" s="247">
        <v>9</v>
      </c>
      <c r="M809" s="246">
        <v>236243</v>
      </c>
      <c r="N809" s="246">
        <v>2654633</v>
      </c>
      <c r="O809" s="246">
        <v>8</v>
      </c>
      <c r="P809" s="246">
        <v>47</v>
      </c>
      <c r="Q809" s="246">
        <v>0</v>
      </c>
      <c r="R809" s="246"/>
      <c r="S809" s="246"/>
      <c r="T809" s="246" t="s">
        <v>26</v>
      </c>
      <c r="U809" s="246" t="s">
        <v>133</v>
      </c>
      <c r="V809" t="str">
        <f>INDEX(樣區!H:H,MATCH(F809,樣區!E:E,0))</f>
        <v>3月,5月</v>
      </c>
      <c r="W809" s="3" t="str">
        <f t="shared" si="148"/>
        <v>N</v>
      </c>
      <c r="X809" s="3" t="str">
        <f t="shared" si="149"/>
        <v/>
      </c>
      <c r="Y809" s="3" t="str">
        <f t="shared" si="150"/>
        <v/>
      </c>
      <c r="Z809" s="3" t="str">
        <f t="shared" si="151"/>
        <v/>
      </c>
      <c r="AA809" s="3" t="str">
        <f t="shared" si="152"/>
        <v/>
      </c>
      <c r="AB809" s="2" t="str">
        <f t="shared" si="153"/>
        <v/>
      </c>
      <c r="AC809" s="3" t="str">
        <f t="shared" si="154"/>
        <v/>
      </c>
      <c r="AD809" s="5" t="str">
        <f t="shared" si="158"/>
        <v/>
      </c>
      <c r="AE809" s="3" t="str">
        <f t="shared" si="155"/>
        <v/>
      </c>
      <c r="AF809" s="3"/>
      <c r="AH809" t="e">
        <f>MATCH(ROUND(M809,0)&amp;ROUND(N809,0),樣點!N:N,0)</f>
        <v>#N/A</v>
      </c>
      <c r="AI809" s="5">
        <f t="shared" si="156"/>
        <v>4.1666660108603537E-3</v>
      </c>
    </row>
    <row r="810" spans="3:35">
      <c r="C810" s="246" t="s">
        <v>423</v>
      </c>
      <c r="D810" s="246" t="s">
        <v>424</v>
      </c>
      <c r="E810" s="246" t="s">
        <v>444</v>
      </c>
      <c r="F810" s="246" t="s">
        <v>445</v>
      </c>
      <c r="G810" s="246">
        <v>2019</v>
      </c>
      <c r="H810" s="246">
        <v>5</v>
      </c>
      <c r="I810" s="246">
        <v>30</v>
      </c>
      <c r="J810" s="246">
        <v>1</v>
      </c>
      <c r="K810" s="246" t="s">
        <v>430</v>
      </c>
      <c r="L810" s="247">
        <v>10</v>
      </c>
      <c r="M810" s="246">
        <v>236234</v>
      </c>
      <c r="N810" s="246">
        <v>2654662</v>
      </c>
      <c r="O810" s="246">
        <v>8</v>
      </c>
      <c r="P810" s="246">
        <v>53</v>
      </c>
      <c r="Q810" s="246">
        <v>0</v>
      </c>
      <c r="R810" s="246"/>
      <c r="S810" s="246"/>
      <c r="T810" s="246" t="s">
        <v>26</v>
      </c>
      <c r="U810" s="246" t="s">
        <v>133</v>
      </c>
      <c r="V810" t="str">
        <f>INDEX(樣區!H:H,MATCH(F810,樣區!E:E,0))</f>
        <v>3月,5月</v>
      </c>
      <c r="W810" s="3" t="str">
        <f t="shared" si="148"/>
        <v>N</v>
      </c>
      <c r="X810" s="3" t="str">
        <f t="shared" si="149"/>
        <v/>
      </c>
      <c r="Y810" s="3" t="str">
        <f t="shared" si="150"/>
        <v/>
      </c>
      <c r="Z810" s="3" t="str">
        <f t="shared" si="151"/>
        <v/>
      </c>
      <c r="AA810" s="3" t="str">
        <f t="shared" si="152"/>
        <v/>
      </c>
      <c r="AB810" s="2" t="str">
        <f t="shared" si="153"/>
        <v/>
      </c>
      <c r="AC810" s="3" t="str">
        <f t="shared" si="154"/>
        <v/>
      </c>
      <c r="AD810" s="5" t="str">
        <f t="shared" si="158"/>
        <v/>
      </c>
      <c r="AE810" s="3" t="str">
        <f t="shared" si="155"/>
        <v/>
      </c>
      <c r="AF810" s="3"/>
      <c r="AH810" t="e">
        <f>MATCH(ROUND(M810,0)&amp;ROUND(N810,0),樣點!N:N,0)</f>
        <v>#N/A</v>
      </c>
      <c r="AI810" s="5" t="str">
        <f t="shared" si="156"/>
        <v/>
      </c>
    </row>
    <row r="811" spans="3:35">
      <c r="C811" s="246" t="s">
        <v>423</v>
      </c>
      <c r="D811" s="246" t="s">
        <v>424</v>
      </c>
      <c r="E811" s="246" t="s">
        <v>446</v>
      </c>
      <c r="F811" s="246" t="s">
        <v>447</v>
      </c>
      <c r="G811" s="246">
        <v>2019</v>
      </c>
      <c r="H811" s="246">
        <v>7</v>
      </c>
      <c r="I811" s="246">
        <v>3</v>
      </c>
      <c r="J811" s="246">
        <v>1</v>
      </c>
      <c r="K811" s="246" t="s">
        <v>448</v>
      </c>
      <c r="L811" s="247">
        <v>1</v>
      </c>
      <c r="M811" s="246">
        <v>240406</v>
      </c>
      <c r="N811" s="246">
        <v>2662076</v>
      </c>
      <c r="O811" s="246">
        <v>8</v>
      </c>
      <c r="P811" s="246">
        <v>3</v>
      </c>
      <c r="Q811" s="246">
        <v>1</v>
      </c>
      <c r="R811" s="246" t="s">
        <v>89</v>
      </c>
      <c r="S811" s="246" t="s">
        <v>90</v>
      </c>
      <c r="T811" s="246" t="s">
        <v>133</v>
      </c>
      <c r="U811" s="246"/>
      <c r="V811" t="str">
        <f>INDEX(樣區!H:H,MATCH(F811,樣區!E:E,0))</f>
        <v>3月,5月</v>
      </c>
      <c r="W811" s="3" t="str">
        <f t="shared" si="148"/>
        <v>Y</v>
      </c>
      <c r="X811" s="3" t="str">
        <f t="shared" si="149"/>
        <v/>
      </c>
      <c r="Y811" s="3" t="str">
        <f t="shared" si="150"/>
        <v/>
      </c>
      <c r="Z811" s="3" t="str">
        <f t="shared" si="151"/>
        <v/>
      </c>
      <c r="AA811" s="3" t="str">
        <f t="shared" si="152"/>
        <v/>
      </c>
      <c r="AB811" s="249" t="str">
        <f t="shared" si="153"/>
        <v/>
      </c>
      <c r="AC811" s="3" t="str">
        <f t="shared" si="154"/>
        <v/>
      </c>
      <c r="AD811" s="5" t="str">
        <f>IF(ISBLANK(O811),"需記錄時間",IFERROR(IF((AI811-TIME(0,5,59))&lt;0,"需計滿6分鐘",""),""))</f>
        <v/>
      </c>
      <c r="AE811" s="3" t="str">
        <f t="shared" si="155"/>
        <v/>
      </c>
      <c r="AF811" s="3"/>
      <c r="AH811">
        <f>MATCH(ROUND(M811,0)&amp;ROUND(N811,0),樣點!N:N,0)</f>
        <v>2360</v>
      </c>
      <c r="AI811" s="5">
        <f t="shared" si="156"/>
        <v>8.3333340007811785E-3</v>
      </c>
    </row>
    <row r="812" spans="3:35">
      <c r="C812" s="246" t="s">
        <v>423</v>
      </c>
      <c r="D812" s="246" t="s">
        <v>424</v>
      </c>
      <c r="E812" s="246" t="s">
        <v>446</v>
      </c>
      <c r="F812" s="246" t="s">
        <v>447</v>
      </c>
      <c r="G812" s="246">
        <v>2019</v>
      </c>
      <c r="H812" s="246">
        <v>7</v>
      </c>
      <c r="I812" s="246">
        <v>3</v>
      </c>
      <c r="J812" s="246">
        <v>1</v>
      </c>
      <c r="K812" s="246" t="s">
        <v>448</v>
      </c>
      <c r="L812" s="247">
        <v>2</v>
      </c>
      <c r="M812" s="246">
        <v>240436</v>
      </c>
      <c r="N812" s="246">
        <v>2662034</v>
      </c>
      <c r="O812" s="246">
        <v>8</v>
      </c>
      <c r="P812" s="246">
        <v>15</v>
      </c>
      <c r="Q812" s="246">
        <v>1</v>
      </c>
      <c r="R812" s="246" t="s">
        <v>43</v>
      </c>
      <c r="S812" s="246" t="s">
        <v>44</v>
      </c>
      <c r="T812" s="246" t="s">
        <v>133</v>
      </c>
      <c r="U812" s="246"/>
      <c r="V812" t="str">
        <f>INDEX(樣區!H:H,MATCH(F812,樣區!E:E,0))</f>
        <v>3月,5月</v>
      </c>
      <c r="W812" s="3" t="str">
        <f t="shared" si="148"/>
        <v>N</v>
      </c>
      <c r="X812" s="3" t="str">
        <f t="shared" si="149"/>
        <v/>
      </c>
      <c r="Y812" s="3" t="str">
        <f t="shared" si="150"/>
        <v/>
      </c>
      <c r="Z812" s="3" t="str">
        <f t="shared" si="151"/>
        <v/>
      </c>
      <c r="AA812" s="3" t="str">
        <f t="shared" si="152"/>
        <v/>
      </c>
      <c r="AB812" s="2" t="str">
        <f t="shared" si="153"/>
        <v>有叫聲應為猴群</v>
      </c>
      <c r="AC812" s="3" t="str">
        <f t="shared" si="154"/>
        <v/>
      </c>
      <c r="AD812" s="5" t="str">
        <f>IF(ISBLANK(O812),"需記錄時間",IFERROR(IF((AI812-TIME(0,5,59))&lt;0,"需計滿6分鍾",""),""))</f>
        <v/>
      </c>
      <c r="AE812" s="3" t="str">
        <f t="shared" si="155"/>
        <v/>
      </c>
      <c r="AF812" s="3"/>
      <c r="AH812" t="e">
        <f>MATCH(ROUND(M812,0)&amp;ROUND(N812,0),樣點!N:N,0)</f>
        <v>#N/A</v>
      </c>
      <c r="AI812" s="5">
        <f t="shared" si="156"/>
        <v>4.1666660108603537E-3</v>
      </c>
    </row>
    <row r="813" spans="3:35">
      <c r="C813" s="246" t="s">
        <v>423</v>
      </c>
      <c r="D813" s="246" t="s">
        <v>424</v>
      </c>
      <c r="E813" s="246" t="s">
        <v>446</v>
      </c>
      <c r="F813" s="246" t="s">
        <v>447</v>
      </c>
      <c r="G813" s="246">
        <v>2019</v>
      </c>
      <c r="H813" s="246">
        <v>7</v>
      </c>
      <c r="I813" s="246">
        <v>3</v>
      </c>
      <c r="J813" s="246">
        <v>1</v>
      </c>
      <c r="K813" s="246" t="s">
        <v>448</v>
      </c>
      <c r="L813" s="247">
        <v>3</v>
      </c>
      <c r="M813" s="246">
        <v>240449</v>
      </c>
      <c r="N813" s="246">
        <v>2661917</v>
      </c>
      <c r="O813" s="246">
        <v>8</v>
      </c>
      <c r="P813" s="246">
        <v>21</v>
      </c>
      <c r="Q813" s="246">
        <v>0</v>
      </c>
      <c r="R813" s="246"/>
      <c r="S813" s="246"/>
      <c r="T813" s="246" t="s">
        <v>133</v>
      </c>
      <c r="U813" s="246"/>
      <c r="V813" t="str">
        <f>INDEX(樣區!H:H,MATCH(F813,樣區!E:E,0))</f>
        <v>3月,5月</v>
      </c>
      <c r="W813" s="3" t="str">
        <f t="shared" si="148"/>
        <v>N</v>
      </c>
      <c r="X813" s="3" t="str">
        <f t="shared" si="149"/>
        <v/>
      </c>
      <c r="Y813" s="3" t="str">
        <f t="shared" si="150"/>
        <v/>
      </c>
      <c r="Z813" s="3" t="str">
        <f t="shared" si="151"/>
        <v/>
      </c>
      <c r="AA813" s="3" t="str">
        <f t="shared" si="152"/>
        <v/>
      </c>
      <c r="AB813" s="2" t="str">
        <f t="shared" si="153"/>
        <v/>
      </c>
      <c r="AC813" s="3" t="str">
        <f t="shared" si="154"/>
        <v/>
      </c>
      <c r="AD813" s="5" t="str">
        <f>IF(ISBLANK(O813),"需記錄時間",IFERROR(IF((AI813-TIME(0,5,59))&lt;0,"需計滿6分鍾",""),""))</f>
        <v/>
      </c>
      <c r="AE813" s="3" t="str">
        <f t="shared" si="155"/>
        <v/>
      </c>
      <c r="AF813" s="3"/>
      <c r="AH813" t="e">
        <f>MATCH(ROUND(M813,0)&amp;ROUND(N813,0),樣點!N:N,0)</f>
        <v>#N/A</v>
      </c>
      <c r="AI813" s="5">
        <f t="shared" si="156"/>
        <v>6.9444449618458748E-3</v>
      </c>
    </row>
    <row r="814" spans="3:35">
      <c r="C814" s="246" t="s">
        <v>423</v>
      </c>
      <c r="D814" s="246" t="s">
        <v>424</v>
      </c>
      <c r="E814" s="246" t="s">
        <v>446</v>
      </c>
      <c r="F814" s="246" t="s">
        <v>447</v>
      </c>
      <c r="G814" s="246">
        <v>2019</v>
      </c>
      <c r="H814" s="246">
        <v>7</v>
      </c>
      <c r="I814" s="246">
        <v>3</v>
      </c>
      <c r="J814" s="246">
        <v>1</v>
      </c>
      <c r="K814" s="246" t="s">
        <v>448</v>
      </c>
      <c r="L814" s="247">
        <v>4</v>
      </c>
      <c r="M814" s="246">
        <v>240452</v>
      </c>
      <c r="N814" s="246">
        <v>2662051</v>
      </c>
      <c r="O814" s="246">
        <v>8</v>
      </c>
      <c r="P814" s="246">
        <v>31</v>
      </c>
      <c r="Q814" s="246">
        <v>0</v>
      </c>
      <c r="R814" s="246"/>
      <c r="S814" s="246"/>
      <c r="T814" s="246" t="s">
        <v>133</v>
      </c>
      <c r="U814" s="246"/>
      <c r="V814" t="str">
        <f>INDEX(樣區!H:H,MATCH(F814,樣區!E:E,0))</f>
        <v>3月,5月</v>
      </c>
      <c r="W814" s="3" t="str">
        <f t="shared" si="148"/>
        <v>N</v>
      </c>
      <c r="X814" s="3" t="str">
        <f t="shared" si="149"/>
        <v/>
      </c>
      <c r="Y814" s="3" t="str">
        <f t="shared" si="150"/>
        <v/>
      </c>
      <c r="Z814" s="3" t="str">
        <f t="shared" si="151"/>
        <v/>
      </c>
      <c r="AA814" s="3" t="str">
        <f t="shared" si="152"/>
        <v/>
      </c>
      <c r="AB814" s="2" t="str">
        <f t="shared" si="153"/>
        <v/>
      </c>
      <c r="AC814" s="3" t="str">
        <f t="shared" si="154"/>
        <v/>
      </c>
      <c r="AD814" s="5" t="str">
        <f>IF(ISBLANK(O814),"需記錄時間",IFERROR(IF((AI814-TIME(0,5,59))&lt;0,"需計滿6分鍾",""),""))</f>
        <v/>
      </c>
      <c r="AE814" s="3" t="str">
        <f t="shared" si="155"/>
        <v/>
      </c>
      <c r="AF814" s="3"/>
      <c r="AH814" t="e">
        <f>MATCH(ROUND(M814,0)&amp;ROUND(N814,0),樣點!N:N,0)</f>
        <v>#N/A</v>
      </c>
      <c r="AI814" s="5">
        <f t="shared" si="156"/>
        <v>5.5555550497956574E-3</v>
      </c>
    </row>
    <row r="815" spans="3:35">
      <c r="C815" s="246" t="s">
        <v>423</v>
      </c>
      <c r="D815" s="246" t="s">
        <v>424</v>
      </c>
      <c r="E815" s="246" t="s">
        <v>446</v>
      </c>
      <c r="F815" s="246" t="s">
        <v>447</v>
      </c>
      <c r="G815" s="246">
        <v>2019</v>
      </c>
      <c r="H815" s="246">
        <v>7</v>
      </c>
      <c r="I815" s="246">
        <v>3</v>
      </c>
      <c r="J815" s="246">
        <v>1</v>
      </c>
      <c r="K815" s="246" t="s">
        <v>448</v>
      </c>
      <c r="L815" s="247">
        <v>5</v>
      </c>
      <c r="M815" s="246">
        <v>240483</v>
      </c>
      <c r="N815" s="246">
        <v>2661889</v>
      </c>
      <c r="O815" s="246">
        <v>8</v>
      </c>
      <c r="P815" s="246">
        <v>39</v>
      </c>
      <c r="Q815" s="246">
        <v>0</v>
      </c>
      <c r="R815" s="246"/>
      <c r="S815" s="246"/>
      <c r="T815" s="246" t="s">
        <v>133</v>
      </c>
      <c r="U815" s="246"/>
      <c r="V815" t="str">
        <f>INDEX(樣區!H:H,MATCH(F815,樣區!E:E,0))</f>
        <v>3月,5月</v>
      </c>
      <c r="W815" s="3" t="str">
        <f t="shared" si="148"/>
        <v>Y</v>
      </c>
      <c r="X815" s="3" t="str">
        <f t="shared" si="149"/>
        <v/>
      </c>
      <c r="Y815" s="3" t="str">
        <f t="shared" si="150"/>
        <v/>
      </c>
      <c r="Z815" s="3" t="str">
        <f t="shared" si="151"/>
        <v/>
      </c>
      <c r="AA815" s="3" t="str">
        <f t="shared" si="152"/>
        <v/>
      </c>
      <c r="AB815" s="249" t="str">
        <f t="shared" si="153"/>
        <v/>
      </c>
      <c r="AC815" s="3" t="str">
        <f t="shared" si="154"/>
        <v/>
      </c>
      <c r="AD815" s="5" t="str">
        <f>IF(ISBLANK(O815),"需記錄時間",IFERROR(IF((AI815-TIME(0,5,59))&lt;0,"需計滿6分鐘",""),""))</f>
        <v/>
      </c>
      <c r="AE815" s="3" t="str">
        <f t="shared" si="155"/>
        <v/>
      </c>
      <c r="AF815" s="3"/>
      <c r="AH815">
        <f>MATCH(ROUND(M815,0)&amp;ROUND(N815,0),樣點!N:N,0)</f>
        <v>2359</v>
      </c>
      <c r="AI815" s="5">
        <f t="shared" si="156"/>
        <v>4.1666670003905892E-3</v>
      </c>
    </row>
    <row r="816" spans="3:35">
      <c r="C816" s="246" t="s">
        <v>423</v>
      </c>
      <c r="D816" s="246" t="s">
        <v>424</v>
      </c>
      <c r="E816" s="246" t="s">
        <v>446</v>
      </c>
      <c r="F816" s="246" t="s">
        <v>447</v>
      </c>
      <c r="G816" s="246">
        <v>2019</v>
      </c>
      <c r="H816" s="246">
        <v>7</v>
      </c>
      <c r="I816" s="246">
        <v>3</v>
      </c>
      <c r="J816" s="246">
        <v>1</v>
      </c>
      <c r="K816" s="246" t="s">
        <v>448</v>
      </c>
      <c r="L816" s="247">
        <v>6</v>
      </c>
      <c r="M816" s="246">
        <v>240490</v>
      </c>
      <c r="N816" s="246">
        <v>2661958</v>
      </c>
      <c r="O816" s="246">
        <v>8</v>
      </c>
      <c r="P816" s="246">
        <v>45</v>
      </c>
      <c r="Q816" s="246">
        <v>0</v>
      </c>
      <c r="R816" s="246"/>
      <c r="S816" s="246"/>
      <c r="T816" s="246" t="s">
        <v>133</v>
      </c>
      <c r="U816" s="246"/>
      <c r="V816" t="str">
        <f>INDEX(樣區!H:H,MATCH(F816,樣區!E:E,0))</f>
        <v>3月,5月</v>
      </c>
      <c r="W816" s="3" t="str">
        <f t="shared" si="148"/>
        <v>N</v>
      </c>
      <c r="X816" s="3" t="str">
        <f t="shared" si="149"/>
        <v/>
      </c>
      <c r="Y816" s="3" t="str">
        <f t="shared" si="150"/>
        <v/>
      </c>
      <c r="Z816" s="3" t="str">
        <f t="shared" si="151"/>
        <v/>
      </c>
      <c r="AA816" s="3" t="str">
        <f t="shared" si="152"/>
        <v/>
      </c>
      <c r="AB816" s="2" t="str">
        <f t="shared" si="153"/>
        <v/>
      </c>
      <c r="AC816" s="3" t="str">
        <f t="shared" si="154"/>
        <v/>
      </c>
      <c r="AD816" s="5" t="str">
        <f>IF(ISBLANK(O816),"需記錄時間",IFERROR(IF((AI816-TIME(0,5,59))&lt;0,"需計滿6分鍾",""),""))</f>
        <v/>
      </c>
      <c r="AE816" s="3" t="str">
        <f t="shared" si="155"/>
        <v/>
      </c>
      <c r="AF816" s="3"/>
      <c r="AH816" t="e">
        <f>MATCH(ROUND(M816,0)&amp;ROUND(N816,0),樣點!N:N,0)</f>
        <v>#N/A</v>
      </c>
      <c r="AI816" s="5" t="str">
        <f t="shared" si="156"/>
        <v/>
      </c>
    </row>
    <row r="817" spans="3:35">
      <c r="C817" s="246" t="s">
        <v>423</v>
      </c>
      <c r="D817" s="246" t="s">
        <v>424</v>
      </c>
      <c r="E817" s="246" t="s">
        <v>449</v>
      </c>
      <c r="F817" s="246" t="s">
        <v>450</v>
      </c>
      <c r="G817" s="246">
        <v>2019</v>
      </c>
      <c r="H817" s="246">
        <v>5</v>
      </c>
      <c r="I817" s="246">
        <v>15</v>
      </c>
      <c r="J817" s="246">
        <v>1</v>
      </c>
      <c r="K817" s="246" t="s">
        <v>451</v>
      </c>
      <c r="L817" s="247">
        <v>1</v>
      </c>
      <c r="M817" s="246">
        <v>243579</v>
      </c>
      <c r="N817" s="246">
        <v>2664807</v>
      </c>
      <c r="O817" s="246">
        <v>8</v>
      </c>
      <c r="P817" s="246">
        <v>24</v>
      </c>
      <c r="Q817" s="246">
        <v>0</v>
      </c>
      <c r="R817" s="246"/>
      <c r="S817" s="246"/>
      <c r="T817" s="246" t="s">
        <v>32</v>
      </c>
      <c r="U817" s="246" t="s">
        <v>452</v>
      </c>
      <c r="V817" t="str">
        <f>INDEX(樣區!H:H,MATCH(F817,樣區!E:E,0))</f>
        <v>3月,5月</v>
      </c>
      <c r="W817" s="3" t="str">
        <f t="shared" si="148"/>
        <v>Y</v>
      </c>
      <c r="X817" s="3" t="str">
        <f t="shared" si="149"/>
        <v/>
      </c>
      <c r="Y817" s="3" t="str">
        <f t="shared" si="150"/>
        <v/>
      </c>
      <c r="Z817" s="3" t="str">
        <f t="shared" si="151"/>
        <v/>
      </c>
      <c r="AA817" s="3" t="str">
        <f t="shared" si="152"/>
        <v/>
      </c>
      <c r="AB817" s="249" t="str">
        <f t="shared" si="153"/>
        <v/>
      </c>
      <c r="AC817" s="3" t="str">
        <f t="shared" si="154"/>
        <v/>
      </c>
      <c r="AD817" s="5" t="str">
        <f t="shared" ref="AD817:AD825" si="159">IF(ISBLANK(O817),"需記錄時間",IFERROR(IF((AI817-TIME(0,5,59))&lt;0,"需計滿6分鐘",""),""))</f>
        <v/>
      </c>
      <c r="AE817" s="3" t="str">
        <f t="shared" si="155"/>
        <v/>
      </c>
      <c r="AF817" s="3"/>
      <c r="AH817">
        <f>MATCH(ROUND(M817,0)&amp;ROUND(N817,0),樣點!N:N,0)</f>
        <v>2365</v>
      </c>
      <c r="AI817" s="5">
        <f t="shared" si="156"/>
        <v>8.3333330112509429E-3</v>
      </c>
    </row>
    <row r="818" spans="3:35">
      <c r="C818" s="246" t="s">
        <v>423</v>
      </c>
      <c r="D818" s="246" t="s">
        <v>424</v>
      </c>
      <c r="E818" s="246" t="s">
        <v>449</v>
      </c>
      <c r="F818" s="246" t="s">
        <v>450</v>
      </c>
      <c r="G818" s="246">
        <v>2019</v>
      </c>
      <c r="H818" s="246">
        <v>5</v>
      </c>
      <c r="I818" s="246">
        <v>15</v>
      </c>
      <c r="J818" s="246">
        <v>1</v>
      </c>
      <c r="K818" s="246" t="s">
        <v>451</v>
      </c>
      <c r="L818" s="247">
        <v>2</v>
      </c>
      <c r="M818" s="246">
        <v>243446</v>
      </c>
      <c r="N818" s="246">
        <v>2664634</v>
      </c>
      <c r="O818" s="246">
        <v>8</v>
      </c>
      <c r="P818" s="246">
        <v>36</v>
      </c>
      <c r="Q818" s="246">
        <v>0</v>
      </c>
      <c r="R818" s="246"/>
      <c r="S818" s="246"/>
      <c r="T818" s="246" t="s">
        <v>32</v>
      </c>
      <c r="U818" s="246" t="s">
        <v>452</v>
      </c>
      <c r="V818" t="str">
        <f>INDEX(樣區!H:H,MATCH(F818,樣區!E:E,0))</f>
        <v>3月,5月</v>
      </c>
      <c r="W818" s="3" t="str">
        <f t="shared" si="148"/>
        <v>Y</v>
      </c>
      <c r="X818" s="3" t="str">
        <f t="shared" si="149"/>
        <v/>
      </c>
      <c r="Y818" s="3" t="str">
        <f t="shared" si="150"/>
        <v/>
      </c>
      <c r="Z818" s="3" t="str">
        <f t="shared" si="151"/>
        <v/>
      </c>
      <c r="AA818" s="3" t="str">
        <f t="shared" si="152"/>
        <v/>
      </c>
      <c r="AB818" s="249" t="str">
        <f t="shared" si="153"/>
        <v/>
      </c>
      <c r="AC818" s="3" t="str">
        <f t="shared" si="154"/>
        <v/>
      </c>
      <c r="AD818" s="5" t="str">
        <f t="shared" si="159"/>
        <v/>
      </c>
      <c r="AE818" s="3" t="str">
        <f t="shared" si="155"/>
        <v/>
      </c>
      <c r="AF818" s="3"/>
      <c r="AH818">
        <f>MATCH(ROUND(M818,0)&amp;ROUND(N818,0),樣點!N:N,0)</f>
        <v>2366</v>
      </c>
      <c r="AI818" s="5">
        <f t="shared" si="156"/>
        <v>5.5555549915879965E-3</v>
      </c>
    </row>
    <row r="819" spans="3:35">
      <c r="C819" s="246" t="s">
        <v>423</v>
      </c>
      <c r="D819" s="246" t="s">
        <v>424</v>
      </c>
      <c r="E819" s="246" t="s">
        <v>449</v>
      </c>
      <c r="F819" s="246" t="s">
        <v>450</v>
      </c>
      <c r="G819" s="246">
        <v>2019</v>
      </c>
      <c r="H819" s="246">
        <v>5</v>
      </c>
      <c r="I819" s="246">
        <v>15</v>
      </c>
      <c r="J819" s="246">
        <v>1</v>
      </c>
      <c r="K819" s="246" t="s">
        <v>451</v>
      </c>
      <c r="L819" s="247">
        <v>3</v>
      </c>
      <c r="M819" s="246">
        <v>243361</v>
      </c>
      <c r="N819" s="246">
        <v>2664436</v>
      </c>
      <c r="O819" s="246">
        <v>8</v>
      </c>
      <c r="P819" s="246">
        <v>44</v>
      </c>
      <c r="Q819" s="246">
        <v>2</v>
      </c>
      <c r="R819" s="246" t="s">
        <v>89</v>
      </c>
      <c r="S819" s="246" t="s">
        <v>44</v>
      </c>
      <c r="T819" s="246" t="s">
        <v>32</v>
      </c>
      <c r="U819" s="246" t="s">
        <v>453</v>
      </c>
      <c r="V819" t="str">
        <f>INDEX(樣區!H:H,MATCH(F819,樣區!E:E,0))</f>
        <v>3月,5月</v>
      </c>
      <c r="W819" s="3" t="str">
        <f t="shared" si="148"/>
        <v>Y</v>
      </c>
      <c r="X819" s="3" t="str">
        <f t="shared" si="149"/>
        <v/>
      </c>
      <c r="Y819" s="3" t="str">
        <f t="shared" si="150"/>
        <v/>
      </c>
      <c r="Z819" s="3" t="str">
        <f t="shared" si="151"/>
        <v/>
      </c>
      <c r="AA819" s="3" t="str">
        <f t="shared" si="152"/>
        <v/>
      </c>
      <c r="AB819" s="249" t="str">
        <f t="shared" si="153"/>
        <v/>
      </c>
      <c r="AC819" s="3" t="str">
        <f t="shared" si="154"/>
        <v/>
      </c>
      <c r="AD819" s="5" t="str">
        <f t="shared" si="159"/>
        <v/>
      </c>
      <c r="AE819" s="3" t="str">
        <f t="shared" si="155"/>
        <v/>
      </c>
      <c r="AF819" s="3"/>
      <c r="AH819">
        <f>MATCH(ROUND(M819,0)&amp;ROUND(N819,0),樣點!N:N,0)</f>
        <v>2367</v>
      </c>
      <c r="AI819" s="5">
        <f t="shared" si="156"/>
        <v>9.0277779963798821E-3</v>
      </c>
    </row>
    <row r="820" spans="3:35">
      <c r="C820" s="246" t="s">
        <v>423</v>
      </c>
      <c r="D820" s="246" t="s">
        <v>424</v>
      </c>
      <c r="E820" s="246" t="s">
        <v>449</v>
      </c>
      <c r="F820" s="246" t="s">
        <v>450</v>
      </c>
      <c r="G820" s="246">
        <v>2019</v>
      </c>
      <c r="H820" s="246">
        <v>5</v>
      </c>
      <c r="I820" s="246">
        <v>15</v>
      </c>
      <c r="J820" s="246">
        <v>1</v>
      </c>
      <c r="K820" s="246" t="s">
        <v>451</v>
      </c>
      <c r="L820" s="247">
        <v>4</v>
      </c>
      <c r="M820" s="246">
        <v>243756</v>
      </c>
      <c r="N820" s="246">
        <v>2664939</v>
      </c>
      <c r="O820" s="246">
        <v>8</v>
      </c>
      <c r="P820" s="246">
        <v>57</v>
      </c>
      <c r="Q820" s="246">
        <v>0</v>
      </c>
      <c r="R820" s="246"/>
      <c r="S820" s="246"/>
      <c r="T820" s="246" t="s">
        <v>31</v>
      </c>
      <c r="U820" s="246" t="s">
        <v>454</v>
      </c>
      <c r="V820" t="str">
        <f>INDEX(樣區!H:H,MATCH(F820,樣區!E:E,0))</f>
        <v>3月,5月</v>
      </c>
      <c r="W820" s="3" t="str">
        <f t="shared" si="148"/>
        <v>Y</v>
      </c>
      <c r="X820" s="3" t="str">
        <f t="shared" si="149"/>
        <v/>
      </c>
      <c r="Y820" s="3" t="str">
        <f t="shared" si="150"/>
        <v/>
      </c>
      <c r="Z820" s="3" t="str">
        <f t="shared" si="151"/>
        <v/>
      </c>
      <c r="AA820" s="3" t="str">
        <f t="shared" si="152"/>
        <v/>
      </c>
      <c r="AB820" s="249" t="str">
        <f t="shared" si="153"/>
        <v/>
      </c>
      <c r="AC820" s="3" t="str">
        <f t="shared" si="154"/>
        <v/>
      </c>
      <c r="AD820" s="5" t="str">
        <f t="shared" si="159"/>
        <v/>
      </c>
      <c r="AE820" s="3" t="str">
        <f t="shared" si="155"/>
        <v/>
      </c>
      <c r="AF820" s="3"/>
      <c r="AH820">
        <f>MATCH(ROUND(M820,0)&amp;ROUND(N820,0),樣點!N:N,0)</f>
        <v>2368</v>
      </c>
      <c r="AI820" s="5">
        <f t="shared" si="156"/>
        <v>5.5555560393258929E-3</v>
      </c>
    </row>
    <row r="821" spans="3:35">
      <c r="C821" s="246" t="s">
        <v>423</v>
      </c>
      <c r="D821" s="246" t="s">
        <v>424</v>
      </c>
      <c r="E821" s="246" t="s">
        <v>449</v>
      </c>
      <c r="F821" s="246" t="s">
        <v>450</v>
      </c>
      <c r="G821" s="246">
        <v>2019</v>
      </c>
      <c r="H821" s="246">
        <v>5</v>
      </c>
      <c r="I821" s="246">
        <v>15</v>
      </c>
      <c r="J821" s="246">
        <v>1</v>
      </c>
      <c r="K821" s="246" t="s">
        <v>451</v>
      </c>
      <c r="L821" s="247">
        <v>5</v>
      </c>
      <c r="M821" s="246">
        <v>243953</v>
      </c>
      <c r="N821" s="246">
        <v>2665031</v>
      </c>
      <c r="O821" s="246">
        <v>9</v>
      </c>
      <c r="P821" s="246">
        <v>5</v>
      </c>
      <c r="Q821" s="246">
        <v>0</v>
      </c>
      <c r="R821" s="246"/>
      <c r="S821" s="246"/>
      <c r="T821" s="246" t="s">
        <v>31</v>
      </c>
      <c r="U821" s="246" t="s">
        <v>455</v>
      </c>
      <c r="V821" t="str">
        <f>INDEX(樣區!H:H,MATCH(F821,樣區!E:E,0))</f>
        <v>3月,5月</v>
      </c>
      <c r="W821" s="3" t="str">
        <f t="shared" si="148"/>
        <v>Y</v>
      </c>
      <c r="X821" s="3" t="str">
        <f t="shared" si="149"/>
        <v/>
      </c>
      <c r="Y821" s="3" t="str">
        <f t="shared" si="150"/>
        <v/>
      </c>
      <c r="Z821" s="3" t="str">
        <f t="shared" si="151"/>
        <v/>
      </c>
      <c r="AA821" s="3" t="str">
        <f t="shared" si="152"/>
        <v/>
      </c>
      <c r="AB821" s="249" t="str">
        <f t="shared" si="153"/>
        <v/>
      </c>
      <c r="AC821" s="3" t="str">
        <f t="shared" si="154"/>
        <v/>
      </c>
      <c r="AD821" s="5" t="str">
        <f t="shared" si="159"/>
        <v/>
      </c>
      <c r="AE821" s="3" t="str">
        <f t="shared" si="155"/>
        <v/>
      </c>
      <c r="AF821" s="3"/>
      <c r="AH821">
        <f>MATCH(ROUND(M821,0)&amp;ROUND(N821,0),樣點!N:N,0)</f>
        <v>2369</v>
      </c>
      <c r="AI821" s="5">
        <f t="shared" si="156"/>
        <v>6.2499999767169356E-3</v>
      </c>
    </row>
    <row r="822" spans="3:35">
      <c r="C822" s="246" t="s">
        <v>423</v>
      </c>
      <c r="D822" s="246" t="s">
        <v>424</v>
      </c>
      <c r="E822" s="246" t="s">
        <v>449</v>
      </c>
      <c r="F822" s="246" t="s">
        <v>450</v>
      </c>
      <c r="G822" s="246">
        <v>2019</v>
      </c>
      <c r="H822" s="246">
        <v>5</v>
      </c>
      <c r="I822" s="246">
        <v>15</v>
      </c>
      <c r="J822" s="246">
        <v>1</v>
      </c>
      <c r="K822" s="246" t="s">
        <v>451</v>
      </c>
      <c r="L822" s="247">
        <v>6</v>
      </c>
      <c r="M822" s="246">
        <v>244176</v>
      </c>
      <c r="N822" s="246">
        <v>2665047</v>
      </c>
      <c r="O822" s="246">
        <v>9</v>
      </c>
      <c r="P822" s="246">
        <v>14</v>
      </c>
      <c r="Q822" s="246">
        <v>0</v>
      </c>
      <c r="R822" s="246"/>
      <c r="S822" s="246"/>
      <c r="T822" s="246" t="s">
        <v>31</v>
      </c>
      <c r="U822" s="246" t="s">
        <v>456</v>
      </c>
      <c r="V822" t="str">
        <f>INDEX(樣區!H:H,MATCH(F822,樣區!E:E,0))</f>
        <v>3月,5月</v>
      </c>
      <c r="W822" s="3" t="str">
        <f t="shared" si="148"/>
        <v>Y</v>
      </c>
      <c r="X822" s="3" t="str">
        <f t="shared" si="149"/>
        <v/>
      </c>
      <c r="Y822" s="3" t="str">
        <f t="shared" si="150"/>
        <v/>
      </c>
      <c r="Z822" s="3" t="str">
        <f t="shared" si="151"/>
        <v/>
      </c>
      <c r="AA822" s="3" t="str">
        <f t="shared" si="152"/>
        <v/>
      </c>
      <c r="AB822" s="249" t="str">
        <f t="shared" si="153"/>
        <v/>
      </c>
      <c r="AC822" s="3" t="str">
        <f t="shared" si="154"/>
        <v/>
      </c>
      <c r="AD822" s="5" t="str">
        <f t="shared" si="159"/>
        <v/>
      </c>
      <c r="AE822" s="3" t="str">
        <f t="shared" si="155"/>
        <v/>
      </c>
      <c r="AF822" s="3"/>
      <c r="AH822">
        <f>MATCH(ROUND(M822,0)&amp;ROUND(N822,0),樣點!N:N,0)</f>
        <v>2370</v>
      </c>
      <c r="AI822" s="5" t="str">
        <f t="shared" si="156"/>
        <v/>
      </c>
    </row>
    <row r="823" spans="3:35">
      <c r="C823" s="246" t="s">
        <v>423</v>
      </c>
      <c r="D823" s="246" t="s">
        <v>424</v>
      </c>
      <c r="E823" s="246" t="s">
        <v>457</v>
      </c>
      <c r="F823" s="246" t="s">
        <v>458</v>
      </c>
      <c r="G823" s="246">
        <v>2019</v>
      </c>
      <c r="H823" s="246">
        <v>6</v>
      </c>
      <c r="I823" s="246">
        <v>27</v>
      </c>
      <c r="J823" s="246">
        <v>1</v>
      </c>
      <c r="K823" s="246" t="s">
        <v>459</v>
      </c>
      <c r="L823" s="247">
        <v>1</v>
      </c>
      <c r="M823" s="246">
        <v>242421</v>
      </c>
      <c r="N823" s="246">
        <v>2667286</v>
      </c>
      <c r="O823" s="246">
        <v>8</v>
      </c>
      <c r="P823" s="246">
        <v>21</v>
      </c>
      <c r="Q823" s="246">
        <v>2</v>
      </c>
      <c r="R823" s="246" t="s">
        <v>89</v>
      </c>
      <c r="S823" s="246" t="s">
        <v>44</v>
      </c>
      <c r="T823" s="246" t="s">
        <v>26</v>
      </c>
      <c r="U823" s="246" t="s">
        <v>460</v>
      </c>
      <c r="V823" t="str">
        <f>INDEX(樣區!H:H,MATCH(F823,樣區!E:E,0))</f>
        <v>4月,6月</v>
      </c>
      <c r="W823" s="3" t="str">
        <f t="shared" si="148"/>
        <v>Y</v>
      </c>
      <c r="X823" s="3" t="str">
        <f t="shared" si="149"/>
        <v/>
      </c>
      <c r="Y823" s="3" t="str">
        <f t="shared" si="150"/>
        <v/>
      </c>
      <c r="Z823" s="3" t="str">
        <f t="shared" si="151"/>
        <v/>
      </c>
      <c r="AA823" s="3" t="str">
        <f t="shared" si="152"/>
        <v/>
      </c>
      <c r="AB823" s="249" t="str">
        <f t="shared" si="153"/>
        <v/>
      </c>
      <c r="AC823" s="3" t="str">
        <f t="shared" si="154"/>
        <v/>
      </c>
      <c r="AD823" s="5" t="str">
        <f t="shared" si="159"/>
        <v/>
      </c>
      <c r="AE823" s="3" t="str">
        <f t="shared" si="155"/>
        <v/>
      </c>
      <c r="AF823" s="3"/>
      <c r="AH823">
        <f>MATCH(ROUND(M823,0)&amp;ROUND(N823,0),樣點!N:N,0)</f>
        <v>2371</v>
      </c>
      <c r="AI823" s="5">
        <f t="shared" si="156"/>
        <v>7.6388890156522393E-3</v>
      </c>
    </row>
    <row r="824" spans="3:35">
      <c r="C824" s="246" t="s">
        <v>423</v>
      </c>
      <c r="D824" s="246" t="s">
        <v>424</v>
      </c>
      <c r="E824" s="246" t="s">
        <v>457</v>
      </c>
      <c r="F824" s="246" t="s">
        <v>458</v>
      </c>
      <c r="G824" s="246">
        <v>2019</v>
      </c>
      <c r="H824" s="246">
        <v>6</v>
      </c>
      <c r="I824" s="246">
        <v>27</v>
      </c>
      <c r="J824" s="246">
        <v>1</v>
      </c>
      <c r="K824" s="246" t="s">
        <v>459</v>
      </c>
      <c r="L824" s="247">
        <v>2</v>
      </c>
      <c r="M824" s="246">
        <v>242791</v>
      </c>
      <c r="N824" s="246">
        <v>2667451</v>
      </c>
      <c r="O824" s="246">
        <v>8</v>
      </c>
      <c r="P824" s="246">
        <v>32</v>
      </c>
      <c r="Q824" s="246">
        <v>0</v>
      </c>
      <c r="R824" s="246"/>
      <c r="S824" s="246"/>
      <c r="T824" s="246" t="s">
        <v>26</v>
      </c>
      <c r="U824" s="246"/>
      <c r="V824" t="str">
        <f>INDEX(樣區!H:H,MATCH(F824,樣區!E:E,0))</f>
        <v>4月,6月</v>
      </c>
      <c r="W824" s="3" t="str">
        <f t="shared" si="148"/>
        <v>Y</v>
      </c>
      <c r="X824" s="3" t="str">
        <f t="shared" si="149"/>
        <v/>
      </c>
      <c r="Y824" s="3" t="str">
        <f t="shared" si="150"/>
        <v/>
      </c>
      <c r="Z824" s="3" t="str">
        <f t="shared" si="151"/>
        <v/>
      </c>
      <c r="AA824" s="3" t="str">
        <f t="shared" si="152"/>
        <v/>
      </c>
      <c r="AB824" s="249" t="str">
        <f t="shared" si="153"/>
        <v/>
      </c>
      <c r="AC824" s="3" t="str">
        <f t="shared" si="154"/>
        <v/>
      </c>
      <c r="AD824" s="5" t="str">
        <f t="shared" si="159"/>
        <v/>
      </c>
      <c r="AE824" s="3" t="str">
        <f t="shared" si="155"/>
        <v/>
      </c>
      <c r="AF824" s="3"/>
      <c r="AH824">
        <f>MATCH(ROUND(M824,0)&amp;ROUND(N824,0),樣點!N:N,0)</f>
        <v>2372</v>
      </c>
      <c r="AI824" s="5">
        <f t="shared" si="156"/>
        <v>1.4583332987967879E-2</v>
      </c>
    </row>
    <row r="825" spans="3:35">
      <c r="C825" s="246" t="s">
        <v>423</v>
      </c>
      <c r="D825" s="246" t="s">
        <v>424</v>
      </c>
      <c r="E825" s="246" t="s">
        <v>457</v>
      </c>
      <c r="F825" s="246" t="s">
        <v>458</v>
      </c>
      <c r="G825" s="246">
        <v>2019</v>
      </c>
      <c r="H825" s="246">
        <v>6</v>
      </c>
      <c r="I825" s="246">
        <v>27</v>
      </c>
      <c r="J825" s="246">
        <v>1</v>
      </c>
      <c r="K825" s="246" t="s">
        <v>459</v>
      </c>
      <c r="L825" s="247">
        <v>3</v>
      </c>
      <c r="M825" s="246">
        <v>242965</v>
      </c>
      <c r="N825" s="246">
        <v>2667659</v>
      </c>
      <c r="O825" s="246">
        <v>8</v>
      </c>
      <c r="P825" s="246">
        <v>53</v>
      </c>
      <c r="Q825" s="246">
        <v>0</v>
      </c>
      <c r="R825" s="246"/>
      <c r="S825" s="246"/>
      <c r="T825" s="246" t="s">
        <v>32</v>
      </c>
      <c r="U825" s="246"/>
      <c r="V825" t="str">
        <f>INDEX(樣區!H:H,MATCH(F825,樣區!E:E,0))</f>
        <v>4月,6月</v>
      </c>
      <c r="W825" s="3" t="str">
        <f t="shared" si="148"/>
        <v>Y</v>
      </c>
      <c r="X825" s="3" t="str">
        <f t="shared" si="149"/>
        <v/>
      </c>
      <c r="Y825" s="3" t="str">
        <f t="shared" si="150"/>
        <v/>
      </c>
      <c r="Z825" s="3" t="str">
        <f t="shared" si="151"/>
        <v/>
      </c>
      <c r="AA825" s="3" t="str">
        <f t="shared" si="152"/>
        <v/>
      </c>
      <c r="AB825" s="249" t="str">
        <f t="shared" si="153"/>
        <v/>
      </c>
      <c r="AC825" s="3" t="str">
        <f t="shared" si="154"/>
        <v/>
      </c>
      <c r="AD825" s="5" t="str">
        <f t="shared" si="159"/>
        <v/>
      </c>
      <c r="AE825" s="3" t="str">
        <f t="shared" si="155"/>
        <v/>
      </c>
      <c r="AF825" s="3"/>
      <c r="AH825">
        <f>MATCH(ROUND(M825,0)&amp;ROUND(N825,0),樣點!N:N,0)</f>
        <v>2373</v>
      </c>
      <c r="AI825" s="5">
        <f t="shared" si="156"/>
        <v>4.8611119855195284E-3</v>
      </c>
    </row>
    <row r="826" spans="3:35">
      <c r="C826" s="246" t="s">
        <v>423</v>
      </c>
      <c r="D826" s="246" t="s">
        <v>424</v>
      </c>
      <c r="E826" s="246" t="s">
        <v>457</v>
      </c>
      <c r="F826" s="246" t="s">
        <v>458</v>
      </c>
      <c r="G826" s="246">
        <v>2019</v>
      </c>
      <c r="H826" s="246">
        <v>6</v>
      </c>
      <c r="I826" s="246">
        <v>27</v>
      </c>
      <c r="J826" s="246">
        <v>1</v>
      </c>
      <c r="K826" s="246" t="s">
        <v>459</v>
      </c>
      <c r="L826" s="247">
        <v>4</v>
      </c>
      <c r="M826" s="246">
        <v>242928</v>
      </c>
      <c r="N826" s="246">
        <v>2667623</v>
      </c>
      <c r="O826" s="246">
        <v>9</v>
      </c>
      <c r="P826" s="246">
        <v>0</v>
      </c>
      <c r="Q826" s="246">
        <v>2</v>
      </c>
      <c r="R826" s="246" t="s">
        <v>89</v>
      </c>
      <c r="S826" s="246" t="s">
        <v>44</v>
      </c>
      <c r="T826" s="246" t="s">
        <v>26</v>
      </c>
      <c r="U826" s="246" t="s">
        <v>119</v>
      </c>
      <c r="V826" t="str">
        <f>INDEX(樣區!H:H,MATCH(F826,樣區!E:E,0))</f>
        <v>4月,6月</v>
      </c>
      <c r="W826" s="3" t="str">
        <f t="shared" si="148"/>
        <v>N</v>
      </c>
      <c r="X826" s="3" t="str">
        <f t="shared" si="149"/>
        <v/>
      </c>
      <c r="Y826" s="3" t="str">
        <f t="shared" si="150"/>
        <v/>
      </c>
      <c r="Z826" s="3" t="str">
        <f t="shared" si="151"/>
        <v/>
      </c>
      <c r="AA826" s="3" t="str">
        <f t="shared" si="152"/>
        <v/>
      </c>
      <c r="AB826" s="2" t="str">
        <f t="shared" si="153"/>
        <v/>
      </c>
      <c r="AC826" s="3" t="str">
        <f t="shared" si="154"/>
        <v/>
      </c>
      <c r="AD826" s="5" t="str">
        <f>IF(ISBLANK(O826),"需記錄時間",IFERROR(IF((AI826-TIME(0,5,59))&lt;0,"需計滿6分鍾",""),""))</f>
        <v/>
      </c>
      <c r="AE826" s="3" t="str">
        <f t="shared" si="155"/>
        <v/>
      </c>
      <c r="AF826" s="3"/>
      <c r="AH826" t="e">
        <f>MATCH(ROUND(M826,0)&amp;ROUND(N826,0),樣點!N:N,0)</f>
        <v>#N/A</v>
      </c>
      <c r="AI826" s="5">
        <f t="shared" si="156"/>
        <v>6.1805555014871061E-2</v>
      </c>
    </row>
    <row r="827" spans="3:35">
      <c r="C827" s="246" t="s">
        <v>423</v>
      </c>
      <c r="D827" s="246" t="s">
        <v>424</v>
      </c>
      <c r="E827" s="246" t="s">
        <v>457</v>
      </c>
      <c r="F827" s="246" t="s">
        <v>458</v>
      </c>
      <c r="G827" s="246">
        <v>2019</v>
      </c>
      <c r="H827" s="246">
        <v>6</v>
      </c>
      <c r="I827" s="246">
        <v>27</v>
      </c>
      <c r="J827" s="246">
        <v>1</v>
      </c>
      <c r="K827" s="246" t="s">
        <v>459</v>
      </c>
      <c r="L827" s="247">
        <v>5</v>
      </c>
      <c r="M827" s="246">
        <v>243353</v>
      </c>
      <c r="N827" s="246">
        <v>2668033</v>
      </c>
      <c r="O827" s="246">
        <v>10</v>
      </c>
      <c r="P827" s="246">
        <v>29</v>
      </c>
      <c r="Q827" s="246">
        <v>0</v>
      </c>
      <c r="R827" s="246"/>
      <c r="S827" s="246"/>
      <c r="T827" s="246" t="s">
        <v>26</v>
      </c>
      <c r="U827" s="246"/>
      <c r="V827" t="str">
        <f>INDEX(樣區!H:H,MATCH(F827,樣區!E:E,0))</f>
        <v>4月,6月</v>
      </c>
      <c r="W827" s="3" t="str">
        <f t="shared" si="148"/>
        <v>Y</v>
      </c>
      <c r="X827" s="3" t="str">
        <f t="shared" si="149"/>
        <v/>
      </c>
      <c r="Y827" s="3" t="str">
        <f t="shared" si="150"/>
        <v>時間太晚</v>
      </c>
      <c r="Z827" s="3" t="str">
        <f t="shared" si="151"/>
        <v/>
      </c>
      <c r="AA827" s="3" t="str">
        <f t="shared" si="152"/>
        <v/>
      </c>
      <c r="AB827" s="249" t="str">
        <f t="shared" si="153"/>
        <v/>
      </c>
      <c r="AC827" s="3" t="str">
        <f t="shared" si="154"/>
        <v/>
      </c>
      <c r="AD827" s="5" t="str">
        <f>IF(ISBLANK(O827),"需記錄時間",IFERROR(IF((AI827-TIME(0,5,59))&lt;0,"需計滿6分鐘",""),""))</f>
        <v/>
      </c>
      <c r="AE827" s="3" t="str">
        <f t="shared" si="155"/>
        <v/>
      </c>
      <c r="AF827" s="3"/>
      <c r="AH827">
        <f>MATCH(ROUND(M827,0)&amp;ROUND(N827,0),樣點!N:N,0)</f>
        <v>2374</v>
      </c>
      <c r="AI827" s="5">
        <f t="shared" si="156"/>
        <v>8.3333330112509429E-3</v>
      </c>
    </row>
    <row r="828" spans="3:35">
      <c r="C828" s="246" t="s">
        <v>423</v>
      </c>
      <c r="D828" s="246" t="s">
        <v>424</v>
      </c>
      <c r="E828" s="246" t="s">
        <v>457</v>
      </c>
      <c r="F828" s="246" t="s">
        <v>458</v>
      </c>
      <c r="G828" s="246">
        <v>2019</v>
      </c>
      <c r="H828" s="246">
        <v>6</v>
      </c>
      <c r="I828" s="246">
        <v>27</v>
      </c>
      <c r="J828" s="246">
        <v>1</v>
      </c>
      <c r="K828" s="246" t="s">
        <v>459</v>
      </c>
      <c r="L828" s="247">
        <v>6</v>
      </c>
      <c r="M828" s="246">
        <v>243430</v>
      </c>
      <c r="N828" s="246">
        <v>2668150</v>
      </c>
      <c r="O828" s="246">
        <v>10</v>
      </c>
      <c r="P828" s="246">
        <v>41</v>
      </c>
      <c r="Q828" s="246">
        <v>0</v>
      </c>
      <c r="R828" s="246"/>
      <c r="S828" s="246"/>
      <c r="T828" s="246" t="s">
        <v>32</v>
      </c>
      <c r="U828" s="246"/>
      <c r="V828" t="str">
        <f>INDEX(樣區!H:H,MATCH(F828,樣區!E:E,0))</f>
        <v>4月,6月</v>
      </c>
      <c r="W828" s="3" t="str">
        <f t="shared" si="148"/>
        <v>N</v>
      </c>
      <c r="X828" s="3" t="str">
        <f t="shared" si="149"/>
        <v/>
      </c>
      <c r="Y828" s="3" t="str">
        <f t="shared" si="150"/>
        <v>時間太晚</v>
      </c>
      <c r="Z828" s="3" t="str">
        <f t="shared" si="151"/>
        <v/>
      </c>
      <c r="AA828" s="3" t="str">
        <f t="shared" si="152"/>
        <v/>
      </c>
      <c r="AB828" s="2" t="str">
        <f t="shared" si="153"/>
        <v/>
      </c>
      <c r="AC828" s="3" t="str">
        <f t="shared" si="154"/>
        <v/>
      </c>
      <c r="AD828" s="5" t="str">
        <f>IF(ISBLANK(O828),"需記錄時間",IFERROR(IF((AI828-TIME(0,5,59))&lt;0,"需計滿6分鍾",""),""))</f>
        <v/>
      </c>
      <c r="AE828" s="3" t="str">
        <f t="shared" si="155"/>
        <v/>
      </c>
      <c r="AF828" s="3"/>
      <c r="AH828" t="e">
        <f>MATCH(ROUND(M828,0)&amp;ROUND(N828,0),樣點!N:N,0)</f>
        <v>#N/A</v>
      </c>
      <c r="AI828" s="5">
        <f t="shared" si="156"/>
        <v>4.8611119855195284E-3</v>
      </c>
    </row>
    <row r="829" spans="3:35">
      <c r="C829" s="246" t="s">
        <v>423</v>
      </c>
      <c r="D829" s="246" t="s">
        <v>424</v>
      </c>
      <c r="E829" s="246" t="s">
        <v>457</v>
      </c>
      <c r="F829" s="246" t="s">
        <v>458</v>
      </c>
      <c r="G829" s="246">
        <v>2019</v>
      </c>
      <c r="H829" s="246">
        <v>6</v>
      </c>
      <c r="I829" s="246">
        <v>27</v>
      </c>
      <c r="J829" s="246">
        <v>1</v>
      </c>
      <c r="K829" s="246" t="s">
        <v>459</v>
      </c>
      <c r="L829" s="247">
        <v>7</v>
      </c>
      <c r="M829" s="246">
        <v>243700</v>
      </c>
      <c r="N829" s="246">
        <v>2668026</v>
      </c>
      <c r="O829" s="246">
        <v>10</v>
      </c>
      <c r="P829" s="246">
        <v>48</v>
      </c>
      <c r="Q829" s="246">
        <v>0</v>
      </c>
      <c r="R829" s="246"/>
      <c r="S829" s="246"/>
      <c r="T829" s="246" t="s">
        <v>32</v>
      </c>
      <c r="U829" s="246"/>
      <c r="V829" t="str">
        <f>INDEX(樣區!H:H,MATCH(F829,樣區!E:E,0))</f>
        <v>4月,6月</v>
      </c>
      <c r="W829" s="3" t="str">
        <f t="shared" si="148"/>
        <v>Y</v>
      </c>
      <c r="X829" s="3" t="str">
        <f t="shared" si="149"/>
        <v/>
      </c>
      <c r="Y829" s="3" t="str">
        <f t="shared" si="150"/>
        <v>時間太晚</v>
      </c>
      <c r="Z829" s="3" t="str">
        <f t="shared" si="151"/>
        <v/>
      </c>
      <c r="AA829" s="3" t="str">
        <f t="shared" si="152"/>
        <v/>
      </c>
      <c r="AB829" s="249" t="str">
        <f t="shared" si="153"/>
        <v/>
      </c>
      <c r="AC829" s="3" t="str">
        <f t="shared" si="154"/>
        <v/>
      </c>
      <c r="AD829" s="5" t="str">
        <f>IF(ISBLANK(O829),"需記錄時間",IFERROR(IF((AI829-TIME(0,5,59))&lt;0,"需計滿6分鐘",""),""))</f>
        <v/>
      </c>
      <c r="AE829" s="3" t="str">
        <f t="shared" si="155"/>
        <v/>
      </c>
      <c r="AF829" s="3"/>
      <c r="AH829">
        <f>MATCH(ROUND(M829,0)&amp;ROUND(N829,0),樣點!N:N,0)</f>
        <v>2375</v>
      </c>
      <c r="AI829" s="5">
        <f t="shared" si="156"/>
        <v>1.8055555003229529E-2</v>
      </c>
    </row>
    <row r="830" spans="3:35">
      <c r="C830" s="246" t="s">
        <v>423</v>
      </c>
      <c r="D830" s="246" t="s">
        <v>424</v>
      </c>
      <c r="E830" s="246" t="s">
        <v>457</v>
      </c>
      <c r="F830" s="246" t="s">
        <v>458</v>
      </c>
      <c r="G830" s="246">
        <v>2019</v>
      </c>
      <c r="H830" s="246">
        <v>6</v>
      </c>
      <c r="I830" s="246">
        <v>27</v>
      </c>
      <c r="J830" s="246">
        <v>1</v>
      </c>
      <c r="K830" s="246" t="s">
        <v>459</v>
      </c>
      <c r="L830" s="247">
        <v>8</v>
      </c>
      <c r="M830" s="246">
        <v>243974</v>
      </c>
      <c r="N830" s="246">
        <v>2668639</v>
      </c>
      <c r="O830" s="246">
        <v>11</v>
      </c>
      <c r="P830" s="246">
        <v>14</v>
      </c>
      <c r="Q830" s="246">
        <v>0</v>
      </c>
      <c r="R830" s="246"/>
      <c r="S830" s="246"/>
      <c r="T830" s="246" t="s">
        <v>26</v>
      </c>
      <c r="U830" s="246"/>
      <c r="V830" t="str">
        <f>INDEX(樣區!H:H,MATCH(F830,樣區!E:E,0))</f>
        <v>4月,6月</v>
      </c>
      <c r="W830" s="3" t="str">
        <f t="shared" si="148"/>
        <v>N</v>
      </c>
      <c r="X830" s="3" t="str">
        <f t="shared" si="149"/>
        <v/>
      </c>
      <c r="Y830" s="3" t="str">
        <f t="shared" si="150"/>
        <v>時間太晚</v>
      </c>
      <c r="Z830" s="3" t="str">
        <f t="shared" si="151"/>
        <v/>
      </c>
      <c r="AA830" s="3" t="str">
        <f t="shared" si="152"/>
        <v/>
      </c>
      <c r="AB830" s="2" t="str">
        <f t="shared" si="153"/>
        <v/>
      </c>
      <c r="AC830" s="3" t="str">
        <f t="shared" si="154"/>
        <v/>
      </c>
      <c r="AD830" s="5" t="str">
        <f>IF(ISBLANK(O830),"需記錄時間",IFERROR(IF((AI830-TIME(0,5,59))&lt;0,"需計滿6分鍾",""),""))</f>
        <v/>
      </c>
      <c r="AE830" s="3" t="str">
        <f t="shared" si="155"/>
        <v/>
      </c>
      <c r="AF830" s="3"/>
      <c r="AH830" t="e">
        <f>MATCH(ROUND(M830,0)&amp;ROUND(N830,0),樣點!N:N,0)</f>
        <v>#N/A</v>
      </c>
      <c r="AI830" s="5">
        <f t="shared" si="156"/>
        <v>6.9444449618458748E-3</v>
      </c>
    </row>
    <row r="831" spans="3:35">
      <c r="C831" s="246" t="s">
        <v>423</v>
      </c>
      <c r="D831" s="246" t="s">
        <v>424</v>
      </c>
      <c r="E831" s="246" t="s">
        <v>457</v>
      </c>
      <c r="F831" s="246" t="s">
        <v>458</v>
      </c>
      <c r="G831" s="246">
        <v>2019</v>
      </c>
      <c r="H831" s="246">
        <v>6</v>
      </c>
      <c r="I831" s="246">
        <v>27</v>
      </c>
      <c r="J831" s="246">
        <v>1</v>
      </c>
      <c r="K831" s="246" t="s">
        <v>459</v>
      </c>
      <c r="L831" s="247">
        <v>9</v>
      </c>
      <c r="M831" s="246">
        <v>243438</v>
      </c>
      <c r="N831" s="246">
        <v>2668250</v>
      </c>
      <c r="O831" s="246">
        <v>11</v>
      </c>
      <c r="P831" s="246">
        <v>24</v>
      </c>
      <c r="Q831" s="246">
        <v>0</v>
      </c>
      <c r="R831" s="246"/>
      <c r="S831" s="246"/>
      <c r="T831" s="246" t="s">
        <v>26</v>
      </c>
      <c r="U831" s="246"/>
      <c r="V831" t="str">
        <f>INDEX(樣區!H:H,MATCH(F831,樣區!E:E,0))</f>
        <v>4月,6月</v>
      </c>
      <c r="W831" s="3" t="str">
        <f t="shared" si="148"/>
        <v>Y</v>
      </c>
      <c r="X831" s="3" t="str">
        <f t="shared" si="149"/>
        <v/>
      </c>
      <c r="Y831" s="3" t="str">
        <f t="shared" si="150"/>
        <v>時間太晚</v>
      </c>
      <c r="Z831" s="3" t="str">
        <f t="shared" si="151"/>
        <v/>
      </c>
      <c r="AA831" s="3" t="str">
        <f t="shared" si="152"/>
        <v/>
      </c>
      <c r="AB831" s="249" t="str">
        <f t="shared" si="153"/>
        <v/>
      </c>
      <c r="AC831" s="3" t="str">
        <f t="shared" si="154"/>
        <v/>
      </c>
      <c r="AD831" s="5" t="str">
        <f t="shared" ref="AD831:AD894" si="160">IF(ISBLANK(O831),"需記錄時間",IFERROR(IF((AI831-TIME(0,5,59))&lt;0,"需計滿6分鐘",""),""))</f>
        <v/>
      </c>
      <c r="AE831" s="3" t="str">
        <f t="shared" si="155"/>
        <v/>
      </c>
      <c r="AF831" s="3"/>
      <c r="AH831">
        <f>MATCH(ROUND(M831,0)&amp;ROUND(N831,0),樣點!N:N,0)</f>
        <v>2376</v>
      </c>
      <c r="AI831" s="5" t="str">
        <f t="shared" si="156"/>
        <v/>
      </c>
    </row>
    <row r="832" spans="3:35">
      <c r="C832" s="246" t="s">
        <v>423</v>
      </c>
      <c r="D832" s="246" t="s">
        <v>461</v>
      </c>
      <c r="E832" s="246" t="s">
        <v>462</v>
      </c>
      <c r="F832" s="246" t="s">
        <v>463</v>
      </c>
      <c r="G832" s="246">
        <v>2019</v>
      </c>
      <c r="H832" s="246">
        <v>5</v>
      </c>
      <c r="I832" s="246">
        <v>15</v>
      </c>
      <c r="J832" s="246">
        <v>1</v>
      </c>
      <c r="K832" s="246" t="s">
        <v>464</v>
      </c>
      <c r="L832" s="247">
        <v>1</v>
      </c>
      <c r="M832" s="246">
        <v>257696</v>
      </c>
      <c r="N832" s="246">
        <v>2627729</v>
      </c>
      <c r="O832" s="246">
        <v>7</v>
      </c>
      <c r="P832" s="246">
        <v>43</v>
      </c>
      <c r="Q832" s="246">
        <v>0</v>
      </c>
      <c r="R832" s="246"/>
      <c r="S832" s="246"/>
      <c r="T832" s="246" t="s">
        <v>26</v>
      </c>
      <c r="U832" s="246"/>
      <c r="V832" t="str">
        <f>INDEX(樣區!H:H,MATCH(F832,樣區!E:E,0))</f>
        <v>4月,6月</v>
      </c>
      <c r="W832" s="3" t="str">
        <f t="shared" si="148"/>
        <v>Y</v>
      </c>
      <c r="X832" s="3" t="str">
        <f t="shared" si="149"/>
        <v/>
      </c>
      <c r="Y832" s="3" t="str">
        <f t="shared" si="150"/>
        <v/>
      </c>
      <c r="Z832" s="3" t="str">
        <f t="shared" si="151"/>
        <v/>
      </c>
      <c r="AA832" s="3" t="str">
        <f t="shared" si="152"/>
        <v/>
      </c>
      <c r="AB832" s="249" t="str">
        <f t="shared" si="153"/>
        <v/>
      </c>
      <c r="AC832" s="3" t="str">
        <f t="shared" si="154"/>
        <v/>
      </c>
      <c r="AD832" s="5" t="str">
        <f t="shared" si="160"/>
        <v/>
      </c>
      <c r="AE832" s="3" t="str">
        <f t="shared" si="155"/>
        <v/>
      </c>
      <c r="AF832" s="3"/>
      <c r="AH832">
        <f>MATCH(ROUND(M832,0)&amp;ROUND(N832,0),樣點!N:N,0)</f>
        <v>2220</v>
      </c>
      <c r="AI832" s="5">
        <f t="shared" si="156"/>
        <v>5.5555549915879965E-3</v>
      </c>
    </row>
    <row r="833" spans="3:35">
      <c r="C833" s="246" t="s">
        <v>423</v>
      </c>
      <c r="D833" s="246" t="s">
        <v>461</v>
      </c>
      <c r="E833" s="246" t="s">
        <v>462</v>
      </c>
      <c r="F833" s="246" t="s">
        <v>463</v>
      </c>
      <c r="G833" s="246">
        <v>2019</v>
      </c>
      <c r="H833" s="246">
        <v>5</v>
      </c>
      <c r="I833" s="246">
        <v>15</v>
      </c>
      <c r="J833" s="246">
        <v>1</v>
      </c>
      <c r="K833" s="246" t="s">
        <v>464</v>
      </c>
      <c r="L833" s="247">
        <v>2</v>
      </c>
      <c r="M833" s="246">
        <v>257861</v>
      </c>
      <c r="N833" s="246">
        <v>2627620</v>
      </c>
      <c r="O833" s="246">
        <v>7</v>
      </c>
      <c r="P833" s="246">
        <v>35</v>
      </c>
      <c r="Q833" s="246">
        <v>0</v>
      </c>
      <c r="R833" s="246"/>
      <c r="S833" s="246"/>
      <c r="T833" s="246" t="s">
        <v>26</v>
      </c>
      <c r="U833" s="246"/>
      <c r="V833" t="str">
        <f>INDEX(樣區!H:H,MATCH(F833,樣區!E:E,0))</f>
        <v>4月,6月</v>
      </c>
      <c r="W833" s="3" t="str">
        <f t="shared" si="148"/>
        <v>Y</v>
      </c>
      <c r="X833" s="3" t="str">
        <f t="shared" si="149"/>
        <v/>
      </c>
      <c r="Y833" s="3" t="str">
        <f t="shared" si="150"/>
        <v/>
      </c>
      <c r="Z833" s="3" t="str">
        <f t="shared" si="151"/>
        <v/>
      </c>
      <c r="AA833" s="3" t="str">
        <f t="shared" si="152"/>
        <v/>
      </c>
      <c r="AB833" s="249" t="str">
        <f t="shared" si="153"/>
        <v/>
      </c>
      <c r="AC833" s="3" t="str">
        <f t="shared" si="154"/>
        <v/>
      </c>
      <c r="AD833" s="5" t="str">
        <f t="shared" si="160"/>
        <v/>
      </c>
      <c r="AE833" s="3" t="str">
        <f t="shared" si="155"/>
        <v/>
      </c>
      <c r="AF833" s="3"/>
      <c r="AH833">
        <f>MATCH(ROUND(M833,0)&amp;ROUND(N833,0),樣點!N:N,0)</f>
        <v>2221</v>
      </c>
      <c r="AI833" s="5">
        <f t="shared" si="156"/>
        <v>5.5555560393258929E-3</v>
      </c>
    </row>
    <row r="834" spans="3:35">
      <c r="C834" s="246" t="s">
        <v>423</v>
      </c>
      <c r="D834" s="246" t="s">
        <v>461</v>
      </c>
      <c r="E834" s="246" t="s">
        <v>462</v>
      </c>
      <c r="F834" s="246" t="s">
        <v>463</v>
      </c>
      <c r="G834" s="246">
        <v>2019</v>
      </c>
      <c r="H834" s="246">
        <v>5</v>
      </c>
      <c r="I834" s="246">
        <v>15</v>
      </c>
      <c r="J834" s="246">
        <v>1</v>
      </c>
      <c r="K834" s="246" t="s">
        <v>464</v>
      </c>
      <c r="L834" s="247">
        <v>3</v>
      </c>
      <c r="M834" s="246">
        <v>258057</v>
      </c>
      <c r="N834" s="246">
        <v>2627572</v>
      </c>
      <c r="O834" s="246">
        <v>7</v>
      </c>
      <c r="P834" s="246">
        <v>27</v>
      </c>
      <c r="Q834" s="246">
        <v>0</v>
      </c>
      <c r="R834" s="246"/>
      <c r="S834" s="246"/>
      <c r="T834" s="246" t="s">
        <v>26</v>
      </c>
      <c r="U834" s="246"/>
      <c r="V834" t="str">
        <f>INDEX(樣區!H:H,MATCH(F834,樣區!E:E,0))</f>
        <v>4月,6月</v>
      </c>
      <c r="W834" s="3" t="str">
        <f t="shared" ref="W834:W897" si="161">IF(ISNUMBER(AH834),"Y","N")</f>
        <v>Y</v>
      </c>
      <c r="X834" s="3" t="str">
        <f t="shared" ref="X834:X897" si="162">IF(OR(ISBLANK(H834),ISBLANK(I834)),"需記錄日期","")</f>
        <v/>
      </c>
      <c r="Y834" s="3" t="str">
        <f t="shared" ref="Y834:Y897" si="163">IF(O834&gt;9,"時間太晚","")</f>
        <v/>
      </c>
      <c r="Z834" s="3" t="str">
        <f t="shared" ref="Z834:Z897" si="164">IF(ISBLANK(Q834),"需記錄數量",IF(Q834&gt;2,"2隻以上，請記為猴群",""))</f>
        <v/>
      </c>
      <c r="AA834" s="3" t="str">
        <f t="shared" ref="AA834:AA897" si="165">IF(OR(Q834=1,Q834=2),IF(ISTEXT(R834),"","需記錄距離"),"")</f>
        <v/>
      </c>
      <c r="AB834" s="249" t="str">
        <f t="shared" ref="AB834:AB897" si="166">IF(S834="Y",IF(Q834&lt;&gt;2,"有叫聲應為猴群",""),"")</f>
        <v/>
      </c>
      <c r="AC834" s="3" t="str">
        <f t="shared" ref="AC834:AC897" si="167">IF(ISBLANK(T834),"需記錄棲地類型",IF(LEN(T834)&lt;&gt;2,"請填最主要的棲地類型，其餘的可在備注補充說明",""))</f>
        <v/>
      </c>
      <c r="AD834" s="5" t="str">
        <f t="shared" si="160"/>
        <v/>
      </c>
      <c r="AE834" s="3" t="str">
        <f t="shared" ref="AE834:AE897" si="168">IF(COUNTIF(U834,"*搖樹*")=1,IF(Q834&lt;&gt;2,"有搖樹行為應為猴群",""),"")</f>
        <v/>
      </c>
      <c r="AF834" s="3"/>
      <c r="AH834">
        <f>MATCH(ROUND(M834,0)&amp;ROUND(N834,0),樣點!N:N,0)</f>
        <v>2222</v>
      </c>
      <c r="AI834" s="5">
        <f t="shared" ref="AI834:AI897" si="169">IF((F835&amp;J835)=(F834&amp;J834),ABS((DATE(G835,H835,I835)&amp;TIME(O835,P835,0))-(DATE(G834,H834,I834)&amp;TIME(O834,P834,0))),"")</f>
        <v>5.5555549915879965E-3</v>
      </c>
    </row>
    <row r="835" spans="3:35">
      <c r="C835" s="246" t="s">
        <v>423</v>
      </c>
      <c r="D835" s="246" t="s">
        <v>461</v>
      </c>
      <c r="E835" s="246" t="s">
        <v>462</v>
      </c>
      <c r="F835" s="246" t="s">
        <v>463</v>
      </c>
      <c r="G835" s="246">
        <v>2019</v>
      </c>
      <c r="H835" s="246">
        <v>5</v>
      </c>
      <c r="I835" s="246">
        <v>15</v>
      </c>
      <c r="J835" s="246">
        <v>1</v>
      </c>
      <c r="K835" s="246" t="s">
        <v>464</v>
      </c>
      <c r="L835" s="247">
        <v>4</v>
      </c>
      <c r="M835" s="246">
        <v>258205</v>
      </c>
      <c r="N835" s="246">
        <v>2627447</v>
      </c>
      <c r="O835" s="246">
        <v>7</v>
      </c>
      <c r="P835" s="246">
        <v>19</v>
      </c>
      <c r="Q835" s="246">
        <v>0</v>
      </c>
      <c r="R835" s="246"/>
      <c r="S835" s="246"/>
      <c r="T835" s="246" t="s">
        <v>32</v>
      </c>
      <c r="U835" s="246"/>
      <c r="V835" t="str">
        <f>INDEX(樣區!H:H,MATCH(F835,樣區!E:E,0))</f>
        <v>4月,6月</v>
      </c>
      <c r="W835" s="3" t="str">
        <f t="shared" si="161"/>
        <v>Y</v>
      </c>
      <c r="X835" s="3" t="str">
        <f t="shared" si="162"/>
        <v/>
      </c>
      <c r="Y835" s="3" t="str">
        <f t="shared" si="163"/>
        <v/>
      </c>
      <c r="Z835" s="3" t="str">
        <f t="shared" si="164"/>
        <v/>
      </c>
      <c r="AA835" s="3" t="str">
        <f t="shared" si="165"/>
        <v/>
      </c>
      <c r="AB835" s="249" t="str">
        <f t="shared" si="166"/>
        <v/>
      </c>
      <c r="AC835" s="3" t="str">
        <f t="shared" si="167"/>
        <v/>
      </c>
      <c r="AD835" s="5" t="str">
        <f t="shared" si="160"/>
        <v/>
      </c>
      <c r="AE835" s="3" t="str">
        <f t="shared" si="168"/>
        <v/>
      </c>
      <c r="AF835" s="3"/>
      <c r="AH835">
        <f>MATCH(ROUND(M835,0)&amp;ROUND(N835,0),樣點!N:N,0)</f>
        <v>2223</v>
      </c>
      <c r="AI835" s="5">
        <f t="shared" si="169"/>
        <v>5.555555981118232E-3</v>
      </c>
    </row>
    <row r="836" spans="3:35">
      <c r="C836" s="246" t="s">
        <v>423</v>
      </c>
      <c r="D836" s="246" t="s">
        <v>461</v>
      </c>
      <c r="E836" s="246" t="s">
        <v>462</v>
      </c>
      <c r="F836" s="246" t="s">
        <v>463</v>
      </c>
      <c r="G836" s="246">
        <v>2019</v>
      </c>
      <c r="H836" s="246">
        <v>5</v>
      </c>
      <c r="I836" s="246">
        <v>15</v>
      </c>
      <c r="J836" s="246">
        <v>1</v>
      </c>
      <c r="K836" s="246" t="s">
        <v>464</v>
      </c>
      <c r="L836" s="247">
        <v>5</v>
      </c>
      <c r="M836" s="246">
        <v>258347</v>
      </c>
      <c r="N836" s="246">
        <v>2627286</v>
      </c>
      <c r="O836" s="246">
        <v>7</v>
      </c>
      <c r="P836" s="246">
        <v>11</v>
      </c>
      <c r="Q836" s="246">
        <v>0</v>
      </c>
      <c r="R836" s="246"/>
      <c r="S836" s="246"/>
      <c r="T836" s="246" t="s">
        <v>26</v>
      </c>
      <c r="U836" s="246"/>
      <c r="V836" t="str">
        <f>INDEX(樣區!H:H,MATCH(F836,樣區!E:E,0))</f>
        <v>4月,6月</v>
      </c>
      <c r="W836" s="3" t="str">
        <f t="shared" si="161"/>
        <v>Y</v>
      </c>
      <c r="X836" s="3" t="str">
        <f t="shared" si="162"/>
        <v/>
      </c>
      <c r="Y836" s="3" t="str">
        <f t="shared" si="163"/>
        <v/>
      </c>
      <c r="Z836" s="3" t="str">
        <f t="shared" si="164"/>
        <v/>
      </c>
      <c r="AA836" s="3" t="str">
        <f t="shared" si="165"/>
        <v/>
      </c>
      <c r="AB836" s="249" t="str">
        <f t="shared" si="166"/>
        <v/>
      </c>
      <c r="AC836" s="3" t="str">
        <f t="shared" si="167"/>
        <v/>
      </c>
      <c r="AD836" s="5" t="str">
        <f t="shared" si="160"/>
        <v/>
      </c>
      <c r="AE836" s="3" t="str">
        <f t="shared" si="168"/>
        <v/>
      </c>
      <c r="AF836" s="3"/>
      <c r="AH836">
        <f>MATCH(ROUND(M836,0)&amp;ROUND(N836,0),樣點!N:N,0)</f>
        <v>2224</v>
      </c>
      <c r="AI836" s="5">
        <f t="shared" si="169"/>
        <v>5.5555549915879965E-3</v>
      </c>
    </row>
    <row r="837" spans="3:35">
      <c r="C837" s="246" t="s">
        <v>423</v>
      </c>
      <c r="D837" s="246" t="s">
        <v>461</v>
      </c>
      <c r="E837" s="246" t="s">
        <v>462</v>
      </c>
      <c r="F837" s="246" t="s">
        <v>463</v>
      </c>
      <c r="G837" s="246">
        <v>2019</v>
      </c>
      <c r="H837" s="246">
        <v>5</v>
      </c>
      <c r="I837" s="246">
        <v>15</v>
      </c>
      <c r="J837" s="246">
        <v>1</v>
      </c>
      <c r="K837" s="246" t="s">
        <v>464</v>
      </c>
      <c r="L837" s="247">
        <v>6</v>
      </c>
      <c r="M837" s="246">
        <v>258496</v>
      </c>
      <c r="N837" s="246">
        <v>2627421</v>
      </c>
      <c r="O837" s="246">
        <v>7</v>
      </c>
      <c r="P837" s="246">
        <v>3</v>
      </c>
      <c r="Q837" s="246">
        <v>0</v>
      </c>
      <c r="R837" s="246"/>
      <c r="S837" s="246"/>
      <c r="T837" s="246" t="s">
        <v>26</v>
      </c>
      <c r="U837" s="246"/>
      <c r="V837" t="str">
        <f>INDEX(樣區!H:H,MATCH(F837,樣區!E:E,0))</f>
        <v>4月,6月</v>
      </c>
      <c r="W837" s="3" t="str">
        <f t="shared" si="161"/>
        <v>Y</v>
      </c>
      <c r="X837" s="3" t="str">
        <f t="shared" si="162"/>
        <v/>
      </c>
      <c r="Y837" s="3" t="str">
        <f t="shared" si="163"/>
        <v/>
      </c>
      <c r="Z837" s="3" t="str">
        <f t="shared" si="164"/>
        <v/>
      </c>
      <c r="AA837" s="3" t="str">
        <f t="shared" si="165"/>
        <v/>
      </c>
      <c r="AB837" s="249" t="str">
        <f t="shared" si="166"/>
        <v/>
      </c>
      <c r="AC837" s="3" t="str">
        <f t="shared" si="167"/>
        <v/>
      </c>
      <c r="AD837" s="5" t="str">
        <f t="shared" si="160"/>
        <v/>
      </c>
      <c r="AE837" s="3" t="str">
        <f t="shared" si="168"/>
        <v/>
      </c>
      <c r="AF837" s="3"/>
      <c r="AH837">
        <f>MATCH(ROUND(M837,0)&amp;ROUND(N837,0),樣點!N:N,0)</f>
        <v>2225</v>
      </c>
      <c r="AI837" s="5">
        <f t="shared" si="169"/>
        <v>5.5555560393258929E-3</v>
      </c>
    </row>
    <row r="838" spans="3:35">
      <c r="C838" s="246" t="s">
        <v>423</v>
      </c>
      <c r="D838" s="246" t="s">
        <v>461</v>
      </c>
      <c r="E838" s="246" t="s">
        <v>462</v>
      </c>
      <c r="F838" s="246" t="s">
        <v>463</v>
      </c>
      <c r="G838" s="246">
        <v>2019</v>
      </c>
      <c r="H838" s="246">
        <v>5</v>
      </c>
      <c r="I838" s="246">
        <v>15</v>
      </c>
      <c r="J838" s="246">
        <v>1</v>
      </c>
      <c r="K838" s="246" t="s">
        <v>464</v>
      </c>
      <c r="L838" s="247">
        <v>7</v>
      </c>
      <c r="M838" s="246">
        <v>258612</v>
      </c>
      <c r="N838" s="246">
        <v>2627584</v>
      </c>
      <c r="O838" s="246">
        <v>6</v>
      </c>
      <c r="P838" s="246">
        <v>55</v>
      </c>
      <c r="Q838" s="246">
        <v>0</v>
      </c>
      <c r="R838" s="246"/>
      <c r="S838" s="246"/>
      <c r="T838" s="246" t="s">
        <v>26</v>
      </c>
      <c r="U838" s="246"/>
      <c r="V838" t="str">
        <f>INDEX(樣區!H:H,MATCH(F838,樣區!E:E,0))</f>
        <v>4月,6月</v>
      </c>
      <c r="W838" s="3" t="str">
        <f t="shared" si="161"/>
        <v>Y</v>
      </c>
      <c r="X838" s="3" t="str">
        <f t="shared" si="162"/>
        <v/>
      </c>
      <c r="Y838" s="3" t="str">
        <f t="shared" si="163"/>
        <v/>
      </c>
      <c r="Z838" s="3" t="str">
        <f t="shared" si="164"/>
        <v/>
      </c>
      <c r="AA838" s="3" t="str">
        <f t="shared" si="165"/>
        <v/>
      </c>
      <c r="AB838" s="249" t="str">
        <f t="shared" si="166"/>
        <v/>
      </c>
      <c r="AC838" s="3" t="str">
        <f t="shared" si="167"/>
        <v/>
      </c>
      <c r="AD838" s="5" t="str">
        <f t="shared" si="160"/>
        <v/>
      </c>
      <c r="AE838" s="3" t="str">
        <f t="shared" si="168"/>
        <v/>
      </c>
      <c r="AF838" s="3"/>
      <c r="AH838">
        <f>MATCH(ROUND(M838,0)&amp;ROUND(N838,0),樣點!N:N,0)</f>
        <v>2226</v>
      </c>
      <c r="AI838" s="5">
        <f t="shared" si="169"/>
        <v>6.9444439723156393E-3</v>
      </c>
    </row>
    <row r="839" spans="3:35">
      <c r="C839" s="246" t="s">
        <v>423</v>
      </c>
      <c r="D839" s="246" t="s">
        <v>461</v>
      </c>
      <c r="E839" s="246" t="s">
        <v>462</v>
      </c>
      <c r="F839" s="246" t="s">
        <v>463</v>
      </c>
      <c r="G839" s="246">
        <v>2019</v>
      </c>
      <c r="H839" s="246">
        <v>5</v>
      </c>
      <c r="I839" s="246">
        <v>15</v>
      </c>
      <c r="J839" s="246">
        <v>1</v>
      </c>
      <c r="K839" s="246" t="s">
        <v>464</v>
      </c>
      <c r="L839" s="247">
        <v>8</v>
      </c>
      <c r="M839" s="246">
        <v>258749</v>
      </c>
      <c r="N839" s="246">
        <v>2627730</v>
      </c>
      <c r="O839" s="246">
        <v>6</v>
      </c>
      <c r="P839" s="246">
        <v>45</v>
      </c>
      <c r="Q839" s="246">
        <v>0</v>
      </c>
      <c r="R839" s="246"/>
      <c r="S839" s="246"/>
      <c r="T839" s="246" t="s">
        <v>30</v>
      </c>
      <c r="U839" s="246"/>
      <c r="V839" t="str">
        <f>INDEX(樣區!H:H,MATCH(F839,樣區!E:E,0))</f>
        <v>4月,6月</v>
      </c>
      <c r="W839" s="3" t="str">
        <f t="shared" si="161"/>
        <v>Y</v>
      </c>
      <c r="X839" s="3" t="str">
        <f t="shared" si="162"/>
        <v/>
      </c>
      <c r="Y839" s="3" t="str">
        <f t="shared" si="163"/>
        <v/>
      </c>
      <c r="Z839" s="3" t="str">
        <f t="shared" si="164"/>
        <v/>
      </c>
      <c r="AA839" s="3" t="str">
        <f t="shared" si="165"/>
        <v/>
      </c>
      <c r="AB839" s="249" t="str">
        <f t="shared" si="166"/>
        <v/>
      </c>
      <c r="AC839" s="3" t="str">
        <f t="shared" si="167"/>
        <v/>
      </c>
      <c r="AD839" s="5" t="str">
        <f t="shared" si="160"/>
        <v/>
      </c>
      <c r="AE839" s="3" t="str">
        <f t="shared" si="168"/>
        <v/>
      </c>
      <c r="AF839" s="3"/>
      <c r="AH839">
        <f>MATCH(ROUND(M839,0)&amp;ROUND(N839,0),樣點!N:N,0)</f>
        <v>2227</v>
      </c>
      <c r="AI839" s="5">
        <f t="shared" si="169"/>
        <v>6.2499999767169356E-3</v>
      </c>
    </row>
    <row r="840" spans="3:35">
      <c r="C840" s="246" t="s">
        <v>423</v>
      </c>
      <c r="D840" s="246" t="s">
        <v>461</v>
      </c>
      <c r="E840" s="246" t="s">
        <v>462</v>
      </c>
      <c r="F840" s="246" t="s">
        <v>463</v>
      </c>
      <c r="G840" s="246">
        <v>2019</v>
      </c>
      <c r="H840" s="246">
        <v>5</v>
      </c>
      <c r="I840" s="246">
        <v>15</v>
      </c>
      <c r="J840" s="246">
        <v>1</v>
      </c>
      <c r="K840" s="246" t="s">
        <v>464</v>
      </c>
      <c r="L840" s="247">
        <v>9</v>
      </c>
      <c r="M840" s="246">
        <v>258945</v>
      </c>
      <c r="N840" s="246">
        <v>2627746</v>
      </c>
      <c r="O840" s="246">
        <v>6</v>
      </c>
      <c r="P840" s="246">
        <v>36</v>
      </c>
      <c r="Q840" s="246">
        <v>0</v>
      </c>
      <c r="R840" s="246"/>
      <c r="S840" s="246"/>
      <c r="T840" s="246" t="s">
        <v>26</v>
      </c>
      <c r="U840" s="246"/>
      <c r="V840" t="str">
        <f>INDEX(樣區!H:H,MATCH(F840,樣區!E:E,0))</f>
        <v>4月,6月</v>
      </c>
      <c r="W840" s="3" t="str">
        <f t="shared" si="161"/>
        <v>Y</v>
      </c>
      <c r="X840" s="3" t="str">
        <f t="shared" si="162"/>
        <v/>
      </c>
      <c r="Y840" s="3" t="str">
        <f t="shared" si="163"/>
        <v/>
      </c>
      <c r="Z840" s="3" t="str">
        <f t="shared" si="164"/>
        <v/>
      </c>
      <c r="AA840" s="3" t="str">
        <f t="shared" si="165"/>
        <v/>
      </c>
      <c r="AB840" s="249" t="str">
        <f t="shared" si="166"/>
        <v/>
      </c>
      <c r="AC840" s="3" t="str">
        <f t="shared" si="167"/>
        <v/>
      </c>
      <c r="AD840" s="5" t="str">
        <f t="shared" si="160"/>
        <v/>
      </c>
      <c r="AE840" s="3" t="str">
        <f t="shared" si="168"/>
        <v/>
      </c>
      <c r="AF840" s="3"/>
      <c r="AH840">
        <f>MATCH(ROUND(M840,0)&amp;ROUND(N840,0),樣點!N:N,0)</f>
        <v>2228</v>
      </c>
      <c r="AI840" s="5">
        <f t="shared" si="169"/>
        <v>7.6388890156522393E-3</v>
      </c>
    </row>
    <row r="841" spans="3:35">
      <c r="C841" s="246" t="s">
        <v>423</v>
      </c>
      <c r="D841" s="246" t="s">
        <v>461</v>
      </c>
      <c r="E841" s="246" t="s">
        <v>462</v>
      </c>
      <c r="F841" s="246" t="s">
        <v>463</v>
      </c>
      <c r="G841" s="246">
        <v>2019</v>
      </c>
      <c r="H841" s="246">
        <v>5</v>
      </c>
      <c r="I841" s="246">
        <v>15</v>
      </c>
      <c r="J841" s="246">
        <v>1</v>
      </c>
      <c r="K841" s="246" t="s">
        <v>464</v>
      </c>
      <c r="L841" s="247">
        <v>10</v>
      </c>
      <c r="M841" s="246">
        <v>258964</v>
      </c>
      <c r="N841" s="246">
        <v>2627947</v>
      </c>
      <c r="O841" s="246">
        <v>6</v>
      </c>
      <c r="P841" s="246">
        <v>25</v>
      </c>
      <c r="Q841" s="246">
        <v>0</v>
      </c>
      <c r="R841" s="246"/>
      <c r="S841" s="246"/>
      <c r="T841" s="246" t="s">
        <v>26</v>
      </c>
      <c r="U841" s="246"/>
      <c r="V841" t="str">
        <f>INDEX(樣區!H:H,MATCH(F841,樣區!E:E,0))</f>
        <v>4月,6月</v>
      </c>
      <c r="W841" s="3" t="str">
        <f t="shared" si="161"/>
        <v>Y</v>
      </c>
      <c r="X841" s="3" t="str">
        <f t="shared" si="162"/>
        <v/>
      </c>
      <c r="Y841" s="3" t="str">
        <f t="shared" si="163"/>
        <v/>
      </c>
      <c r="Z841" s="3" t="str">
        <f t="shared" si="164"/>
        <v/>
      </c>
      <c r="AA841" s="3" t="str">
        <f t="shared" si="165"/>
        <v/>
      </c>
      <c r="AB841" s="249" t="str">
        <f t="shared" si="166"/>
        <v/>
      </c>
      <c r="AC841" s="3" t="str">
        <f t="shared" si="167"/>
        <v/>
      </c>
      <c r="AD841" s="5" t="str">
        <f t="shared" si="160"/>
        <v/>
      </c>
      <c r="AE841" s="3" t="str">
        <f t="shared" si="168"/>
        <v/>
      </c>
      <c r="AF841" s="3"/>
      <c r="AH841">
        <f>MATCH(ROUND(M841,0)&amp;ROUND(N841,0),樣點!N:N,0)</f>
        <v>2229</v>
      </c>
      <c r="AI841" s="5" t="str">
        <f t="shared" si="169"/>
        <v/>
      </c>
    </row>
    <row r="842" spans="3:35">
      <c r="C842" s="246" t="s">
        <v>423</v>
      </c>
      <c r="D842" s="246" t="s">
        <v>461</v>
      </c>
      <c r="E842" s="246" t="s">
        <v>465</v>
      </c>
      <c r="F842" s="246" t="s">
        <v>466</v>
      </c>
      <c r="G842" s="246">
        <v>2019</v>
      </c>
      <c r="H842" s="246">
        <v>4</v>
      </c>
      <c r="I842" s="246">
        <v>29</v>
      </c>
      <c r="J842" s="246">
        <v>1</v>
      </c>
      <c r="K842" s="246" t="s">
        <v>467</v>
      </c>
      <c r="L842" s="247">
        <v>1</v>
      </c>
      <c r="M842" s="246">
        <v>250293</v>
      </c>
      <c r="N842" s="246">
        <v>2631198</v>
      </c>
      <c r="O842" s="246">
        <v>6</v>
      </c>
      <c r="P842" s="246">
        <v>39</v>
      </c>
      <c r="Q842" s="246">
        <v>0</v>
      </c>
      <c r="R842" s="246"/>
      <c r="S842" s="246"/>
      <c r="T842" s="246" t="s">
        <v>26</v>
      </c>
      <c r="U842" s="246"/>
      <c r="V842" t="str">
        <f>INDEX(樣區!H:H,MATCH(F842,樣區!E:E,0))</f>
        <v>3月,5月</v>
      </c>
      <c r="W842" s="3" t="str">
        <f t="shared" si="161"/>
        <v>Y</v>
      </c>
      <c r="X842" s="3" t="str">
        <f t="shared" si="162"/>
        <v/>
      </c>
      <c r="Y842" s="3" t="str">
        <f t="shared" si="163"/>
        <v/>
      </c>
      <c r="Z842" s="3" t="str">
        <f t="shared" si="164"/>
        <v/>
      </c>
      <c r="AA842" s="3" t="str">
        <f t="shared" si="165"/>
        <v/>
      </c>
      <c r="AB842" s="249" t="str">
        <f t="shared" si="166"/>
        <v/>
      </c>
      <c r="AC842" s="3" t="str">
        <f t="shared" si="167"/>
        <v/>
      </c>
      <c r="AD842" s="5" t="str">
        <f t="shared" si="160"/>
        <v/>
      </c>
      <c r="AE842" s="3" t="str">
        <f t="shared" si="168"/>
        <v/>
      </c>
      <c r="AF842" s="3"/>
      <c r="AH842">
        <f>MATCH(ROUND(M842,0)&amp;ROUND(N842,0),樣點!N:N,0)</f>
        <v>2230</v>
      </c>
      <c r="AI842" s="5">
        <f t="shared" si="169"/>
        <v>8.3333330112509429E-3</v>
      </c>
    </row>
    <row r="843" spans="3:35">
      <c r="C843" s="246" t="s">
        <v>423</v>
      </c>
      <c r="D843" s="246" t="s">
        <v>461</v>
      </c>
      <c r="E843" s="246" t="s">
        <v>465</v>
      </c>
      <c r="F843" s="246" t="s">
        <v>466</v>
      </c>
      <c r="G843" s="246">
        <v>2019</v>
      </c>
      <c r="H843" s="246">
        <v>4</v>
      </c>
      <c r="I843" s="246">
        <v>29</v>
      </c>
      <c r="J843" s="246">
        <v>1</v>
      </c>
      <c r="K843" s="246" t="s">
        <v>467</v>
      </c>
      <c r="L843" s="247">
        <v>2</v>
      </c>
      <c r="M843" s="246">
        <v>250493</v>
      </c>
      <c r="N843" s="246">
        <v>2631204</v>
      </c>
      <c r="O843" s="246">
        <v>6</v>
      </c>
      <c r="P843" s="246">
        <v>51</v>
      </c>
      <c r="Q843" s="246">
        <v>0</v>
      </c>
      <c r="R843" s="246"/>
      <c r="S843" s="246"/>
      <c r="T843" s="246" t="s">
        <v>26</v>
      </c>
      <c r="U843" s="246"/>
      <c r="V843" t="str">
        <f>INDEX(樣區!H:H,MATCH(F843,樣區!E:E,0))</f>
        <v>3月,5月</v>
      </c>
      <c r="W843" s="3" t="str">
        <f t="shared" si="161"/>
        <v>Y</v>
      </c>
      <c r="X843" s="3" t="str">
        <f t="shared" si="162"/>
        <v/>
      </c>
      <c r="Y843" s="3" t="str">
        <f t="shared" si="163"/>
        <v/>
      </c>
      <c r="Z843" s="3" t="str">
        <f t="shared" si="164"/>
        <v/>
      </c>
      <c r="AA843" s="3" t="str">
        <f t="shared" si="165"/>
        <v/>
      </c>
      <c r="AB843" s="249" t="str">
        <f t="shared" si="166"/>
        <v/>
      </c>
      <c r="AC843" s="3" t="str">
        <f t="shared" si="167"/>
        <v/>
      </c>
      <c r="AD843" s="5" t="str">
        <f t="shared" si="160"/>
        <v/>
      </c>
      <c r="AE843" s="3" t="str">
        <f t="shared" si="168"/>
        <v/>
      </c>
      <c r="AF843" s="3"/>
      <c r="AH843">
        <f>MATCH(ROUND(M843,0)&amp;ROUND(N843,0),樣點!N:N,0)</f>
        <v>2231</v>
      </c>
      <c r="AI843" s="5">
        <f t="shared" si="169"/>
        <v>1.1111110972706228E-2</v>
      </c>
    </row>
    <row r="844" spans="3:35">
      <c r="C844" s="246" t="s">
        <v>423</v>
      </c>
      <c r="D844" s="246" t="s">
        <v>461</v>
      </c>
      <c r="E844" s="246" t="s">
        <v>465</v>
      </c>
      <c r="F844" s="246" t="s">
        <v>466</v>
      </c>
      <c r="G844" s="246">
        <v>2019</v>
      </c>
      <c r="H844" s="246">
        <v>4</v>
      </c>
      <c r="I844" s="246">
        <v>29</v>
      </c>
      <c r="J844" s="246">
        <v>1</v>
      </c>
      <c r="K844" s="246" t="s">
        <v>467</v>
      </c>
      <c r="L844" s="247">
        <v>3</v>
      </c>
      <c r="M844" s="246">
        <v>250673</v>
      </c>
      <c r="N844" s="246">
        <v>2631272</v>
      </c>
      <c r="O844" s="246">
        <v>7</v>
      </c>
      <c r="P844" s="246">
        <v>7</v>
      </c>
      <c r="Q844" s="246">
        <v>0</v>
      </c>
      <c r="R844" s="246"/>
      <c r="S844" s="246"/>
      <c r="T844" s="246" t="s">
        <v>26</v>
      </c>
      <c r="U844" s="246"/>
      <c r="V844" t="str">
        <f>INDEX(樣區!H:H,MATCH(F844,樣區!E:E,0))</f>
        <v>3月,5月</v>
      </c>
      <c r="W844" s="3" t="str">
        <f t="shared" si="161"/>
        <v>Y</v>
      </c>
      <c r="X844" s="3" t="str">
        <f t="shared" si="162"/>
        <v/>
      </c>
      <c r="Y844" s="3" t="str">
        <f t="shared" si="163"/>
        <v/>
      </c>
      <c r="Z844" s="3" t="str">
        <f t="shared" si="164"/>
        <v/>
      </c>
      <c r="AA844" s="3" t="str">
        <f t="shared" si="165"/>
        <v/>
      </c>
      <c r="AB844" s="249" t="str">
        <f t="shared" si="166"/>
        <v/>
      </c>
      <c r="AC844" s="3" t="str">
        <f t="shared" si="167"/>
        <v/>
      </c>
      <c r="AD844" s="5" t="str">
        <f t="shared" si="160"/>
        <v/>
      </c>
      <c r="AE844" s="3" t="str">
        <f t="shared" si="168"/>
        <v/>
      </c>
      <c r="AF844" s="3"/>
      <c r="AH844">
        <f>MATCH(ROUND(M844,0)&amp;ROUND(N844,0),樣點!N:N,0)</f>
        <v>2232</v>
      </c>
      <c r="AI844" s="5">
        <f t="shared" si="169"/>
        <v>8.3333340007811785E-3</v>
      </c>
    </row>
    <row r="845" spans="3:35">
      <c r="C845" s="246" t="s">
        <v>423</v>
      </c>
      <c r="D845" s="246" t="s">
        <v>461</v>
      </c>
      <c r="E845" s="246" t="s">
        <v>465</v>
      </c>
      <c r="F845" s="246" t="s">
        <v>466</v>
      </c>
      <c r="G845" s="246">
        <v>2019</v>
      </c>
      <c r="H845" s="246">
        <v>4</v>
      </c>
      <c r="I845" s="246">
        <v>29</v>
      </c>
      <c r="J845" s="246">
        <v>1</v>
      </c>
      <c r="K845" s="246" t="s">
        <v>467</v>
      </c>
      <c r="L845" s="247">
        <v>4</v>
      </c>
      <c r="M845" s="246">
        <v>250860</v>
      </c>
      <c r="N845" s="246">
        <v>2631367</v>
      </c>
      <c r="O845" s="246">
        <v>7</v>
      </c>
      <c r="P845" s="246">
        <v>19</v>
      </c>
      <c r="Q845" s="246">
        <v>0</v>
      </c>
      <c r="R845" s="246"/>
      <c r="S845" s="246"/>
      <c r="T845" s="246" t="s">
        <v>26</v>
      </c>
      <c r="U845" s="246"/>
      <c r="V845" t="str">
        <f>INDEX(樣區!H:H,MATCH(F845,樣區!E:E,0))</f>
        <v>3月,5月</v>
      </c>
      <c r="W845" s="3" t="str">
        <f t="shared" si="161"/>
        <v>Y</v>
      </c>
      <c r="X845" s="3" t="str">
        <f t="shared" si="162"/>
        <v/>
      </c>
      <c r="Y845" s="3" t="str">
        <f t="shared" si="163"/>
        <v/>
      </c>
      <c r="Z845" s="3" t="str">
        <f t="shared" si="164"/>
        <v/>
      </c>
      <c r="AA845" s="3" t="str">
        <f t="shared" si="165"/>
        <v/>
      </c>
      <c r="AB845" s="249" t="str">
        <f t="shared" si="166"/>
        <v/>
      </c>
      <c r="AC845" s="3" t="str">
        <f t="shared" si="167"/>
        <v/>
      </c>
      <c r="AD845" s="5" t="str">
        <f t="shared" si="160"/>
        <v/>
      </c>
      <c r="AE845" s="3" t="str">
        <f t="shared" si="168"/>
        <v/>
      </c>
      <c r="AF845" s="3"/>
      <c r="AH845">
        <f>MATCH(ROUND(M845,0)&amp;ROUND(N845,0),樣點!N:N,0)</f>
        <v>2233</v>
      </c>
      <c r="AI845" s="5">
        <f t="shared" si="169"/>
        <v>7.6388890156522393E-3</v>
      </c>
    </row>
    <row r="846" spans="3:35">
      <c r="C846" s="246" t="s">
        <v>423</v>
      </c>
      <c r="D846" s="246" t="s">
        <v>461</v>
      </c>
      <c r="E846" s="246" t="s">
        <v>465</v>
      </c>
      <c r="F846" s="246" t="s">
        <v>466</v>
      </c>
      <c r="G846" s="246">
        <v>2019</v>
      </c>
      <c r="H846" s="246">
        <v>4</v>
      </c>
      <c r="I846" s="246">
        <v>29</v>
      </c>
      <c r="J846" s="246">
        <v>1</v>
      </c>
      <c r="K846" s="246" t="s">
        <v>467</v>
      </c>
      <c r="L846" s="247">
        <v>5</v>
      </c>
      <c r="M846" s="246">
        <v>251050</v>
      </c>
      <c r="N846" s="246">
        <v>2631404</v>
      </c>
      <c r="O846" s="246">
        <v>7</v>
      </c>
      <c r="P846" s="246">
        <v>30</v>
      </c>
      <c r="Q846" s="246">
        <v>0</v>
      </c>
      <c r="R846" s="246"/>
      <c r="S846" s="246"/>
      <c r="T846" s="246" t="s">
        <v>26</v>
      </c>
      <c r="U846" s="246"/>
      <c r="V846" t="str">
        <f>INDEX(樣區!H:H,MATCH(F846,樣區!E:E,0))</f>
        <v>3月,5月</v>
      </c>
      <c r="W846" s="3" t="str">
        <f t="shared" si="161"/>
        <v>Y</v>
      </c>
      <c r="X846" s="3" t="str">
        <f t="shared" si="162"/>
        <v/>
      </c>
      <c r="Y846" s="3" t="str">
        <f t="shared" si="163"/>
        <v/>
      </c>
      <c r="Z846" s="3" t="str">
        <f t="shared" si="164"/>
        <v/>
      </c>
      <c r="AA846" s="3" t="str">
        <f t="shared" si="165"/>
        <v/>
      </c>
      <c r="AB846" s="249" t="str">
        <f t="shared" si="166"/>
        <v/>
      </c>
      <c r="AC846" s="3" t="str">
        <f t="shared" si="167"/>
        <v/>
      </c>
      <c r="AD846" s="5" t="str">
        <f t="shared" si="160"/>
        <v/>
      </c>
      <c r="AE846" s="3" t="str">
        <f t="shared" si="168"/>
        <v/>
      </c>
      <c r="AF846" s="3"/>
      <c r="AH846">
        <f>MATCH(ROUND(M846,0)&amp;ROUND(N846,0),樣點!N:N,0)</f>
        <v>2234</v>
      </c>
      <c r="AI846" s="5">
        <f t="shared" si="169"/>
        <v>9.1666665975935757E-2</v>
      </c>
    </row>
    <row r="847" spans="3:35">
      <c r="C847" s="246" t="s">
        <v>423</v>
      </c>
      <c r="D847" s="246" t="s">
        <v>461</v>
      </c>
      <c r="E847" s="246" t="s">
        <v>465</v>
      </c>
      <c r="F847" s="246" t="s">
        <v>466</v>
      </c>
      <c r="G847" s="246">
        <v>2019</v>
      </c>
      <c r="H847" s="246">
        <v>4</v>
      </c>
      <c r="I847" s="246">
        <v>29</v>
      </c>
      <c r="J847" s="246">
        <v>1</v>
      </c>
      <c r="K847" s="246" t="s">
        <v>467</v>
      </c>
      <c r="L847" s="247">
        <v>6</v>
      </c>
      <c r="M847" s="246">
        <v>251255</v>
      </c>
      <c r="N847" s="246">
        <v>2631353</v>
      </c>
      <c r="O847" s="246">
        <v>9</v>
      </c>
      <c r="P847" s="246">
        <v>42</v>
      </c>
      <c r="Q847" s="246">
        <v>0</v>
      </c>
      <c r="R847" s="246"/>
      <c r="S847" s="246"/>
      <c r="T847" s="246" t="s">
        <v>26</v>
      </c>
      <c r="U847" s="246"/>
      <c r="V847" t="str">
        <f>INDEX(樣區!H:H,MATCH(F847,樣區!E:E,0))</f>
        <v>3月,5月</v>
      </c>
      <c r="W847" s="3" t="str">
        <f t="shared" si="161"/>
        <v>Y</v>
      </c>
      <c r="X847" s="3" t="str">
        <f t="shared" si="162"/>
        <v/>
      </c>
      <c r="Y847" s="3" t="str">
        <f t="shared" si="163"/>
        <v/>
      </c>
      <c r="Z847" s="3" t="str">
        <f t="shared" si="164"/>
        <v/>
      </c>
      <c r="AA847" s="3" t="str">
        <f t="shared" si="165"/>
        <v/>
      </c>
      <c r="AB847" s="249" t="str">
        <f t="shared" si="166"/>
        <v/>
      </c>
      <c r="AC847" s="3" t="str">
        <f t="shared" si="167"/>
        <v/>
      </c>
      <c r="AD847" s="5" t="str">
        <f t="shared" si="160"/>
        <v/>
      </c>
      <c r="AE847" s="3" t="str">
        <f t="shared" si="168"/>
        <v/>
      </c>
      <c r="AF847" s="3"/>
      <c r="AH847">
        <f>MATCH(ROUND(M847,0)&amp;ROUND(N847,0),樣點!N:N,0)</f>
        <v>2235</v>
      </c>
      <c r="AI847" s="5">
        <f t="shared" si="169"/>
        <v>8.3333340007811785E-3</v>
      </c>
    </row>
    <row r="848" spans="3:35">
      <c r="C848" s="246" t="s">
        <v>423</v>
      </c>
      <c r="D848" s="246" t="s">
        <v>461</v>
      </c>
      <c r="E848" s="246" t="s">
        <v>465</v>
      </c>
      <c r="F848" s="246" t="s">
        <v>466</v>
      </c>
      <c r="G848" s="246">
        <v>2019</v>
      </c>
      <c r="H848" s="246">
        <v>4</v>
      </c>
      <c r="I848" s="246">
        <v>29</v>
      </c>
      <c r="J848" s="246">
        <v>1</v>
      </c>
      <c r="K848" s="246" t="s">
        <v>467</v>
      </c>
      <c r="L848" s="247">
        <v>7</v>
      </c>
      <c r="M848" s="246">
        <v>251431</v>
      </c>
      <c r="N848" s="246">
        <v>2631389</v>
      </c>
      <c r="O848" s="246">
        <v>9</v>
      </c>
      <c r="P848" s="246">
        <v>54</v>
      </c>
      <c r="Q848" s="246">
        <v>0</v>
      </c>
      <c r="R848" s="246"/>
      <c r="S848" s="246"/>
      <c r="T848" s="246" t="s">
        <v>30</v>
      </c>
      <c r="U848" s="246"/>
      <c r="V848" t="str">
        <f>INDEX(樣區!H:H,MATCH(F848,樣區!E:E,0))</f>
        <v>3月,5月</v>
      </c>
      <c r="W848" s="3" t="str">
        <f t="shared" si="161"/>
        <v>Y</v>
      </c>
      <c r="X848" s="3" t="str">
        <f t="shared" si="162"/>
        <v/>
      </c>
      <c r="Y848" s="3" t="str">
        <f t="shared" si="163"/>
        <v/>
      </c>
      <c r="Z848" s="3" t="str">
        <f t="shared" si="164"/>
        <v/>
      </c>
      <c r="AA848" s="3" t="str">
        <f t="shared" si="165"/>
        <v/>
      </c>
      <c r="AB848" s="249" t="str">
        <f t="shared" si="166"/>
        <v/>
      </c>
      <c r="AC848" s="3" t="str">
        <f t="shared" si="167"/>
        <v/>
      </c>
      <c r="AD848" s="5" t="str">
        <f t="shared" si="160"/>
        <v/>
      </c>
      <c r="AE848" s="3" t="str">
        <f t="shared" si="168"/>
        <v/>
      </c>
      <c r="AF848" s="3"/>
      <c r="AH848">
        <f>MATCH(ROUND(M848,0)&amp;ROUND(N848,0),樣點!N:N,0)</f>
        <v>2236</v>
      </c>
      <c r="AI848" s="5">
        <f t="shared" si="169"/>
        <v>6.9444440305233002E-3</v>
      </c>
    </row>
    <row r="849" spans="3:35">
      <c r="C849" s="246" t="s">
        <v>423</v>
      </c>
      <c r="D849" s="246" t="s">
        <v>461</v>
      </c>
      <c r="E849" s="246" t="s">
        <v>465</v>
      </c>
      <c r="F849" s="246" t="s">
        <v>466</v>
      </c>
      <c r="G849" s="246">
        <v>2019</v>
      </c>
      <c r="H849" s="246">
        <v>4</v>
      </c>
      <c r="I849" s="246">
        <v>29</v>
      </c>
      <c r="J849" s="246">
        <v>1</v>
      </c>
      <c r="K849" s="246" t="s">
        <v>467</v>
      </c>
      <c r="L849" s="247">
        <v>8</v>
      </c>
      <c r="M849" s="246">
        <v>251640</v>
      </c>
      <c r="N849" s="246">
        <v>2631350</v>
      </c>
      <c r="O849" s="246">
        <v>10</v>
      </c>
      <c r="P849" s="246">
        <v>4</v>
      </c>
      <c r="Q849" s="246">
        <v>2</v>
      </c>
      <c r="R849" s="246" t="s">
        <v>43</v>
      </c>
      <c r="S849" s="246" t="s">
        <v>44</v>
      </c>
      <c r="T849" s="246" t="s">
        <v>26</v>
      </c>
      <c r="U849" s="246"/>
      <c r="V849" t="str">
        <f>INDEX(樣區!H:H,MATCH(F849,樣區!E:E,0))</f>
        <v>3月,5月</v>
      </c>
      <c r="W849" s="3" t="str">
        <f t="shared" si="161"/>
        <v>Y</v>
      </c>
      <c r="X849" s="3" t="str">
        <f t="shared" si="162"/>
        <v/>
      </c>
      <c r="Y849" s="3" t="str">
        <f t="shared" si="163"/>
        <v>時間太晚</v>
      </c>
      <c r="Z849" s="3" t="str">
        <f t="shared" si="164"/>
        <v/>
      </c>
      <c r="AA849" s="3" t="str">
        <f t="shared" si="165"/>
        <v/>
      </c>
      <c r="AB849" s="249" t="str">
        <f t="shared" si="166"/>
        <v/>
      </c>
      <c r="AC849" s="3" t="str">
        <f t="shared" si="167"/>
        <v/>
      </c>
      <c r="AD849" s="5" t="str">
        <f t="shared" si="160"/>
        <v/>
      </c>
      <c r="AE849" s="3" t="str">
        <f t="shared" si="168"/>
        <v/>
      </c>
      <c r="AF849" s="3"/>
      <c r="AH849">
        <f>MATCH(ROUND(M849,0)&amp;ROUND(N849,0),樣點!N:N,0)</f>
        <v>2237</v>
      </c>
      <c r="AI849" s="5">
        <f t="shared" si="169"/>
        <v>6.9444439723156393E-3</v>
      </c>
    </row>
    <row r="850" spans="3:35">
      <c r="C850" s="246" t="s">
        <v>423</v>
      </c>
      <c r="D850" s="246" t="s">
        <v>461</v>
      </c>
      <c r="E850" s="246" t="s">
        <v>465</v>
      </c>
      <c r="F850" s="246" t="s">
        <v>466</v>
      </c>
      <c r="G850" s="246">
        <v>2019</v>
      </c>
      <c r="H850" s="246">
        <v>4</v>
      </c>
      <c r="I850" s="246">
        <v>29</v>
      </c>
      <c r="J850" s="246">
        <v>1</v>
      </c>
      <c r="K850" s="246" t="s">
        <v>467</v>
      </c>
      <c r="L850" s="247">
        <v>9</v>
      </c>
      <c r="M850" s="246">
        <v>251784</v>
      </c>
      <c r="N850" s="246">
        <v>2631222</v>
      </c>
      <c r="O850" s="246">
        <v>10</v>
      </c>
      <c r="P850" s="246">
        <v>14</v>
      </c>
      <c r="Q850" s="246">
        <v>0</v>
      </c>
      <c r="R850" s="246"/>
      <c r="S850" s="246"/>
      <c r="T850" s="246" t="s">
        <v>26</v>
      </c>
      <c r="U850" s="246"/>
      <c r="V850" t="str">
        <f>INDEX(樣區!H:H,MATCH(F850,樣區!E:E,0))</f>
        <v>3月,5月</v>
      </c>
      <c r="W850" s="3" t="str">
        <f t="shared" si="161"/>
        <v>Y</v>
      </c>
      <c r="X850" s="3" t="str">
        <f t="shared" si="162"/>
        <v/>
      </c>
      <c r="Y850" s="3" t="str">
        <f t="shared" si="163"/>
        <v>時間太晚</v>
      </c>
      <c r="Z850" s="3" t="str">
        <f t="shared" si="164"/>
        <v/>
      </c>
      <c r="AA850" s="3" t="str">
        <f t="shared" si="165"/>
        <v/>
      </c>
      <c r="AB850" s="249" t="str">
        <f t="shared" si="166"/>
        <v/>
      </c>
      <c r="AC850" s="3" t="str">
        <f t="shared" si="167"/>
        <v/>
      </c>
      <c r="AD850" s="5" t="str">
        <f t="shared" si="160"/>
        <v/>
      </c>
      <c r="AE850" s="3" t="str">
        <f t="shared" si="168"/>
        <v/>
      </c>
      <c r="AF850" s="3"/>
      <c r="AH850">
        <f>MATCH(ROUND(M850,0)&amp;ROUND(N850,0),樣點!N:N,0)</f>
        <v>2238</v>
      </c>
      <c r="AI850" s="5">
        <f t="shared" si="169"/>
        <v>9.0277779963798821E-3</v>
      </c>
    </row>
    <row r="851" spans="3:35">
      <c r="C851" s="246" t="s">
        <v>423</v>
      </c>
      <c r="D851" s="246" t="s">
        <v>461</v>
      </c>
      <c r="E851" s="246" t="s">
        <v>465</v>
      </c>
      <c r="F851" s="246" t="s">
        <v>466</v>
      </c>
      <c r="G851" s="246">
        <v>2019</v>
      </c>
      <c r="H851" s="246">
        <v>4</v>
      </c>
      <c r="I851" s="246">
        <v>29</v>
      </c>
      <c r="J851" s="246">
        <v>1</v>
      </c>
      <c r="K851" s="246" t="s">
        <v>467</v>
      </c>
      <c r="L851" s="247">
        <v>10</v>
      </c>
      <c r="M851" s="246">
        <v>251987</v>
      </c>
      <c r="N851" s="246">
        <v>2631192</v>
      </c>
      <c r="O851" s="246">
        <v>10</v>
      </c>
      <c r="P851" s="246">
        <v>27</v>
      </c>
      <c r="Q851" s="246">
        <v>0</v>
      </c>
      <c r="R851" s="246"/>
      <c r="S851" s="246"/>
      <c r="T851" s="246" t="s">
        <v>26</v>
      </c>
      <c r="U851" s="246"/>
      <c r="V851" t="str">
        <f>INDEX(樣區!H:H,MATCH(F851,樣區!E:E,0))</f>
        <v>3月,5月</v>
      </c>
      <c r="W851" s="3" t="str">
        <f t="shared" si="161"/>
        <v>Y</v>
      </c>
      <c r="X851" s="3" t="str">
        <f t="shared" si="162"/>
        <v/>
      </c>
      <c r="Y851" s="3" t="str">
        <f t="shared" si="163"/>
        <v>時間太晚</v>
      </c>
      <c r="Z851" s="3" t="str">
        <f t="shared" si="164"/>
        <v/>
      </c>
      <c r="AA851" s="3" t="str">
        <f t="shared" si="165"/>
        <v/>
      </c>
      <c r="AB851" s="249" t="str">
        <f t="shared" si="166"/>
        <v/>
      </c>
      <c r="AC851" s="3" t="str">
        <f t="shared" si="167"/>
        <v/>
      </c>
      <c r="AD851" s="5" t="str">
        <f t="shared" si="160"/>
        <v/>
      </c>
      <c r="AE851" s="3" t="str">
        <f t="shared" si="168"/>
        <v/>
      </c>
      <c r="AF851" s="3"/>
      <c r="AH851">
        <f>MATCH(ROUND(M851,0)&amp;ROUND(N851,0),樣點!N:N,0)</f>
        <v>2239</v>
      </c>
      <c r="AI851" s="5" t="str">
        <f t="shared" si="169"/>
        <v/>
      </c>
    </row>
    <row r="852" spans="3:35">
      <c r="C852" s="246" t="s">
        <v>423</v>
      </c>
      <c r="D852" s="246" t="s">
        <v>461</v>
      </c>
      <c r="E852" s="246" t="s">
        <v>468</v>
      </c>
      <c r="F852" s="246" t="s">
        <v>469</v>
      </c>
      <c r="G852" s="246">
        <v>2019</v>
      </c>
      <c r="H852" s="246">
        <v>6</v>
      </c>
      <c r="I852" s="246">
        <v>26</v>
      </c>
      <c r="J852" s="246">
        <v>1</v>
      </c>
      <c r="K852" s="246" t="s">
        <v>470</v>
      </c>
      <c r="L852" s="247">
        <v>10</v>
      </c>
      <c r="M852" s="246">
        <v>255008</v>
      </c>
      <c r="N852" s="246">
        <v>2629974</v>
      </c>
      <c r="O852" s="246">
        <v>6</v>
      </c>
      <c r="P852" s="246">
        <v>40</v>
      </c>
      <c r="Q852" s="246">
        <v>0</v>
      </c>
      <c r="R852" s="246"/>
      <c r="S852" s="246"/>
      <c r="T852" s="246" t="s">
        <v>26</v>
      </c>
      <c r="U852" s="246"/>
      <c r="V852" t="str">
        <f>INDEX(樣區!H:H,MATCH(F852,樣區!E:E,0))</f>
        <v>4月,6月</v>
      </c>
      <c r="W852" s="3" t="str">
        <f t="shared" si="161"/>
        <v>Y</v>
      </c>
      <c r="X852" s="3" t="str">
        <f t="shared" si="162"/>
        <v/>
      </c>
      <c r="Y852" s="3" t="str">
        <f t="shared" si="163"/>
        <v/>
      </c>
      <c r="Z852" s="3" t="str">
        <f t="shared" si="164"/>
        <v/>
      </c>
      <c r="AA852" s="3" t="str">
        <f t="shared" si="165"/>
        <v/>
      </c>
      <c r="AB852" s="249" t="str">
        <f t="shared" si="166"/>
        <v/>
      </c>
      <c r="AC852" s="3" t="str">
        <f t="shared" si="167"/>
        <v/>
      </c>
      <c r="AD852" s="5" t="str">
        <f t="shared" si="160"/>
        <v/>
      </c>
      <c r="AE852" s="3" t="str">
        <f t="shared" si="168"/>
        <v/>
      </c>
      <c r="AF852" s="3"/>
      <c r="AH852">
        <f>MATCH(ROUND(M852,0)&amp;ROUND(N852,0),樣點!N:N,0)</f>
        <v>2249</v>
      </c>
      <c r="AI852" s="5">
        <f t="shared" si="169"/>
        <v>4.8611109959892929E-3</v>
      </c>
    </row>
    <row r="853" spans="3:35">
      <c r="C853" s="246" t="s">
        <v>423</v>
      </c>
      <c r="D853" s="246" t="s">
        <v>461</v>
      </c>
      <c r="E853" s="246" t="s">
        <v>468</v>
      </c>
      <c r="F853" s="246" t="s">
        <v>469</v>
      </c>
      <c r="G853" s="246">
        <v>2019</v>
      </c>
      <c r="H853" s="246">
        <v>6</v>
      </c>
      <c r="I853" s="246">
        <v>26</v>
      </c>
      <c r="J853" s="246">
        <v>1</v>
      </c>
      <c r="K853" s="246" t="s">
        <v>470</v>
      </c>
      <c r="L853" s="247">
        <v>9</v>
      </c>
      <c r="M853" s="246">
        <v>255043</v>
      </c>
      <c r="N853" s="246">
        <v>2630171</v>
      </c>
      <c r="O853" s="246">
        <v>6</v>
      </c>
      <c r="P853" s="246">
        <v>47</v>
      </c>
      <c r="Q853" s="246">
        <v>0</v>
      </c>
      <c r="R853" s="246"/>
      <c r="S853" s="246"/>
      <c r="T853" s="246" t="s">
        <v>26</v>
      </c>
      <c r="U853" s="246"/>
      <c r="V853" t="str">
        <f>INDEX(樣區!H:H,MATCH(F853,樣區!E:E,0))</f>
        <v>4月,6月</v>
      </c>
      <c r="W853" s="3" t="str">
        <f t="shared" si="161"/>
        <v>Y</v>
      </c>
      <c r="X853" s="3" t="str">
        <f t="shared" si="162"/>
        <v/>
      </c>
      <c r="Y853" s="3" t="str">
        <f t="shared" si="163"/>
        <v/>
      </c>
      <c r="Z853" s="3" t="str">
        <f t="shared" si="164"/>
        <v/>
      </c>
      <c r="AA853" s="3" t="str">
        <f t="shared" si="165"/>
        <v/>
      </c>
      <c r="AB853" s="249" t="str">
        <f t="shared" si="166"/>
        <v/>
      </c>
      <c r="AC853" s="3" t="str">
        <f t="shared" si="167"/>
        <v/>
      </c>
      <c r="AD853" s="5" t="str">
        <f t="shared" si="160"/>
        <v/>
      </c>
      <c r="AE853" s="3" t="str">
        <f t="shared" si="168"/>
        <v/>
      </c>
      <c r="AF853" s="3"/>
      <c r="AH853">
        <f>MATCH(ROUND(M853,0)&amp;ROUND(N853,0),樣點!N:N,0)</f>
        <v>2248</v>
      </c>
      <c r="AI853" s="5">
        <f t="shared" si="169"/>
        <v>4.8611119855195284E-3</v>
      </c>
    </row>
    <row r="854" spans="3:35">
      <c r="C854" s="246" t="s">
        <v>423</v>
      </c>
      <c r="D854" s="246" t="s">
        <v>461</v>
      </c>
      <c r="E854" s="246" t="s">
        <v>468</v>
      </c>
      <c r="F854" s="246" t="s">
        <v>469</v>
      </c>
      <c r="G854" s="246">
        <v>2019</v>
      </c>
      <c r="H854" s="246">
        <v>6</v>
      </c>
      <c r="I854" s="246">
        <v>26</v>
      </c>
      <c r="J854" s="246">
        <v>1</v>
      </c>
      <c r="K854" s="246" t="s">
        <v>470</v>
      </c>
      <c r="L854" s="247">
        <v>8</v>
      </c>
      <c r="M854" s="246">
        <v>254937</v>
      </c>
      <c r="N854" s="246">
        <v>2630340</v>
      </c>
      <c r="O854" s="246">
        <v>6</v>
      </c>
      <c r="P854" s="246">
        <v>54</v>
      </c>
      <c r="Q854" s="246">
        <v>1</v>
      </c>
      <c r="R854" s="246"/>
      <c r="S854" s="246"/>
      <c r="T854" s="246" t="s">
        <v>26</v>
      </c>
      <c r="U854" s="246"/>
      <c r="V854" t="str">
        <f>INDEX(樣區!H:H,MATCH(F854,樣區!E:E,0))</f>
        <v>4月,6月</v>
      </c>
      <c r="W854" s="3" t="str">
        <f t="shared" si="161"/>
        <v>Y</v>
      </c>
      <c r="X854" s="3" t="str">
        <f t="shared" si="162"/>
        <v/>
      </c>
      <c r="Y854" s="3" t="str">
        <f t="shared" si="163"/>
        <v/>
      </c>
      <c r="Z854" s="3" t="str">
        <f t="shared" si="164"/>
        <v/>
      </c>
      <c r="AA854" s="3" t="str">
        <f t="shared" si="165"/>
        <v>需記錄距離</v>
      </c>
      <c r="AB854" s="249" t="str">
        <f t="shared" si="166"/>
        <v/>
      </c>
      <c r="AC854" s="3" t="str">
        <f t="shared" si="167"/>
        <v/>
      </c>
      <c r="AD854" s="5" t="str">
        <f t="shared" si="160"/>
        <v/>
      </c>
      <c r="AE854" s="3" t="str">
        <f t="shared" si="168"/>
        <v/>
      </c>
      <c r="AF854" s="3"/>
      <c r="AH854">
        <f>MATCH(ROUND(M854,0)&amp;ROUND(N854,0),樣點!N:N,0)</f>
        <v>2247</v>
      </c>
      <c r="AI854" s="5">
        <f t="shared" si="169"/>
        <v>6.2500000349245965E-3</v>
      </c>
    </row>
    <row r="855" spans="3:35">
      <c r="C855" s="246" t="s">
        <v>423</v>
      </c>
      <c r="D855" s="246" t="s">
        <v>461</v>
      </c>
      <c r="E855" s="246" t="s">
        <v>468</v>
      </c>
      <c r="F855" s="246" t="s">
        <v>469</v>
      </c>
      <c r="G855" s="246">
        <v>2019</v>
      </c>
      <c r="H855" s="246">
        <v>6</v>
      </c>
      <c r="I855" s="246">
        <v>26</v>
      </c>
      <c r="J855" s="246">
        <v>1</v>
      </c>
      <c r="K855" s="246" t="s">
        <v>470</v>
      </c>
      <c r="L855" s="247">
        <v>7</v>
      </c>
      <c r="M855" s="246">
        <v>254786</v>
      </c>
      <c r="N855" s="246">
        <v>2630471</v>
      </c>
      <c r="O855" s="246">
        <v>7</v>
      </c>
      <c r="P855" s="246">
        <v>3</v>
      </c>
      <c r="Q855" s="246">
        <v>2</v>
      </c>
      <c r="R855" s="246"/>
      <c r="S855" s="246" t="s">
        <v>44</v>
      </c>
      <c r="T855" s="246" t="s">
        <v>26</v>
      </c>
      <c r="U855" s="246" t="s">
        <v>471</v>
      </c>
      <c r="V855" t="str">
        <f>INDEX(樣區!H:H,MATCH(F855,樣區!E:E,0))</f>
        <v>4月,6月</v>
      </c>
      <c r="W855" s="3" t="str">
        <f t="shared" si="161"/>
        <v>Y</v>
      </c>
      <c r="X855" s="3" t="str">
        <f t="shared" si="162"/>
        <v/>
      </c>
      <c r="Y855" s="3" t="str">
        <f t="shared" si="163"/>
        <v/>
      </c>
      <c r="Z855" s="3" t="str">
        <f t="shared" si="164"/>
        <v/>
      </c>
      <c r="AA855" s="3" t="str">
        <f t="shared" si="165"/>
        <v>需記錄距離</v>
      </c>
      <c r="AB855" s="249" t="str">
        <f t="shared" si="166"/>
        <v/>
      </c>
      <c r="AC855" s="3" t="str">
        <f t="shared" si="167"/>
        <v/>
      </c>
      <c r="AD855" s="5" t="str">
        <f t="shared" si="160"/>
        <v/>
      </c>
      <c r="AE855" s="3" t="str">
        <f t="shared" si="168"/>
        <v/>
      </c>
      <c r="AF855" s="3"/>
      <c r="AH855">
        <f>MATCH(ROUND(M855,0)&amp;ROUND(N855,0),樣點!N:N,0)</f>
        <v>2246</v>
      </c>
      <c r="AI855" s="5">
        <f t="shared" si="169"/>
        <v>5.5555549915879965E-3</v>
      </c>
    </row>
    <row r="856" spans="3:35">
      <c r="C856" s="246" t="s">
        <v>423</v>
      </c>
      <c r="D856" s="246" t="s">
        <v>461</v>
      </c>
      <c r="E856" s="246" t="s">
        <v>468</v>
      </c>
      <c r="F856" s="246" t="s">
        <v>469</v>
      </c>
      <c r="G856" s="246">
        <v>2019</v>
      </c>
      <c r="H856" s="246">
        <v>6</v>
      </c>
      <c r="I856" s="246">
        <v>26</v>
      </c>
      <c r="J856" s="246">
        <v>1</v>
      </c>
      <c r="K856" s="246" t="s">
        <v>470</v>
      </c>
      <c r="L856" s="247">
        <v>6</v>
      </c>
      <c r="M856" s="246">
        <v>254588</v>
      </c>
      <c r="N856" s="246">
        <v>2630508</v>
      </c>
      <c r="O856" s="246">
        <v>7</v>
      </c>
      <c r="P856" s="246">
        <v>11</v>
      </c>
      <c r="Q856" s="246">
        <v>2</v>
      </c>
      <c r="R856" s="246"/>
      <c r="S856" s="246" t="s">
        <v>44</v>
      </c>
      <c r="T856" s="246" t="s">
        <v>26</v>
      </c>
      <c r="U856" s="246" t="s">
        <v>472</v>
      </c>
      <c r="V856" t="str">
        <f>INDEX(樣區!H:H,MATCH(F856,樣區!E:E,0))</f>
        <v>4月,6月</v>
      </c>
      <c r="W856" s="3" t="str">
        <f t="shared" si="161"/>
        <v>Y</v>
      </c>
      <c r="X856" s="3" t="str">
        <f t="shared" si="162"/>
        <v/>
      </c>
      <c r="Y856" s="3" t="str">
        <f t="shared" si="163"/>
        <v/>
      </c>
      <c r="Z856" s="3" t="str">
        <f t="shared" si="164"/>
        <v/>
      </c>
      <c r="AA856" s="3" t="str">
        <f t="shared" si="165"/>
        <v>需記錄距離</v>
      </c>
      <c r="AB856" s="249" t="str">
        <f t="shared" si="166"/>
        <v/>
      </c>
      <c r="AC856" s="3" t="str">
        <f t="shared" si="167"/>
        <v/>
      </c>
      <c r="AD856" s="5" t="str">
        <f t="shared" si="160"/>
        <v/>
      </c>
      <c r="AE856" s="3" t="str">
        <f t="shared" si="168"/>
        <v/>
      </c>
      <c r="AF856" s="3"/>
      <c r="AH856">
        <f>MATCH(ROUND(M856,0)&amp;ROUND(N856,0),樣點!N:N,0)</f>
        <v>2245</v>
      </c>
      <c r="AI856" s="5">
        <f t="shared" si="169"/>
        <v>4.8611109959892929E-3</v>
      </c>
    </row>
    <row r="857" spans="3:35">
      <c r="C857" s="246" t="s">
        <v>423</v>
      </c>
      <c r="D857" s="246" t="s">
        <v>461</v>
      </c>
      <c r="E857" s="246" t="s">
        <v>468</v>
      </c>
      <c r="F857" s="246" t="s">
        <v>469</v>
      </c>
      <c r="G857" s="246">
        <v>2019</v>
      </c>
      <c r="H857" s="246">
        <v>6</v>
      </c>
      <c r="I857" s="246">
        <v>26</v>
      </c>
      <c r="J857" s="246">
        <v>1</v>
      </c>
      <c r="K857" s="246" t="s">
        <v>470</v>
      </c>
      <c r="L857" s="247">
        <v>5</v>
      </c>
      <c r="M857" s="246">
        <v>254450</v>
      </c>
      <c r="N857" s="246">
        <v>2630655</v>
      </c>
      <c r="O857" s="246">
        <v>7</v>
      </c>
      <c r="P857" s="246">
        <v>18</v>
      </c>
      <c r="Q857" s="246">
        <v>0</v>
      </c>
      <c r="R857" s="246"/>
      <c r="S857" s="246"/>
      <c r="T857" s="246" t="s">
        <v>26</v>
      </c>
      <c r="U857" s="246"/>
      <c r="V857" t="str">
        <f>INDEX(樣區!H:H,MATCH(F857,樣區!E:E,0))</f>
        <v>4月,6月</v>
      </c>
      <c r="W857" s="3" t="str">
        <f t="shared" si="161"/>
        <v>Y</v>
      </c>
      <c r="X857" s="3" t="str">
        <f t="shared" si="162"/>
        <v/>
      </c>
      <c r="Y857" s="3" t="str">
        <f t="shared" si="163"/>
        <v/>
      </c>
      <c r="Z857" s="3" t="str">
        <f t="shared" si="164"/>
        <v/>
      </c>
      <c r="AA857" s="3" t="str">
        <f t="shared" si="165"/>
        <v/>
      </c>
      <c r="AB857" s="249" t="str">
        <f t="shared" si="166"/>
        <v/>
      </c>
      <c r="AC857" s="3" t="str">
        <f t="shared" si="167"/>
        <v/>
      </c>
      <c r="AD857" s="5" t="str">
        <f t="shared" si="160"/>
        <v/>
      </c>
      <c r="AE857" s="3" t="str">
        <f t="shared" si="168"/>
        <v/>
      </c>
      <c r="AF857" s="3"/>
      <c r="AH857">
        <f>MATCH(ROUND(M857,0)&amp;ROUND(N857,0),樣點!N:N,0)</f>
        <v>2244</v>
      </c>
      <c r="AI857" s="5">
        <f t="shared" si="169"/>
        <v>6.9444450200535357E-3</v>
      </c>
    </row>
    <row r="858" spans="3:35">
      <c r="C858" s="246" t="s">
        <v>423</v>
      </c>
      <c r="D858" s="246" t="s">
        <v>461</v>
      </c>
      <c r="E858" s="246" t="s">
        <v>468</v>
      </c>
      <c r="F858" s="246" t="s">
        <v>469</v>
      </c>
      <c r="G858" s="246">
        <v>2019</v>
      </c>
      <c r="H858" s="246">
        <v>6</v>
      </c>
      <c r="I858" s="246">
        <v>26</v>
      </c>
      <c r="J858" s="246">
        <v>1</v>
      </c>
      <c r="K858" s="246" t="s">
        <v>470</v>
      </c>
      <c r="L858" s="247">
        <v>4</v>
      </c>
      <c r="M858" s="246">
        <v>254282</v>
      </c>
      <c r="N858" s="246">
        <v>2630762</v>
      </c>
      <c r="O858" s="246">
        <v>7</v>
      </c>
      <c r="P858" s="246">
        <v>28</v>
      </c>
      <c r="Q858" s="246">
        <v>0</v>
      </c>
      <c r="R858" s="246"/>
      <c r="S858" s="246"/>
      <c r="T858" s="246" t="s">
        <v>32</v>
      </c>
      <c r="U858" s="246"/>
      <c r="V858" t="str">
        <f>INDEX(樣區!H:H,MATCH(F858,樣區!E:E,0))</f>
        <v>4月,6月</v>
      </c>
      <c r="W858" s="3" t="str">
        <f t="shared" si="161"/>
        <v>Y</v>
      </c>
      <c r="X858" s="3" t="str">
        <f t="shared" si="162"/>
        <v/>
      </c>
      <c r="Y858" s="3" t="str">
        <f t="shared" si="163"/>
        <v/>
      </c>
      <c r="Z858" s="3" t="str">
        <f t="shared" si="164"/>
        <v/>
      </c>
      <c r="AA858" s="3" t="str">
        <f t="shared" si="165"/>
        <v/>
      </c>
      <c r="AB858" s="249" t="str">
        <f t="shared" si="166"/>
        <v/>
      </c>
      <c r="AC858" s="3" t="str">
        <f t="shared" si="167"/>
        <v/>
      </c>
      <c r="AD858" s="5" t="str">
        <f t="shared" si="160"/>
        <v/>
      </c>
      <c r="AE858" s="3" t="str">
        <f t="shared" si="168"/>
        <v/>
      </c>
      <c r="AF858" s="3"/>
      <c r="AH858">
        <f>MATCH(ROUND(M858,0)&amp;ROUND(N858,0),樣點!N:N,0)</f>
        <v>2243</v>
      </c>
      <c r="AI858" s="5">
        <f t="shared" si="169"/>
        <v>6.2499999767169356E-3</v>
      </c>
    </row>
    <row r="859" spans="3:35">
      <c r="C859" s="246" t="s">
        <v>423</v>
      </c>
      <c r="D859" s="246" t="s">
        <v>461</v>
      </c>
      <c r="E859" s="246" t="s">
        <v>468</v>
      </c>
      <c r="F859" s="246" t="s">
        <v>469</v>
      </c>
      <c r="G859" s="246">
        <v>2019</v>
      </c>
      <c r="H859" s="246">
        <v>6</v>
      </c>
      <c r="I859" s="246">
        <v>26</v>
      </c>
      <c r="J859" s="246">
        <v>1</v>
      </c>
      <c r="K859" s="246" t="s">
        <v>470</v>
      </c>
      <c r="L859" s="247">
        <v>3</v>
      </c>
      <c r="M859" s="246">
        <v>254112</v>
      </c>
      <c r="N859" s="246">
        <v>2630870</v>
      </c>
      <c r="O859" s="246">
        <v>7</v>
      </c>
      <c r="P859" s="246">
        <v>37</v>
      </c>
      <c r="Q859" s="246">
        <v>0</v>
      </c>
      <c r="R859" s="246"/>
      <c r="S859" s="246"/>
      <c r="T859" s="246" t="s">
        <v>30</v>
      </c>
      <c r="U859" s="246"/>
      <c r="V859" t="str">
        <f>INDEX(樣區!H:H,MATCH(F859,樣區!E:E,0))</f>
        <v>4月,6月</v>
      </c>
      <c r="W859" s="3" t="str">
        <f t="shared" si="161"/>
        <v>Y</v>
      </c>
      <c r="X859" s="3" t="str">
        <f t="shared" si="162"/>
        <v/>
      </c>
      <c r="Y859" s="3" t="str">
        <f t="shared" si="163"/>
        <v/>
      </c>
      <c r="Z859" s="3" t="str">
        <f t="shared" si="164"/>
        <v/>
      </c>
      <c r="AA859" s="3" t="str">
        <f t="shared" si="165"/>
        <v/>
      </c>
      <c r="AB859" s="249" t="str">
        <f t="shared" si="166"/>
        <v/>
      </c>
      <c r="AC859" s="3" t="str">
        <f t="shared" si="167"/>
        <v/>
      </c>
      <c r="AD859" s="5" t="str">
        <f t="shared" si="160"/>
        <v/>
      </c>
      <c r="AE859" s="3" t="str">
        <f t="shared" si="168"/>
        <v/>
      </c>
      <c r="AF859" s="3"/>
      <c r="AH859">
        <f>MATCH(ROUND(M859,0)&amp;ROUND(N859,0),樣點!N:N,0)</f>
        <v>2242</v>
      </c>
      <c r="AI859" s="5">
        <f t="shared" si="169"/>
        <v>9.7222219919785857E-3</v>
      </c>
    </row>
    <row r="860" spans="3:35">
      <c r="C860" s="246" t="s">
        <v>423</v>
      </c>
      <c r="D860" s="246" t="s">
        <v>461</v>
      </c>
      <c r="E860" s="246" t="s">
        <v>468</v>
      </c>
      <c r="F860" s="246" t="s">
        <v>469</v>
      </c>
      <c r="G860" s="246">
        <v>2019</v>
      </c>
      <c r="H860" s="246">
        <v>6</v>
      </c>
      <c r="I860" s="246">
        <v>26</v>
      </c>
      <c r="J860" s="246">
        <v>1</v>
      </c>
      <c r="K860" s="246" t="s">
        <v>470</v>
      </c>
      <c r="L860" s="247">
        <v>2</v>
      </c>
      <c r="M860" s="246">
        <v>253985</v>
      </c>
      <c r="N860" s="246">
        <v>2630715</v>
      </c>
      <c r="O860" s="246">
        <v>7</v>
      </c>
      <c r="P860" s="246">
        <v>51</v>
      </c>
      <c r="Q860" s="246">
        <v>0</v>
      </c>
      <c r="R860" s="246"/>
      <c r="S860" s="246"/>
      <c r="T860" s="246" t="s">
        <v>26</v>
      </c>
      <c r="U860" s="246"/>
      <c r="V860" t="str">
        <f>INDEX(樣區!H:H,MATCH(F860,樣區!E:E,0))</f>
        <v>4月,6月</v>
      </c>
      <c r="W860" s="3" t="str">
        <f t="shared" si="161"/>
        <v>Y</v>
      </c>
      <c r="X860" s="3" t="str">
        <f t="shared" si="162"/>
        <v/>
      </c>
      <c r="Y860" s="3" t="str">
        <f t="shared" si="163"/>
        <v/>
      </c>
      <c r="Z860" s="3" t="str">
        <f t="shared" si="164"/>
        <v/>
      </c>
      <c r="AA860" s="3" t="str">
        <f t="shared" si="165"/>
        <v/>
      </c>
      <c r="AB860" s="249" t="str">
        <f t="shared" si="166"/>
        <v/>
      </c>
      <c r="AC860" s="3" t="str">
        <f t="shared" si="167"/>
        <v/>
      </c>
      <c r="AD860" s="5" t="str">
        <f t="shared" si="160"/>
        <v/>
      </c>
      <c r="AE860" s="3" t="str">
        <f t="shared" si="168"/>
        <v/>
      </c>
      <c r="AF860" s="3"/>
      <c r="AH860">
        <f>MATCH(ROUND(M860,0)&amp;ROUND(N860,0),樣點!N:N,0)</f>
        <v>2241</v>
      </c>
      <c r="AI860" s="5">
        <f t="shared" si="169"/>
        <v>1.6666667012032121E-2</v>
      </c>
    </row>
    <row r="861" spans="3:35">
      <c r="C861" s="246" t="s">
        <v>423</v>
      </c>
      <c r="D861" s="246" t="s">
        <v>461</v>
      </c>
      <c r="E861" s="246" t="s">
        <v>468</v>
      </c>
      <c r="F861" s="246" t="s">
        <v>469</v>
      </c>
      <c r="G861" s="246">
        <v>2019</v>
      </c>
      <c r="H861" s="246">
        <v>6</v>
      </c>
      <c r="I861" s="246">
        <v>26</v>
      </c>
      <c r="J861" s="246">
        <v>1</v>
      </c>
      <c r="K861" s="246" t="s">
        <v>470</v>
      </c>
      <c r="L861" s="247">
        <v>1</v>
      </c>
      <c r="M861" s="246">
        <v>253790</v>
      </c>
      <c r="N861" s="246">
        <v>2630763</v>
      </c>
      <c r="O861" s="246">
        <v>8</v>
      </c>
      <c r="P861" s="246">
        <v>15</v>
      </c>
      <c r="Q861" s="246">
        <v>0</v>
      </c>
      <c r="R861" s="246"/>
      <c r="S861" s="246"/>
      <c r="T861" s="246" t="s">
        <v>26</v>
      </c>
      <c r="U861" s="246"/>
      <c r="V861" t="str">
        <f>INDEX(樣區!H:H,MATCH(F861,樣區!E:E,0))</f>
        <v>4月,6月</v>
      </c>
      <c r="W861" s="3" t="str">
        <f t="shared" si="161"/>
        <v>Y</v>
      </c>
      <c r="X861" s="3" t="str">
        <f t="shared" si="162"/>
        <v/>
      </c>
      <c r="Y861" s="3" t="str">
        <f t="shared" si="163"/>
        <v/>
      </c>
      <c r="Z861" s="3" t="str">
        <f t="shared" si="164"/>
        <v/>
      </c>
      <c r="AA861" s="3" t="str">
        <f t="shared" si="165"/>
        <v/>
      </c>
      <c r="AB861" s="249" t="str">
        <f t="shared" si="166"/>
        <v/>
      </c>
      <c r="AC861" s="3" t="str">
        <f t="shared" si="167"/>
        <v/>
      </c>
      <c r="AD861" s="5" t="str">
        <f t="shared" si="160"/>
        <v/>
      </c>
      <c r="AE861" s="3" t="str">
        <f t="shared" si="168"/>
        <v/>
      </c>
      <c r="AF861" s="3"/>
      <c r="AH861">
        <f>MATCH(ROUND(M861,0)&amp;ROUND(N861,0),樣點!N:N,0)</f>
        <v>2240</v>
      </c>
      <c r="AI861" s="5" t="str">
        <f t="shared" si="169"/>
        <v/>
      </c>
    </row>
    <row r="862" spans="3:35">
      <c r="C862" s="246" t="s">
        <v>423</v>
      </c>
      <c r="D862" s="246" t="s">
        <v>461</v>
      </c>
      <c r="E862" s="246" t="s">
        <v>473</v>
      </c>
      <c r="F862" s="246" t="s">
        <v>474</v>
      </c>
      <c r="G862" s="246">
        <v>2019</v>
      </c>
      <c r="H862" s="246">
        <v>5</v>
      </c>
      <c r="I862" s="246">
        <v>15</v>
      </c>
      <c r="J862" s="246">
        <v>1</v>
      </c>
      <c r="K862" s="246" t="s">
        <v>475</v>
      </c>
      <c r="L862" s="247">
        <v>1</v>
      </c>
      <c r="M862" s="246">
        <v>256959</v>
      </c>
      <c r="N862" s="246">
        <v>2628459</v>
      </c>
      <c r="O862" s="246">
        <v>8</v>
      </c>
      <c r="P862" s="246">
        <v>50</v>
      </c>
      <c r="Q862" s="246">
        <v>0</v>
      </c>
      <c r="R862" s="246"/>
      <c r="S862" s="246"/>
      <c r="T862" s="246" t="s">
        <v>26</v>
      </c>
      <c r="U862" s="246"/>
      <c r="V862" t="str">
        <f>INDEX(樣區!H:H,MATCH(F862,樣區!E:E,0))</f>
        <v>4月,6月</v>
      </c>
      <c r="W862" s="3" t="str">
        <f t="shared" si="161"/>
        <v>Y</v>
      </c>
      <c r="X862" s="3" t="str">
        <f t="shared" si="162"/>
        <v/>
      </c>
      <c r="Y862" s="3" t="str">
        <f t="shared" si="163"/>
        <v/>
      </c>
      <c r="Z862" s="3" t="str">
        <f t="shared" si="164"/>
        <v/>
      </c>
      <c r="AA862" s="3" t="str">
        <f t="shared" si="165"/>
        <v/>
      </c>
      <c r="AB862" s="249" t="str">
        <f t="shared" si="166"/>
        <v/>
      </c>
      <c r="AC862" s="3" t="str">
        <f t="shared" si="167"/>
        <v/>
      </c>
      <c r="AD862" s="5" t="str">
        <f t="shared" si="160"/>
        <v/>
      </c>
      <c r="AE862" s="3" t="str">
        <f t="shared" si="168"/>
        <v/>
      </c>
      <c r="AF862" s="3"/>
      <c r="AH862">
        <f>MATCH(ROUND(M862,0)&amp;ROUND(N862,0),樣點!N:N,0)</f>
        <v>2250</v>
      </c>
      <c r="AI862" s="5">
        <f t="shared" si="169"/>
        <v>1.7361111007630825E-2</v>
      </c>
    </row>
    <row r="863" spans="3:35">
      <c r="C863" s="246" t="s">
        <v>423</v>
      </c>
      <c r="D863" s="246" t="s">
        <v>461</v>
      </c>
      <c r="E863" s="246" t="s">
        <v>473</v>
      </c>
      <c r="F863" s="246" t="s">
        <v>474</v>
      </c>
      <c r="G863" s="246">
        <v>2019</v>
      </c>
      <c r="H863" s="246">
        <v>5</v>
      </c>
      <c r="I863" s="246">
        <v>15</v>
      </c>
      <c r="J863" s="246">
        <v>1</v>
      </c>
      <c r="K863" s="246" t="s">
        <v>475</v>
      </c>
      <c r="L863" s="247">
        <v>2</v>
      </c>
      <c r="M863" s="246">
        <v>256760</v>
      </c>
      <c r="N863" s="246">
        <v>2628431</v>
      </c>
      <c r="O863" s="246">
        <v>9</v>
      </c>
      <c r="P863" s="246">
        <v>15</v>
      </c>
      <c r="Q863" s="246">
        <v>0</v>
      </c>
      <c r="R863" s="246"/>
      <c r="S863" s="246"/>
      <c r="T863" s="246" t="s">
        <v>26</v>
      </c>
      <c r="U863" s="246"/>
      <c r="V863" t="str">
        <f>INDEX(樣區!H:H,MATCH(F863,樣區!E:E,0))</f>
        <v>4月,6月</v>
      </c>
      <c r="W863" s="3" t="str">
        <f t="shared" si="161"/>
        <v>Y</v>
      </c>
      <c r="X863" s="3" t="str">
        <f t="shared" si="162"/>
        <v/>
      </c>
      <c r="Y863" s="3" t="str">
        <f t="shared" si="163"/>
        <v/>
      </c>
      <c r="Z863" s="3" t="str">
        <f t="shared" si="164"/>
        <v/>
      </c>
      <c r="AA863" s="3" t="str">
        <f t="shared" si="165"/>
        <v/>
      </c>
      <c r="AB863" s="249" t="str">
        <f t="shared" si="166"/>
        <v/>
      </c>
      <c r="AC863" s="3" t="str">
        <f t="shared" si="167"/>
        <v/>
      </c>
      <c r="AD863" s="5" t="str">
        <f t="shared" si="160"/>
        <v/>
      </c>
      <c r="AE863" s="3" t="str">
        <f t="shared" si="168"/>
        <v/>
      </c>
      <c r="AF863" s="3"/>
      <c r="AH863">
        <f>MATCH(ROUND(M863,0)&amp;ROUND(N863,0),樣點!N:N,0)</f>
        <v>2251</v>
      </c>
      <c r="AI863" s="5">
        <f t="shared" si="169"/>
        <v>8.3333330112509429E-3</v>
      </c>
    </row>
    <row r="864" spans="3:35">
      <c r="C864" s="246" t="s">
        <v>423</v>
      </c>
      <c r="D864" s="246" t="s">
        <v>461</v>
      </c>
      <c r="E864" s="246" t="s">
        <v>473</v>
      </c>
      <c r="F864" s="246" t="s">
        <v>474</v>
      </c>
      <c r="G864" s="246">
        <v>2019</v>
      </c>
      <c r="H864" s="246">
        <v>5</v>
      </c>
      <c r="I864" s="246">
        <v>15</v>
      </c>
      <c r="J864" s="246">
        <v>1</v>
      </c>
      <c r="K864" s="246" t="s">
        <v>475</v>
      </c>
      <c r="L864" s="247">
        <v>3</v>
      </c>
      <c r="M864" s="246">
        <v>256564</v>
      </c>
      <c r="N864" s="246">
        <v>2628386</v>
      </c>
      <c r="O864" s="246">
        <v>9</v>
      </c>
      <c r="P864" s="246">
        <v>3</v>
      </c>
      <c r="Q864" s="246">
        <v>0</v>
      </c>
      <c r="R864" s="246"/>
      <c r="S864" s="246"/>
      <c r="T864" s="246" t="s">
        <v>26</v>
      </c>
      <c r="U864" s="246"/>
      <c r="V864" t="str">
        <f>INDEX(樣區!H:H,MATCH(F864,樣區!E:E,0))</f>
        <v>4月,6月</v>
      </c>
      <c r="W864" s="3" t="str">
        <f t="shared" si="161"/>
        <v>Y</v>
      </c>
      <c r="X864" s="3" t="str">
        <f t="shared" si="162"/>
        <v/>
      </c>
      <c r="Y864" s="3" t="str">
        <f t="shared" si="163"/>
        <v/>
      </c>
      <c r="Z864" s="3" t="str">
        <f t="shared" si="164"/>
        <v/>
      </c>
      <c r="AA864" s="3" t="str">
        <f t="shared" si="165"/>
        <v/>
      </c>
      <c r="AB864" s="249" t="str">
        <f t="shared" si="166"/>
        <v/>
      </c>
      <c r="AC864" s="3" t="str">
        <f t="shared" si="167"/>
        <v/>
      </c>
      <c r="AD864" s="5" t="str">
        <f t="shared" si="160"/>
        <v/>
      </c>
      <c r="AE864" s="3" t="str">
        <f t="shared" si="168"/>
        <v/>
      </c>
      <c r="AF864" s="3"/>
      <c r="AH864">
        <f>MATCH(ROUND(M864,0)&amp;ROUND(N864,0),樣點!N:N,0)</f>
        <v>2252</v>
      </c>
      <c r="AI864" s="5">
        <f t="shared" si="169"/>
        <v>3.2638889038935304E-2</v>
      </c>
    </row>
    <row r="865" spans="3:35">
      <c r="C865" s="246" t="s">
        <v>423</v>
      </c>
      <c r="D865" s="246" t="s">
        <v>461</v>
      </c>
      <c r="E865" s="246" t="s">
        <v>473</v>
      </c>
      <c r="F865" s="246" t="s">
        <v>474</v>
      </c>
      <c r="G865" s="246">
        <v>2019</v>
      </c>
      <c r="H865" s="246">
        <v>5</v>
      </c>
      <c r="I865" s="246">
        <v>15</v>
      </c>
      <c r="J865" s="246">
        <v>1</v>
      </c>
      <c r="K865" s="246" t="s">
        <v>475</v>
      </c>
      <c r="L865" s="247">
        <v>4</v>
      </c>
      <c r="M865" s="246">
        <v>256516</v>
      </c>
      <c r="N865" s="246">
        <v>2628198</v>
      </c>
      <c r="O865" s="246">
        <v>9</v>
      </c>
      <c r="P865" s="246">
        <v>50</v>
      </c>
      <c r="Q865" s="246">
        <v>0</v>
      </c>
      <c r="R865" s="246"/>
      <c r="S865" s="246"/>
      <c r="T865" s="246" t="s">
        <v>26</v>
      </c>
      <c r="U865" s="246"/>
      <c r="V865" t="str">
        <f>INDEX(樣區!H:H,MATCH(F865,樣區!E:E,0))</f>
        <v>4月,6月</v>
      </c>
      <c r="W865" s="3" t="str">
        <f t="shared" si="161"/>
        <v>Y</v>
      </c>
      <c r="X865" s="3" t="str">
        <f t="shared" si="162"/>
        <v/>
      </c>
      <c r="Y865" s="3" t="str">
        <f t="shared" si="163"/>
        <v/>
      </c>
      <c r="Z865" s="3" t="str">
        <f t="shared" si="164"/>
        <v/>
      </c>
      <c r="AA865" s="3" t="str">
        <f t="shared" si="165"/>
        <v/>
      </c>
      <c r="AB865" s="249" t="str">
        <f t="shared" si="166"/>
        <v/>
      </c>
      <c r="AC865" s="3" t="str">
        <f t="shared" si="167"/>
        <v/>
      </c>
      <c r="AD865" s="5" t="str">
        <f t="shared" si="160"/>
        <v/>
      </c>
      <c r="AE865" s="3" t="str">
        <f t="shared" si="168"/>
        <v/>
      </c>
      <c r="AF865" s="3"/>
      <c r="AH865">
        <f>MATCH(ROUND(M865,0)&amp;ROUND(N865,0),樣點!N:N,0)</f>
        <v>2253</v>
      </c>
      <c r="AI865" s="5">
        <f t="shared" si="169"/>
        <v>1.1805554968304932E-2</v>
      </c>
    </row>
    <row r="866" spans="3:35">
      <c r="C866" s="246" t="s">
        <v>423</v>
      </c>
      <c r="D866" s="246" t="s">
        <v>461</v>
      </c>
      <c r="E866" s="246" t="s">
        <v>473</v>
      </c>
      <c r="F866" s="246" t="s">
        <v>474</v>
      </c>
      <c r="G866" s="246">
        <v>2019</v>
      </c>
      <c r="H866" s="246">
        <v>5</v>
      </c>
      <c r="I866" s="246">
        <v>15</v>
      </c>
      <c r="J866" s="246">
        <v>1</v>
      </c>
      <c r="K866" s="246" t="s">
        <v>475</v>
      </c>
      <c r="L866" s="247">
        <v>5</v>
      </c>
      <c r="M866" s="246">
        <v>256515</v>
      </c>
      <c r="N866" s="246">
        <v>2627982</v>
      </c>
      <c r="O866" s="246">
        <v>10</v>
      </c>
      <c r="P866" s="246">
        <v>7</v>
      </c>
      <c r="Q866" s="246">
        <v>0</v>
      </c>
      <c r="R866" s="246"/>
      <c r="S866" s="246"/>
      <c r="T866" s="246" t="s">
        <v>32</v>
      </c>
      <c r="U866" s="246"/>
      <c r="V866" t="str">
        <f>INDEX(樣區!H:H,MATCH(F866,樣區!E:E,0))</f>
        <v>4月,6月</v>
      </c>
      <c r="W866" s="3" t="str">
        <f t="shared" si="161"/>
        <v>Y</v>
      </c>
      <c r="X866" s="3" t="str">
        <f t="shared" si="162"/>
        <v/>
      </c>
      <c r="Y866" s="3" t="str">
        <f t="shared" si="163"/>
        <v>時間太晚</v>
      </c>
      <c r="Z866" s="3" t="str">
        <f t="shared" si="164"/>
        <v/>
      </c>
      <c r="AA866" s="3" t="str">
        <f t="shared" si="165"/>
        <v/>
      </c>
      <c r="AB866" s="249" t="str">
        <f t="shared" si="166"/>
        <v/>
      </c>
      <c r="AC866" s="3" t="str">
        <f t="shared" si="167"/>
        <v/>
      </c>
      <c r="AD866" s="5" t="str">
        <f t="shared" si="160"/>
        <v/>
      </c>
      <c r="AE866" s="3" t="str">
        <f t="shared" si="168"/>
        <v/>
      </c>
      <c r="AF866" s="3"/>
      <c r="AH866">
        <f>MATCH(ROUND(M866,0)&amp;ROUND(N866,0),樣點!N:N,0)</f>
        <v>2254</v>
      </c>
      <c r="AI866" s="5">
        <f t="shared" si="169"/>
        <v>1.2500000011641532E-2</v>
      </c>
    </row>
    <row r="867" spans="3:35">
      <c r="C867" s="246" t="s">
        <v>423</v>
      </c>
      <c r="D867" s="246" t="s">
        <v>461</v>
      </c>
      <c r="E867" s="246" t="s">
        <v>473</v>
      </c>
      <c r="F867" s="246" t="s">
        <v>474</v>
      </c>
      <c r="G867" s="246">
        <v>2019</v>
      </c>
      <c r="H867" s="246">
        <v>5</v>
      </c>
      <c r="I867" s="246">
        <v>15</v>
      </c>
      <c r="J867" s="246">
        <v>1</v>
      </c>
      <c r="K867" s="246" t="s">
        <v>475</v>
      </c>
      <c r="L867" s="247">
        <v>6</v>
      </c>
      <c r="M867" s="246">
        <v>256337</v>
      </c>
      <c r="N867" s="246">
        <v>2628040</v>
      </c>
      <c r="O867" s="246">
        <v>10</v>
      </c>
      <c r="P867" s="246">
        <v>25</v>
      </c>
      <c r="Q867" s="246">
        <v>0</v>
      </c>
      <c r="R867" s="246"/>
      <c r="S867" s="246"/>
      <c r="T867" s="246" t="s">
        <v>26</v>
      </c>
      <c r="U867" s="246"/>
      <c r="V867" t="str">
        <f>INDEX(樣區!H:H,MATCH(F867,樣區!E:E,0))</f>
        <v>4月,6月</v>
      </c>
      <c r="W867" s="3" t="str">
        <f t="shared" si="161"/>
        <v>Y</v>
      </c>
      <c r="X867" s="3" t="str">
        <f t="shared" si="162"/>
        <v/>
      </c>
      <c r="Y867" s="3" t="str">
        <f t="shared" si="163"/>
        <v>時間太晚</v>
      </c>
      <c r="Z867" s="3" t="str">
        <f t="shared" si="164"/>
        <v/>
      </c>
      <c r="AA867" s="3" t="str">
        <f t="shared" si="165"/>
        <v/>
      </c>
      <c r="AB867" s="249" t="str">
        <f t="shared" si="166"/>
        <v/>
      </c>
      <c r="AC867" s="3" t="str">
        <f t="shared" si="167"/>
        <v/>
      </c>
      <c r="AD867" s="5" t="str">
        <f t="shared" si="160"/>
        <v/>
      </c>
      <c r="AE867" s="3" t="str">
        <f t="shared" si="168"/>
        <v/>
      </c>
      <c r="AF867" s="3"/>
      <c r="AH867">
        <f>MATCH(ROUND(M867,0)&amp;ROUND(N867,0),樣點!N:N,0)</f>
        <v>2255</v>
      </c>
      <c r="AI867" s="5">
        <f t="shared" si="169"/>
        <v>6.9444450200535357E-3</v>
      </c>
    </row>
    <row r="868" spans="3:35">
      <c r="C868" s="246" t="s">
        <v>423</v>
      </c>
      <c r="D868" s="246" t="s">
        <v>461</v>
      </c>
      <c r="E868" s="246" t="s">
        <v>473</v>
      </c>
      <c r="F868" s="246" t="s">
        <v>474</v>
      </c>
      <c r="G868" s="246">
        <v>2019</v>
      </c>
      <c r="H868" s="246">
        <v>5</v>
      </c>
      <c r="I868" s="246">
        <v>15</v>
      </c>
      <c r="J868" s="246">
        <v>1</v>
      </c>
      <c r="K868" s="246" t="s">
        <v>475</v>
      </c>
      <c r="L868" s="247">
        <v>7</v>
      </c>
      <c r="M868" s="246">
        <v>256274</v>
      </c>
      <c r="N868" s="246">
        <v>2628236</v>
      </c>
      <c r="O868" s="246">
        <v>10</v>
      </c>
      <c r="P868" s="246">
        <v>35</v>
      </c>
      <c r="Q868" s="246">
        <v>0</v>
      </c>
      <c r="R868" s="246"/>
      <c r="S868" s="246"/>
      <c r="T868" s="246" t="s">
        <v>26</v>
      </c>
      <c r="U868" s="246"/>
      <c r="V868" t="str">
        <f>INDEX(樣區!H:H,MATCH(F868,樣區!E:E,0))</f>
        <v>4月,6月</v>
      </c>
      <c r="W868" s="3" t="str">
        <f t="shared" si="161"/>
        <v>Y</v>
      </c>
      <c r="X868" s="3" t="str">
        <f t="shared" si="162"/>
        <v/>
      </c>
      <c r="Y868" s="3" t="str">
        <f t="shared" si="163"/>
        <v>時間太晚</v>
      </c>
      <c r="Z868" s="3" t="str">
        <f t="shared" si="164"/>
        <v/>
      </c>
      <c r="AA868" s="3" t="str">
        <f t="shared" si="165"/>
        <v/>
      </c>
      <c r="AB868" s="249" t="str">
        <f t="shared" si="166"/>
        <v/>
      </c>
      <c r="AC868" s="3" t="str">
        <f t="shared" si="167"/>
        <v/>
      </c>
      <c r="AD868" s="5" t="str">
        <f t="shared" si="160"/>
        <v>需計滿6分鐘</v>
      </c>
      <c r="AE868" s="3" t="str">
        <f t="shared" si="168"/>
        <v/>
      </c>
      <c r="AF868" s="3"/>
      <c r="AH868">
        <f>MATCH(ROUND(M868,0)&amp;ROUND(N868,0),樣點!N:N,0)</f>
        <v>2256</v>
      </c>
      <c r="AI868" s="5">
        <f t="shared" si="169"/>
        <v>3.4722219570539892E-3</v>
      </c>
    </row>
    <row r="869" spans="3:35">
      <c r="C869" s="246" t="s">
        <v>423</v>
      </c>
      <c r="D869" s="246" t="s">
        <v>461</v>
      </c>
      <c r="E869" s="246" t="s">
        <v>473</v>
      </c>
      <c r="F869" s="246" t="s">
        <v>474</v>
      </c>
      <c r="G869" s="246">
        <v>2019</v>
      </c>
      <c r="H869" s="246">
        <v>5</v>
      </c>
      <c r="I869" s="246">
        <v>15</v>
      </c>
      <c r="J869" s="246">
        <v>1</v>
      </c>
      <c r="K869" s="246" t="s">
        <v>475</v>
      </c>
      <c r="L869" s="247">
        <v>8</v>
      </c>
      <c r="M869" s="246">
        <v>256236</v>
      </c>
      <c r="N869" s="246">
        <v>2628415</v>
      </c>
      <c r="O869" s="246">
        <v>10</v>
      </c>
      <c r="P869" s="246">
        <v>40</v>
      </c>
      <c r="Q869" s="246">
        <v>0</v>
      </c>
      <c r="R869" s="246"/>
      <c r="S869" s="246"/>
      <c r="T869" s="246" t="s">
        <v>26</v>
      </c>
      <c r="U869" s="246"/>
      <c r="V869" t="str">
        <f>INDEX(樣區!H:H,MATCH(F869,樣區!E:E,0))</f>
        <v>4月,6月</v>
      </c>
      <c r="W869" s="3" t="str">
        <f t="shared" si="161"/>
        <v>Y</v>
      </c>
      <c r="X869" s="3" t="str">
        <f t="shared" si="162"/>
        <v/>
      </c>
      <c r="Y869" s="3" t="str">
        <f t="shared" si="163"/>
        <v>時間太晚</v>
      </c>
      <c r="Z869" s="3" t="str">
        <f t="shared" si="164"/>
        <v/>
      </c>
      <c r="AA869" s="3" t="str">
        <f t="shared" si="165"/>
        <v/>
      </c>
      <c r="AB869" s="249" t="str">
        <f t="shared" si="166"/>
        <v/>
      </c>
      <c r="AC869" s="3" t="str">
        <f t="shared" si="167"/>
        <v/>
      </c>
      <c r="AD869" s="5" t="str">
        <f t="shared" si="160"/>
        <v/>
      </c>
      <c r="AE869" s="3" t="str">
        <f t="shared" si="168"/>
        <v/>
      </c>
      <c r="AF869" s="3"/>
      <c r="AH869">
        <f>MATCH(ROUND(M869,0)&amp;ROUND(N869,0),樣點!N:N,0)</f>
        <v>2257</v>
      </c>
      <c r="AI869" s="5">
        <f t="shared" si="169"/>
        <v>6.2500000349245965E-3</v>
      </c>
    </row>
    <row r="870" spans="3:35">
      <c r="C870" s="246" t="s">
        <v>423</v>
      </c>
      <c r="D870" s="246" t="s">
        <v>461</v>
      </c>
      <c r="E870" s="246" t="s">
        <v>473</v>
      </c>
      <c r="F870" s="246" t="s">
        <v>474</v>
      </c>
      <c r="G870" s="246">
        <v>2019</v>
      </c>
      <c r="H870" s="246">
        <v>5</v>
      </c>
      <c r="I870" s="246">
        <v>15</v>
      </c>
      <c r="J870" s="246">
        <v>1</v>
      </c>
      <c r="K870" s="246" t="s">
        <v>475</v>
      </c>
      <c r="L870" s="247">
        <v>9</v>
      </c>
      <c r="M870" s="246">
        <v>256119</v>
      </c>
      <c r="N870" s="246">
        <v>2628582</v>
      </c>
      <c r="O870" s="246">
        <v>10</v>
      </c>
      <c r="P870" s="246">
        <v>49</v>
      </c>
      <c r="Q870" s="246">
        <v>0</v>
      </c>
      <c r="R870" s="246"/>
      <c r="S870" s="246"/>
      <c r="T870" s="246" t="s">
        <v>26</v>
      </c>
      <c r="U870" s="246"/>
      <c r="V870" t="str">
        <f>INDEX(樣區!H:H,MATCH(F870,樣區!E:E,0))</f>
        <v>4月,6月</v>
      </c>
      <c r="W870" s="3" t="str">
        <f t="shared" si="161"/>
        <v>Y</v>
      </c>
      <c r="X870" s="3" t="str">
        <f t="shared" si="162"/>
        <v/>
      </c>
      <c r="Y870" s="3" t="str">
        <f t="shared" si="163"/>
        <v>時間太晚</v>
      </c>
      <c r="Z870" s="3" t="str">
        <f t="shared" si="164"/>
        <v/>
      </c>
      <c r="AA870" s="3" t="str">
        <f t="shared" si="165"/>
        <v/>
      </c>
      <c r="AB870" s="249" t="str">
        <f t="shared" si="166"/>
        <v/>
      </c>
      <c r="AC870" s="3" t="str">
        <f t="shared" si="167"/>
        <v/>
      </c>
      <c r="AD870" s="5" t="str">
        <f t="shared" si="160"/>
        <v>需計滿6分鐘</v>
      </c>
      <c r="AE870" s="3" t="str">
        <f t="shared" si="168"/>
        <v/>
      </c>
      <c r="AF870" s="3"/>
      <c r="AH870">
        <f>MATCH(ROUND(M870,0)&amp;ROUND(N870,0),樣點!N:N,0)</f>
        <v>2258</v>
      </c>
      <c r="AI870" s="5">
        <f t="shared" si="169"/>
        <v>3.4722220152616501E-3</v>
      </c>
    </row>
    <row r="871" spans="3:35">
      <c r="C871" s="246" t="s">
        <v>423</v>
      </c>
      <c r="D871" s="246" t="s">
        <v>461</v>
      </c>
      <c r="E871" s="246" t="s">
        <v>473</v>
      </c>
      <c r="F871" s="246" t="s">
        <v>474</v>
      </c>
      <c r="G871" s="246">
        <v>2019</v>
      </c>
      <c r="H871" s="246">
        <v>5</v>
      </c>
      <c r="I871" s="246">
        <v>15</v>
      </c>
      <c r="J871" s="246">
        <v>1</v>
      </c>
      <c r="K871" s="246" t="s">
        <v>475</v>
      </c>
      <c r="L871" s="247">
        <v>10</v>
      </c>
      <c r="M871" s="246">
        <v>255968</v>
      </c>
      <c r="N871" s="246">
        <v>2628707</v>
      </c>
      <c r="O871" s="246">
        <v>10</v>
      </c>
      <c r="P871" s="246">
        <v>54</v>
      </c>
      <c r="Q871" s="246">
        <v>0</v>
      </c>
      <c r="R871" s="246"/>
      <c r="S871" s="246"/>
      <c r="T871" s="246" t="s">
        <v>26</v>
      </c>
      <c r="U871" s="246"/>
      <c r="V871" t="str">
        <f>INDEX(樣區!H:H,MATCH(F871,樣區!E:E,0))</f>
        <v>4月,6月</v>
      </c>
      <c r="W871" s="3" t="str">
        <f t="shared" si="161"/>
        <v>Y</v>
      </c>
      <c r="X871" s="3" t="str">
        <f t="shared" si="162"/>
        <v/>
      </c>
      <c r="Y871" s="3" t="str">
        <f t="shared" si="163"/>
        <v>時間太晚</v>
      </c>
      <c r="Z871" s="3" t="str">
        <f t="shared" si="164"/>
        <v/>
      </c>
      <c r="AA871" s="3" t="str">
        <f t="shared" si="165"/>
        <v/>
      </c>
      <c r="AB871" s="249" t="str">
        <f t="shared" si="166"/>
        <v/>
      </c>
      <c r="AC871" s="3" t="str">
        <f t="shared" si="167"/>
        <v/>
      </c>
      <c r="AD871" s="5" t="str">
        <f t="shared" si="160"/>
        <v/>
      </c>
      <c r="AE871" s="3" t="str">
        <f t="shared" si="168"/>
        <v/>
      </c>
      <c r="AF871" s="3"/>
      <c r="AH871">
        <f>MATCH(ROUND(M871,0)&amp;ROUND(N871,0),樣點!N:N,0)</f>
        <v>2259</v>
      </c>
      <c r="AI871" s="5" t="str">
        <f t="shared" si="169"/>
        <v/>
      </c>
    </row>
    <row r="872" spans="3:35">
      <c r="C872" s="246" t="s">
        <v>423</v>
      </c>
      <c r="D872" s="246" t="s">
        <v>461</v>
      </c>
      <c r="E872" s="246" t="s">
        <v>476</v>
      </c>
      <c r="F872" s="246" t="s">
        <v>477</v>
      </c>
      <c r="G872" s="246">
        <v>2019</v>
      </c>
      <c r="H872" s="246">
        <v>4</v>
      </c>
      <c r="I872" s="246">
        <v>25</v>
      </c>
      <c r="J872" s="246">
        <v>1</v>
      </c>
      <c r="K872" s="246" t="s">
        <v>478</v>
      </c>
      <c r="L872" s="247">
        <v>1</v>
      </c>
      <c r="M872" s="246">
        <v>262621</v>
      </c>
      <c r="N872" s="246">
        <v>2628104</v>
      </c>
      <c r="O872" s="246">
        <v>8</v>
      </c>
      <c r="P872" s="246">
        <v>6</v>
      </c>
      <c r="Q872" s="246">
        <v>0</v>
      </c>
      <c r="R872" s="246"/>
      <c r="S872" s="246"/>
      <c r="T872" s="246" t="s">
        <v>26</v>
      </c>
      <c r="U872" s="246"/>
      <c r="V872" t="str">
        <f>INDEX(樣區!H:H,MATCH(F872,樣區!E:E,0))</f>
        <v>4月,6月</v>
      </c>
      <c r="W872" s="3" t="str">
        <f t="shared" si="161"/>
        <v>Y</v>
      </c>
      <c r="X872" s="3" t="str">
        <f t="shared" si="162"/>
        <v/>
      </c>
      <c r="Y872" s="3" t="str">
        <f t="shared" si="163"/>
        <v/>
      </c>
      <c r="Z872" s="3" t="str">
        <f t="shared" si="164"/>
        <v/>
      </c>
      <c r="AA872" s="3" t="str">
        <f t="shared" si="165"/>
        <v/>
      </c>
      <c r="AB872" s="249" t="str">
        <f t="shared" si="166"/>
        <v/>
      </c>
      <c r="AC872" s="3" t="str">
        <f t="shared" si="167"/>
        <v/>
      </c>
      <c r="AD872" s="5" t="str">
        <f t="shared" si="160"/>
        <v/>
      </c>
      <c r="AE872" s="3" t="str">
        <f t="shared" si="168"/>
        <v/>
      </c>
      <c r="AF872" s="3"/>
      <c r="AH872">
        <f>MATCH(ROUND(M872,0)&amp;ROUND(N872,0),樣點!N:N,0)</f>
        <v>2260</v>
      </c>
      <c r="AI872" s="5">
        <f t="shared" si="169"/>
        <v>9.0277769486419857E-3</v>
      </c>
    </row>
    <row r="873" spans="3:35">
      <c r="C873" s="246" t="s">
        <v>423</v>
      </c>
      <c r="D873" s="246" t="s">
        <v>461</v>
      </c>
      <c r="E873" s="246" t="s">
        <v>476</v>
      </c>
      <c r="F873" s="246" t="s">
        <v>477</v>
      </c>
      <c r="G873" s="246">
        <v>2019</v>
      </c>
      <c r="H873" s="246">
        <v>4</v>
      </c>
      <c r="I873" s="246">
        <v>25</v>
      </c>
      <c r="J873" s="246">
        <v>1</v>
      </c>
      <c r="K873" s="246" t="s">
        <v>478</v>
      </c>
      <c r="L873" s="247">
        <v>2</v>
      </c>
      <c r="M873" s="246">
        <v>262791</v>
      </c>
      <c r="N873" s="246">
        <v>2627973</v>
      </c>
      <c r="O873" s="246">
        <v>8</v>
      </c>
      <c r="P873" s="246">
        <v>19</v>
      </c>
      <c r="Q873" s="246">
        <v>0</v>
      </c>
      <c r="R873" s="246"/>
      <c r="S873" s="246"/>
      <c r="T873" s="246" t="s">
        <v>32</v>
      </c>
      <c r="U873" s="246"/>
      <c r="V873" t="str">
        <f>INDEX(樣區!H:H,MATCH(F873,樣區!E:E,0))</f>
        <v>4月,6月</v>
      </c>
      <c r="W873" s="3" t="str">
        <f t="shared" si="161"/>
        <v>Y</v>
      </c>
      <c r="X873" s="3" t="str">
        <f t="shared" si="162"/>
        <v/>
      </c>
      <c r="Y873" s="3" t="str">
        <f t="shared" si="163"/>
        <v/>
      </c>
      <c r="Z873" s="3" t="str">
        <f t="shared" si="164"/>
        <v/>
      </c>
      <c r="AA873" s="3" t="str">
        <f t="shared" si="165"/>
        <v/>
      </c>
      <c r="AB873" s="249" t="str">
        <f t="shared" si="166"/>
        <v/>
      </c>
      <c r="AC873" s="3" t="str">
        <f t="shared" si="167"/>
        <v/>
      </c>
      <c r="AD873" s="5" t="str">
        <f t="shared" si="160"/>
        <v/>
      </c>
      <c r="AE873" s="3" t="str">
        <f t="shared" si="168"/>
        <v/>
      </c>
      <c r="AF873" s="3"/>
      <c r="AH873">
        <f>MATCH(ROUND(M873,0)&amp;ROUND(N873,0),樣點!N:N,0)</f>
        <v>2261</v>
      </c>
      <c r="AI873" s="5">
        <f t="shared" si="169"/>
        <v>9.027778054587543E-3</v>
      </c>
    </row>
    <row r="874" spans="3:35">
      <c r="C874" s="246" t="s">
        <v>423</v>
      </c>
      <c r="D874" s="246" t="s">
        <v>461</v>
      </c>
      <c r="E874" s="246" t="s">
        <v>476</v>
      </c>
      <c r="F874" s="246" t="s">
        <v>477</v>
      </c>
      <c r="G874" s="246">
        <v>2019</v>
      </c>
      <c r="H874" s="246">
        <v>4</v>
      </c>
      <c r="I874" s="246">
        <v>25</v>
      </c>
      <c r="J874" s="246">
        <v>1</v>
      </c>
      <c r="K874" s="246" t="s">
        <v>478</v>
      </c>
      <c r="L874" s="247">
        <v>3</v>
      </c>
      <c r="M874" s="246">
        <v>263016</v>
      </c>
      <c r="N874" s="246">
        <v>2628002</v>
      </c>
      <c r="O874" s="246">
        <v>8</v>
      </c>
      <c r="P874" s="246">
        <v>32</v>
      </c>
      <c r="Q874" s="246">
        <v>0</v>
      </c>
      <c r="R874" s="246"/>
      <c r="S874" s="246"/>
      <c r="T874" s="246" t="s">
        <v>26</v>
      </c>
      <c r="U874" s="246"/>
      <c r="V874" t="str">
        <f>INDEX(樣區!H:H,MATCH(F874,樣區!E:E,0))</f>
        <v>4月,6月</v>
      </c>
      <c r="W874" s="3" t="str">
        <f t="shared" si="161"/>
        <v>Y</v>
      </c>
      <c r="X874" s="3" t="str">
        <f t="shared" si="162"/>
        <v/>
      </c>
      <c r="Y874" s="3" t="str">
        <f t="shared" si="163"/>
        <v/>
      </c>
      <c r="Z874" s="3" t="str">
        <f t="shared" si="164"/>
        <v/>
      </c>
      <c r="AA874" s="3" t="str">
        <f t="shared" si="165"/>
        <v/>
      </c>
      <c r="AB874" s="249" t="str">
        <f t="shared" si="166"/>
        <v/>
      </c>
      <c r="AC874" s="3" t="str">
        <f t="shared" si="167"/>
        <v/>
      </c>
      <c r="AD874" s="5" t="str">
        <f t="shared" si="160"/>
        <v/>
      </c>
      <c r="AE874" s="3" t="str">
        <f t="shared" si="168"/>
        <v/>
      </c>
      <c r="AF874" s="3"/>
      <c r="AH874">
        <f>MATCH(ROUND(M874,0)&amp;ROUND(N874,0),樣點!N:N,0)</f>
        <v>2262</v>
      </c>
      <c r="AI874" s="5">
        <f t="shared" si="169"/>
        <v>6.9444449618458748E-3</v>
      </c>
    </row>
    <row r="875" spans="3:35">
      <c r="C875" s="246" t="s">
        <v>423</v>
      </c>
      <c r="D875" s="246" t="s">
        <v>461</v>
      </c>
      <c r="E875" s="246" t="s">
        <v>476</v>
      </c>
      <c r="F875" s="246" t="s">
        <v>477</v>
      </c>
      <c r="G875" s="246">
        <v>2019</v>
      </c>
      <c r="H875" s="246">
        <v>4</v>
      </c>
      <c r="I875" s="246">
        <v>25</v>
      </c>
      <c r="J875" s="246">
        <v>1</v>
      </c>
      <c r="K875" s="246" t="s">
        <v>478</v>
      </c>
      <c r="L875" s="247">
        <v>4</v>
      </c>
      <c r="M875" s="246">
        <v>263141</v>
      </c>
      <c r="N875" s="246">
        <v>2627830</v>
      </c>
      <c r="O875" s="246">
        <v>8</v>
      </c>
      <c r="P875" s="246">
        <v>42</v>
      </c>
      <c r="Q875" s="246">
        <v>0</v>
      </c>
      <c r="R875" s="246"/>
      <c r="S875" s="246"/>
      <c r="T875" s="246" t="s">
        <v>26</v>
      </c>
      <c r="U875" s="246"/>
      <c r="V875" t="str">
        <f>INDEX(樣區!H:H,MATCH(F875,樣區!E:E,0))</f>
        <v>4月,6月</v>
      </c>
      <c r="W875" s="3" t="str">
        <f t="shared" si="161"/>
        <v>Y</v>
      </c>
      <c r="X875" s="3" t="str">
        <f t="shared" si="162"/>
        <v/>
      </c>
      <c r="Y875" s="3" t="str">
        <f t="shared" si="163"/>
        <v/>
      </c>
      <c r="Z875" s="3" t="str">
        <f t="shared" si="164"/>
        <v/>
      </c>
      <c r="AA875" s="3" t="str">
        <f t="shared" si="165"/>
        <v/>
      </c>
      <c r="AB875" s="249" t="str">
        <f t="shared" si="166"/>
        <v/>
      </c>
      <c r="AC875" s="3" t="str">
        <f t="shared" si="167"/>
        <v/>
      </c>
      <c r="AD875" s="5" t="str">
        <f t="shared" si="160"/>
        <v/>
      </c>
      <c r="AE875" s="3" t="str">
        <f t="shared" si="168"/>
        <v/>
      </c>
      <c r="AF875" s="3"/>
      <c r="AH875">
        <f>MATCH(ROUND(M875,0)&amp;ROUND(N875,0),樣點!N:N,0)</f>
        <v>2263</v>
      </c>
      <c r="AI875" s="5">
        <f t="shared" si="169"/>
        <v>8.3333330112509429E-3</v>
      </c>
    </row>
    <row r="876" spans="3:35">
      <c r="C876" s="246" t="s">
        <v>423</v>
      </c>
      <c r="D876" s="246" t="s">
        <v>461</v>
      </c>
      <c r="E876" s="246" t="s">
        <v>476</v>
      </c>
      <c r="F876" s="246" t="s">
        <v>477</v>
      </c>
      <c r="G876" s="246">
        <v>2019</v>
      </c>
      <c r="H876" s="246">
        <v>4</v>
      </c>
      <c r="I876" s="246">
        <v>25</v>
      </c>
      <c r="J876" s="246">
        <v>1</v>
      </c>
      <c r="K876" s="246" t="s">
        <v>478</v>
      </c>
      <c r="L876" s="247">
        <v>5</v>
      </c>
      <c r="M876" s="246">
        <v>263296</v>
      </c>
      <c r="N876" s="246">
        <v>2627690</v>
      </c>
      <c r="O876" s="246">
        <v>8</v>
      </c>
      <c r="P876" s="246">
        <v>54</v>
      </c>
      <c r="Q876" s="246">
        <v>0</v>
      </c>
      <c r="R876" s="246"/>
      <c r="S876" s="246"/>
      <c r="T876" s="246" t="s">
        <v>32</v>
      </c>
      <c r="U876" s="246"/>
      <c r="V876" t="str">
        <f>INDEX(樣區!H:H,MATCH(F876,樣區!E:E,0))</f>
        <v>4月,6月</v>
      </c>
      <c r="W876" s="3" t="str">
        <f t="shared" si="161"/>
        <v>Y</v>
      </c>
      <c r="X876" s="3" t="str">
        <f t="shared" si="162"/>
        <v/>
      </c>
      <c r="Y876" s="3" t="str">
        <f t="shared" si="163"/>
        <v/>
      </c>
      <c r="Z876" s="3" t="str">
        <f t="shared" si="164"/>
        <v/>
      </c>
      <c r="AA876" s="3" t="str">
        <f t="shared" si="165"/>
        <v/>
      </c>
      <c r="AB876" s="249" t="str">
        <f t="shared" si="166"/>
        <v/>
      </c>
      <c r="AC876" s="3" t="str">
        <f t="shared" si="167"/>
        <v/>
      </c>
      <c r="AD876" s="5" t="str">
        <f t="shared" si="160"/>
        <v/>
      </c>
      <c r="AE876" s="3" t="str">
        <f t="shared" si="168"/>
        <v/>
      </c>
      <c r="AF876" s="3"/>
      <c r="AH876">
        <f>MATCH(ROUND(M876,0)&amp;ROUND(N876,0),樣點!N:N,0)</f>
        <v>2264</v>
      </c>
      <c r="AI876" s="5">
        <f t="shared" si="169"/>
        <v>8.3333330112509429E-3</v>
      </c>
    </row>
    <row r="877" spans="3:35">
      <c r="C877" s="246" t="s">
        <v>423</v>
      </c>
      <c r="D877" s="246" t="s">
        <v>461</v>
      </c>
      <c r="E877" s="246" t="s">
        <v>476</v>
      </c>
      <c r="F877" s="246" t="s">
        <v>477</v>
      </c>
      <c r="G877" s="246">
        <v>2019</v>
      </c>
      <c r="H877" s="246">
        <v>4</v>
      </c>
      <c r="I877" s="246">
        <v>25</v>
      </c>
      <c r="J877" s="246">
        <v>1</v>
      </c>
      <c r="K877" s="246" t="s">
        <v>478</v>
      </c>
      <c r="L877" s="247">
        <v>6</v>
      </c>
      <c r="M877" s="246">
        <v>263486</v>
      </c>
      <c r="N877" s="246">
        <v>2627586</v>
      </c>
      <c r="O877" s="246">
        <v>9</v>
      </c>
      <c r="P877" s="246">
        <v>6</v>
      </c>
      <c r="Q877" s="246">
        <v>0</v>
      </c>
      <c r="R877" s="246"/>
      <c r="S877" s="246"/>
      <c r="T877" s="246" t="s">
        <v>32</v>
      </c>
      <c r="U877" s="246"/>
      <c r="V877" t="str">
        <f>INDEX(樣區!H:H,MATCH(F877,樣區!E:E,0))</f>
        <v>4月,6月</v>
      </c>
      <c r="W877" s="3" t="str">
        <f t="shared" si="161"/>
        <v>Y</v>
      </c>
      <c r="X877" s="3" t="str">
        <f t="shared" si="162"/>
        <v/>
      </c>
      <c r="Y877" s="3" t="str">
        <f t="shared" si="163"/>
        <v/>
      </c>
      <c r="Z877" s="3" t="str">
        <f t="shared" si="164"/>
        <v/>
      </c>
      <c r="AA877" s="3" t="str">
        <f t="shared" si="165"/>
        <v/>
      </c>
      <c r="AB877" s="249" t="str">
        <f t="shared" si="166"/>
        <v/>
      </c>
      <c r="AC877" s="3" t="str">
        <f t="shared" si="167"/>
        <v/>
      </c>
      <c r="AD877" s="5" t="str">
        <f t="shared" si="160"/>
        <v/>
      </c>
      <c r="AE877" s="3" t="str">
        <f t="shared" si="168"/>
        <v/>
      </c>
      <c r="AF877" s="3"/>
      <c r="AH877">
        <f>MATCH(ROUND(M877,0)&amp;ROUND(N877,0),樣點!N:N,0)</f>
        <v>2265</v>
      </c>
      <c r="AI877" s="5">
        <f t="shared" si="169"/>
        <v>6.9444449618458748E-3</v>
      </c>
    </row>
    <row r="878" spans="3:35">
      <c r="C878" s="246" t="s">
        <v>423</v>
      </c>
      <c r="D878" s="246" t="s">
        <v>461</v>
      </c>
      <c r="E878" s="246" t="s">
        <v>476</v>
      </c>
      <c r="F878" s="246" t="s">
        <v>477</v>
      </c>
      <c r="G878" s="246">
        <v>2019</v>
      </c>
      <c r="H878" s="246">
        <v>4</v>
      </c>
      <c r="I878" s="246">
        <v>25</v>
      </c>
      <c r="J878" s="246">
        <v>1</v>
      </c>
      <c r="K878" s="246" t="s">
        <v>478</v>
      </c>
      <c r="L878" s="247">
        <v>7</v>
      </c>
      <c r="M878" s="246">
        <v>263683</v>
      </c>
      <c r="N878" s="246">
        <v>2627515</v>
      </c>
      <c r="O878" s="246">
        <v>9</v>
      </c>
      <c r="P878" s="246">
        <v>16</v>
      </c>
      <c r="Q878" s="246">
        <v>0</v>
      </c>
      <c r="R878" s="246"/>
      <c r="S878" s="246"/>
      <c r="T878" s="246" t="s">
        <v>61</v>
      </c>
      <c r="U878" s="246" t="s">
        <v>479</v>
      </c>
      <c r="V878" t="str">
        <f>INDEX(樣區!H:H,MATCH(F878,樣區!E:E,0))</f>
        <v>4月,6月</v>
      </c>
      <c r="W878" s="3" t="str">
        <f t="shared" si="161"/>
        <v>Y</v>
      </c>
      <c r="X878" s="3" t="str">
        <f t="shared" si="162"/>
        <v/>
      </c>
      <c r="Y878" s="3" t="str">
        <f t="shared" si="163"/>
        <v/>
      </c>
      <c r="Z878" s="3" t="str">
        <f t="shared" si="164"/>
        <v/>
      </c>
      <c r="AA878" s="3" t="str">
        <f t="shared" si="165"/>
        <v/>
      </c>
      <c r="AB878" s="249" t="str">
        <f t="shared" si="166"/>
        <v/>
      </c>
      <c r="AC878" s="3" t="str">
        <f t="shared" si="167"/>
        <v/>
      </c>
      <c r="AD878" s="5" t="str">
        <f t="shared" si="160"/>
        <v/>
      </c>
      <c r="AE878" s="3" t="str">
        <f t="shared" si="168"/>
        <v/>
      </c>
      <c r="AF878" s="3"/>
      <c r="AH878">
        <f>MATCH(ROUND(M878,0)&amp;ROUND(N878,0),樣點!N:N,0)</f>
        <v>2266</v>
      </c>
      <c r="AI878" s="5">
        <f t="shared" si="169"/>
        <v>7.6388890156522393E-3</v>
      </c>
    </row>
    <row r="879" spans="3:35">
      <c r="C879" s="246" t="s">
        <v>423</v>
      </c>
      <c r="D879" s="246" t="s">
        <v>461</v>
      </c>
      <c r="E879" s="246" t="s">
        <v>476</v>
      </c>
      <c r="F879" s="246" t="s">
        <v>477</v>
      </c>
      <c r="G879" s="246">
        <v>2019</v>
      </c>
      <c r="H879" s="246">
        <v>4</v>
      </c>
      <c r="I879" s="246">
        <v>25</v>
      </c>
      <c r="J879" s="246">
        <v>1</v>
      </c>
      <c r="K879" s="246" t="s">
        <v>478</v>
      </c>
      <c r="L879" s="247">
        <v>8</v>
      </c>
      <c r="M879" s="246">
        <v>263880</v>
      </c>
      <c r="N879" s="246">
        <v>2627507</v>
      </c>
      <c r="O879" s="246">
        <v>9</v>
      </c>
      <c r="P879" s="246">
        <v>27</v>
      </c>
      <c r="Q879" s="246">
        <v>2</v>
      </c>
      <c r="R879" s="246" t="s">
        <v>43</v>
      </c>
      <c r="S879" s="246" t="s">
        <v>44</v>
      </c>
      <c r="T879" s="246" t="s">
        <v>26</v>
      </c>
      <c r="U879" s="246"/>
      <c r="V879" t="str">
        <f>INDEX(樣區!H:H,MATCH(F879,樣區!E:E,0))</f>
        <v>4月,6月</v>
      </c>
      <c r="W879" s="3" t="str">
        <f t="shared" si="161"/>
        <v>Y</v>
      </c>
      <c r="X879" s="3" t="str">
        <f t="shared" si="162"/>
        <v/>
      </c>
      <c r="Y879" s="3" t="str">
        <f t="shared" si="163"/>
        <v/>
      </c>
      <c r="Z879" s="3" t="str">
        <f t="shared" si="164"/>
        <v/>
      </c>
      <c r="AA879" s="3" t="str">
        <f t="shared" si="165"/>
        <v/>
      </c>
      <c r="AB879" s="249" t="str">
        <f t="shared" si="166"/>
        <v/>
      </c>
      <c r="AC879" s="3" t="str">
        <f t="shared" si="167"/>
        <v/>
      </c>
      <c r="AD879" s="5" t="str">
        <f t="shared" si="160"/>
        <v/>
      </c>
      <c r="AE879" s="3" t="str">
        <f t="shared" si="168"/>
        <v/>
      </c>
      <c r="AF879" s="3"/>
      <c r="AH879">
        <f>MATCH(ROUND(M879,0)&amp;ROUND(N879,0),樣點!N:N,0)</f>
        <v>2267</v>
      </c>
      <c r="AI879" s="5">
        <f t="shared" si="169"/>
        <v>7.6388880261220038E-3</v>
      </c>
    </row>
    <row r="880" spans="3:35">
      <c r="C880" s="246" t="s">
        <v>423</v>
      </c>
      <c r="D880" s="246" t="s">
        <v>461</v>
      </c>
      <c r="E880" s="246" t="s">
        <v>476</v>
      </c>
      <c r="F880" s="246" t="s">
        <v>477</v>
      </c>
      <c r="G880" s="246">
        <v>2019</v>
      </c>
      <c r="H880" s="246">
        <v>4</v>
      </c>
      <c r="I880" s="246">
        <v>25</v>
      </c>
      <c r="J880" s="246">
        <v>1</v>
      </c>
      <c r="K880" s="246" t="s">
        <v>478</v>
      </c>
      <c r="L880" s="247">
        <v>9</v>
      </c>
      <c r="M880" s="246">
        <v>264040</v>
      </c>
      <c r="N880" s="246">
        <v>2627633</v>
      </c>
      <c r="O880" s="246">
        <v>9</v>
      </c>
      <c r="P880" s="246">
        <v>38</v>
      </c>
      <c r="Q880" s="246">
        <v>0</v>
      </c>
      <c r="R880" s="246"/>
      <c r="S880" s="246"/>
      <c r="T880" s="246" t="s">
        <v>32</v>
      </c>
      <c r="U880" s="246"/>
      <c r="V880" t="str">
        <f>INDEX(樣區!H:H,MATCH(F880,樣區!E:E,0))</f>
        <v>4月,6月</v>
      </c>
      <c r="W880" s="3" t="str">
        <f t="shared" si="161"/>
        <v>Y</v>
      </c>
      <c r="X880" s="3" t="str">
        <f t="shared" si="162"/>
        <v/>
      </c>
      <c r="Y880" s="3" t="str">
        <f t="shared" si="163"/>
        <v/>
      </c>
      <c r="Z880" s="3" t="str">
        <f t="shared" si="164"/>
        <v/>
      </c>
      <c r="AA880" s="3" t="str">
        <f t="shared" si="165"/>
        <v/>
      </c>
      <c r="AB880" s="249" t="str">
        <f t="shared" si="166"/>
        <v/>
      </c>
      <c r="AC880" s="3" t="str">
        <f t="shared" si="167"/>
        <v/>
      </c>
      <c r="AD880" s="5" t="str">
        <f t="shared" si="160"/>
        <v/>
      </c>
      <c r="AE880" s="3" t="str">
        <f t="shared" si="168"/>
        <v/>
      </c>
      <c r="AF880" s="3"/>
      <c r="AH880">
        <f>MATCH(ROUND(M880,0)&amp;ROUND(N880,0),樣點!N:N,0)</f>
        <v>2268</v>
      </c>
      <c r="AI880" s="5">
        <f t="shared" si="169"/>
        <v>7.6388889574445784E-3</v>
      </c>
    </row>
    <row r="881" spans="3:35">
      <c r="C881" s="246" t="s">
        <v>423</v>
      </c>
      <c r="D881" s="246" t="s">
        <v>461</v>
      </c>
      <c r="E881" s="246" t="s">
        <v>476</v>
      </c>
      <c r="F881" s="246" t="s">
        <v>477</v>
      </c>
      <c r="G881" s="246">
        <v>2019</v>
      </c>
      <c r="H881" s="246">
        <v>4</v>
      </c>
      <c r="I881" s="246">
        <v>25</v>
      </c>
      <c r="J881" s="246">
        <v>1</v>
      </c>
      <c r="K881" s="246" t="s">
        <v>478</v>
      </c>
      <c r="L881" s="247">
        <v>10</v>
      </c>
      <c r="M881" s="246">
        <v>264222</v>
      </c>
      <c r="N881" s="246">
        <v>2627537</v>
      </c>
      <c r="O881" s="246">
        <v>9</v>
      </c>
      <c r="P881" s="246">
        <v>49</v>
      </c>
      <c r="Q881" s="246">
        <v>0</v>
      </c>
      <c r="R881" s="246"/>
      <c r="S881" s="246"/>
      <c r="T881" s="246" t="s">
        <v>26</v>
      </c>
      <c r="U881" s="246"/>
      <c r="V881" t="str">
        <f>INDEX(樣區!H:H,MATCH(F881,樣區!E:E,0))</f>
        <v>4月,6月</v>
      </c>
      <c r="W881" s="3" t="str">
        <f t="shared" si="161"/>
        <v>Y</v>
      </c>
      <c r="X881" s="3" t="str">
        <f t="shared" si="162"/>
        <v/>
      </c>
      <c r="Y881" s="3" t="str">
        <f t="shared" si="163"/>
        <v/>
      </c>
      <c r="Z881" s="3" t="str">
        <f t="shared" si="164"/>
        <v/>
      </c>
      <c r="AA881" s="3" t="str">
        <f t="shared" si="165"/>
        <v/>
      </c>
      <c r="AB881" s="249" t="str">
        <f t="shared" si="166"/>
        <v/>
      </c>
      <c r="AC881" s="3" t="str">
        <f t="shared" si="167"/>
        <v/>
      </c>
      <c r="AD881" s="5" t="str">
        <f t="shared" si="160"/>
        <v/>
      </c>
      <c r="AE881" s="3" t="str">
        <f t="shared" si="168"/>
        <v/>
      </c>
      <c r="AF881" s="3"/>
      <c r="AH881">
        <f>MATCH(ROUND(M881,0)&amp;ROUND(N881,0),樣點!N:N,0)</f>
        <v>2269</v>
      </c>
      <c r="AI881" s="5" t="str">
        <f t="shared" si="169"/>
        <v/>
      </c>
    </row>
    <row r="882" spans="3:35">
      <c r="C882" s="246" t="s">
        <v>423</v>
      </c>
      <c r="D882" s="246" t="s">
        <v>461</v>
      </c>
      <c r="E882" s="246" t="s">
        <v>480</v>
      </c>
      <c r="F882" s="246" t="s">
        <v>481</v>
      </c>
      <c r="G882" s="246">
        <v>2019</v>
      </c>
      <c r="H882" s="246">
        <v>5</v>
      </c>
      <c r="I882" s="246">
        <v>11</v>
      </c>
      <c r="J882" s="246">
        <v>1</v>
      </c>
      <c r="K882" s="246" t="s">
        <v>482</v>
      </c>
      <c r="L882" s="247">
        <v>1</v>
      </c>
      <c r="M882" s="246">
        <v>244221</v>
      </c>
      <c r="N882" s="246">
        <v>2628743</v>
      </c>
      <c r="O882" s="246">
        <v>7</v>
      </c>
      <c r="P882" s="246">
        <v>49</v>
      </c>
      <c r="Q882" s="246">
        <v>0</v>
      </c>
      <c r="R882" s="246"/>
      <c r="S882" s="246"/>
      <c r="T882" s="246" t="s">
        <v>26</v>
      </c>
      <c r="U882" s="246"/>
      <c r="V882" t="str">
        <f>INDEX(樣區!H:H,MATCH(F882,樣區!E:E,0))</f>
        <v>4月,6月</v>
      </c>
      <c r="W882" s="3" t="str">
        <f t="shared" si="161"/>
        <v>Y</v>
      </c>
      <c r="X882" s="3" t="str">
        <f t="shared" si="162"/>
        <v/>
      </c>
      <c r="Y882" s="3" t="str">
        <f t="shared" si="163"/>
        <v/>
      </c>
      <c r="Z882" s="3" t="str">
        <f t="shared" si="164"/>
        <v/>
      </c>
      <c r="AA882" s="3" t="str">
        <f t="shared" si="165"/>
        <v/>
      </c>
      <c r="AB882" s="249" t="str">
        <f t="shared" si="166"/>
        <v/>
      </c>
      <c r="AC882" s="3" t="str">
        <f t="shared" si="167"/>
        <v/>
      </c>
      <c r="AD882" s="5" t="str">
        <f t="shared" si="160"/>
        <v/>
      </c>
      <c r="AE882" s="3" t="str">
        <f t="shared" si="168"/>
        <v/>
      </c>
      <c r="AF882" s="3"/>
      <c r="AH882">
        <f>MATCH(ROUND(M882,0)&amp;ROUND(N882,0),樣點!N:N,0)</f>
        <v>2270</v>
      </c>
      <c r="AI882" s="5">
        <f t="shared" si="169"/>
        <v>1.0416666977107525E-2</v>
      </c>
    </row>
    <row r="883" spans="3:35">
      <c r="C883" s="246" t="s">
        <v>423</v>
      </c>
      <c r="D883" s="246" t="s">
        <v>461</v>
      </c>
      <c r="E883" s="246" t="s">
        <v>480</v>
      </c>
      <c r="F883" s="246" t="s">
        <v>481</v>
      </c>
      <c r="G883" s="246">
        <v>2019</v>
      </c>
      <c r="H883" s="246">
        <v>5</v>
      </c>
      <c r="I883" s="246">
        <v>11</v>
      </c>
      <c r="J883" s="246">
        <v>1</v>
      </c>
      <c r="K883" s="246" t="s">
        <v>482</v>
      </c>
      <c r="L883" s="247">
        <v>2</v>
      </c>
      <c r="M883" s="246">
        <v>244273</v>
      </c>
      <c r="N883" s="246">
        <v>2628548</v>
      </c>
      <c r="O883" s="246">
        <v>8</v>
      </c>
      <c r="P883" s="246">
        <v>4</v>
      </c>
      <c r="Q883" s="246">
        <v>0</v>
      </c>
      <c r="R883" s="246"/>
      <c r="S883" s="246"/>
      <c r="T883" s="246" t="s">
        <v>26</v>
      </c>
      <c r="U883" s="246"/>
      <c r="V883" t="str">
        <f>INDEX(樣區!H:H,MATCH(F883,樣區!E:E,0))</f>
        <v>4月,6月</v>
      </c>
      <c r="W883" s="3" t="str">
        <f t="shared" si="161"/>
        <v>Y</v>
      </c>
      <c r="X883" s="3" t="str">
        <f t="shared" si="162"/>
        <v/>
      </c>
      <c r="Y883" s="3" t="str">
        <f t="shared" si="163"/>
        <v/>
      </c>
      <c r="Z883" s="3" t="str">
        <f t="shared" si="164"/>
        <v/>
      </c>
      <c r="AA883" s="3" t="str">
        <f t="shared" si="165"/>
        <v/>
      </c>
      <c r="AB883" s="249" t="str">
        <f t="shared" si="166"/>
        <v/>
      </c>
      <c r="AC883" s="3" t="str">
        <f t="shared" si="167"/>
        <v/>
      </c>
      <c r="AD883" s="5" t="str">
        <f t="shared" si="160"/>
        <v/>
      </c>
      <c r="AE883" s="3" t="str">
        <f t="shared" si="168"/>
        <v/>
      </c>
      <c r="AF883" s="3"/>
      <c r="AH883">
        <f>MATCH(ROUND(M883,0)&amp;ROUND(N883,0),樣點!N:N,0)</f>
        <v>2271</v>
      </c>
      <c r="AI883" s="5">
        <f t="shared" si="169"/>
        <v>9.7222219919785857E-3</v>
      </c>
    </row>
    <row r="884" spans="3:35">
      <c r="C884" s="246" t="s">
        <v>423</v>
      </c>
      <c r="D884" s="246" t="s">
        <v>461</v>
      </c>
      <c r="E884" s="246" t="s">
        <v>480</v>
      </c>
      <c r="F884" s="246" t="s">
        <v>481</v>
      </c>
      <c r="G884" s="246">
        <v>2019</v>
      </c>
      <c r="H884" s="246">
        <v>5</v>
      </c>
      <c r="I884" s="246">
        <v>11</v>
      </c>
      <c r="J884" s="246">
        <v>1</v>
      </c>
      <c r="K884" s="246" t="s">
        <v>482</v>
      </c>
      <c r="L884" s="247">
        <v>3</v>
      </c>
      <c r="M884" s="246">
        <v>244116</v>
      </c>
      <c r="N884" s="246">
        <v>2628426</v>
      </c>
      <c r="O884" s="246">
        <v>8</v>
      </c>
      <c r="P884" s="246">
        <v>18</v>
      </c>
      <c r="Q884" s="246">
        <v>0</v>
      </c>
      <c r="R884" s="246"/>
      <c r="S884" s="246"/>
      <c r="T884" s="246" t="s">
        <v>26</v>
      </c>
      <c r="U884" s="246"/>
      <c r="V884" t="str">
        <f>INDEX(樣區!H:H,MATCH(F884,樣區!E:E,0))</f>
        <v>4月,6月</v>
      </c>
      <c r="W884" s="3" t="str">
        <f t="shared" si="161"/>
        <v>Y</v>
      </c>
      <c r="X884" s="3" t="str">
        <f t="shared" si="162"/>
        <v/>
      </c>
      <c r="Y884" s="3" t="str">
        <f t="shared" si="163"/>
        <v/>
      </c>
      <c r="Z884" s="3" t="str">
        <f t="shared" si="164"/>
        <v/>
      </c>
      <c r="AA884" s="3" t="str">
        <f t="shared" si="165"/>
        <v/>
      </c>
      <c r="AB884" s="249" t="str">
        <f t="shared" si="166"/>
        <v/>
      </c>
      <c r="AC884" s="3" t="str">
        <f t="shared" si="167"/>
        <v/>
      </c>
      <c r="AD884" s="5" t="str">
        <f t="shared" si="160"/>
        <v/>
      </c>
      <c r="AE884" s="3" t="str">
        <f t="shared" si="168"/>
        <v/>
      </c>
      <c r="AF884" s="3"/>
      <c r="AH884">
        <f>MATCH(ROUND(M884,0)&amp;ROUND(N884,0),樣點!N:N,0)</f>
        <v>2272</v>
      </c>
      <c r="AI884" s="5">
        <f t="shared" si="169"/>
        <v>9.7222220501862466E-3</v>
      </c>
    </row>
    <row r="885" spans="3:35">
      <c r="C885" s="246" t="s">
        <v>423</v>
      </c>
      <c r="D885" s="246" t="s">
        <v>461</v>
      </c>
      <c r="E885" s="246" t="s">
        <v>480</v>
      </c>
      <c r="F885" s="246" t="s">
        <v>481</v>
      </c>
      <c r="G885" s="246">
        <v>2019</v>
      </c>
      <c r="H885" s="246">
        <v>5</v>
      </c>
      <c r="I885" s="246">
        <v>11</v>
      </c>
      <c r="J885" s="246">
        <v>1</v>
      </c>
      <c r="K885" s="246" t="s">
        <v>482</v>
      </c>
      <c r="L885" s="247">
        <v>4</v>
      </c>
      <c r="M885" s="246">
        <v>243916</v>
      </c>
      <c r="N885" s="246">
        <v>2628420</v>
      </c>
      <c r="O885" s="246">
        <v>8</v>
      </c>
      <c r="P885" s="246">
        <v>32</v>
      </c>
      <c r="Q885" s="246">
        <v>0</v>
      </c>
      <c r="R885" s="246"/>
      <c r="S885" s="246"/>
      <c r="T885" s="246" t="s">
        <v>32</v>
      </c>
      <c r="U885" s="246"/>
      <c r="V885" t="str">
        <f>INDEX(樣區!H:H,MATCH(F885,樣區!E:E,0))</f>
        <v>4月,6月</v>
      </c>
      <c r="W885" s="3" t="str">
        <f t="shared" si="161"/>
        <v>Y</v>
      </c>
      <c r="X885" s="3" t="str">
        <f t="shared" si="162"/>
        <v/>
      </c>
      <c r="Y885" s="3" t="str">
        <f t="shared" si="163"/>
        <v/>
      </c>
      <c r="Z885" s="3" t="str">
        <f t="shared" si="164"/>
        <v/>
      </c>
      <c r="AA885" s="3" t="str">
        <f t="shared" si="165"/>
        <v/>
      </c>
      <c r="AB885" s="249" t="str">
        <f t="shared" si="166"/>
        <v/>
      </c>
      <c r="AC885" s="3" t="str">
        <f t="shared" si="167"/>
        <v/>
      </c>
      <c r="AD885" s="5" t="str">
        <f t="shared" si="160"/>
        <v/>
      </c>
      <c r="AE885" s="3" t="str">
        <f t="shared" si="168"/>
        <v/>
      </c>
      <c r="AF885" s="3"/>
      <c r="AH885">
        <f>MATCH(ROUND(M885,0)&amp;ROUND(N885,0),樣點!N:N,0)</f>
        <v>2273</v>
      </c>
      <c r="AI885" s="5">
        <f t="shared" si="169"/>
        <v>9.7222219919785857E-3</v>
      </c>
    </row>
    <row r="886" spans="3:35">
      <c r="C886" s="246" t="s">
        <v>423</v>
      </c>
      <c r="D886" s="246" t="s">
        <v>461</v>
      </c>
      <c r="E886" s="246" t="s">
        <v>480</v>
      </c>
      <c r="F886" s="246" t="s">
        <v>481</v>
      </c>
      <c r="G886" s="246">
        <v>2019</v>
      </c>
      <c r="H886" s="246">
        <v>5</v>
      </c>
      <c r="I886" s="246">
        <v>11</v>
      </c>
      <c r="J886" s="246">
        <v>1</v>
      </c>
      <c r="K886" s="246" t="s">
        <v>482</v>
      </c>
      <c r="L886" s="247">
        <v>5</v>
      </c>
      <c r="M886" s="246">
        <v>243798</v>
      </c>
      <c r="N886" s="246">
        <v>2628246</v>
      </c>
      <c r="O886" s="246">
        <v>8</v>
      </c>
      <c r="P886" s="246">
        <v>46</v>
      </c>
      <c r="Q886" s="246">
        <v>0</v>
      </c>
      <c r="R886" s="246"/>
      <c r="S886" s="246"/>
      <c r="T886" s="246" t="s">
        <v>54</v>
      </c>
      <c r="U886" s="246" t="s">
        <v>483</v>
      </c>
      <c r="V886" t="str">
        <f>INDEX(樣區!H:H,MATCH(F886,樣區!E:E,0))</f>
        <v>4月,6月</v>
      </c>
      <c r="W886" s="3" t="str">
        <f t="shared" si="161"/>
        <v>Y</v>
      </c>
      <c r="X886" s="3" t="str">
        <f t="shared" si="162"/>
        <v/>
      </c>
      <c r="Y886" s="3" t="str">
        <f t="shared" si="163"/>
        <v/>
      </c>
      <c r="Z886" s="3" t="str">
        <f t="shared" si="164"/>
        <v/>
      </c>
      <c r="AA886" s="3" t="str">
        <f t="shared" si="165"/>
        <v/>
      </c>
      <c r="AB886" s="249" t="str">
        <f t="shared" si="166"/>
        <v/>
      </c>
      <c r="AC886" s="3" t="str">
        <f t="shared" si="167"/>
        <v/>
      </c>
      <c r="AD886" s="5" t="str">
        <f t="shared" si="160"/>
        <v/>
      </c>
      <c r="AE886" s="3" t="str">
        <f t="shared" si="168"/>
        <v/>
      </c>
      <c r="AF886" s="3"/>
      <c r="AH886">
        <f>MATCH(ROUND(M886,0)&amp;ROUND(N886,0),樣點!N:N,0)</f>
        <v>2274</v>
      </c>
      <c r="AI886" s="5">
        <f t="shared" si="169"/>
        <v>9.0277779963798821E-3</v>
      </c>
    </row>
    <row r="887" spans="3:35">
      <c r="C887" s="246" t="s">
        <v>423</v>
      </c>
      <c r="D887" s="246" t="s">
        <v>461</v>
      </c>
      <c r="E887" s="246" t="s">
        <v>480</v>
      </c>
      <c r="F887" s="246" t="s">
        <v>481</v>
      </c>
      <c r="G887" s="246">
        <v>2019</v>
      </c>
      <c r="H887" s="246">
        <v>5</v>
      </c>
      <c r="I887" s="246">
        <v>11</v>
      </c>
      <c r="J887" s="246">
        <v>1</v>
      </c>
      <c r="K887" s="246" t="s">
        <v>482</v>
      </c>
      <c r="L887" s="247">
        <v>6</v>
      </c>
      <c r="M887" s="246">
        <v>243603</v>
      </c>
      <c r="N887" s="246">
        <v>2628215</v>
      </c>
      <c r="O887" s="246">
        <v>8</v>
      </c>
      <c r="P887" s="246">
        <v>59</v>
      </c>
      <c r="Q887" s="246">
        <v>0</v>
      </c>
      <c r="R887" s="246"/>
      <c r="S887" s="246"/>
      <c r="T887" s="246" t="s">
        <v>54</v>
      </c>
      <c r="U887" s="246" t="s">
        <v>484</v>
      </c>
      <c r="V887" t="str">
        <f>INDEX(樣區!H:H,MATCH(F887,樣區!E:E,0))</f>
        <v>4月,6月</v>
      </c>
      <c r="W887" s="3" t="str">
        <f t="shared" si="161"/>
        <v>Y</v>
      </c>
      <c r="X887" s="3" t="str">
        <f t="shared" si="162"/>
        <v/>
      </c>
      <c r="Y887" s="3" t="str">
        <f t="shared" si="163"/>
        <v/>
      </c>
      <c r="Z887" s="3" t="str">
        <f t="shared" si="164"/>
        <v/>
      </c>
      <c r="AA887" s="3" t="str">
        <f t="shared" si="165"/>
        <v/>
      </c>
      <c r="AB887" s="249" t="str">
        <f t="shared" si="166"/>
        <v/>
      </c>
      <c r="AC887" s="3" t="str">
        <f t="shared" si="167"/>
        <v/>
      </c>
      <c r="AD887" s="5" t="str">
        <f t="shared" si="160"/>
        <v/>
      </c>
      <c r="AE887" s="3" t="str">
        <f t="shared" si="168"/>
        <v/>
      </c>
      <c r="AF887" s="3"/>
      <c r="AH887">
        <f>MATCH(ROUND(M887,0)&amp;ROUND(N887,0),樣點!N:N,0)</f>
        <v>2275</v>
      </c>
      <c r="AI887" s="5">
        <f t="shared" si="169"/>
        <v>9.0277779963798821E-3</v>
      </c>
    </row>
    <row r="888" spans="3:35">
      <c r="C888" s="246" t="s">
        <v>423</v>
      </c>
      <c r="D888" s="246" t="s">
        <v>461</v>
      </c>
      <c r="E888" s="246" t="s">
        <v>480</v>
      </c>
      <c r="F888" s="246" t="s">
        <v>481</v>
      </c>
      <c r="G888" s="246">
        <v>2019</v>
      </c>
      <c r="H888" s="246">
        <v>5</v>
      </c>
      <c r="I888" s="246">
        <v>11</v>
      </c>
      <c r="J888" s="246">
        <v>1</v>
      </c>
      <c r="K888" s="246" t="s">
        <v>482</v>
      </c>
      <c r="L888" s="247">
        <v>7</v>
      </c>
      <c r="M888" s="246">
        <v>243402</v>
      </c>
      <c r="N888" s="246">
        <v>2628210</v>
      </c>
      <c r="O888" s="246">
        <v>9</v>
      </c>
      <c r="P888" s="246">
        <v>12</v>
      </c>
      <c r="Q888" s="246">
        <v>0</v>
      </c>
      <c r="R888" s="246"/>
      <c r="S888" s="246"/>
      <c r="T888" s="246" t="s">
        <v>32</v>
      </c>
      <c r="U888" s="246" t="s">
        <v>485</v>
      </c>
      <c r="V888" t="str">
        <f>INDEX(樣區!H:H,MATCH(F888,樣區!E:E,0))</f>
        <v>4月,6月</v>
      </c>
      <c r="W888" s="3" t="str">
        <f t="shared" si="161"/>
        <v>Y</v>
      </c>
      <c r="X888" s="3" t="str">
        <f t="shared" si="162"/>
        <v/>
      </c>
      <c r="Y888" s="3" t="str">
        <f t="shared" si="163"/>
        <v/>
      </c>
      <c r="Z888" s="3" t="str">
        <f t="shared" si="164"/>
        <v/>
      </c>
      <c r="AA888" s="3" t="str">
        <f t="shared" si="165"/>
        <v/>
      </c>
      <c r="AB888" s="249" t="str">
        <f t="shared" si="166"/>
        <v/>
      </c>
      <c r="AC888" s="3" t="str">
        <f t="shared" si="167"/>
        <v/>
      </c>
      <c r="AD888" s="5" t="str">
        <f t="shared" si="160"/>
        <v/>
      </c>
      <c r="AE888" s="3" t="str">
        <f t="shared" si="168"/>
        <v/>
      </c>
      <c r="AF888" s="3"/>
      <c r="AH888">
        <f>MATCH(ROUND(M888,0)&amp;ROUND(N888,0),樣點!N:N,0)</f>
        <v>2276</v>
      </c>
      <c r="AI888" s="5">
        <f t="shared" si="169"/>
        <v>9.0277779963798821E-3</v>
      </c>
    </row>
    <row r="889" spans="3:35">
      <c r="C889" s="246" t="s">
        <v>423</v>
      </c>
      <c r="D889" s="246" t="s">
        <v>461</v>
      </c>
      <c r="E889" s="246" t="s">
        <v>480</v>
      </c>
      <c r="F889" s="246" t="s">
        <v>481</v>
      </c>
      <c r="G889" s="246">
        <v>2019</v>
      </c>
      <c r="H889" s="246">
        <v>5</v>
      </c>
      <c r="I889" s="246">
        <v>11</v>
      </c>
      <c r="J889" s="246">
        <v>1</v>
      </c>
      <c r="K889" s="246" t="s">
        <v>482</v>
      </c>
      <c r="L889" s="247">
        <v>8</v>
      </c>
      <c r="M889" s="246">
        <v>243370</v>
      </c>
      <c r="N889" s="246">
        <v>2627993</v>
      </c>
      <c r="O889" s="246">
        <v>9</v>
      </c>
      <c r="P889" s="246">
        <v>25</v>
      </c>
      <c r="Q889" s="246">
        <v>0</v>
      </c>
      <c r="R889" s="246"/>
      <c r="S889" s="246"/>
      <c r="T889" s="246" t="s">
        <v>32</v>
      </c>
      <c r="U889" s="246"/>
      <c r="V889" t="str">
        <f>INDEX(樣區!H:H,MATCH(F889,樣區!E:E,0))</f>
        <v>4月,6月</v>
      </c>
      <c r="W889" s="3" t="str">
        <f t="shared" si="161"/>
        <v>Y</v>
      </c>
      <c r="X889" s="3" t="str">
        <f t="shared" si="162"/>
        <v/>
      </c>
      <c r="Y889" s="3" t="str">
        <f t="shared" si="163"/>
        <v/>
      </c>
      <c r="Z889" s="3" t="str">
        <f t="shared" si="164"/>
        <v/>
      </c>
      <c r="AA889" s="3" t="str">
        <f t="shared" si="165"/>
        <v/>
      </c>
      <c r="AB889" s="249" t="str">
        <f t="shared" si="166"/>
        <v/>
      </c>
      <c r="AC889" s="3" t="str">
        <f t="shared" si="167"/>
        <v/>
      </c>
      <c r="AD889" s="5" t="str">
        <f t="shared" si="160"/>
        <v/>
      </c>
      <c r="AE889" s="3" t="str">
        <f t="shared" si="168"/>
        <v/>
      </c>
      <c r="AF889" s="3"/>
      <c r="AH889">
        <f>MATCH(ROUND(M889,0)&amp;ROUND(N889,0),樣點!N:N,0)</f>
        <v>2277</v>
      </c>
      <c r="AI889" s="5">
        <f t="shared" si="169"/>
        <v>6.2499999767169356E-3</v>
      </c>
    </row>
    <row r="890" spans="3:35">
      <c r="C890" s="246" t="s">
        <v>423</v>
      </c>
      <c r="D890" s="246" t="s">
        <v>461</v>
      </c>
      <c r="E890" s="246" t="s">
        <v>480</v>
      </c>
      <c r="F890" s="246" t="s">
        <v>481</v>
      </c>
      <c r="G890" s="246">
        <v>2019</v>
      </c>
      <c r="H890" s="246">
        <v>5</v>
      </c>
      <c r="I890" s="246">
        <v>11</v>
      </c>
      <c r="J890" s="246">
        <v>1</v>
      </c>
      <c r="K890" s="246" t="s">
        <v>482</v>
      </c>
      <c r="L890" s="247">
        <v>9</v>
      </c>
      <c r="M890" s="246">
        <v>243236</v>
      </c>
      <c r="N890" s="246">
        <v>2627870</v>
      </c>
      <c r="O890" s="246">
        <v>9</v>
      </c>
      <c r="P890" s="246">
        <v>34</v>
      </c>
      <c r="Q890" s="246">
        <v>0</v>
      </c>
      <c r="R890" s="246"/>
      <c r="S890" s="246"/>
      <c r="T890" s="246" t="s">
        <v>32</v>
      </c>
      <c r="U890" s="246"/>
      <c r="V890" t="str">
        <f>INDEX(樣區!H:H,MATCH(F890,樣區!E:E,0))</f>
        <v>4月,6月</v>
      </c>
      <c r="W890" s="3" t="str">
        <f t="shared" si="161"/>
        <v>Y</v>
      </c>
      <c r="X890" s="3" t="str">
        <f t="shared" si="162"/>
        <v/>
      </c>
      <c r="Y890" s="3" t="str">
        <f t="shared" si="163"/>
        <v/>
      </c>
      <c r="Z890" s="3" t="str">
        <f t="shared" si="164"/>
        <v/>
      </c>
      <c r="AA890" s="3" t="str">
        <f t="shared" si="165"/>
        <v/>
      </c>
      <c r="AB890" s="249" t="str">
        <f t="shared" si="166"/>
        <v/>
      </c>
      <c r="AC890" s="3" t="str">
        <f t="shared" si="167"/>
        <v/>
      </c>
      <c r="AD890" s="5" t="str">
        <f t="shared" si="160"/>
        <v/>
      </c>
      <c r="AE890" s="3" t="str">
        <f t="shared" si="168"/>
        <v/>
      </c>
      <c r="AF890" s="3"/>
      <c r="AH890">
        <f>MATCH(ROUND(M890,0)&amp;ROUND(N890,0),樣點!N:N,0)</f>
        <v>2278</v>
      </c>
      <c r="AI890" s="5">
        <f t="shared" si="169"/>
        <v>8.3333330112509429E-3</v>
      </c>
    </row>
    <row r="891" spans="3:35">
      <c r="C891" s="246" t="s">
        <v>423</v>
      </c>
      <c r="D891" s="246" t="s">
        <v>461</v>
      </c>
      <c r="E891" s="246" t="s">
        <v>480</v>
      </c>
      <c r="F891" s="246" t="s">
        <v>481</v>
      </c>
      <c r="G891" s="246">
        <v>2019</v>
      </c>
      <c r="H891" s="246">
        <v>5</v>
      </c>
      <c r="I891" s="246">
        <v>11</v>
      </c>
      <c r="J891" s="246">
        <v>1</v>
      </c>
      <c r="K891" s="246" t="s">
        <v>482</v>
      </c>
      <c r="L891" s="247">
        <v>10</v>
      </c>
      <c r="M891" s="246">
        <v>243284</v>
      </c>
      <c r="N891" s="246">
        <v>2627679</v>
      </c>
      <c r="O891" s="246">
        <v>9</v>
      </c>
      <c r="P891" s="246">
        <v>46</v>
      </c>
      <c r="Q891" s="246">
        <v>0</v>
      </c>
      <c r="R891" s="246"/>
      <c r="S891" s="246"/>
      <c r="T891" s="246" t="s">
        <v>54</v>
      </c>
      <c r="U891" s="246"/>
      <c r="V891" t="str">
        <f>INDEX(樣區!H:H,MATCH(F891,樣區!E:E,0))</f>
        <v>4月,6月</v>
      </c>
      <c r="W891" s="3" t="str">
        <f t="shared" si="161"/>
        <v>Y</v>
      </c>
      <c r="X891" s="3" t="str">
        <f t="shared" si="162"/>
        <v/>
      </c>
      <c r="Y891" s="3" t="str">
        <f t="shared" si="163"/>
        <v/>
      </c>
      <c r="Z891" s="3" t="str">
        <f t="shared" si="164"/>
        <v/>
      </c>
      <c r="AA891" s="3" t="str">
        <f t="shared" si="165"/>
        <v/>
      </c>
      <c r="AB891" s="249" t="str">
        <f t="shared" si="166"/>
        <v/>
      </c>
      <c r="AC891" s="3" t="str">
        <f t="shared" si="167"/>
        <v/>
      </c>
      <c r="AD891" s="5" t="str">
        <f t="shared" si="160"/>
        <v/>
      </c>
      <c r="AE891" s="3" t="str">
        <f t="shared" si="168"/>
        <v/>
      </c>
      <c r="AF891" s="3"/>
      <c r="AH891">
        <f>MATCH(ROUND(M891,0)&amp;ROUND(N891,0),樣點!N:N,0)</f>
        <v>2279</v>
      </c>
      <c r="AI891" s="5" t="str">
        <f t="shared" si="169"/>
        <v/>
      </c>
    </row>
    <row r="892" spans="3:35">
      <c r="C892" s="246" t="s">
        <v>423</v>
      </c>
      <c r="D892" s="246" t="s">
        <v>461</v>
      </c>
      <c r="E892" s="246" t="s">
        <v>486</v>
      </c>
      <c r="F892" s="246" t="s">
        <v>487</v>
      </c>
      <c r="G892" s="246">
        <v>2019</v>
      </c>
      <c r="H892" s="246">
        <v>5</v>
      </c>
      <c r="I892" s="246">
        <v>11</v>
      </c>
      <c r="J892" s="246">
        <v>1</v>
      </c>
      <c r="K892" s="246" t="s">
        <v>488</v>
      </c>
      <c r="L892" s="247">
        <v>1</v>
      </c>
      <c r="M892" s="246">
        <v>243294</v>
      </c>
      <c r="N892" s="246">
        <v>2626909</v>
      </c>
      <c r="O892" s="246">
        <v>8</v>
      </c>
      <c r="P892" s="246">
        <v>10</v>
      </c>
      <c r="Q892" s="246">
        <v>0</v>
      </c>
      <c r="R892" s="246"/>
      <c r="S892" s="246"/>
      <c r="T892" s="246" t="s">
        <v>32</v>
      </c>
      <c r="U892" s="246"/>
      <c r="V892" t="str">
        <f>INDEX(樣區!H:H,MATCH(F892,樣區!E:E,0))</f>
        <v>4月,6月</v>
      </c>
      <c r="W892" s="3" t="str">
        <f t="shared" si="161"/>
        <v>Y</v>
      </c>
      <c r="X892" s="3" t="str">
        <f t="shared" si="162"/>
        <v/>
      </c>
      <c r="Y892" s="3" t="str">
        <f t="shared" si="163"/>
        <v/>
      </c>
      <c r="Z892" s="3" t="str">
        <f t="shared" si="164"/>
        <v/>
      </c>
      <c r="AA892" s="3" t="str">
        <f t="shared" si="165"/>
        <v/>
      </c>
      <c r="AB892" s="249" t="str">
        <f t="shared" si="166"/>
        <v/>
      </c>
      <c r="AC892" s="3" t="str">
        <f t="shared" si="167"/>
        <v/>
      </c>
      <c r="AD892" s="5" t="str">
        <f t="shared" si="160"/>
        <v/>
      </c>
      <c r="AE892" s="3" t="str">
        <f t="shared" si="168"/>
        <v/>
      </c>
      <c r="AF892" s="3"/>
      <c r="AH892">
        <f>MATCH(ROUND(M892,0)&amp;ROUND(N892,0),樣點!N:N,0)</f>
        <v>2280</v>
      </c>
      <c r="AI892" s="5">
        <f t="shared" si="169"/>
        <v>8.3333340007811785E-3</v>
      </c>
    </row>
    <row r="893" spans="3:35">
      <c r="C893" s="246" t="s">
        <v>423</v>
      </c>
      <c r="D893" s="246" t="s">
        <v>461</v>
      </c>
      <c r="E893" s="246" t="s">
        <v>486</v>
      </c>
      <c r="F893" s="246" t="s">
        <v>487</v>
      </c>
      <c r="G893" s="246">
        <v>2019</v>
      </c>
      <c r="H893" s="246">
        <v>5</v>
      </c>
      <c r="I893" s="246">
        <v>11</v>
      </c>
      <c r="J893" s="246">
        <v>1</v>
      </c>
      <c r="K893" s="246" t="s">
        <v>488</v>
      </c>
      <c r="L893" s="247">
        <v>2</v>
      </c>
      <c r="M893" s="246">
        <v>243444</v>
      </c>
      <c r="N893" s="246">
        <v>2626778</v>
      </c>
      <c r="O893" s="246">
        <v>8</v>
      </c>
      <c r="P893" s="246">
        <v>22</v>
      </c>
      <c r="Q893" s="246">
        <v>0</v>
      </c>
      <c r="R893" s="246"/>
      <c r="S893" s="246"/>
      <c r="T893" s="246" t="s">
        <v>26</v>
      </c>
      <c r="U893" s="246"/>
      <c r="V893" t="str">
        <f>INDEX(樣區!H:H,MATCH(F893,樣區!E:E,0))</f>
        <v>4月,6月</v>
      </c>
      <c r="W893" s="3" t="str">
        <f t="shared" si="161"/>
        <v>Y</v>
      </c>
      <c r="X893" s="3" t="str">
        <f t="shared" si="162"/>
        <v/>
      </c>
      <c r="Y893" s="3" t="str">
        <f t="shared" si="163"/>
        <v/>
      </c>
      <c r="Z893" s="3" t="str">
        <f t="shared" si="164"/>
        <v/>
      </c>
      <c r="AA893" s="3" t="str">
        <f t="shared" si="165"/>
        <v/>
      </c>
      <c r="AB893" s="249" t="str">
        <f t="shared" si="166"/>
        <v/>
      </c>
      <c r="AC893" s="3" t="str">
        <f t="shared" si="167"/>
        <v/>
      </c>
      <c r="AD893" s="5" t="str">
        <f t="shared" si="160"/>
        <v/>
      </c>
      <c r="AE893" s="3" t="str">
        <f t="shared" si="168"/>
        <v/>
      </c>
      <c r="AF893" s="3"/>
      <c r="AH893">
        <f>MATCH(ROUND(M893,0)&amp;ROUND(N893,0),樣點!N:N,0)</f>
        <v>2281</v>
      </c>
      <c r="AI893" s="5">
        <f t="shared" si="169"/>
        <v>6.2499999767169356E-3</v>
      </c>
    </row>
    <row r="894" spans="3:35">
      <c r="C894" s="246" t="s">
        <v>423</v>
      </c>
      <c r="D894" s="246" t="s">
        <v>461</v>
      </c>
      <c r="E894" s="246" t="s">
        <v>486</v>
      </c>
      <c r="F894" s="246" t="s">
        <v>487</v>
      </c>
      <c r="G894" s="246">
        <v>2019</v>
      </c>
      <c r="H894" s="246">
        <v>5</v>
      </c>
      <c r="I894" s="246">
        <v>11</v>
      </c>
      <c r="J894" s="246">
        <v>1</v>
      </c>
      <c r="K894" s="246" t="s">
        <v>488</v>
      </c>
      <c r="L894" s="247">
        <v>3</v>
      </c>
      <c r="M894" s="246">
        <v>243567</v>
      </c>
      <c r="N894" s="246">
        <v>2626620</v>
      </c>
      <c r="O894" s="246">
        <v>8</v>
      </c>
      <c r="P894" s="246">
        <v>31</v>
      </c>
      <c r="Q894" s="246">
        <v>0</v>
      </c>
      <c r="R894" s="246"/>
      <c r="S894" s="246"/>
      <c r="T894" s="246" t="s">
        <v>26</v>
      </c>
      <c r="U894" s="246"/>
      <c r="V894" t="str">
        <f>INDEX(樣區!H:H,MATCH(F894,樣區!E:E,0))</f>
        <v>4月,6月</v>
      </c>
      <c r="W894" s="3" t="str">
        <f t="shared" si="161"/>
        <v>Y</v>
      </c>
      <c r="X894" s="3" t="str">
        <f t="shared" si="162"/>
        <v/>
      </c>
      <c r="Y894" s="3" t="str">
        <f t="shared" si="163"/>
        <v/>
      </c>
      <c r="Z894" s="3" t="str">
        <f t="shared" si="164"/>
        <v/>
      </c>
      <c r="AA894" s="3" t="str">
        <f t="shared" si="165"/>
        <v/>
      </c>
      <c r="AB894" s="249" t="str">
        <f t="shared" si="166"/>
        <v/>
      </c>
      <c r="AC894" s="3" t="str">
        <f t="shared" si="167"/>
        <v/>
      </c>
      <c r="AD894" s="5" t="str">
        <f t="shared" si="160"/>
        <v/>
      </c>
      <c r="AE894" s="3" t="str">
        <f t="shared" si="168"/>
        <v/>
      </c>
      <c r="AF894" s="3"/>
      <c r="AH894">
        <f>MATCH(ROUND(M894,0)&amp;ROUND(N894,0),樣點!N:N,0)</f>
        <v>2282</v>
      </c>
      <c r="AI894" s="5">
        <f t="shared" si="169"/>
        <v>6.9444440305233002E-3</v>
      </c>
    </row>
    <row r="895" spans="3:35">
      <c r="C895" s="246" t="s">
        <v>423</v>
      </c>
      <c r="D895" s="246" t="s">
        <v>461</v>
      </c>
      <c r="E895" s="246" t="s">
        <v>486</v>
      </c>
      <c r="F895" s="246" t="s">
        <v>487</v>
      </c>
      <c r="G895" s="246">
        <v>2019</v>
      </c>
      <c r="H895" s="246">
        <v>5</v>
      </c>
      <c r="I895" s="246">
        <v>11</v>
      </c>
      <c r="J895" s="246">
        <v>1</v>
      </c>
      <c r="K895" s="246" t="s">
        <v>488</v>
      </c>
      <c r="L895" s="247">
        <v>4</v>
      </c>
      <c r="M895" s="246">
        <v>243706</v>
      </c>
      <c r="N895" s="246">
        <v>2626476</v>
      </c>
      <c r="O895" s="246">
        <v>8</v>
      </c>
      <c r="P895" s="246">
        <v>41</v>
      </c>
      <c r="Q895" s="246">
        <v>0</v>
      </c>
      <c r="R895" s="246"/>
      <c r="S895" s="246"/>
      <c r="T895" s="246" t="s">
        <v>26</v>
      </c>
      <c r="U895" s="246"/>
      <c r="V895" t="str">
        <f>INDEX(樣區!H:H,MATCH(F895,樣區!E:E,0))</f>
        <v>4月,6月</v>
      </c>
      <c r="W895" s="3" t="str">
        <f t="shared" si="161"/>
        <v>Y</v>
      </c>
      <c r="X895" s="3" t="str">
        <f t="shared" si="162"/>
        <v/>
      </c>
      <c r="Y895" s="3" t="str">
        <f t="shared" si="163"/>
        <v/>
      </c>
      <c r="Z895" s="3" t="str">
        <f t="shared" si="164"/>
        <v/>
      </c>
      <c r="AA895" s="3" t="str">
        <f t="shared" si="165"/>
        <v/>
      </c>
      <c r="AB895" s="249" t="str">
        <f t="shared" si="166"/>
        <v/>
      </c>
      <c r="AC895" s="3" t="str">
        <f t="shared" si="167"/>
        <v/>
      </c>
      <c r="AD895" s="5" t="str">
        <f t="shared" ref="AD895:AD924" si="170">IF(ISBLANK(O895),"需記錄時間",IFERROR(IF((AI895-TIME(0,5,59))&lt;0,"需計滿6分鐘",""),""))</f>
        <v/>
      </c>
      <c r="AE895" s="3" t="str">
        <f t="shared" si="168"/>
        <v/>
      </c>
      <c r="AF895" s="3"/>
      <c r="AH895">
        <f>MATCH(ROUND(M895,0)&amp;ROUND(N895,0),樣點!N:N,0)</f>
        <v>2283</v>
      </c>
      <c r="AI895" s="5">
        <f t="shared" si="169"/>
        <v>6.2499999767169356E-3</v>
      </c>
    </row>
    <row r="896" spans="3:35">
      <c r="C896" s="246" t="s">
        <v>423</v>
      </c>
      <c r="D896" s="246" t="s">
        <v>461</v>
      </c>
      <c r="E896" s="246" t="s">
        <v>486</v>
      </c>
      <c r="F896" s="246" t="s">
        <v>487</v>
      </c>
      <c r="G896" s="246">
        <v>2019</v>
      </c>
      <c r="H896" s="246">
        <v>5</v>
      </c>
      <c r="I896" s="246">
        <v>11</v>
      </c>
      <c r="J896" s="246">
        <v>1</v>
      </c>
      <c r="K896" s="246" t="s">
        <v>488</v>
      </c>
      <c r="L896" s="247">
        <v>5</v>
      </c>
      <c r="M896" s="246">
        <v>243836</v>
      </c>
      <c r="N896" s="246">
        <v>2626324</v>
      </c>
      <c r="O896" s="246">
        <v>8</v>
      </c>
      <c r="P896" s="246">
        <v>50</v>
      </c>
      <c r="Q896" s="246">
        <v>0</v>
      </c>
      <c r="R896" s="246"/>
      <c r="S896" s="246"/>
      <c r="T896" s="246" t="s">
        <v>26</v>
      </c>
      <c r="U896" s="246"/>
      <c r="V896" t="str">
        <f>INDEX(樣區!H:H,MATCH(F896,樣區!E:E,0))</f>
        <v>4月,6月</v>
      </c>
      <c r="W896" s="3" t="str">
        <f t="shared" si="161"/>
        <v>Y</v>
      </c>
      <c r="X896" s="3" t="str">
        <f t="shared" si="162"/>
        <v/>
      </c>
      <c r="Y896" s="3" t="str">
        <f t="shared" si="163"/>
        <v/>
      </c>
      <c r="Z896" s="3" t="str">
        <f t="shared" si="164"/>
        <v/>
      </c>
      <c r="AA896" s="3" t="str">
        <f t="shared" si="165"/>
        <v/>
      </c>
      <c r="AB896" s="249" t="str">
        <f t="shared" si="166"/>
        <v/>
      </c>
      <c r="AC896" s="3" t="str">
        <f t="shared" si="167"/>
        <v/>
      </c>
      <c r="AD896" s="5" t="str">
        <f t="shared" si="170"/>
        <v/>
      </c>
      <c r="AE896" s="3" t="str">
        <f t="shared" si="168"/>
        <v/>
      </c>
      <c r="AF896" s="3"/>
      <c r="AH896">
        <f>MATCH(ROUND(M896,0)&amp;ROUND(N896,0),樣點!N:N,0)</f>
        <v>2284</v>
      </c>
      <c r="AI896" s="5">
        <f t="shared" si="169"/>
        <v>6.9444450200535357E-3</v>
      </c>
    </row>
    <row r="897" spans="3:35">
      <c r="C897" s="246" t="s">
        <v>423</v>
      </c>
      <c r="D897" s="246" t="s">
        <v>461</v>
      </c>
      <c r="E897" s="246" t="s">
        <v>486</v>
      </c>
      <c r="F897" s="246" t="s">
        <v>487</v>
      </c>
      <c r="G897" s="246">
        <v>2019</v>
      </c>
      <c r="H897" s="246">
        <v>5</v>
      </c>
      <c r="I897" s="246">
        <v>11</v>
      </c>
      <c r="J897" s="246">
        <v>1</v>
      </c>
      <c r="K897" s="246" t="s">
        <v>488</v>
      </c>
      <c r="L897" s="247">
        <v>6</v>
      </c>
      <c r="M897" s="246">
        <v>243918</v>
      </c>
      <c r="N897" s="246">
        <v>2626141</v>
      </c>
      <c r="O897" s="246">
        <v>9</v>
      </c>
      <c r="P897" s="246">
        <v>0</v>
      </c>
      <c r="Q897" s="246">
        <v>2</v>
      </c>
      <c r="R897" s="246" t="s">
        <v>43</v>
      </c>
      <c r="S897" s="246" t="s">
        <v>44</v>
      </c>
      <c r="T897" s="246" t="s">
        <v>26</v>
      </c>
      <c r="U897" s="246"/>
      <c r="V897" t="str">
        <f>INDEX(樣區!H:H,MATCH(F897,樣區!E:E,0))</f>
        <v>4月,6月</v>
      </c>
      <c r="W897" s="3" t="str">
        <f t="shared" si="161"/>
        <v>Y</v>
      </c>
      <c r="X897" s="3" t="str">
        <f t="shared" si="162"/>
        <v/>
      </c>
      <c r="Y897" s="3" t="str">
        <f t="shared" si="163"/>
        <v/>
      </c>
      <c r="Z897" s="3" t="str">
        <f t="shared" si="164"/>
        <v/>
      </c>
      <c r="AA897" s="3" t="str">
        <f t="shared" si="165"/>
        <v/>
      </c>
      <c r="AB897" s="249" t="str">
        <f t="shared" si="166"/>
        <v/>
      </c>
      <c r="AC897" s="3" t="str">
        <f t="shared" si="167"/>
        <v/>
      </c>
      <c r="AD897" s="5" t="str">
        <f t="shared" si="170"/>
        <v/>
      </c>
      <c r="AE897" s="3" t="str">
        <f t="shared" si="168"/>
        <v/>
      </c>
      <c r="AF897" s="3"/>
      <c r="AH897">
        <f>MATCH(ROUND(M897,0)&amp;ROUND(N897,0),樣點!N:N,0)</f>
        <v>2285</v>
      </c>
      <c r="AI897" s="5">
        <f t="shared" si="169"/>
        <v>6.9444439723156393E-3</v>
      </c>
    </row>
    <row r="898" spans="3:35">
      <c r="C898" s="246" t="s">
        <v>423</v>
      </c>
      <c r="D898" s="246" t="s">
        <v>461</v>
      </c>
      <c r="E898" s="246" t="s">
        <v>486</v>
      </c>
      <c r="F898" s="246" t="s">
        <v>487</v>
      </c>
      <c r="G898" s="246">
        <v>2019</v>
      </c>
      <c r="H898" s="246">
        <v>5</v>
      </c>
      <c r="I898" s="246">
        <v>11</v>
      </c>
      <c r="J898" s="246">
        <v>1</v>
      </c>
      <c r="K898" s="246" t="s">
        <v>488</v>
      </c>
      <c r="L898" s="247">
        <v>7</v>
      </c>
      <c r="M898" s="246">
        <v>244053</v>
      </c>
      <c r="N898" s="246">
        <v>2625994</v>
      </c>
      <c r="O898" s="246">
        <v>9</v>
      </c>
      <c r="P898" s="246">
        <v>10</v>
      </c>
      <c r="Q898" s="246">
        <v>0</v>
      </c>
      <c r="R898" s="246"/>
      <c r="S898" s="246"/>
      <c r="T898" s="246" t="s">
        <v>30</v>
      </c>
      <c r="U898" s="246"/>
      <c r="V898" t="str">
        <f>INDEX(樣區!H:H,MATCH(F898,樣區!E:E,0))</f>
        <v>4月,6月</v>
      </c>
      <c r="W898" s="3" t="str">
        <f t="shared" ref="W898:W961" si="171">IF(ISNUMBER(AH898),"Y","N")</f>
        <v>Y</v>
      </c>
      <c r="X898" s="3" t="str">
        <f t="shared" ref="X898:X961" si="172">IF(OR(ISBLANK(H898),ISBLANK(I898)),"需記錄日期","")</f>
        <v/>
      </c>
      <c r="Y898" s="3" t="str">
        <f t="shared" ref="Y898:Y961" si="173">IF(O898&gt;9,"時間太晚","")</f>
        <v/>
      </c>
      <c r="Z898" s="3" t="str">
        <f t="shared" ref="Z898:Z961" si="174">IF(ISBLANK(Q898),"需記錄數量",IF(Q898&gt;2,"2隻以上，請記為猴群",""))</f>
        <v/>
      </c>
      <c r="AA898" s="3" t="str">
        <f t="shared" ref="AA898:AA961" si="175">IF(OR(Q898=1,Q898=2),IF(ISTEXT(R898),"","需記錄距離"),"")</f>
        <v/>
      </c>
      <c r="AB898" s="249" t="str">
        <f t="shared" ref="AB898:AB961" si="176">IF(S898="Y",IF(Q898&lt;&gt;2,"有叫聲應為猴群",""),"")</f>
        <v/>
      </c>
      <c r="AC898" s="3" t="str">
        <f t="shared" ref="AC898:AC961" si="177">IF(ISBLANK(T898),"需記錄棲地類型",IF(LEN(T898)&lt;&gt;2,"請填最主要的棲地類型，其餘的可在備注補充說明",""))</f>
        <v/>
      </c>
      <c r="AD898" s="5" t="str">
        <f t="shared" si="170"/>
        <v/>
      </c>
      <c r="AE898" s="3" t="str">
        <f t="shared" ref="AE898:AE961" si="178">IF(COUNTIF(U898,"*搖樹*")=1,IF(Q898&lt;&gt;2,"有搖樹行為應為猴群",""),"")</f>
        <v/>
      </c>
      <c r="AF898" s="3"/>
      <c r="AH898">
        <f>MATCH(ROUND(M898,0)&amp;ROUND(N898,0),樣點!N:N,0)</f>
        <v>2286</v>
      </c>
      <c r="AI898" s="5">
        <f t="shared" ref="AI898:AI961" si="179">IF((F899&amp;J899)=(F898&amp;J898),ABS((DATE(G899,H899,I899)&amp;TIME(O899,P899,0))-(DATE(G898,H898,I898)&amp;TIME(O898,P898,0))),"")</f>
        <v>7.6388890156522393E-3</v>
      </c>
    </row>
    <row r="899" spans="3:35">
      <c r="C899" s="246" t="s">
        <v>423</v>
      </c>
      <c r="D899" s="246" t="s">
        <v>461</v>
      </c>
      <c r="E899" s="246" t="s">
        <v>486</v>
      </c>
      <c r="F899" s="246" t="s">
        <v>487</v>
      </c>
      <c r="G899" s="246">
        <v>2019</v>
      </c>
      <c r="H899" s="246">
        <v>5</v>
      </c>
      <c r="I899" s="246">
        <v>11</v>
      </c>
      <c r="J899" s="246">
        <v>1</v>
      </c>
      <c r="K899" s="246" t="s">
        <v>488</v>
      </c>
      <c r="L899" s="247">
        <v>8</v>
      </c>
      <c r="M899" s="246">
        <v>244225</v>
      </c>
      <c r="N899" s="246">
        <v>2625891</v>
      </c>
      <c r="O899" s="246">
        <v>9</v>
      </c>
      <c r="P899" s="246">
        <v>21</v>
      </c>
      <c r="Q899" s="246">
        <v>0</v>
      </c>
      <c r="R899" s="246"/>
      <c r="S899" s="246"/>
      <c r="T899" s="246" t="s">
        <v>32</v>
      </c>
      <c r="U899" s="246"/>
      <c r="V899" t="str">
        <f>INDEX(樣區!H:H,MATCH(F899,樣區!E:E,0))</f>
        <v>4月,6月</v>
      </c>
      <c r="W899" s="3" t="str">
        <f t="shared" si="171"/>
        <v>Y</v>
      </c>
      <c r="X899" s="3" t="str">
        <f t="shared" si="172"/>
        <v/>
      </c>
      <c r="Y899" s="3" t="str">
        <f t="shared" si="173"/>
        <v/>
      </c>
      <c r="Z899" s="3" t="str">
        <f t="shared" si="174"/>
        <v/>
      </c>
      <c r="AA899" s="3" t="str">
        <f t="shared" si="175"/>
        <v/>
      </c>
      <c r="AB899" s="249" t="str">
        <f t="shared" si="176"/>
        <v/>
      </c>
      <c r="AC899" s="3" t="str">
        <f t="shared" si="177"/>
        <v/>
      </c>
      <c r="AD899" s="5" t="str">
        <f t="shared" si="170"/>
        <v/>
      </c>
      <c r="AE899" s="3" t="str">
        <f t="shared" si="178"/>
        <v/>
      </c>
      <c r="AF899" s="3"/>
      <c r="AH899">
        <f>MATCH(ROUND(M899,0)&amp;ROUND(N899,0),樣點!N:N,0)</f>
        <v>2287</v>
      </c>
      <c r="AI899" s="5">
        <f t="shared" si="179"/>
        <v>6.9444440305233002E-3</v>
      </c>
    </row>
    <row r="900" spans="3:35">
      <c r="C900" s="246" t="s">
        <v>423</v>
      </c>
      <c r="D900" s="246" t="s">
        <v>461</v>
      </c>
      <c r="E900" s="246" t="s">
        <v>486</v>
      </c>
      <c r="F900" s="246" t="s">
        <v>487</v>
      </c>
      <c r="G900" s="246">
        <v>2019</v>
      </c>
      <c r="H900" s="246">
        <v>5</v>
      </c>
      <c r="I900" s="246">
        <v>11</v>
      </c>
      <c r="J900" s="246">
        <v>1</v>
      </c>
      <c r="K900" s="246" t="s">
        <v>488</v>
      </c>
      <c r="L900" s="247">
        <v>9</v>
      </c>
      <c r="M900" s="246">
        <v>244302</v>
      </c>
      <c r="N900" s="246">
        <v>2625706</v>
      </c>
      <c r="O900" s="246">
        <v>9</v>
      </c>
      <c r="P900" s="246">
        <v>31</v>
      </c>
      <c r="Q900" s="246">
        <v>0</v>
      </c>
      <c r="R900" s="246"/>
      <c r="S900" s="246"/>
      <c r="T900" s="246" t="s">
        <v>26</v>
      </c>
      <c r="U900" s="246"/>
      <c r="V900" t="str">
        <f>INDEX(樣區!H:H,MATCH(F900,樣區!E:E,0))</f>
        <v>4月,6月</v>
      </c>
      <c r="W900" s="3" t="str">
        <f t="shared" si="171"/>
        <v>Y</v>
      </c>
      <c r="X900" s="3" t="str">
        <f t="shared" si="172"/>
        <v/>
      </c>
      <c r="Y900" s="3" t="str">
        <f t="shared" si="173"/>
        <v/>
      </c>
      <c r="Z900" s="3" t="str">
        <f t="shared" si="174"/>
        <v/>
      </c>
      <c r="AA900" s="3" t="str">
        <f t="shared" si="175"/>
        <v/>
      </c>
      <c r="AB900" s="249" t="str">
        <f t="shared" si="176"/>
        <v/>
      </c>
      <c r="AC900" s="3" t="str">
        <f t="shared" si="177"/>
        <v/>
      </c>
      <c r="AD900" s="5" t="str">
        <f t="shared" si="170"/>
        <v/>
      </c>
      <c r="AE900" s="3" t="str">
        <f t="shared" si="178"/>
        <v/>
      </c>
      <c r="AF900" s="3"/>
      <c r="AH900">
        <f>MATCH(ROUND(M900,0)&amp;ROUND(N900,0),樣點!N:N,0)</f>
        <v>2288</v>
      </c>
      <c r="AI900" s="5">
        <f t="shared" si="179"/>
        <v>6.2499999767169356E-3</v>
      </c>
    </row>
    <row r="901" spans="3:35">
      <c r="C901" s="246" t="s">
        <v>423</v>
      </c>
      <c r="D901" s="246" t="s">
        <v>461</v>
      </c>
      <c r="E901" s="246" t="s">
        <v>486</v>
      </c>
      <c r="F901" s="246" t="s">
        <v>487</v>
      </c>
      <c r="G901" s="246">
        <v>2019</v>
      </c>
      <c r="H901" s="246">
        <v>5</v>
      </c>
      <c r="I901" s="246">
        <v>11</v>
      </c>
      <c r="J901" s="246">
        <v>1</v>
      </c>
      <c r="K901" s="246" t="s">
        <v>488</v>
      </c>
      <c r="L901" s="247">
        <v>10</v>
      </c>
      <c r="M901" s="246">
        <v>244392</v>
      </c>
      <c r="N901" s="246">
        <v>2625528</v>
      </c>
      <c r="O901" s="246">
        <v>9</v>
      </c>
      <c r="P901" s="246">
        <v>40</v>
      </c>
      <c r="Q901" s="246">
        <v>0</v>
      </c>
      <c r="R901" s="246"/>
      <c r="S901" s="246"/>
      <c r="T901" s="246" t="s">
        <v>54</v>
      </c>
      <c r="U901" s="246"/>
      <c r="V901" t="str">
        <f>INDEX(樣區!H:H,MATCH(F901,樣區!E:E,0))</f>
        <v>4月,6月</v>
      </c>
      <c r="W901" s="3" t="str">
        <f t="shared" si="171"/>
        <v>Y</v>
      </c>
      <c r="X901" s="3" t="str">
        <f t="shared" si="172"/>
        <v/>
      </c>
      <c r="Y901" s="3" t="str">
        <f t="shared" si="173"/>
        <v/>
      </c>
      <c r="Z901" s="3" t="str">
        <f t="shared" si="174"/>
        <v/>
      </c>
      <c r="AA901" s="3" t="str">
        <f t="shared" si="175"/>
        <v/>
      </c>
      <c r="AB901" s="249" t="str">
        <f t="shared" si="176"/>
        <v/>
      </c>
      <c r="AC901" s="3" t="str">
        <f t="shared" si="177"/>
        <v/>
      </c>
      <c r="AD901" s="5" t="str">
        <f t="shared" si="170"/>
        <v/>
      </c>
      <c r="AE901" s="3" t="str">
        <f t="shared" si="178"/>
        <v/>
      </c>
      <c r="AF901" s="3"/>
      <c r="AH901">
        <f>MATCH(ROUND(M901,0)&amp;ROUND(N901,0),樣點!N:N,0)</f>
        <v>2289</v>
      </c>
      <c r="AI901" s="5" t="str">
        <f t="shared" si="179"/>
        <v/>
      </c>
    </row>
    <row r="902" spans="3:35">
      <c r="C902" s="246" t="s">
        <v>423</v>
      </c>
      <c r="D902" s="246" t="s">
        <v>461</v>
      </c>
      <c r="E902" s="246" t="s">
        <v>489</v>
      </c>
      <c r="F902" s="246" t="s">
        <v>490</v>
      </c>
      <c r="G902" s="246">
        <v>2019</v>
      </c>
      <c r="H902" s="246">
        <v>4</v>
      </c>
      <c r="I902" s="246">
        <v>30</v>
      </c>
      <c r="J902" s="246">
        <v>1</v>
      </c>
      <c r="K902" s="246" t="s">
        <v>491</v>
      </c>
      <c r="L902" s="247">
        <v>5</v>
      </c>
      <c r="M902" s="246">
        <v>241208</v>
      </c>
      <c r="N902" s="246">
        <v>2635434</v>
      </c>
      <c r="O902" s="246">
        <v>6</v>
      </c>
      <c r="P902" s="246">
        <v>18</v>
      </c>
      <c r="Q902" s="246">
        <v>2</v>
      </c>
      <c r="R902" s="246" t="s">
        <v>75</v>
      </c>
      <c r="S902" s="246" t="s">
        <v>44</v>
      </c>
      <c r="T902" s="246" t="s">
        <v>54</v>
      </c>
      <c r="U902" s="246"/>
      <c r="V902" t="str">
        <f>INDEX(樣區!H:H,MATCH(F902,樣區!E:E,0))</f>
        <v>3月,5月</v>
      </c>
      <c r="W902" s="3" t="str">
        <f t="shared" si="171"/>
        <v>Y</v>
      </c>
      <c r="X902" s="3" t="str">
        <f t="shared" si="172"/>
        <v/>
      </c>
      <c r="Y902" s="3" t="str">
        <f t="shared" si="173"/>
        <v/>
      </c>
      <c r="Z902" s="3" t="str">
        <f t="shared" si="174"/>
        <v/>
      </c>
      <c r="AA902" s="3" t="str">
        <f t="shared" si="175"/>
        <v/>
      </c>
      <c r="AB902" s="249" t="str">
        <f t="shared" si="176"/>
        <v/>
      </c>
      <c r="AC902" s="3" t="str">
        <f t="shared" si="177"/>
        <v/>
      </c>
      <c r="AD902" s="5" t="str">
        <f t="shared" si="170"/>
        <v/>
      </c>
      <c r="AE902" s="3" t="str">
        <f t="shared" si="178"/>
        <v/>
      </c>
      <c r="AF902" s="3"/>
      <c r="AH902">
        <f>MATCH(ROUND(M902,0)&amp;ROUND(N902,0),樣點!N:N,0)</f>
        <v>2294</v>
      </c>
      <c r="AI902" s="5">
        <f t="shared" si="179"/>
        <v>7.6388879679143429E-3</v>
      </c>
    </row>
    <row r="903" spans="3:35">
      <c r="C903" s="246" t="s">
        <v>423</v>
      </c>
      <c r="D903" s="246" t="s">
        <v>461</v>
      </c>
      <c r="E903" s="246" t="s">
        <v>489</v>
      </c>
      <c r="F903" s="246" t="s">
        <v>490</v>
      </c>
      <c r="G903" s="246">
        <v>2019</v>
      </c>
      <c r="H903" s="246">
        <v>4</v>
      </c>
      <c r="I903" s="246">
        <v>30</v>
      </c>
      <c r="J903" s="246">
        <v>1</v>
      </c>
      <c r="K903" s="246" t="s">
        <v>491</v>
      </c>
      <c r="L903" s="247">
        <v>4</v>
      </c>
      <c r="M903" s="246">
        <v>241333</v>
      </c>
      <c r="N903" s="246">
        <v>2635588</v>
      </c>
      <c r="O903" s="246">
        <v>6</v>
      </c>
      <c r="P903" s="246">
        <v>29</v>
      </c>
      <c r="Q903" s="246">
        <v>0</v>
      </c>
      <c r="R903" s="246"/>
      <c r="S903" s="246"/>
      <c r="T903" s="246" t="s">
        <v>133</v>
      </c>
      <c r="U903" s="246"/>
      <c r="V903" t="str">
        <f>INDEX(樣區!H:H,MATCH(F903,樣區!E:E,0))</f>
        <v>3月,5月</v>
      </c>
      <c r="W903" s="3" t="str">
        <f t="shared" si="171"/>
        <v>Y</v>
      </c>
      <c r="X903" s="3" t="str">
        <f t="shared" si="172"/>
        <v/>
      </c>
      <c r="Y903" s="3" t="str">
        <f t="shared" si="173"/>
        <v/>
      </c>
      <c r="Z903" s="3" t="str">
        <f t="shared" si="174"/>
        <v/>
      </c>
      <c r="AA903" s="3" t="str">
        <f t="shared" si="175"/>
        <v/>
      </c>
      <c r="AB903" s="249" t="str">
        <f t="shared" si="176"/>
        <v/>
      </c>
      <c r="AC903" s="3" t="str">
        <f t="shared" si="177"/>
        <v/>
      </c>
      <c r="AD903" s="5" t="str">
        <f t="shared" si="170"/>
        <v/>
      </c>
      <c r="AE903" s="3" t="str">
        <f t="shared" si="178"/>
        <v/>
      </c>
      <c r="AF903" s="3"/>
      <c r="AH903">
        <f>MATCH(ROUND(M903,0)&amp;ROUND(N903,0),樣點!N:N,0)</f>
        <v>2293</v>
      </c>
      <c r="AI903" s="5">
        <f t="shared" si="179"/>
        <v>9.0277779963798821E-3</v>
      </c>
    </row>
    <row r="904" spans="3:35">
      <c r="C904" s="246" t="s">
        <v>423</v>
      </c>
      <c r="D904" s="246" t="s">
        <v>461</v>
      </c>
      <c r="E904" s="246" t="s">
        <v>489</v>
      </c>
      <c r="F904" s="246" t="s">
        <v>490</v>
      </c>
      <c r="G904" s="246">
        <v>2019</v>
      </c>
      <c r="H904" s="246">
        <v>4</v>
      </c>
      <c r="I904" s="246">
        <v>30</v>
      </c>
      <c r="J904" s="246">
        <v>1</v>
      </c>
      <c r="K904" s="246" t="s">
        <v>491</v>
      </c>
      <c r="L904" s="247">
        <v>3</v>
      </c>
      <c r="M904" s="246">
        <v>241351</v>
      </c>
      <c r="N904" s="246">
        <v>2635785</v>
      </c>
      <c r="O904" s="246">
        <v>6</v>
      </c>
      <c r="P904" s="246">
        <v>42</v>
      </c>
      <c r="Q904" s="246">
        <v>0</v>
      </c>
      <c r="R904" s="246"/>
      <c r="S904" s="246"/>
      <c r="T904" s="246" t="s">
        <v>26</v>
      </c>
      <c r="U904" s="246"/>
      <c r="V904" t="str">
        <f>INDEX(樣區!H:H,MATCH(F904,樣區!E:E,0))</f>
        <v>3月,5月</v>
      </c>
      <c r="W904" s="3" t="str">
        <f t="shared" si="171"/>
        <v>Y</v>
      </c>
      <c r="X904" s="3" t="str">
        <f t="shared" si="172"/>
        <v/>
      </c>
      <c r="Y904" s="3" t="str">
        <f t="shared" si="173"/>
        <v/>
      </c>
      <c r="Z904" s="3" t="str">
        <f t="shared" si="174"/>
        <v/>
      </c>
      <c r="AA904" s="3" t="str">
        <f t="shared" si="175"/>
        <v/>
      </c>
      <c r="AB904" s="249" t="str">
        <f t="shared" si="176"/>
        <v/>
      </c>
      <c r="AC904" s="3" t="str">
        <f t="shared" si="177"/>
        <v/>
      </c>
      <c r="AD904" s="5" t="str">
        <f t="shared" si="170"/>
        <v/>
      </c>
      <c r="AE904" s="3" t="str">
        <f t="shared" si="178"/>
        <v/>
      </c>
      <c r="AF904" s="3"/>
      <c r="AH904">
        <f>MATCH(ROUND(M904,0)&amp;ROUND(N904,0),樣點!N:N,0)</f>
        <v>2292</v>
      </c>
      <c r="AI904" s="5">
        <f t="shared" si="179"/>
        <v>1.4583334035705775E-2</v>
      </c>
    </row>
    <row r="905" spans="3:35">
      <c r="C905" s="246" t="s">
        <v>423</v>
      </c>
      <c r="D905" s="246" t="s">
        <v>461</v>
      </c>
      <c r="E905" s="246" t="s">
        <v>489</v>
      </c>
      <c r="F905" s="246" t="s">
        <v>490</v>
      </c>
      <c r="G905" s="246">
        <v>2019</v>
      </c>
      <c r="H905" s="246">
        <v>4</v>
      </c>
      <c r="I905" s="246">
        <v>30</v>
      </c>
      <c r="J905" s="246">
        <v>1</v>
      </c>
      <c r="K905" s="246" t="s">
        <v>491</v>
      </c>
      <c r="L905" s="247">
        <v>2</v>
      </c>
      <c r="M905" s="246">
        <v>241438</v>
      </c>
      <c r="N905" s="246">
        <v>2635993</v>
      </c>
      <c r="O905" s="246">
        <v>7</v>
      </c>
      <c r="P905" s="246">
        <v>3</v>
      </c>
      <c r="Q905" s="246">
        <v>0</v>
      </c>
      <c r="R905" s="246"/>
      <c r="S905" s="246"/>
      <c r="T905" s="246" t="s">
        <v>26</v>
      </c>
      <c r="U905" s="246"/>
      <c r="V905" t="str">
        <f>INDEX(樣區!H:H,MATCH(F905,樣區!E:E,0))</f>
        <v>3月,5月</v>
      </c>
      <c r="W905" s="3" t="str">
        <f t="shared" si="171"/>
        <v>Y</v>
      </c>
      <c r="X905" s="3" t="str">
        <f t="shared" si="172"/>
        <v/>
      </c>
      <c r="Y905" s="3" t="str">
        <f t="shared" si="173"/>
        <v/>
      </c>
      <c r="Z905" s="3" t="str">
        <f t="shared" si="174"/>
        <v/>
      </c>
      <c r="AA905" s="3" t="str">
        <f t="shared" si="175"/>
        <v/>
      </c>
      <c r="AB905" s="249" t="str">
        <f t="shared" si="176"/>
        <v/>
      </c>
      <c r="AC905" s="3" t="str">
        <f t="shared" si="177"/>
        <v/>
      </c>
      <c r="AD905" s="5" t="str">
        <f t="shared" si="170"/>
        <v/>
      </c>
      <c r="AE905" s="3" t="str">
        <f t="shared" si="178"/>
        <v/>
      </c>
      <c r="AF905" s="3"/>
      <c r="AH905">
        <f>MATCH(ROUND(M905,0)&amp;ROUND(N905,0),樣點!N:N,0)</f>
        <v>2291</v>
      </c>
      <c r="AI905" s="5">
        <f t="shared" si="179"/>
        <v>8.3333330112509429E-3</v>
      </c>
    </row>
    <row r="906" spans="3:35">
      <c r="C906" s="246" t="s">
        <v>423</v>
      </c>
      <c r="D906" s="246" t="s">
        <v>461</v>
      </c>
      <c r="E906" s="246" t="s">
        <v>489</v>
      </c>
      <c r="F906" s="246" t="s">
        <v>490</v>
      </c>
      <c r="G906" s="246">
        <v>2019</v>
      </c>
      <c r="H906" s="246">
        <v>4</v>
      </c>
      <c r="I906" s="246">
        <v>30</v>
      </c>
      <c r="J906" s="246">
        <v>1</v>
      </c>
      <c r="K906" s="246" t="s">
        <v>491</v>
      </c>
      <c r="L906" s="247">
        <v>1</v>
      </c>
      <c r="M906" s="246">
        <v>241646</v>
      </c>
      <c r="N906" s="246">
        <v>2635979</v>
      </c>
      <c r="O906" s="246">
        <v>7</v>
      </c>
      <c r="P906" s="246">
        <v>15</v>
      </c>
      <c r="Q906" s="246">
        <v>0</v>
      </c>
      <c r="R906" s="246"/>
      <c r="S906" s="246"/>
      <c r="T906" s="246" t="s">
        <v>26</v>
      </c>
      <c r="U906" s="246"/>
      <c r="V906" t="str">
        <f>INDEX(樣區!H:H,MATCH(F906,樣區!E:E,0))</f>
        <v>3月,5月</v>
      </c>
      <c r="W906" s="3" t="str">
        <f t="shared" si="171"/>
        <v>Y</v>
      </c>
      <c r="X906" s="3" t="str">
        <f t="shared" si="172"/>
        <v/>
      </c>
      <c r="Y906" s="3" t="str">
        <f t="shared" si="173"/>
        <v/>
      </c>
      <c r="Z906" s="3" t="str">
        <f t="shared" si="174"/>
        <v/>
      </c>
      <c r="AA906" s="3" t="str">
        <f t="shared" si="175"/>
        <v/>
      </c>
      <c r="AB906" s="249" t="str">
        <f t="shared" si="176"/>
        <v/>
      </c>
      <c r="AC906" s="3" t="str">
        <f t="shared" si="177"/>
        <v/>
      </c>
      <c r="AD906" s="5" t="str">
        <f t="shared" si="170"/>
        <v/>
      </c>
      <c r="AE906" s="3" t="str">
        <f t="shared" si="178"/>
        <v/>
      </c>
      <c r="AF906" s="3"/>
      <c r="AH906">
        <f>MATCH(ROUND(M906,0)&amp;ROUND(N906,0),樣點!N:N,0)</f>
        <v>2290</v>
      </c>
      <c r="AI906" s="5">
        <f t="shared" si="179"/>
        <v>1.3194443949032575E-2</v>
      </c>
    </row>
    <row r="907" spans="3:35">
      <c r="C907" s="246" t="s">
        <v>423</v>
      </c>
      <c r="D907" s="246" t="s">
        <v>461</v>
      </c>
      <c r="E907" s="246" t="s">
        <v>489</v>
      </c>
      <c r="F907" s="246" t="s">
        <v>490</v>
      </c>
      <c r="G907" s="246">
        <v>2019</v>
      </c>
      <c r="H907" s="246">
        <v>4</v>
      </c>
      <c r="I907" s="246">
        <v>30</v>
      </c>
      <c r="J907" s="246">
        <v>1</v>
      </c>
      <c r="K907" s="246" t="s">
        <v>491</v>
      </c>
      <c r="L907" s="247">
        <v>6</v>
      </c>
      <c r="M907" s="246">
        <v>241300</v>
      </c>
      <c r="N907" s="246">
        <v>2635253</v>
      </c>
      <c r="O907" s="246">
        <v>7</v>
      </c>
      <c r="P907" s="246">
        <v>34</v>
      </c>
      <c r="Q907" s="246">
        <v>0</v>
      </c>
      <c r="R907" s="246"/>
      <c r="S907" s="246"/>
      <c r="T907" s="246" t="s">
        <v>31</v>
      </c>
      <c r="U907" s="246"/>
      <c r="V907" t="str">
        <f>INDEX(樣區!H:H,MATCH(F907,樣區!E:E,0))</f>
        <v>3月,5月</v>
      </c>
      <c r="W907" s="3" t="str">
        <f t="shared" si="171"/>
        <v>Y</v>
      </c>
      <c r="X907" s="3" t="str">
        <f t="shared" si="172"/>
        <v/>
      </c>
      <c r="Y907" s="3" t="str">
        <f t="shared" si="173"/>
        <v/>
      </c>
      <c r="Z907" s="3" t="str">
        <f t="shared" si="174"/>
        <v/>
      </c>
      <c r="AA907" s="3" t="str">
        <f t="shared" si="175"/>
        <v/>
      </c>
      <c r="AB907" s="249" t="str">
        <f t="shared" si="176"/>
        <v/>
      </c>
      <c r="AC907" s="3" t="str">
        <f t="shared" si="177"/>
        <v/>
      </c>
      <c r="AD907" s="5" t="str">
        <f t="shared" si="170"/>
        <v/>
      </c>
      <c r="AE907" s="3" t="str">
        <f t="shared" si="178"/>
        <v/>
      </c>
      <c r="AF907" s="3"/>
      <c r="AH907">
        <f>MATCH(ROUND(M907,0)&amp;ROUND(N907,0),樣點!N:N,0)</f>
        <v>2295</v>
      </c>
      <c r="AI907" s="5">
        <f t="shared" si="179"/>
        <v>6.2500000349245965E-3</v>
      </c>
    </row>
    <row r="908" spans="3:35">
      <c r="C908" s="246" t="s">
        <v>423</v>
      </c>
      <c r="D908" s="246" t="s">
        <v>461</v>
      </c>
      <c r="E908" s="246" t="s">
        <v>489</v>
      </c>
      <c r="F908" s="246" t="s">
        <v>490</v>
      </c>
      <c r="G908" s="246">
        <v>2019</v>
      </c>
      <c r="H908" s="246">
        <v>4</v>
      </c>
      <c r="I908" s="246">
        <v>30</v>
      </c>
      <c r="J908" s="246">
        <v>1</v>
      </c>
      <c r="K908" s="246" t="s">
        <v>491</v>
      </c>
      <c r="L908" s="247">
        <v>7</v>
      </c>
      <c r="M908" s="246">
        <v>241394</v>
      </c>
      <c r="N908" s="246">
        <v>2635077</v>
      </c>
      <c r="O908" s="246">
        <v>7</v>
      </c>
      <c r="P908" s="246">
        <v>43</v>
      </c>
      <c r="Q908" s="246">
        <v>0</v>
      </c>
      <c r="R908" s="246"/>
      <c r="S908" s="246"/>
      <c r="T908" s="246" t="s">
        <v>133</v>
      </c>
      <c r="U908" s="246"/>
      <c r="V908" t="str">
        <f>INDEX(樣區!H:H,MATCH(F908,樣區!E:E,0))</f>
        <v>3月,5月</v>
      </c>
      <c r="W908" s="3" t="str">
        <f t="shared" si="171"/>
        <v>Y</v>
      </c>
      <c r="X908" s="3" t="str">
        <f t="shared" si="172"/>
        <v/>
      </c>
      <c r="Y908" s="3" t="str">
        <f t="shared" si="173"/>
        <v/>
      </c>
      <c r="Z908" s="3" t="str">
        <f t="shared" si="174"/>
        <v/>
      </c>
      <c r="AA908" s="3" t="str">
        <f t="shared" si="175"/>
        <v/>
      </c>
      <c r="AB908" s="249" t="str">
        <f t="shared" si="176"/>
        <v/>
      </c>
      <c r="AC908" s="3" t="str">
        <f t="shared" si="177"/>
        <v/>
      </c>
      <c r="AD908" s="5" t="str">
        <f t="shared" si="170"/>
        <v/>
      </c>
      <c r="AE908" s="3" t="str">
        <f t="shared" si="178"/>
        <v/>
      </c>
      <c r="AF908" s="3"/>
      <c r="AH908">
        <f>MATCH(ROUND(M908,0)&amp;ROUND(N908,0),樣點!N:N,0)</f>
        <v>2296</v>
      </c>
      <c r="AI908" s="5">
        <f t="shared" si="179"/>
        <v>6.9444450200535357E-3</v>
      </c>
    </row>
    <row r="909" spans="3:35">
      <c r="C909" s="246" t="s">
        <v>423</v>
      </c>
      <c r="D909" s="246" t="s">
        <v>461</v>
      </c>
      <c r="E909" s="246" t="s">
        <v>489</v>
      </c>
      <c r="F909" s="246" t="s">
        <v>490</v>
      </c>
      <c r="G909" s="246">
        <v>2019</v>
      </c>
      <c r="H909" s="246">
        <v>4</v>
      </c>
      <c r="I909" s="246">
        <v>30</v>
      </c>
      <c r="J909" s="246">
        <v>1</v>
      </c>
      <c r="K909" s="246" t="s">
        <v>491</v>
      </c>
      <c r="L909" s="247">
        <v>8</v>
      </c>
      <c r="M909" s="246">
        <v>241371</v>
      </c>
      <c r="N909" s="246">
        <v>2634879</v>
      </c>
      <c r="O909" s="246">
        <v>7</v>
      </c>
      <c r="P909" s="246">
        <v>53</v>
      </c>
      <c r="Q909" s="246">
        <v>0</v>
      </c>
      <c r="R909" s="246"/>
      <c r="S909" s="246"/>
      <c r="T909" s="246" t="s">
        <v>26</v>
      </c>
      <c r="U909" s="246"/>
      <c r="V909" t="str">
        <f>INDEX(樣區!H:H,MATCH(F909,樣區!E:E,0))</f>
        <v>3月,5月</v>
      </c>
      <c r="W909" s="3" t="str">
        <f t="shared" si="171"/>
        <v>Y</v>
      </c>
      <c r="X909" s="3" t="str">
        <f t="shared" si="172"/>
        <v/>
      </c>
      <c r="Y909" s="3" t="str">
        <f t="shared" si="173"/>
        <v/>
      </c>
      <c r="Z909" s="3" t="str">
        <f t="shared" si="174"/>
        <v/>
      </c>
      <c r="AA909" s="3" t="str">
        <f t="shared" si="175"/>
        <v/>
      </c>
      <c r="AB909" s="249" t="str">
        <f t="shared" si="176"/>
        <v/>
      </c>
      <c r="AC909" s="3" t="str">
        <f t="shared" si="177"/>
        <v/>
      </c>
      <c r="AD909" s="5" t="str">
        <f t="shared" si="170"/>
        <v/>
      </c>
      <c r="AE909" s="3" t="str">
        <f t="shared" si="178"/>
        <v/>
      </c>
      <c r="AF909" s="3"/>
      <c r="AH909">
        <f>MATCH(ROUND(M909,0)&amp;ROUND(N909,0),樣點!N:N,0)</f>
        <v>2297</v>
      </c>
      <c r="AI909" s="5">
        <f t="shared" si="179"/>
        <v>1.0416665987577289E-2</v>
      </c>
    </row>
    <row r="910" spans="3:35">
      <c r="C910" s="246" t="s">
        <v>423</v>
      </c>
      <c r="D910" s="246" t="s">
        <v>461</v>
      </c>
      <c r="E910" s="246" t="s">
        <v>489</v>
      </c>
      <c r="F910" s="246" t="s">
        <v>490</v>
      </c>
      <c r="G910" s="246">
        <v>2019</v>
      </c>
      <c r="H910" s="246">
        <v>4</v>
      </c>
      <c r="I910" s="246">
        <v>30</v>
      </c>
      <c r="J910" s="246">
        <v>1</v>
      </c>
      <c r="K910" s="246" t="s">
        <v>491</v>
      </c>
      <c r="L910" s="247">
        <v>9</v>
      </c>
      <c r="M910" s="246">
        <v>241258</v>
      </c>
      <c r="N910" s="246">
        <v>2634710</v>
      </c>
      <c r="O910" s="246">
        <v>8</v>
      </c>
      <c r="P910" s="246">
        <v>8</v>
      </c>
      <c r="Q910" s="246">
        <v>2</v>
      </c>
      <c r="R910" s="246" t="s">
        <v>43</v>
      </c>
      <c r="S910" s="246" t="s">
        <v>44</v>
      </c>
      <c r="T910" s="246" t="s">
        <v>26</v>
      </c>
      <c r="U910" s="246"/>
      <c r="V910" t="str">
        <f>INDEX(樣區!H:H,MATCH(F910,樣區!E:E,0))</f>
        <v>3月,5月</v>
      </c>
      <c r="W910" s="3" t="str">
        <f t="shared" si="171"/>
        <v>Y</v>
      </c>
      <c r="X910" s="3" t="str">
        <f t="shared" si="172"/>
        <v/>
      </c>
      <c r="Y910" s="3" t="str">
        <f t="shared" si="173"/>
        <v/>
      </c>
      <c r="Z910" s="3" t="str">
        <f t="shared" si="174"/>
        <v/>
      </c>
      <c r="AA910" s="3" t="str">
        <f t="shared" si="175"/>
        <v/>
      </c>
      <c r="AB910" s="249" t="str">
        <f t="shared" si="176"/>
        <v/>
      </c>
      <c r="AC910" s="3" t="str">
        <f t="shared" si="177"/>
        <v/>
      </c>
      <c r="AD910" s="5" t="str">
        <f t="shared" si="170"/>
        <v/>
      </c>
      <c r="AE910" s="3" t="str">
        <f t="shared" si="178"/>
        <v/>
      </c>
      <c r="AF910" s="3"/>
      <c r="AH910">
        <f>MATCH(ROUND(M910,0)&amp;ROUND(N910,0),樣點!N:N,0)</f>
        <v>2298</v>
      </c>
      <c r="AI910" s="5">
        <f t="shared" si="179"/>
        <v>8.3333340007811785E-3</v>
      </c>
    </row>
    <row r="911" spans="3:35">
      <c r="C911" s="246" t="s">
        <v>423</v>
      </c>
      <c r="D911" s="246" t="s">
        <v>461</v>
      </c>
      <c r="E911" s="246" t="s">
        <v>489</v>
      </c>
      <c r="F911" s="246" t="s">
        <v>490</v>
      </c>
      <c r="G911" s="246">
        <v>2019</v>
      </c>
      <c r="H911" s="246">
        <v>4</v>
      </c>
      <c r="I911" s="246">
        <v>30</v>
      </c>
      <c r="J911" s="246">
        <v>1</v>
      </c>
      <c r="K911" s="246" t="s">
        <v>491</v>
      </c>
      <c r="L911" s="247">
        <v>10</v>
      </c>
      <c r="M911" s="246">
        <v>241348</v>
      </c>
      <c r="N911" s="246">
        <v>2634528</v>
      </c>
      <c r="O911" s="246">
        <v>8</v>
      </c>
      <c r="P911" s="246">
        <v>20</v>
      </c>
      <c r="Q911" s="246">
        <v>0</v>
      </c>
      <c r="R911" s="246"/>
      <c r="S911" s="246"/>
      <c r="T911" s="246" t="s">
        <v>26</v>
      </c>
      <c r="U911" s="246"/>
      <c r="V911" t="str">
        <f>INDEX(樣區!H:H,MATCH(F911,樣區!E:E,0))</f>
        <v>3月,5月</v>
      </c>
      <c r="W911" s="3" t="str">
        <f t="shared" si="171"/>
        <v>Y</v>
      </c>
      <c r="X911" s="3" t="str">
        <f t="shared" si="172"/>
        <v/>
      </c>
      <c r="Y911" s="3" t="str">
        <f t="shared" si="173"/>
        <v/>
      </c>
      <c r="Z911" s="3" t="str">
        <f t="shared" si="174"/>
        <v/>
      </c>
      <c r="AA911" s="3" t="str">
        <f t="shared" si="175"/>
        <v/>
      </c>
      <c r="AB911" s="249" t="str">
        <f t="shared" si="176"/>
        <v/>
      </c>
      <c r="AC911" s="3" t="str">
        <f t="shared" si="177"/>
        <v/>
      </c>
      <c r="AD911" s="5" t="str">
        <f t="shared" si="170"/>
        <v/>
      </c>
      <c r="AE911" s="3" t="str">
        <f t="shared" si="178"/>
        <v/>
      </c>
      <c r="AF911" s="3"/>
      <c r="AH911">
        <f>MATCH(ROUND(M911,0)&amp;ROUND(N911,0),樣點!N:N,0)</f>
        <v>2299</v>
      </c>
      <c r="AI911" s="5" t="str">
        <f t="shared" si="179"/>
        <v/>
      </c>
    </row>
    <row r="912" spans="3:35">
      <c r="C912" s="246" t="s">
        <v>423</v>
      </c>
      <c r="D912" s="246" t="s">
        <v>461</v>
      </c>
      <c r="E912" s="246" t="s">
        <v>492</v>
      </c>
      <c r="F912" s="246" t="s">
        <v>493</v>
      </c>
      <c r="G912" s="246">
        <v>2019</v>
      </c>
      <c r="H912" s="246">
        <v>5</v>
      </c>
      <c r="I912" s="246">
        <v>28</v>
      </c>
      <c r="J912" s="246">
        <v>1</v>
      </c>
      <c r="K912" s="246" t="s">
        <v>494</v>
      </c>
      <c r="L912" s="247">
        <v>1</v>
      </c>
      <c r="M912" s="246">
        <v>248451</v>
      </c>
      <c r="N912" s="246">
        <v>2630351</v>
      </c>
      <c r="O912" s="246">
        <v>8</v>
      </c>
      <c r="P912" s="246">
        <v>0</v>
      </c>
      <c r="Q912" s="246">
        <v>0</v>
      </c>
      <c r="R912" s="246"/>
      <c r="S912" s="246"/>
      <c r="T912" s="246" t="s">
        <v>32</v>
      </c>
      <c r="U912" s="246"/>
      <c r="V912" t="str">
        <f>INDEX(樣區!H:H,MATCH(F912,樣區!E:E,0))</f>
        <v>4月,6月</v>
      </c>
      <c r="W912" s="3" t="str">
        <f t="shared" si="171"/>
        <v>Y</v>
      </c>
      <c r="X912" s="3" t="str">
        <f t="shared" si="172"/>
        <v/>
      </c>
      <c r="Y912" s="3" t="str">
        <f t="shared" si="173"/>
        <v/>
      </c>
      <c r="Z912" s="3" t="str">
        <f t="shared" si="174"/>
        <v/>
      </c>
      <c r="AA912" s="3" t="str">
        <f t="shared" si="175"/>
        <v/>
      </c>
      <c r="AB912" s="249" t="str">
        <f t="shared" si="176"/>
        <v/>
      </c>
      <c r="AC912" s="3" t="str">
        <f t="shared" si="177"/>
        <v/>
      </c>
      <c r="AD912" s="5" t="str">
        <f t="shared" si="170"/>
        <v/>
      </c>
      <c r="AE912" s="3" t="str">
        <f t="shared" si="178"/>
        <v/>
      </c>
      <c r="AF912" s="3"/>
      <c r="AH912">
        <f>MATCH(ROUND(M912,0)&amp;ROUND(N912,0),樣點!N:N,0)</f>
        <v>2300</v>
      </c>
      <c r="AI912" s="5">
        <f t="shared" si="179"/>
        <v>6.9444439723156393E-3</v>
      </c>
    </row>
    <row r="913" spans="3:35">
      <c r="C913" s="246" t="s">
        <v>423</v>
      </c>
      <c r="D913" s="246" t="s">
        <v>461</v>
      </c>
      <c r="E913" s="246" t="s">
        <v>492</v>
      </c>
      <c r="F913" s="246" t="s">
        <v>493</v>
      </c>
      <c r="G913" s="246">
        <v>2019</v>
      </c>
      <c r="H913" s="246">
        <v>5</v>
      </c>
      <c r="I913" s="246">
        <v>28</v>
      </c>
      <c r="J913" s="246">
        <v>1</v>
      </c>
      <c r="K913" s="246" t="s">
        <v>494</v>
      </c>
      <c r="L913" s="247">
        <v>2</v>
      </c>
      <c r="M913" s="246">
        <v>248265</v>
      </c>
      <c r="N913" s="246">
        <v>2630260</v>
      </c>
      <c r="O913" s="246">
        <v>8</v>
      </c>
      <c r="P913" s="246">
        <v>10</v>
      </c>
      <c r="Q913" s="246">
        <v>0</v>
      </c>
      <c r="R913" s="246"/>
      <c r="S913" s="246"/>
      <c r="T913" s="246" t="s">
        <v>26</v>
      </c>
      <c r="U913" s="246"/>
      <c r="V913" t="str">
        <f>INDEX(樣區!H:H,MATCH(F913,樣區!E:E,0))</f>
        <v>4月,6月</v>
      </c>
      <c r="W913" s="3" t="str">
        <f t="shared" si="171"/>
        <v>Y</v>
      </c>
      <c r="X913" s="3" t="str">
        <f t="shared" si="172"/>
        <v/>
      </c>
      <c r="Y913" s="3" t="str">
        <f t="shared" si="173"/>
        <v/>
      </c>
      <c r="Z913" s="3" t="str">
        <f t="shared" si="174"/>
        <v/>
      </c>
      <c r="AA913" s="3" t="str">
        <f t="shared" si="175"/>
        <v/>
      </c>
      <c r="AB913" s="249" t="str">
        <f t="shared" si="176"/>
        <v/>
      </c>
      <c r="AC913" s="3" t="str">
        <f t="shared" si="177"/>
        <v/>
      </c>
      <c r="AD913" s="5" t="str">
        <f t="shared" si="170"/>
        <v/>
      </c>
      <c r="AE913" s="3" t="str">
        <f t="shared" si="178"/>
        <v/>
      </c>
      <c r="AF913" s="3"/>
      <c r="AH913">
        <f>MATCH(ROUND(M913,0)&amp;ROUND(N913,0),樣點!N:N,0)</f>
        <v>2301</v>
      </c>
      <c r="AI913" s="5">
        <f t="shared" si="179"/>
        <v>6.9444450200535357E-3</v>
      </c>
    </row>
    <row r="914" spans="3:35">
      <c r="C914" s="246" t="s">
        <v>423</v>
      </c>
      <c r="D914" s="246" t="s">
        <v>461</v>
      </c>
      <c r="E914" s="246" t="s">
        <v>492</v>
      </c>
      <c r="F914" s="246" t="s">
        <v>493</v>
      </c>
      <c r="G914" s="246">
        <v>2019</v>
      </c>
      <c r="H914" s="246">
        <v>5</v>
      </c>
      <c r="I914" s="246">
        <v>28</v>
      </c>
      <c r="J914" s="246">
        <v>1</v>
      </c>
      <c r="K914" s="246" t="s">
        <v>494</v>
      </c>
      <c r="L914" s="247">
        <v>3</v>
      </c>
      <c r="M914" s="246">
        <v>248274</v>
      </c>
      <c r="N914" s="246">
        <v>2630051</v>
      </c>
      <c r="O914" s="246">
        <v>8</v>
      </c>
      <c r="P914" s="246">
        <v>20</v>
      </c>
      <c r="Q914" s="246">
        <v>0</v>
      </c>
      <c r="R914" s="246"/>
      <c r="S914" s="246"/>
      <c r="T914" s="246" t="s">
        <v>26</v>
      </c>
      <c r="U914" s="246"/>
      <c r="V914" t="str">
        <f>INDEX(樣區!H:H,MATCH(F914,樣區!E:E,0))</f>
        <v>4月,6月</v>
      </c>
      <c r="W914" s="3" t="str">
        <f t="shared" si="171"/>
        <v>Y</v>
      </c>
      <c r="X914" s="3" t="str">
        <f t="shared" si="172"/>
        <v/>
      </c>
      <c r="Y914" s="3" t="str">
        <f t="shared" si="173"/>
        <v/>
      </c>
      <c r="Z914" s="3" t="str">
        <f t="shared" si="174"/>
        <v/>
      </c>
      <c r="AA914" s="3" t="str">
        <f t="shared" si="175"/>
        <v/>
      </c>
      <c r="AB914" s="249" t="str">
        <f t="shared" si="176"/>
        <v/>
      </c>
      <c r="AC914" s="3" t="str">
        <f t="shared" si="177"/>
        <v/>
      </c>
      <c r="AD914" s="5" t="str">
        <f t="shared" si="170"/>
        <v/>
      </c>
      <c r="AE914" s="3" t="str">
        <f t="shared" si="178"/>
        <v/>
      </c>
      <c r="AF914" s="3"/>
      <c r="AH914">
        <f>MATCH(ROUND(M914,0)&amp;ROUND(N914,0),樣點!N:N,0)</f>
        <v>2302</v>
      </c>
      <c r="AI914" s="5">
        <f t="shared" si="179"/>
        <v>6.9444439723156393E-3</v>
      </c>
    </row>
    <row r="915" spans="3:35">
      <c r="C915" s="246" t="s">
        <v>423</v>
      </c>
      <c r="D915" s="246" t="s">
        <v>461</v>
      </c>
      <c r="E915" s="246" t="s">
        <v>492</v>
      </c>
      <c r="F915" s="246" t="s">
        <v>493</v>
      </c>
      <c r="G915" s="246">
        <v>2019</v>
      </c>
      <c r="H915" s="246">
        <v>5</v>
      </c>
      <c r="I915" s="246">
        <v>28</v>
      </c>
      <c r="J915" s="246">
        <v>1</v>
      </c>
      <c r="K915" s="246" t="s">
        <v>494</v>
      </c>
      <c r="L915" s="247">
        <v>4</v>
      </c>
      <c r="M915" s="246">
        <v>248152</v>
      </c>
      <c r="N915" s="246">
        <v>2629898</v>
      </c>
      <c r="O915" s="246">
        <v>8</v>
      </c>
      <c r="P915" s="246">
        <v>30</v>
      </c>
      <c r="Q915" s="246">
        <v>0</v>
      </c>
      <c r="R915" s="246"/>
      <c r="S915" s="246"/>
      <c r="T915" s="246" t="s">
        <v>26</v>
      </c>
      <c r="U915" s="246"/>
      <c r="V915" t="str">
        <f>INDEX(樣區!H:H,MATCH(F915,樣區!E:E,0))</f>
        <v>4月,6月</v>
      </c>
      <c r="W915" s="3" t="str">
        <f t="shared" si="171"/>
        <v>Y</v>
      </c>
      <c r="X915" s="3" t="str">
        <f t="shared" si="172"/>
        <v/>
      </c>
      <c r="Y915" s="3" t="str">
        <f t="shared" si="173"/>
        <v/>
      </c>
      <c r="Z915" s="3" t="str">
        <f t="shared" si="174"/>
        <v/>
      </c>
      <c r="AA915" s="3" t="str">
        <f t="shared" si="175"/>
        <v/>
      </c>
      <c r="AB915" s="249" t="str">
        <f t="shared" si="176"/>
        <v/>
      </c>
      <c r="AC915" s="3" t="str">
        <f t="shared" si="177"/>
        <v/>
      </c>
      <c r="AD915" s="5" t="str">
        <f t="shared" si="170"/>
        <v/>
      </c>
      <c r="AE915" s="3" t="str">
        <f t="shared" si="178"/>
        <v/>
      </c>
      <c r="AF915" s="3"/>
      <c r="AH915">
        <f>MATCH(ROUND(M915,0)&amp;ROUND(N915,0),樣點!N:N,0)</f>
        <v>2303</v>
      </c>
      <c r="AI915" s="5">
        <f t="shared" si="179"/>
        <v>6.9444450200535357E-3</v>
      </c>
    </row>
    <row r="916" spans="3:35">
      <c r="C916" s="246" t="s">
        <v>423</v>
      </c>
      <c r="D916" s="246" t="s">
        <v>461</v>
      </c>
      <c r="E916" s="246" t="s">
        <v>492</v>
      </c>
      <c r="F916" s="246" t="s">
        <v>493</v>
      </c>
      <c r="G916" s="246">
        <v>2019</v>
      </c>
      <c r="H916" s="246">
        <v>5</v>
      </c>
      <c r="I916" s="246">
        <v>28</v>
      </c>
      <c r="J916" s="246">
        <v>1</v>
      </c>
      <c r="K916" s="246" t="s">
        <v>494</v>
      </c>
      <c r="L916" s="247">
        <v>5</v>
      </c>
      <c r="M916" s="246">
        <v>248081</v>
      </c>
      <c r="N916" s="246">
        <v>2629712</v>
      </c>
      <c r="O916" s="246">
        <v>8</v>
      </c>
      <c r="P916" s="246">
        <v>40</v>
      </c>
      <c r="Q916" s="246">
        <v>0</v>
      </c>
      <c r="R916" s="246"/>
      <c r="S916" s="246"/>
      <c r="T916" s="246" t="s">
        <v>26</v>
      </c>
      <c r="U916" s="246"/>
      <c r="V916" t="str">
        <f>INDEX(樣區!H:H,MATCH(F916,樣區!E:E,0))</f>
        <v>4月,6月</v>
      </c>
      <c r="W916" s="3" t="str">
        <f t="shared" si="171"/>
        <v>Y</v>
      </c>
      <c r="X916" s="3" t="str">
        <f t="shared" si="172"/>
        <v/>
      </c>
      <c r="Y916" s="3" t="str">
        <f t="shared" si="173"/>
        <v/>
      </c>
      <c r="Z916" s="3" t="str">
        <f t="shared" si="174"/>
        <v/>
      </c>
      <c r="AA916" s="3" t="str">
        <f t="shared" si="175"/>
        <v/>
      </c>
      <c r="AB916" s="249" t="str">
        <f t="shared" si="176"/>
        <v/>
      </c>
      <c r="AC916" s="3" t="str">
        <f t="shared" si="177"/>
        <v/>
      </c>
      <c r="AD916" s="5" t="str">
        <f t="shared" si="170"/>
        <v/>
      </c>
      <c r="AE916" s="3" t="str">
        <f t="shared" si="178"/>
        <v/>
      </c>
      <c r="AF916" s="3"/>
      <c r="AH916">
        <f>MATCH(ROUND(M916,0)&amp;ROUND(N916,0),樣點!N:N,0)</f>
        <v>2304</v>
      </c>
      <c r="AI916" s="5">
        <f t="shared" si="179"/>
        <v>1.3888888992369175E-2</v>
      </c>
    </row>
    <row r="917" spans="3:35">
      <c r="C917" s="246" t="s">
        <v>423</v>
      </c>
      <c r="D917" s="246" t="s">
        <v>461</v>
      </c>
      <c r="E917" s="246" t="s">
        <v>492</v>
      </c>
      <c r="F917" s="246" t="s">
        <v>493</v>
      </c>
      <c r="G917" s="246">
        <v>2019</v>
      </c>
      <c r="H917" s="246">
        <v>5</v>
      </c>
      <c r="I917" s="246">
        <v>28</v>
      </c>
      <c r="J917" s="246">
        <v>1</v>
      </c>
      <c r="K917" s="246" t="s">
        <v>494</v>
      </c>
      <c r="L917" s="247">
        <v>6</v>
      </c>
      <c r="M917" s="246">
        <v>248150</v>
      </c>
      <c r="N917" s="246">
        <v>2629514</v>
      </c>
      <c r="O917" s="246">
        <v>9</v>
      </c>
      <c r="P917" s="246">
        <v>0</v>
      </c>
      <c r="Q917" s="246">
        <v>0</v>
      </c>
      <c r="R917" s="246"/>
      <c r="S917" s="246"/>
      <c r="T917" s="246" t="s">
        <v>26</v>
      </c>
      <c r="U917" s="246"/>
      <c r="V917" t="str">
        <f>INDEX(樣區!H:H,MATCH(F917,樣區!E:E,0))</f>
        <v>4月,6月</v>
      </c>
      <c r="W917" s="3" t="str">
        <f t="shared" si="171"/>
        <v>Y</v>
      </c>
      <c r="X917" s="3" t="str">
        <f t="shared" si="172"/>
        <v/>
      </c>
      <c r="Y917" s="3" t="str">
        <f t="shared" si="173"/>
        <v/>
      </c>
      <c r="Z917" s="3" t="str">
        <f t="shared" si="174"/>
        <v/>
      </c>
      <c r="AA917" s="3" t="str">
        <f t="shared" si="175"/>
        <v/>
      </c>
      <c r="AB917" s="249" t="str">
        <f t="shared" si="176"/>
        <v/>
      </c>
      <c r="AC917" s="3" t="str">
        <f t="shared" si="177"/>
        <v/>
      </c>
      <c r="AD917" s="5" t="str">
        <f t="shared" si="170"/>
        <v/>
      </c>
      <c r="AE917" s="3" t="str">
        <f t="shared" si="178"/>
        <v/>
      </c>
      <c r="AF917" s="3"/>
      <c r="AH917">
        <f>MATCH(ROUND(M917,0)&amp;ROUND(N917,0),樣點!N:N,0)</f>
        <v>2305</v>
      </c>
      <c r="AI917" s="5">
        <f t="shared" si="179"/>
        <v>1.3888888002838939E-2</v>
      </c>
    </row>
    <row r="918" spans="3:35">
      <c r="C918" s="246" t="s">
        <v>423</v>
      </c>
      <c r="D918" s="246" t="s">
        <v>461</v>
      </c>
      <c r="E918" s="246" t="s">
        <v>492</v>
      </c>
      <c r="F918" s="246" t="s">
        <v>493</v>
      </c>
      <c r="G918" s="246">
        <v>2019</v>
      </c>
      <c r="H918" s="246">
        <v>5</v>
      </c>
      <c r="I918" s="246">
        <v>28</v>
      </c>
      <c r="J918" s="246">
        <v>1</v>
      </c>
      <c r="K918" s="246" t="s">
        <v>494</v>
      </c>
      <c r="L918" s="247">
        <v>7</v>
      </c>
      <c r="M918" s="246">
        <v>248192</v>
      </c>
      <c r="N918" s="246">
        <v>2629330</v>
      </c>
      <c r="O918" s="246">
        <v>9</v>
      </c>
      <c r="P918" s="246">
        <v>20</v>
      </c>
      <c r="Q918" s="246">
        <v>0</v>
      </c>
      <c r="R918" s="246"/>
      <c r="S918" s="246"/>
      <c r="T918" s="246" t="s">
        <v>26</v>
      </c>
      <c r="U918" s="246"/>
      <c r="V918" t="str">
        <f>INDEX(樣區!H:H,MATCH(F918,樣區!E:E,0))</f>
        <v>4月,6月</v>
      </c>
      <c r="W918" s="3" t="str">
        <f t="shared" si="171"/>
        <v>Y</v>
      </c>
      <c r="X918" s="3" t="str">
        <f t="shared" si="172"/>
        <v/>
      </c>
      <c r="Y918" s="3" t="str">
        <f t="shared" si="173"/>
        <v/>
      </c>
      <c r="Z918" s="3" t="str">
        <f t="shared" si="174"/>
        <v/>
      </c>
      <c r="AA918" s="3" t="str">
        <f t="shared" si="175"/>
        <v/>
      </c>
      <c r="AB918" s="249" t="str">
        <f t="shared" si="176"/>
        <v/>
      </c>
      <c r="AC918" s="3" t="str">
        <f t="shared" si="177"/>
        <v/>
      </c>
      <c r="AD918" s="5" t="str">
        <f t="shared" si="170"/>
        <v/>
      </c>
      <c r="AE918" s="3" t="str">
        <f t="shared" si="178"/>
        <v/>
      </c>
      <c r="AF918" s="3"/>
      <c r="AH918">
        <f>MATCH(ROUND(M918,0)&amp;ROUND(N918,0),樣點!N:N,0)</f>
        <v>2306</v>
      </c>
      <c r="AI918" s="5" t="str">
        <f t="shared" si="179"/>
        <v/>
      </c>
    </row>
    <row r="919" spans="3:35">
      <c r="C919" s="246" t="s">
        <v>423</v>
      </c>
      <c r="D919" s="246" t="s">
        <v>461</v>
      </c>
      <c r="E919" s="246" t="s">
        <v>495</v>
      </c>
      <c r="F919" s="246" t="s">
        <v>496</v>
      </c>
      <c r="G919" s="246">
        <v>2019</v>
      </c>
      <c r="H919" s="246">
        <v>5</v>
      </c>
      <c r="I919" s="246">
        <v>15</v>
      </c>
      <c r="J919" s="246">
        <v>1</v>
      </c>
      <c r="K919" s="246" t="s">
        <v>497</v>
      </c>
      <c r="L919" s="247">
        <v>1</v>
      </c>
      <c r="M919" s="246">
        <v>239699</v>
      </c>
      <c r="N919" s="246">
        <v>2629121</v>
      </c>
      <c r="O919" s="246">
        <v>7</v>
      </c>
      <c r="P919" s="246">
        <v>36</v>
      </c>
      <c r="Q919" s="246">
        <v>0</v>
      </c>
      <c r="R919" s="246"/>
      <c r="S919" s="246"/>
      <c r="T919" s="246" t="s">
        <v>26</v>
      </c>
      <c r="U919" s="246"/>
      <c r="V919" t="str">
        <f>INDEX(樣區!H:H,MATCH(F919,樣區!E:E,0))</f>
        <v>3月,5月</v>
      </c>
      <c r="W919" s="3" t="str">
        <f t="shared" si="171"/>
        <v>Y</v>
      </c>
      <c r="X919" s="3" t="str">
        <f t="shared" si="172"/>
        <v/>
      </c>
      <c r="Y919" s="3" t="str">
        <f t="shared" si="173"/>
        <v/>
      </c>
      <c r="Z919" s="3" t="str">
        <f t="shared" si="174"/>
        <v/>
      </c>
      <c r="AA919" s="3" t="str">
        <f t="shared" si="175"/>
        <v/>
      </c>
      <c r="AB919" s="249" t="str">
        <f t="shared" si="176"/>
        <v/>
      </c>
      <c r="AC919" s="3" t="str">
        <f t="shared" si="177"/>
        <v/>
      </c>
      <c r="AD919" s="5" t="str">
        <f t="shared" si="170"/>
        <v/>
      </c>
      <c r="AE919" s="3" t="str">
        <f t="shared" si="178"/>
        <v/>
      </c>
      <c r="AF919" s="3"/>
      <c r="AH919">
        <f>MATCH(ROUND(M919,0)&amp;ROUND(N919,0),樣點!N:N,0)</f>
        <v>2307</v>
      </c>
      <c r="AI919" s="5">
        <f t="shared" si="179"/>
        <v>9.7222219919785857E-3</v>
      </c>
    </row>
    <row r="920" spans="3:35">
      <c r="C920" s="246" t="s">
        <v>423</v>
      </c>
      <c r="D920" s="246" t="s">
        <v>461</v>
      </c>
      <c r="E920" s="246" t="s">
        <v>495</v>
      </c>
      <c r="F920" s="246" t="s">
        <v>496</v>
      </c>
      <c r="G920" s="246">
        <v>2019</v>
      </c>
      <c r="H920" s="246">
        <v>5</v>
      </c>
      <c r="I920" s="246">
        <v>15</v>
      </c>
      <c r="J920" s="246">
        <v>1</v>
      </c>
      <c r="K920" s="246" t="s">
        <v>497</v>
      </c>
      <c r="L920" s="247">
        <v>2</v>
      </c>
      <c r="M920" s="246">
        <v>239706</v>
      </c>
      <c r="N920" s="246">
        <v>2628921</v>
      </c>
      <c r="O920" s="246">
        <v>7</v>
      </c>
      <c r="P920" s="246">
        <v>50</v>
      </c>
      <c r="Q920" s="246">
        <v>0</v>
      </c>
      <c r="R920" s="246"/>
      <c r="S920" s="246"/>
      <c r="T920" s="246" t="s">
        <v>31</v>
      </c>
      <c r="U920" s="246"/>
      <c r="V920" t="str">
        <f>INDEX(樣區!H:H,MATCH(F920,樣區!E:E,0))</f>
        <v>3月,5月</v>
      </c>
      <c r="W920" s="3" t="str">
        <f t="shared" si="171"/>
        <v>Y</v>
      </c>
      <c r="X920" s="3" t="str">
        <f t="shared" si="172"/>
        <v/>
      </c>
      <c r="Y920" s="3" t="str">
        <f t="shared" si="173"/>
        <v/>
      </c>
      <c r="Z920" s="3" t="str">
        <f t="shared" si="174"/>
        <v/>
      </c>
      <c r="AA920" s="3" t="str">
        <f t="shared" si="175"/>
        <v/>
      </c>
      <c r="AB920" s="249" t="str">
        <f t="shared" si="176"/>
        <v/>
      </c>
      <c r="AC920" s="3" t="str">
        <f t="shared" si="177"/>
        <v/>
      </c>
      <c r="AD920" s="5" t="str">
        <f t="shared" si="170"/>
        <v/>
      </c>
      <c r="AE920" s="3" t="str">
        <f t="shared" si="178"/>
        <v/>
      </c>
      <c r="AF920" s="3"/>
      <c r="AH920">
        <f>MATCH(ROUND(M920,0)&amp;ROUND(N920,0),樣點!N:N,0)</f>
        <v>2308</v>
      </c>
      <c r="AI920" s="5">
        <f t="shared" si="179"/>
        <v>9.0277779963798821E-3</v>
      </c>
    </row>
    <row r="921" spans="3:35">
      <c r="C921" s="246" t="s">
        <v>423</v>
      </c>
      <c r="D921" s="246" t="s">
        <v>461</v>
      </c>
      <c r="E921" s="246" t="s">
        <v>495</v>
      </c>
      <c r="F921" s="246" t="s">
        <v>496</v>
      </c>
      <c r="G921" s="246">
        <v>2019</v>
      </c>
      <c r="H921" s="246">
        <v>5</v>
      </c>
      <c r="I921" s="246">
        <v>15</v>
      </c>
      <c r="J921" s="246">
        <v>1</v>
      </c>
      <c r="K921" s="246" t="s">
        <v>497</v>
      </c>
      <c r="L921" s="247">
        <v>3</v>
      </c>
      <c r="M921" s="246">
        <v>239659</v>
      </c>
      <c r="N921" s="246">
        <v>2628726</v>
      </c>
      <c r="O921" s="246">
        <v>8</v>
      </c>
      <c r="P921" s="246">
        <v>3</v>
      </c>
      <c r="Q921" s="246">
        <v>0</v>
      </c>
      <c r="R921" s="246"/>
      <c r="S921" s="246"/>
      <c r="T921" s="246" t="s">
        <v>31</v>
      </c>
      <c r="U921" s="246"/>
      <c r="V921" t="str">
        <f>INDEX(樣區!H:H,MATCH(F921,樣區!E:E,0))</f>
        <v>3月,5月</v>
      </c>
      <c r="W921" s="3" t="str">
        <f t="shared" si="171"/>
        <v>Y</v>
      </c>
      <c r="X921" s="3" t="str">
        <f t="shared" si="172"/>
        <v/>
      </c>
      <c r="Y921" s="3" t="str">
        <f t="shared" si="173"/>
        <v/>
      </c>
      <c r="Z921" s="3" t="str">
        <f t="shared" si="174"/>
        <v/>
      </c>
      <c r="AA921" s="3" t="str">
        <f t="shared" si="175"/>
        <v/>
      </c>
      <c r="AB921" s="249" t="str">
        <f t="shared" si="176"/>
        <v/>
      </c>
      <c r="AC921" s="3" t="str">
        <f t="shared" si="177"/>
        <v/>
      </c>
      <c r="AD921" s="5" t="str">
        <f t="shared" si="170"/>
        <v/>
      </c>
      <c r="AE921" s="3" t="str">
        <f t="shared" si="178"/>
        <v/>
      </c>
      <c r="AF921" s="3"/>
      <c r="AH921">
        <f>MATCH(ROUND(M921,0)&amp;ROUND(N921,0),樣點!N:N,0)</f>
        <v>2309</v>
      </c>
      <c r="AI921" s="5">
        <f t="shared" si="179"/>
        <v>7.6388890156522393E-3</v>
      </c>
    </row>
    <row r="922" spans="3:35">
      <c r="C922" s="246" t="s">
        <v>423</v>
      </c>
      <c r="D922" s="246" t="s">
        <v>461</v>
      </c>
      <c r="E922" s="246" t="s">
        <v>495</v>
      </c>
      <c r="F922" s="246" t="s">
        <v>496</v>
      </c>
      <c r="G922" s="246">
        <v>2019</v>
      </c>
      <c r="H922" s="246">
        <v>5</v>
      </c>
      <c r="I922" s="246">
        <v>15</v>
      </c>
      <c r="J922" s="246">
        <v>1</v>
      </c>
      <c r="K922" s="246" t="s">
        <v>497</v>
      </c>
      <c r="L922" s="247">
        <v>4</v>
      </c>
      <c r="M922" s="246">
        <v>239671</v>
      </c>
      <c r="N922" s="246">
        <v>2628526</v>
      </c>
      <c r="O922" s="246">
        <v>8</v>
      </c>
      <c r="P922" s="246">
        <v>14</v>
      </c>
      <c r="Q922" s="246">
        <v>0</v>
      </c>
      <c r="R922" s="246"/>
      <c r="S922" s="246"/>
      <c r="T922" s="246" t="s">
        <v>26</v>
      </c>
      <c r="U922" s="246"/>
      <c r="V922" t="str">
        <f>INDEX(樣區!H:H,MATCH(F922,樣區!E:E,0))</f>
        <v>3月,5月</v>
      </c>
      <c r="W922" s="3" t="str">
        <f t="shared" si="171"/>
        <v>Y</v>
      </c>
      <c r="X922" s="3" t="str">
        <f t="shared" si="172"/>
        <v/>
      </c>
      <c r="Y922" s="3" t="str">
        <f t="shared" si="173"/>
        <v/>
      </c>
      <c r="Z922" s="3" t="str">
        <f t="shared" si="174"/>
        <v/>
      </c>
      <c r="AA922" s="3" t="str">
        <f t="shared" si="175"/>
        <v/>
      </c>
      <c r="AB922" s="249" t="str">
        <f t="shared" si="176"/>
        <v/>
      </c>
      <c r="AC922" s="3" t="str">
        <f t="shared" si="177"/>
        <v/>
      </c>
      <c r="AD922" s="5" t="str">
        <f t="shared" si="170"/>
        <v/>
      </c>
      <c r="AE922" s="3" t="str">
        <f t="shared" si="178"/>
        <v/>
      </c>
      <c r="AF922" s="3"/>
      <c r="AH922">
        <f>MATCH(ROUND(M922,0)&amp;ROUND(N922,0),樣點!N:N,0)</f>
        <v>2310</v>
      </c>
      <c r="AI922" s="5">
        <f t="shared" si="179"/>
        <v>7.6388889574445784E-3</v>
      </c>
    </row>
    <row r="923" spans="3:35">
      <c r="C923" s="246" t="s">
        <v>423</v>
      </c>
      <c r="D923" s="246" t="s">
        <v>461</v>
      </c>
      <c r="E923" s="246" t="s">
        <v>495</v>
      </c>
      <c r="F923" s="246" t="s">
        <v>496</v>
      </c>
      <c r="G923" s="246">
        <v>2019</v>
      </c>
      <c r="H923" s="246">
        <v>5</v>
      </c>
      <c r="I923" s="246">
        <v>15</v>
      </c>
      <c r="J923" s="246">
        <v>1</v>
      </c>
      <c r="K923" s="246" t="s">
        <v>497</v>
      </c>
      <c r="L923" s="247">
        <v>5</v>
      </c>
      <c r="M923" s="246">
        <v>239606</v>
      </c>
      <c r="N923" s="246">
        <v>2628337</v>
      </c>
      <c r="O923" s="246">
        <v>8</v>
      </c>
      <c r="P923" s="246">
        <v>25</v>
      </c>
      <c r="Q923" s="246">
        <v>0</v>
      </c>
      <c r="R923" s="246"/>
      <c r="S923" s="246"/>
      <c r="T923" s="246" t="s">
        <v>26</v>
      </c>
      <c r="U923" s="246"/>
      <c r="V923" t="str">
        <f>INDEX(樣區!H:H,MATCH(F923,樣區!E:E,0))</f>
        <v>3月,5月</v>
      </c>
      <c r="W923" s="3" t="str">
        <f t="shared" si="171"/>
        <v>Y</v>
      </c>
      <c r="X923" s="3" t="str">
        <f t="shared" si="172"/>
        <v/>
      </c>
      <c r="Y923" s="3" t="str">
        <f t="shared" si="173"/>
        <v/>
      </c>
      <c r="Z923" s="3" t="str">
        <f t="shared" si="174"/>
        <v/>
      </c>
      <c r="AA923" s="3" t="str">
        <f t="shared" si="175"/>
        <v/>
      </c>
      <c r="AB923" s="249" t="str">
        <f t="shared" si="176"/>
        <v/>
      </c>
      <c r="AC923" s="3" t="str">
        <f t="shared" si="177"/>
        <v/>
      </c>
      <c r="AD923" s="5" t="str">
        <f t="shared" si="170"/>
        <v/>
      </c>
      <c r="AE923" s="3" t="str">
        <f t="shared" si="178"/>
        <v/>
      </c>
      <c r="AF923" s="3"/>
      <c r="AH923">
        <f>MATCH(ROUND(M923,0)&amp;ROUND(N923,0),樣點!N:N,0)</f>
        <v>2311</v>
      </c>
      <c r="AI923" s="5">
        <f t="shared" si="179"/>
        <v>8.3333330112509429E-3</v>
      </c>
    </row>
    <row r="924" spans="3:35">
      <c r="C924" s="246" t="s">
        <v>423</v>
      </c>
      <c r="D924" s="246" t="s">
        <v>461</v>
      </c>
      <c r="E924" s="246" t="s">
        <v>495</v>
      </c>
      <c r="F924" s="246" t="s">
        <v>496</v>
      </c>
      <c r="G924" s="246">
        <v>2019</v>
      </c>
      <c r="H924" s="246">
        <v>5</v>
      </c>
      <c r="I924" s="246">
        <v>15</v>
      </c>
      <c r="J924" s="246">
        <v>1</v>
      </c>
      <c r="K924" s="246" t="s">
        <v>497</v>
      </c>
      <c r="L924" s="247">
        <v>6</v>
      </c>
      <c r="M924" s="246">
        <v>239598</v>
      </c>
      <c r="N924" s="246">
        <v>2628147</v>
      </c>
      <c r="O924" s="246">
        <v>8</v>
      </c>
      <c r="P924" s="246">
        <v>37</v>
      </c>
      <c r="Q924" s="246">
        <v>0</v>
      </c>
      <c r="R924" s="246"/>
      <c r="S924" s="246"/>
      <c r="T924" s="246" t="s">
        <v>26</v>
      </c>
      <c r="U924" s="246"/>
      <c r="V924" t="str">
        <f>INDEX(樣區!H:H,MATCH(F924,樣區!E:E,0))</f>
        <v>3月,5月</v>
      </c>
      <c r="W924" s="3" t="str">
        <f t="shared" si="171"/>
        <v>Y</v>
      </c>
      <c r="X924" s="3" t="str">
        <f t="shared" si="172"/>
        <v/>
      </c>
      <c r="Y924" s="3" t="str">
        <f t="shared" si="173"/>
        <v/>
      </c>
      <c r="Z924" s="3" t="str">
        <f t="shared" si="174"/>
        <v/>
      </c>
      <c r="AA924" s="3" t="str">
        <f t="shared" si="175"/>
        <v/>
      </c>
      <c r="AB924" s="249" t="str">
        <f t="shared" si="176"/>
        <v/>
      </c>
      <c r="AC924" s="3" t="str">
        <f t="shared" si="177"/>
        <v/>
      </c>
      <c r="AD924" s="5" t="str">
        <f t="shared" si="170"/>
        <v/>
      </c>
      <c r="AE924" s="3" t="str">
        <f t="shared" si="178"/>
        <v/>
      </c>
      <c r="AF924" s="3"/>
      <c r="AH924">
        <f>MATCH(ROUND(M924,0)&amp;ROUND(N924,0),樣點!N:N,0)</f>
        <v>2312</v>
      </c>
      <c r="AI924" s="5">
        <f t="shared" si="179"/>
        <v>8.3333340007811785E-3</v>
      </c>
    </row>
    <row r="925" spans="3:35">
      <c r="C925" s="246" t="s">
        <v>423</v>
      </c>
      <c r="D925" s="246" t="s">
        <v>461</v>
      </c>
      <c r="E925" s="246" t="s">
        <v>495</v>
      </c>
      <c r="F925" s="246" t="s">
        <v>496</v>
      </c>
      <c r="G925" s="246">
        <v>2019</v>
      </c>
      <c r="H925" s="246">
        <v>5</v>
      </c>
      <c r="I925" s="246">
        <v>15</v>
      </c>
      <c r="J925" s="246">
        <v>1</v>
      </c>
      <c r="K925" s="246" t="s">
        <v>497</v>
      </c>
      <c r="L925" s="247">
        <v>7</v>
      </c>
      <c r="M925" s="246">
        <v>239700</v>
      </c>
      <c r="N925" s="246">
        <v>2327966</v>
      </c>
      <c r="O925" s="246">
        <v>8</v>
      </c>
      <c r="P925" s="246">
        <v>49</v>
      </c>
      <c r="Q925" s="246">
        <v>0</v>
      </c>
      <c r="R925" s="246"/>
      <c r="S925" s="246"/>
      <c r="T925" s="246" t="s">
        <v>26</v>
      </c>
      <c r="U925" s="246"/>
      <c r="V925" t="str">
        <f>INDEX(樣區!H:H,MATCH(F925,樣區!E:E,0))</f>
        <v>3月,5月</v>
      </c>
      <c r="W925" s="3" t="str">
        <f t="shared" si="171"/>
        <v>N</v>
      </c>
      <c r="X925" s="3" t="str">
        <f t="shared" si="172"/>
        <v/>
      </c>
      <c r="Y925" s="3" t="str">
        <f t="shared" si="173"/>
        <v/>
      </c>
      <c r="Z925" s="3" t="str">
        <f t="shared" si="174"/>
        <v/>
      </c>
      <c r="AA925" s="3" t="str">
        <f t="shared" si="175"/>
        <v/>
      </c>
      <c r="AB925" s="2" t="str">
        <f t="shared" si="176"/>
        <v/>
      </c>
      <c r="AC925" s="3" t="str">
        <f t="shared" si="177"/>
        <v/>
      </c>
      <c r="AD925" s="5" t="str">
        <f>IF(ISBLANK(O925),"需記錄時間",IFERROR(IF((AI925-TIME(0,5,59))&lt;0,"需計滿6分鍾",""),""))</f>
        <v/>
      </c>
      <c r="AE925" s="3" t="str">
        <f t="shared" si="178"/>
        <v/>
      </c>
      <c r="AF925" s="3"/>
      <c r="AH925" t="e">
        <f>MATCH(ROUND(M925,0)&amp;ROUND(N925,0),樣點!N:N,0)</f>
        <v>#N/A</v>
      </c>
      <c r="AI925" s="5">
        <f t="shared" si="179"/>
        <v>6.9444440305233002E-3</v>
      </c>
    </row>
    <row r="926" spans="3:35">
      <c r="C926" s="246" t="s">
        <v>423</v>
      </c>
      <c r="D926" s="246" t="s">
        <v>461</v>
      </c>
      <c r="E926" s="246" t="s">
        <v>495</v>
      </c>
      <c r="F926" s="246" t="s">
        <v>496</v>
      </c>
      <c r="G926" s="246">
        <v>2019</v>
      </c>
      <c r="H926" s="246">
        <v>5</v>
      </c>
      <c r="I926" s="246">
        <v>15</v>
      </c>
      <c r="J926" s="246">
        <v>1</v>
      </c>
      <c r="K926" s="246" t="s">
        <v>497</v>
      </c>
      <c r="L926" s="247">
        <v>8</v>
      </c>
      <c r="M926" s="246">
        <v>239680</v>
      </c>
      <c r="N926" s="246">
        <v>2327766</v>
      </c>
      <c r="O926" s="246">
        <v>8</v>
      </c>
      <c r="P926" s="246">
        <v>59</v>
      </c>
      <c r="Q926" s="246">
        <v>0</v>
      </c>
      <c r="R926" s="246"/>
      <c r="S926" s="246"/>
      <c r="T926" s="246" t="s">
        <v>26</v>
      </c>
      <c r="U926" s="246"/>
      <c r="V926" t="str">
        <f>INDEX(樣區!H:H,MATCH(F926,樣區!E:E,0))</f>
        <v>3月,5月</v>
      </c>
      <c r="W926" s="3" t="str">
        <f t="shared" si="171"/>
        <v>N</v>
      </c>
      <c r="X926" s="3" t="str">
        <f t="shared" si="172"/>
        <v/>
      </c>
      <c r="Y926" s="3" t="str">
        <f t="shared" si="173"/>
        <v/>
      </c>
      <c r="Z926" s="3" t="str">
        <f t="shared" si="174"/>
        <v/>
      </c>
      <c r="AA926" s="3" t="str">
        <f t="shared" si="175"/>
        <v/>
      </c>
      <c r="AB926" s="2" t="str">
        <f t="shared" si="176"/>
        <v/>
      </c>
      <c r="AC926" s="3" t="str">
        <f t="shared" si="177"/>
        <v/>
      </c>
      <c r="AD926" s="5" t="str">
        <f>IF(ISBLANK(O926),"需記錄時間",IFERROR(IF((AI926-TIME(0,5,59))&lt;0,"需計滿6分鍾",""),""))</f>
        <v/>
      </c>
      <c r="AE926" s="3" t="str">
        <f t="shared" si="178"/>
        <v/>
      </c>
      <c r="AF926" s="3"/>
      <c r="AH926" t="e">
        <f>MATCH(ROUND(M926,0)&amp;ROUND(N926,0),樣點!N:N,0)</f>
        <v>#N/A</v>
      </c>
      <c r="AI926" s="5">
        <f t="shared" si="179"/>
        <v>8.3333330112509429E-3</v>
      </c>
    </row>
    <row r="927" spans="3:35">
      <c r="C927" s="246" t="s">
        <v>423</v>
      </c>
      <c r="D927" s="246" t="s">
        <v>461</v>
      </c>
      <c r="E927" s="246" t="s">
        <v>495</v>
      </c>
      <c r="F927" s="246" t="s">
        <v>496</v>
      </c>
      <c r="G927" s="246">
        <v>2019</v>
      </c>
      <c r="H927" s="246">
        <v>5</v>
      </c>
      <c r="I927" s="246">
        <v>15</v>
      </c>
      <c r="J927" s="246">
        <v>1</v>
      </c>
      <c r="K927" s="246" t="s">
        <v>497</v>
      </c>
      <c r="L927" s="247">
        <v>9</v>
      </c>
      <c r="M927" s="246">
        <v>239785</v>
      </c>
      <c r="N927" s="246">
        <v>2627598</v>
      </c>
      <c r="O927" s="246">
        <v>9</v>
      </c>
      <c r="P927" s="246">
        <v>11</v>
      </c>
      <c r="Q927" s="246">
        <v>0</v>
      </c>
      <c r="R927" s="246"/>
      <c r="S927" s="246"/>
      <c r="T927" s="246" t="s">
        <v>26</v>
      </c>
      <c r="U927" s="246"/>
      <c r="V927" t="str">
        <f>INDEX(樣區!H:H,MATCH(F927,樣區!E:E,0))</f>
        <v>3月,5月</v>
      </c>
      <c r="W927" s="3" t="str">
        <f t="shared" si="171"/>
        <v>Y</v>
      </c>
      <c r="X927" s="3" t="str">
        <f t="shared" si="172"/>
        <v/>
      </c>
      <c r="Y927" s="3" t="str">
        <f t="shared" si="173"/>
        <v/>
      </c>
      <c r="Z927" s="3" t="str">
        <f t="shared" si="174"/>
        <v/>
      </c>
      <c r="AA927" s="3" t="str">
        <f t="shared" si="175"/>
        <v/>
      </c>
      <c r="AB927" s="249" t="str">
        <f t="shared" si="176"/>
        <v/>
      </c>
      <c r="AC927" s="3" t="str">
        <f t="shared" si="177"/>
        <v/>
      </c>
      <c r="AD927" s="5" t="str">
        <f t="shared" ref="AD927:AD950" si="180">IF(ISBLANK(O927),"需記錄時間",IFERROR(IF((AI927-TIME(0,5,59))&lt;0,"需計滿6分鐘",""),""))</f>
        <v/>
      </c>
      <c r="AE927" s="3" t="str">
        <f t="shared" si="178"/>
        <v/>
      </c>
      <c r="AF927" s="3"/>
      <c r="AH927">
        <f>MATCH(ROUND(M927,0)&amp;ROUND(N927,0),樣點!N:N,0)</f>
        <v>2315</v>
      </c>
      <c r="AI927" s="5">
        <f t="shared" si="179"/>
        <v>8.3333340007811785E-3</v>
      </c>
    </row>
    <row r="928" spans="3:35">
      <c r="C928" s="246" t="s">
        <v>423</v>
      </c>
      <c r="D928" s="246" t="s">
        <v>461</v>
      </c>
      <c r="E928" s="246" t="s">
        <v>495</v>
      </c>
      <c r="F928" s="246" t="s">
        <v>496</v>
      </c>
      <c r="G928" s="246">
        <v>2019</v>
      </c>
      <c r="H928" s="246">
        <v>5</v>
      </c>
      <c r="I928" s="246">
        <v>15</v>
      </c>
      <c r="J928" s="246">
        <v>1</v>
      </c>
      <c r="K928" s="246" t="s">
        <v>497</v>
      </c>
      <c r="L928" s="247">
        <v>10</v>
      </c>
      <c r="M928" s="246">
        <v>239920</v>
      </c>
      <c r="N928" s="246">
        <v>2627450</v>
      </c>
      <c r="O928" s="246">
        <v>9</v>
      </c>
      <c r="P928" s="246">
        <v>23</v>
      </c>
      <c r="Q928" s="246">
        <v>0</v>
      </c>
      <c r="R928" s="246"/>
      <c r="S928" s="246"/>
      <c r="T928" s="246" t="s">
        <v>26</v>
      </c>
      <c r="U928" s="246"/>
      <c r="V928" t="str">
        <f>INDEX(樣區!H:H,MATCH(F928,樣區!E:E,0))</f>
        <v>3月,5月</v>
      </c>
      <c r="W928" s="3" t="str">
        <f t="shared" si="171"/>
        <v>Y</v>
      </c>
      <c r="X928" s="3" t="str">
        <f t="shared" si="172"/>
        <v/>
      </c>
      <c r="Y928" s="3" t="str">
        <f t="shared" si="173"/>
        <v/>
      </c>
      <c r="Z928" s="3" t="str">
        <f t="shared" si="174"/>
        <v/>
      </c>
      <c r="AA928" s="3" t="str">
        <f t="shared" si="175"/>
        <v/>
      </c>
      <c r="AB928" s="249" t="str">
        <f t="shared" si="176"/>
        <v/>
      </c>
      <c r="AC928" s="3" t="str">
        <f t="shared" si="177"/>
        <v/>
      </c>
      <c r="AD928" s="5" t="str">
        <f t="shared" si="180"/>
        <v/>
      </c>
      <c r="AE928" s="3" t="str">
        <f t="shared" si="178"/>
        <v/>
      </c>
      <c r="AF928" s="3"/>
      <c r="AH928">
        <f>MATCH(ROUND(M928,0)&amp;ROUND(N928,0),樣點!N:N,0)</f>
        <v>2316</v>
      </c>
      <c r="AI928" s="5" t="str">
        <f t="shared" si="179"/>
        <v/>
      </c>
    </row>
    <row r="929" spans="3:35">
      <c r="C929" s="246" t="s">
        <v>423</v>
      </c>
      <c r="D929" s="246" t="s">
        <v>461</v>
      </c>
      <c r="E929" s="246" t="s">
        <v>489</v>
      </c>
      <c r="F929" s="246" t="s">
        <v>490</v>
      </c>
      <c r="G929" s="246">
        <v>2019</v>
      </c>
      <c r="H929" s="246">
        <v>5</v>
      </c>
      <c r="I929" s="246">
        <v>15</v>
      </c>
      <c r="J929" s="246">
        <v>2</v>
      </c>
      <c r="K929" s="246" t="s">
        <v>491</v>
      </c>
      <c r="L929" s="247">
        <v>5</v>
      </c>
      <c r="M929" s="246">
        <v>241208</v>
      </c>
      <c r="N929" s="246">
        <v>2635434</v>
      </c>
      <c r="O929" s="246">
        <v>6</v>
      </c>
      <c r="P929" s="246">
        <v>9</v>
      </c>
      <c r="Q929" s="246">
        <v>0</v>
      </c>
      <c r="R929" s="246"/>
      <c r="S929" s="246"/>
      <c r="T929" s="246" t="s">
        <v>54</v>
      </c>
      <c r="U929" s="246"/>
      <c r="V929" t="str">
        <f>INDEX(樣區!H:H,MATCH(F929,樣區!E:E,0))</f>
        <v>3月,5月</v>
      </c>
      <c r="W929" s="3" t="str">
        <f t="shared" si="171"/>
        <v>Y</v>
      </c>
      <c r="X929" s="3" t="str">
        <f t="shared" si="172"/>
        <v/>
      </c>
      <c r="Y929" s="3" t="str">
        <f t="shared" si="173"/>
        <v/>
      </c>
      <c r="Z929" s="3" t="str">
        <f t="shared" si="174"/>
        <v/>
      </c>
      <c r="AA929" s="3" t="str">
        <f t="shared" si="175"/>
        <v/>
      </c>
      <c r="AB929" s="249" t="str">
        <f t="shared" si="176"/>
        <v/>
      </c>
      <c r="AC929" s="3" t="str">
        <f t="shared" si="177"/>
        <v/>
      </c>
      <c r="AD929" s="5" t="str">
        <f t="shared" si="180"/>
        <v/>
      </c>
      <c r="AE929" s="3" t="str">
        <f t="shared" si="178"/>
        <v/>
      </c>
      <c r="AF929" s="3"/>
      <c r="AH929">
        <f>MATCH(ROUND(M929,0)&amp;ROUND(N929,0),樣點!N:N,0)</f>
        <v>2294</v>
      </c>
      <c r="AI929" s="5">
        <f t="shared" si="179"/>
        <v>6.9444440305233002E-3</v>
      </c>
    </row>
    <row r="930" spans="3:35">
      <c r="C930" s="246" t="s">
        <v>423</v>
      </c>
      <c r="D930" s="246" t="s">
        <v>461</v>
      </c>
      <c r="E930" s="246" t="s">
        <v>489</v>
      </c>
      <c r="F930" s="246" t="s">
        <v>490</v>
      </c>
      <c r="G930" s="246">
        <v>2019</v>
      </c>
      <c r="H930" s="246">
        <v>5</v>
      </c>
      <c r="I930" s="246">
        <v>15</v>
      </c>
      <c r="J930" s="246">
        <v>2</v>
      </c>
      <c r="K930" s="246" t="s">
        <v>491</v>
      </c>
      <c r="L930" s="247">
        <v>4</v>
      </c>
      <c r="M930" s="246">
        <v>241333</v>
      </c>
      <c r="N930" s="246">
        <v>2635588</v>
      </c>
      <c r="O930" s="246">
        <v>6</v>
      </c>
      <c r="P930" s="246">
        <v>19</v>
      </c>
      <c r="Q930" s="246">
        <v>0</v>
      </c>
      <c r="R930" s="246"/>
      <c r="S930" s="246"/>
      <c r="T930" s="246" t="s">
        <v>133</v>
      </c>
      <c r="U930" s="246"/>
      <c r="V930" t="str">
        <f>INDEX(樣區!H:H,MATCH(F930,樣區!E:E,0))</f>
        <v>3月,5月</v>
      </c>
      <c r="W930" s="3" t="str">
        <f t="shared" si="171"/>
        <v>Y</v>
      </c>
      <c r="X930" s="3" t="str">
        <f t="shared" si="172"/>
        <v/>
      </c>
      <c r="Y930" s="3" t="str">
        <f t="shared" si="173"/>
        <v/>
      </c>
      <c r="Z930" s="3" t="str">
        <f t="shared" si="174"/>
        <v/>
      </c>
      <c r="AA930" s="3" t="str">
        <f t="shared" si="175"/>
        <v/>
      </c>
      <c r="AB930" s="249" t="str">
        <f t="shared" si="176"/>
        <v/>
      </c>
      <c r="AC930" s="3" t="str">
        <f t="shared" si="177"/>
        <v/>
      </c>
      <c r="AD930" s="5" t="str">
        <f t="shared" si="180"/>
        <v/>
      </c>
      <c r="AE930" s="3" t="str">
        <f t="shared" si="178"/>
        <v/>
      </c>
      <c r="AF930" s="3"/>
      <c r="AH930">
        <f>MATCH(ROUND(M930,0)&amp;ROUND(N930,0),樣點!N:N,0)</f>
        <v>2293</v>
      </c>
      <c r="AI930" s="5">
        <f t="shared" si="179"/>
        <v>7.6388890156522393E-3</v>
      </c>
    </row>
    <row r="931" spans="3:35">
      <c r="C931" s="246" t="s">
        <v>423</v>
      </c>
      <c r="D931" s="246" t="s">
        <v>461</v>
      </c>
      <c r="E931" s="246" t="s">
        <v>489</v>
      </c>
      <c r="F931" s="246" t="s">
        <v>490</v>
      </c>
      <c r="G931" s="246">
        <v>2019</v>
      </c>
      <c r="H931" s="246">
        <v>5</v>
      </c>
      <c r="I931" s="246">
        <v>15</v>
      </c>
      <c r="J931" s="246">
        <v>2</v>
      </c>
      <c r="K931" s="246" t="s">
        <v>491</v>
      </c>
      <c r="L931" s="247">
        <v>3</v>
      </c>
      <c r="M931" s="246">
        <v>241351</v>
      </c>
      <c r="N931" s="246">
        <v>2635785</v>
      </c>
      <c r="O931" s="246">
        <v>6</v>
      </c>
      <c r="P931" s="246">
        <v>30</v>
      </c>
      <c r="Q931" s="246">
        <v>2</v>
      </c>
      <c r="R931" s="246" t="s">
        <v>43</v>
      </c>
      <c r="S931" s="246" t="s">
        <v>44</v>
      </c>
      <c r="T931" s="246" t="s">
        <v>26</v>
      </c>
      <c r="U931" s="246"/>
      <c r="V931" t="str">
        <f>INDEX(樣區!H:H,MATCH(F931,樣區!E:E,0))</f>
        <v>3月,5月</v>
      </c>
      <c r="W931" s="3" t="str">
        <f t="shared" si="171"/>
        <v>Y</v>
      </c>
      <c r="X931" s="3" t="str">
        <f t="shared" si="172"/>
        <v/>
      </c>
      <c r="Y931" s="3" t="str">
        <f t="shared" si="173"/>
        <v/>
      </c>
      <c r="Z931" s="3" t="str">
        <f t="shared" si="174"/>
        <v/>
      </c>
      <c r="AA931" s="3" t="str">
        <f t="shared" si="175"/>
        <v/>
      </c>
      <c r="AB931" s="249" t="str">
        <f t="shared" si="176"/>
        <v/>
      </c>
      <c r="AC931" s="3" t="str">
        <f t="shared" si="177"/>
        <v/>
      </c>
      <c r="AD931" s="5" t="str">
        <f t="shared" si="180"/>
        <v/>
      </c>
      <c r="AE931" s="3" t="str">
        <f t="shared" si="178"/>
        <v/>
      </c>
      <c r="AF931" s="3"/>
      <c r="AH931">
        <f>MATCH(ROUND(M931,0)&amp;ROUND(N931,0),樣點!N:N,0)</f>
        <v>2292</v>
      </c>
      <c r="AI931" s="5">
        <f t="shared" si="179"/>
        <v>8.333332953043282E-3</v>
      </c>
    </row>
    <row r="932" spans="3:35">
      <c r="C932" s="246" t="s">
        <v>423</v>
      </c>
      <c r="D932" s="246" t="s">
        <v>461</v>
      </c>
      <c r="E932" s="246" t="s">
        <v>489</v>
      </c>
      <c r="F932" s="246" t="s">
        <v>490</v>
      </c>
      <c r="G932" s="246">
        <v>2019</v>
      </c>
      <c r="H932" s="246">
        <v>5</v>
      </c>
      <c r="I932" s="246">
        <v>15</v>
      </c>
      <c r="J932" s="246">
        <v>2</v>
      </c>
      <c r="K932" s="246" t="s">
        <v>491</v>
      </c>
      <c r="L932" s="247">
        <v>2</v>
      </c>
      <c r="M932" s="246">
        <v>241438</v>
      </c>
      <c r="N932" s="246">
        <v>2635993</v>
      </c>
      <c r="O932" s="246">
        <v>6</v>
      </c>
      <c r="P932" s="246">
        <v>42</v>
      </c>
      <c r="Q932" s="246">
        <v>0</v>
      </c>
      <c r="R932" s="246"/>
      <c r="S932" s="246"/>
      <c r="T932" s="246" t="s">
        <v>26</v>
      </c>
      <c r="U932" s="246"/>
      <c r="V932" t="str">
        <f>INDEX(樣區!H:H,MATCH(F932,樣區!E:E,0))</f>
        <v>3月,5月</v>
      </c>
      <c r="W932" s="3" t="str">
        <f t="shared" si="171"/>
        <v>Y</v>
      </c>
      <c r="X932" s="3" t="str">
        <f t="shared" si="172"/>
        <v/>
      </c>
      <c r="Y932" s="3" t="str">
        <f t="shared" si="173"/>
        <v/>
      </c>
      <c r="Z932" s="3" t="str">
        <f t="shared" si="174"/>
        <v/>
      </c>
      <c r="AA932" s="3" t="str">
        <f t="shared" si="175"/>
        <v/>
      </c>
      <c r="AB932" s="249" t="str">
        <f t="shared" si="176"/>
        <v/>
      </c>
      <c r="AC932" s="3" t="str">
        <f t="shared" si="177"/>
        <v/>
      </c>
      <c r="AD932" s="5" t="str">
        <f t="shared" si="180"/>
        <v/>
      </c>
      <c r="AE932" s="3" t="str">
        <f t="shared" si="178"/>
        <v/>
      </c>
      <c r="AF932" s="3"/>
      <c r="AH932">
        <f>MATCH(ROUND(M932,0)&amp;ROUND(N932,0),樣點!N:N,0)</f>
        <v>2291</v>
      </c>
      <c r="AI932" s="5">
        <f t="shared" si="179"/>
        <v>8.3333340007811785E-3</v>
      </c>
    </row>
    <row r="933" spans="3:35">
      <c r="C933" s="246" t="s">
        <v>423</v>
      </c>
      <c r="D933" s="246" t="s">
        <v>461</v>
      </c>
      <c r="E933" s="246" t="s">
        <v>489</v>
      </c>
      <c r="F933" s="246" t="s">
        <v>490</v>
      </c>
      <c r="G933" s="246">
        <v>2019</v>
      </c>
      <c r="H933" s="246">
        <v>5</v>
      </c>
      <c r="I933" s="246">
        <v>15</v>
      </c>
      <c r="J933" s="246">
        <v>2</v>
      </c>
      <c r="K933" s="246" t="s">
        <v>491</v>
      </c>
      <c r="L933" s="247">
        <v>1</v>
      </c>
      <c r="M933" s="246">
        <v>241646</v>
      </c>
      <c r="N933" s="246">
        <v>2635979</v>
      </c>
      <c r="O933" s="246">
        <v>6</v>
      </c>
      <c r="P933" s="246">
        <v>54</v>
      </c>
      <c r="Q933" s="246">
        <v>0</v>
      </c>
      <c r="R933" s="246"/>
      <c r="S933" s="246"/>
      <c r="T933" s="246" t="s">
        <v>26</v>
      </c>
      <c r="U933" s="246"/>
      <c r="V933" t="str">
        <f>INDEX(樣區!H:H,MATCH(F933,樣區!E:E,0))</f>
        <v>3月,5月</v>
      </c>
      <c r="W933" s="3" t="str">
        <f t="shared" si="171"/>
        <v>Y</v>
      </c>
      <c r="X933" s="3" t="str">
        <f t="shared" si="172"/>
        <v/>
      </c>
      <c r="Y933" s="3" t="str">
        <f t="shared" si="173"/>
        <v/>
      </c>
      <c r="Z933" s="3" t="str">
        <f t="shared" si="174"/>
        <v/>
      </c>
      <c r="AA933" s="3" t="str">
        <f t="shared" si="175"/>
        <v/>
      </c>
      <c r="AB933" s="249" t="str">
        <f t="shared" si="176"/>
        <v/>
      </c>
      <c r="AC933" s="3" t="str">
        <f t="shared" si="177"/>
        <v/>
      </c>
      <c r="AD933" s="5" t="str">
        <f t="shared" si="180"/>
        <v/>
      </c>
      <c r="AE933" s="3" t="str">
        <f t="shared" si="178"/>
        <v/>
      </c>
      <c r="AF933" s="3"/>
      <c r="AH933">
        <f>MATCH(ROUND(M933,0)&amp;ROUND(N933,0),樣點!N:N,0)</f>
        <v>2290</v>
      </c>
      <c r="AI933" s="5">
        <f t="shared" si="179"/>
        <v>1.1805555026512593E-2</v>
      </c>
    </row>
    <row r="934" spans="3:35">
      <c r="C934" s="246" t="s">
        <v>423</v>
      </c>
      <c r="D934" s="246" t="s">
        <v>461</v>
      </c>
      <c r="E934" s="246" t="s">
        <v>489</v>
      </c>
      <c r="F934" s="246" t="s">
        <v>490</v>
      </c>
      <c r="G934" s="246">
        <v>2019</v>
      </c>
      <c r="H934" s="246">
        <v>5</v>
      </c>
      <c r="I934" s="246">
        <v>15</v>
      </c>
      <c r="J934" s="246">
        <v>2</v>
      </c>
      <c r="K934" s="246" t="s">
        <v>491</v>
      </c>
      <c r="L934" s="247">
        <v>6</v>
      </c>
      <c r="M934" s="246">
        <v>241300</v>
      </c>
      <c r="N934" s="246">
        <v>2635253</v>
      </c>
      <c r="O934" s="246">
        <v>7</v>
      </c>
      <c r="P934" s="246">
        <v>11</v>
      </c>
      <c r="Q934" s="246">
        <v>0</v>
      </c>
      <c r="R934" s="246"/>
      <c r="S934" s="246"/>
      <c r="T934" s="246" t="s">
        <v>31</v>
      </c>
      <c r="U934" s="246"/>
      <c r="V934" t="str">
        <f>INDEX(樣區!H:H,MATCH(F934,樣區!E:E,0))</f>
        <v>3月,5月</v>
      </c>
      <c r="W934" s="3" t="str">
        <f t="shared" si="171"/>
        <v>Y</v>
      </c>
      <c r="X934" s="3" t="str">
        <f t="shared" si="172"/>
        <v/>
      </c>
      <c r="Y934" s="3" t="str">
        <f t="shared" si="173"/>
        <v/>
      </c>
      <c r="Z934" s="3" t="str">
        <f t="shared" si="174"/>
        <v/>
      </c>
      <c r="AA934" s="3" t="str">
        <f t="shared" si="175"/>
        <v/>
      </c>
      <c r="AB934" s="249" t="str">
        <f t="shared" si="176"/>
        <v/>
      </c>
      <c r="AC934" s="3" t="str">
        <f t="shared" si="177"/>
        <v/>
      </c>
      <c r="AD934" s="5" t="str">
        <f t="shared" si="180"/>
        <v/>
      </c>
      <c r="AE934" s="3" t="str">
        <f t="shared" si="178"/>
        <v/>
      </c>
      <c r="AF934" s="3"/>
      <c r="AH934">
        <f>MATCH(ROUND(M934,0)&amp;ROUND(N934,0),樣點!N:N,0)</f>
        <v>2295</v>
      </c>
      <c r="AI934" s="5">
        <f t="shared" si="179"/>
        <v>7.6388890156522393E-3</v>
      </c>
    </row>
    <row r="935" spans="3:35">
      <c r="C935" s="246" t="s">
        <v>423</v>
      </c>
      <c r="D935" s="246" t="s">
        <v>461</v>
      </c>
      <c r="E935" s="246" t="s">
        <v>489</v>
      </c>
      <c r="F935" s="246" t="s">
        <v>490</v>
      </c>
      <c r="G935" s="246">
        <v>2019</v>
      </c>
      <c r="H935" s="246">
        <v>5</v>
      </c>
      <c r="I935" s="246">
        <v>15</v>
      </c>
      <c r="J935" s="246">
        <v>2</v>
      </c>
      <c r="K935" s="246" t="s">
        <v>491</v>
      </c>
      <c r="L935" s="247">
        <v>7</v>
      </c>
      <c r="M935" s="246">
        <v>241394</v>
      </c>
      <c r="N935" s="246">
        <v>2635077</v>
      </c>
      <c r="O935" s="246">
        <v>7</v>
      </c>
      <c r="P935" s="246">
        <v>22</v>
      </c>
      <c r="Q935" s="246">
        <v>0</v>
      </c>
      <c r="R935" s="246"/>
      <c r="S935" s="246"/>
      <c r="T935" s="246" t="s">
        <v>133</v>
      </c>
      <c r="U935" s="246"/>
      <c r="V935" t="str">
        <f>INDEX(樣區!H:H,MATCH(F935,樣區!E:E,0))</f>
        <v>3月,5月</v>
      </c>
      <c r="W935" s="3" t="str">
        <f t="shared" si="171"/>
        <v>Y</v>
      </c>
      <c r="X935" s="3" t="str">
        <f t="shared" si="172"/>
        <v/>
      </c>
      <c r="Y935" s="3" t="str">
        <f t="shared" si="173"/>
        <v/>
      </c>
      <c r="Z935" s="3" t="str">
        <f t="shared" si="174"/>
        <v/>
      </c>
      <c r="AA935" s="3" t="str">
        <f t="shared" si="175"/>
        <v/>
      </c>
      <c r="AB935" s="249" t="str">
        <f t="shared" si="176"/>
        <v/>
      </c>
      <c r="AC935" s="3" t="str">
        <f t="shared" si="177"/>
        <v/>
      </c>
      <c r="AD935" s="5" t="str">
        <f t="shared" si="180"/>
        <v/>
      </c>
      <c r="AE935" s="3" t="str">
        <f t="shared" si="178"/>
        <v/>
      </c>
      <c r="AF935" s="3"/>
      <c r="AH935">
        <f>MATCH(ROUND(M935,0)&amp;ROUND(N935,0),樣點!N:N,0)</f>
        <v>2296</v>
      </c>
      <c r="AI935" s="5">
        <f t="shared" si="179"/>
        <v>9.0277779963798821E-3</v>
      </c>
    </row>
    <row r="936" spans="3:35">
      <c r="C936" s="246" t="s">
        <v>423</v>
      </c>
      <c r="D936" s="246" t="s">
        <v>461</v>
      </c>
      <c r="E936" s="246" t="s">
        <v>489</v>
      </c>
      <c r="F936" s="246" t="s">
        <v>490</v>
      </c>
      <c r="G936" s="246">
        <v>2019</v>
      </c>
      <c r="H936" s="246">
        <v>5</v>
      </c>
      <c r="I936" s="246">
        <v>15</v>
      </c>
      <c r="J936" s="246">
        <v>2</v>
      </c>
      <c r="K936" s="246" t="s">
        <v>491</v>
      </c>
      <c r="L936" s="247">
        <v>8</v>
      </c>
      <c r="M936" s="246">
        <v>241371</v>
      </c>
      <c r="N936" s="246">
        <v>2634879</v>
      </c>
      <c r="O936" s="246">
        <v>7</v>
      </c>
      <c r="P936" s="246">
        <v>35</v>
      </c>
      <c r="Q936" s="246">
        <v>0</v>
      </c>
      <c r="R936" s="246"/>
      <c r="S936" s="246"/>
      <c r="T936" s="246" t="s">
        <v>26</v>
      </c>
      <c r="U936" s="246"/>
      <c r="V936" t="str">
        <f>INDEX(樣區!H:H,MATCH(F936,樣區!E:E,0))</f>
        <v>3月,5月</v>
      </c>
      <c r="W936" s="3" t="str">
        <f t="shared" si="171"/>
        <v>Y</v>
      </c>
      <c r="X936" s="3" t="str">
        <f t="shared" si="172"/>
        <v/>
      </c>
      <c r="Y936" s="3" t="str">
        <f t="shared" si="173"/>
        <v/>
      </c>
      <c r="Z936" s="3" t="str">
        <f t="shared" si="174"/>
        <v/>
      </c>
      <c r="AA936" s="3" t="str">
        <f t="shared" si="175"/>
        <v/>
      </c>
      <c r="AB936" s="249" t="str">
        <f t="shared" si="176"/>
        <v/>
      </c>
      <c r="AC936" s="3" t="str">
        <f t="shared" si="177"/>
        <v/>
      </c>
      <c r="AD936" s="5" t="str">
        <f t="shared" si="180"/>
        <v>需計滿6分鐘</v>
      </c>
      <c r="AE936" s="3" t="str">
        <f t="shared" si="178"/>
        <v/>
      </c>
      <c r="AF936" s="3"/>
      <c r="AH936">
        <f>MATCH(ROUND(M936,0)&amp;ROUND(N936,0),樣點!N:N,0)</f>
        <v>2297</v>
      </c>
      <c r="AI936" s="5">
        <f t="shared" si="179"/>
        <v>0</v>
      </c>
    </row>
    <row r="937" spans="3:35">
      <c r="C937" s="246" t="s">
        <v>423</v>
      </c>
      <c r="D937" s="246" t="s">
        <v>461</v>
      </c>
      <c r="E937" s="246" t="s">
        <v>489</v>
      </c>
      <c r="F937" s="246" t="s">
        <v>490</v>
      </c>
      <c r="G937" s="246">
        <v>2019</v>
      </c>
      <c r="H937" s="246">
        <v>5</v>
      </c>
      <c r="I937" s="246">
        <v>15</v>
      </c>
      <c r="J937" s="246">
        <v>2</v>
      </c>
      <c r="K937" s="246" t="s">
        <v>491</v>
      </c>
      <c r="L937" s="247">
        <v>9</v>
      </c>
      <c r="M937" s="246">
        <v>241258</v>
      </c>
      <c r="N937" s="246">
        <v>2634710</v>
      </c>
      <c r="O937" s="246">
        <v>7</v>
      </c>
      <c r="P937" s="246">
        <v>35</v>
      </c>
      <c r="Q937" s="246">
        <v>0</v>
      </c>
      <c r="R937" s="246"/>
      <c r="S937" s="246"/>
      <c r="T937" s="246" t="s">
        <v>26</v>
      </c>
      <c r="U937" s="246"/>
      <c r="V937" t="str">
        <f>INDEX(樣區!H:H,MATCH(F937,樣區!E:E,0))</f>
        <v>3月,5月</v>
      </c>
      <c r="W937" s="3" t="str">
        <f t="shared" si="171"/>
        <v>Y</v>
      </c>
      <c r="X937" s="3" t="str">
        <f t="shared" si="172"/>
        <v/>
      </c>
      <c r="Y937" s="3" t="str">
        <f t="shared" si="173"/>
        <v/>
      </c>
      <c r="Z937" s="3" t="str">
        <f t="shared" si="174"/>
        <v/>
      </c>
      <c r="AA937" s="3" t="str">
        <f t="shared" si="175"/>
        <v/>
      </c>
      <c r="AB937" s="249" t="str">
        <f t="shared" si="176"/>
        <v/>
      </c>
      <c r="AC937" s="3" t="str">
        <f t="shared" si="177"/>
        <v/>
      </c>
      <c r="AD937" s="5" t="str">
        <f t="shared" si="180"/>
        <v/>
      </c>
      <c r="AE937" s="3" t="str">
        <f t="shared" si="178"/>
        <v/>
      </c>
      <c r="AF937" s="3"/>
      <c r="AH937">
        <f>MATCH(ROUND(M937,0)&amp;ROUND(N937,0),樣點!N:N,0)</f>
        <v>2298</v>
      </c>
      <c r="AI937" s="5">
        <f t="shared" si="179"/>
        <v>1.7361111007630825E-2</v>
      </c>
    </row>
    <row r="938" spans="3:35">
      <c r="C938" s="246" t="s">
        <v>423</v>
      </c>
      <c r="D938" s="246" t="s">
        <v>461</v>
      </c>
      <c r="E938" s="246" t="s">
        <v>489</v>
      </c>
      <c r="F938" s="246" t="s">
        <v>490</v>
      </c>
      <c r="G938" s="246">
        <v>2019</v>
      </c>
      <c r="H938" s="246">
        <v>5</v>
      </c>
      <c r="I938" s="246">
        <v>15</v>
      </c>
      <c r="J938" s="246">
        <v>2</v>
      </c>
      <c r="K938" s="246" t="s">
        <v>491</v>
      </c>
      <c r="L938" s="247">
        <v>10</v>
      </c>
      <c r="M938" s="246">
        <v>241348</v>
      </c>
      <c r="N938" s="246">
        <v>2634528</v>
      </c>
      <c r="O938" s="246">
        <v>8</v>
      </c>
      <c r="P938" s="246">
        <v>0</v>
      </c>
      <c r="Q938" s="246">
        <v>0</v>
      </c>
      <c r="R938" s="246"/>
      <c r="S938" s="246"/>
      <c r="T938" s="246" t="s">
        <v>26</v>
      </c>
      <c r="U938" s="246"/>
      <c r="V938" t="str">
        <f>INDEX(樣區!H:H,MATCH(F938,樣區!E:E,0))</f>
        <v>3月,5月</v>
      </c>
      <c r="W938" s="3" t="str">
        <f t="shared" si="171"/>
        <v>Y</v>
      </c>
      <c r="X938" s="3" t="str">
        <f t="shared" si="172"/>
        <v/>
      </c>
      <c r="Y938" s="3" t="str">
        <f t="shared" si="173"/>
        <v/>
      </c>
      <c r="Z938" s="3" t="str">
        <f t="shared" si="174"/>
        <v/>
      </c>
      <c r="AA938" s="3" t="str">
        <f t="shared" si="175"/>
        <v/>
      </c>
      <c r="AB938" s="249" t="str">
        <f t="shared" si="176"/>
        <v/>
      </c>
      <c r="AC938" s="3" t="str">
        <f t="shared" si="177"/>
        <v/>
      </c>
      <c r="AD938" s="5" t="str">
        <f t="shared" si="180"/>
        <v/>
      </c>
      <c r="AE938" s="3" t="str">
        <f t="shared" si="178"/>
        <v/>
      </c>
      <c r="AF938" s="3"/>
      <c r="AH938">
        <f>MATCH(ROUND(M938,0)&amp;ROUND(N938,0),樣點!N:N,0)</f>
        <v>2299</v>
      </c>
      <c r="AI938" s="5" t="str">
        <f t="shared" si="179"/>
        <v/>
      </c>
    </row>
    <row r="939" spans="3:35">
      <c r="C939" s="246" t="s">
        <v>423</v>
      </c>
      <c r="D939" s="246" t="s">
        <v>461</v>
      </c>
      <c r="E939" s="246" t="s">
        <v>492</v>
      </c>
      <c r="F939" s="246" t="s">
        <v>493</v>
      </c>
      <c r="G939" s="246">
        <v>2019</v>
      </c>
      <c r="H939" s="246">
        <v>6</v>
      </c>
      <c r="I939" s="246">
        <v>17</v>
      </c>
      <c r="J939" s="246">
        <v>2</v>
      </c>
      <c r="K939" s="246" t="s">
        <v>494</v>
      </c>
      <c r="L939" s="247">
        <v>1</v>
      </c>
      <c r="M939" s="246">
        <v>248451</v>
      </c>
      <c r="N939" s="246">
        <v>2630351</v>
      </c>
      <c r="O939" s="246">
        <v>7</v>
      </c>
      <c r="P939" s="246">
        <v>50</v>
      </c>
      <c r="Q939" s="246">
        <v>0</v>
      </c>
      <c r="R939" s="246"/>
      <c r="S939" s="246"/>
      <c r="T939" s="246" t="s">
        <v>32</v>
      </c>
      <c r="U939" s="246"/>
      <c r="V939" t="str">
        <f>INDEX(樣區!H:H,MATCH(F939,樣區!E:E,0))</f>
        <v>4月,6月</v>
      </c>
      <c r="W939" s="3" t="str">
        <f t="shared" si="171"/>
        <v>Y</v>
      </c>
      <c r="X939" s="3" t="str">
        <f t="shared" si="172"/>
        <v/>
      </c>
      <c r="Y939" s="3" t="str">
        <f t="shared" si="173"/>
        <v/>
      </c>
      <c r="Z939" s="3" t="str">
        <f t="shared" si="174"/>
        <v/>
      </c>
      <c r="AA939" s="3" t="str">
        <f t="shared" si="175"/>
        <v/>
      </c>
      <c r="AB939" s="249" t="str">
        <f t="shared" si="176"/>
        <v/>
      </c>
      <c r="AC939" s="3" t="str">
        <f t="shared" si="177"/>
        <v/>
      </c>
      <c r="AD939" s="5" t="str">
        <f t="shared" si="180"/>
        <v/>
      </c>
      <c r="AE939" s="3" t="str">
        <f t="shared" si="178"/>
        <v/>
      </c>
      <c r="AF939" s="3"/>
      <c r="AH939">
        <f>MATCH(ROUND(M939,0)&amp;ROUND(N939,0),樣點!N:N,0)</f>
        <v>2300</v>
      </c>
      <c r="AI939" s="5">
        <f t="shared" si="179"/>
        <v>6.9444450200535357E-3</v>
      </c>
    </row>
    <row r="940" spans="3:35">
      <c r="C940" s="246" t="s">
        <v>423</v>
      </c>
      <c r="D940" s="246" t="s">
        <v>461</v>
      </c>
      <c r="E940" s="246" t="s">
        <v>492</v>
      </c>
      <c r="F940" s="246" t="s">
        <v>493</v>
      </c>
      <c r="G940" s="246">
        <v>2019</v>
      </c>
      <c r="H940" s="246">
        <v>6</v>
      </c>
      <c r="I940" s="246">
        <v>17</v>
      </c>
      <c r="J940" s="246">
        <v>2</v>
      </c>
      <c r="K940" s="246" t="s">
        <v>494</v>
      </c>
      <c r="L940" s="247">
        <v>2</v>
      </c>
      <c r="M940" s="246">
        <v>248265</v>
      </c>
      <c r="N940" s="246">
        <v>2630260</v>
      </c>
      <c r="O940" s="246">
        <v>8</v>
      </c>
      <c r="P940" s="246">
        <v>0</v>
      </c>
      <c r="Q940" s="246">
        <v>0</v>
      </c>
      <c r="R940" s="246"/>
      <c r="S940" s="246"/>
      <c r="T940" s="246" t="s">
        <v>26</v>
      </c>
      <c r="U940" s="246"/>
      <c r="V940" t="str">
        <f>INDEX(樣區!H:H,MATCH(F940,樣區!E:E,0))</f>
        <v>4月,6月</v>
      </c>
      <c r="W940" s="3" t="str">
        <f t="shared" si="171"/>
        <v>Y</v>
      </c>
      <c r="X940" s="3" t="str">
        <f t="shared" si="172"/>
        <v/>
      </c>
      <c r="Y940" s="3" t="str">
        <f t="shared" si="173"/>
        <v/>
      </c>
      <c r="Z940" s="3" t="str">
        <f t="shared" si="174"/>
        <v/>
      </c>
      <c r="AA940" s="3" t="str">
        <f t="shared" si="175"/>
        <v/>
      </c>
      <c r="AB940" s="249" t="str">
        <f t="shared" si="176"/>
        <v/>
      </c>
      <c r="AC940" s="3" t="str">
        <f t="shared" si="177"/>
        <v/>
      </c>
      <c r="AD940" s="5" t="str">
        <f t="shared" si="180"/>
        <v/>
      </c>
      <c r="AE940" s="3" t="str">
        <f t="shared" si="178"/>
        <v/>
      </c>
      <c r="AF940" s="3"/>
      <c r="AH940">
        <f>MATCH(ROUND(M940,0)&amp;ROUND(N940,0),樣點!N:N,0)</f>
        <v>2301</v>
      </c>
      <c r="AI940" s="5">
        <f t="shared" si="179"/>
        <v>6.9444439723156393E-3</v>
      </c>
    </row>
    <row r="941" spans="3:35">
      <c r="C941" s="246" t="s">
        <v>423</v>
      </c>
      <c r="D941" s="246" t="s">
        <v>461</v>
      </c>
      <c r="E941" s="246" t="s">
        <v>492</v>
      </c>
      <c r="F941" s="246" t="s">
        <v>493</v>
      </c>
      <c r="G941" s="246">
        <v>2019</v>
      </c>
      <c r="H941" s="246">
        <v>6</v>
      </c>
      <c r="I941" s="246">
        <v>17</v>
      </c>
      <c r="J941" s="246">
        <v>2</v>
      </c>
      <c r="K941" s="246" t="s">
        <v>494</v>
      </c>
      <c r="L941" s="247">
        <v>3</v>
      </c>
      <c r="M941" s="246">
        <v>248274</v>
      </c>
      <c r="N941" s="246">
        <v>2630051</v>
      </c>
      <c r="O941" s="246">
        <v>8</v>
      </c>
      <c r="P941" s="246">
        <v>10</v>
      </c>
      <c r="Q941" s="246">
        <v>0</v>
      </c>
      <c r="R941" s="246"/>
      <c r="S941" s="246"/>
      <c r="T941" s="246" t="s">
        <v>26</v>
      </c>
      <c r="U941" s="246"/>
      <c r="V941" t="str">
        <f>INDEX(樣區!H:H,MATCH(F941,樣區!E:E,0))</f>
        <v>4月,6月</v>
      </c>
      <c r="W941" s="3" t="str">
        <f t="shared" si="171"/>
        <v>Y</v>
      </c>
      <c r="X941" s="3" t="str">
        <f t="shared" si="172"/>
        <v/>
      </c>
      <c r="Y941" s="3" t="str">
        <f t="shared" si="173"/>
        <v/>
      </c>
      <c r="Z941" s="3" t="str">
        <f t="shared" si="174"/>
        <v/>
      </c>
      <c r="AA941" s="3" t="str">
        <f t="shared" si="175"/>
        <v/>
      </c>
      <c r="AB941" s="249" t="str">
        <f t="shared" si="176"/>
        <v/>
      </c>
      <c r="AC941" s="3" t="str">
        <f t="shared" si="177"/>
        <v/>
      </c>
      <c r="AD941" s="5" t="str">
        <f t="shared" si="180"/>
        <v/>
      </c>
      <c r="AE941" s="3" t="str">
        <f t="shared" si="178"/>
        <v/>
      </c>
      <c r="AF941" s="3"/>
      <c r="AH941">
        <f>MATCH(ROUND(M941,0)&amp;ROUND(N941,0),樣點!N:N,0)</f>
        <v>2302</v>
      </c>
      <c r="AI941" s="5">
        <f t="shared" si="179"/>
        <v>6.9444450200535357E-3</v>
      </c>
    </row>
    <row r="942" spans="3:35">
      <c r="C942" s="246" t="s">
        <v>423</v>
      </c>
      <c r="D942" s="246" t="s">
        <v>461</v>
      </c>
      <c r="E942" s="246" t="s">
        <v>492</v>
      </c>
      <c r="F942" s="246" t="s">
        <v>493</v>
      </c>
      <c r="G942" s="246">
        <v>2019</v>
      </c>
      <c r="H942" s="246">
        <v>6</v>
      </c>
      <c r="I942" s="246">
        <v>17</v>
      </c>
      <c r="J942" s="246">
        <v>2</v>
      </c>
      <c r="K942" s="246" t="s">
        <v>494</v>
      </c>
      <c r="L942" s="247">
        <v>4</v>
      </c>
      <c r="M942" s="246">
        <v>248152</v>
      </c>
      <c r="N942" s="246">
        <v>2629898</v>
      </c>
      <c r="O942" s="246">
        <v>8</v>
      </c>
      <c r="P942" s="246">
        <v>20</v>
      </c>
      <c r="Q942" s="246">
        <v>0</v>
      </c>
      <c r="R942" s="246"/>
      <c r="S942" s="246"/>
      <c r="T942" s="246" t="s">
        <v>26</v>
      </c>
      <c r="U942" s="246"/>
      <c r="V942" t="str">
        <f>INDEX(樣區!H:H,MATCH(F942,樣區!E:E,0))</f>
        <v>4月,6月</v>
      </c>
      <c r="W942" s="3" t="str">
        <f t="shared" si="171"/>
        <v>Y</v>
      </c>
      <c r="X942" s="3" t="str">
        <f t="shared" si="172"/>
        <v/>
      </c>
      <c r="Y942" s="3" t="str">
        <f t="shared" si="173"/>
        <v/>
      </c>
      <c r="Z942" s="3" t="str">
        <f t="shared" si="174"/>
        <v/>
      </c>
      <c r="AA942" s="3" t="str">
        <f t="shared" si="175"/>
        <v/>
      </c>
      <c r="AB942" s="249" t="str">
        <f t="shared" si="176"/>
        <v/>
      </c>
      <c r="AC942" s="3" t="str">
        <f t="shared" si="177"/>
        <v/>
      </c>
      <c r="AD942" s="5" t="str">
        <f t="shared" si="180"/>
        <v/>
      </c>
      <c r="AE942" s="3" t="str">
        <f t="shared" si="178"/>
        <v/>
      </c>
      <c r="AF942" s="3"/>
      <c r="AH942">
        <f>MATCH(ROUND(M942,0)&amp;ROUND(N942,0),樣點!N:N,0)</f>
        <v>2303</v>
      </c>
      <c r="AI942" s="5">
        <f t="shared" si="179"/>
        <v>6.9444439723156393E-3</v>
      </c>
    </row>
    <row r="943" spans="3:35">
      <c r="C943" s="246" t="s">
        <v>423</v>
      </c>
      <c r="D943" s="246" t="s">
        <v>461</v>
      </c>
      <c r="E943" s="246" t="s">
        <v>492</v>
      </c>
      <c r="F943" s="246" t="s">
        <v>493</v>
      </c>
      <c r="G943" s="246">
        <v>2019</v>
      </c>
      <c r="H943" s="246">
        <v>6</v>
      </c>
      <c r="I943" s="246">
        <v>17</v>
      </c>
      <c r="J943" s="246">
        <v>2</v>
      </c>
      <c r="K943" s="246" t="s">
        <v>494</v>
      </c>
      <c r="L943" s="247">
        <v>5</v>
      </c>
      <c r="M943" s="246">
        <v>248081</v>
      </c>
      <c r="N943" s="246">
        <v>2629712</v>
      </c>
      <c r="O943" s="246">
        <v>8</v>
      </c>
      <c r="P943" s="246">
        <v>30</v>
      </c>
      <c r="Q943" s="246">
        <v>0</v>
      </c>
      <c r="R943" s="246"/>
      <c r="S943" s="246"/>
      <c r="T943" s="246" t="s">
        <v>26</v>
      </c>
      <c r="U943" s="246"/>
      <c r="V943" t="str">
        <f>INDEX(樣區!H:H,MATCH(F943,樣區!E:E,0))</f>
        <v>4月,6月</v>
      </c>
      <c r="W943" s="3" t="str">
        <f t="shared" si="171"/>
        <v>Y</v>
      </c>
      <c r="X943" s="3" t="str">
        <f t="shared" si="172"/>
        <v/>
      </c>
      <c r="Y943" s="3" t="str">
        <f t="shared" si="173"/>
        <v/>
      </c>
      <c r="Z943" s="3" t="str">
        <f t="shared" si="174"/>
        <v/>
      </c>
      <c r="AA943" s="3" t="str">
        <f t="shared" si="175"/>
        <v/>
      </c>
      <c r="AB943" s="249" t="str">
        <f t="shared" si="176"/>
        <v/>
      </c>
      <c r="AC943" s="3" t="str">
        <f t="shared" si="177"/>
        <v/>
      </c>
      <c r="AD943" s="5" t="str">
        <f t="shared" si="180"/>
        <v/>
      </c>
      <c r="AE943" s="3" t="str">
        <f t="shared" si="178"/>
        <v/>
      </c>
      <c r="AF943" s="3"/>
      <c r="AH943">
        <f>MATCH(ROUND(M943,0)&amp;ROUND(N943,0),樣點!N:N,0)</f>
        <v>2304</v>
      </c>
      <c r="AI943" s="5">
        <f t="shared" si="179"/>
        <v>1.3888888992369175E-2</v>
      </c>
    </row>
    <row r="944" spans="3:35">
      <c r="C944" s="246" t="s">
        <v>423</v>
      </c>
      <c r="D944" s="246" t="s">
        <v>461</v>
      </c>
      <c r="E944" s="246" t="s">
        <v>492</v>
      </c>
      <c r="F944" s="246" t="s">
        <v>493</v>
      </c>
      <c r="G944" s="246">
        <v>2019</v>
      </c>
      <c r="H944" s="246">
        <v>6</v>
      </c>
      <c r="I944" s="246">
        <v>17</v>
      </c>
      <c r="J944" s="246">
        <v>2</v>
      </c>
      <c r="K944" s="246" t="s">
        <v>494</v>
      </c>
      <c r="L944" s="247">
        <v>6</v>
      </c>
      <c r="M944" s="246">
        <v>248150</v>
      </c>
      <c r="N944" s="246">
        <v>2629514</v>
      </c>
      <c r="O944" s="246">
        <v>8</v>
      </c>
      <c r="P944" s="246">
        <v>50</v>
      </c>
      <c r="Q944" s="246">
        <v>0</v>
      </c>
      <c r="R944" s="246"/>
      <c r="S944" s="246"/>
      <c r="T944" s="246" t="s">
        <v>26</v>
      </c>
      <c r="U944" s="246"/>
      <c r="V944" t="str">
        <f>INDEX(樣區!H:H,MATCH(F944,樣區!E:E,0))</f>
        <v>4月,6月</v>
      </c>
      <c r="W944" s="3" t="str">
        <f t="shared" si="171"/>
        <v>Y</v>
      </c>
      <c r="X944" s="3" t="str">
        <f t="shared" si="172"/>
        <v/>
      </c>
      <c r="Y944" s="3" t="str">
        <f t="shared" si="173"/>
        <v/>
      </c>
      <c r="Z944" s="3" t="str">
        <f t="shared" si="174"/>
        <v/>
      </c>
      <c r="AA944" s="3" t="str">
        <f t="shared" si="175"/>
        <v/>
      </c>
      <c r="AB944" s="249" t="str">
        <f t="shared" si="176"/>
        <v/>
      </c>
      <c r="AC944" s="3" t="str">
        <f t="shared" si="177"/>
        <v/>
      </c>
      <c r="AD944" s="5" t="str">
        <f t="shared" si="180"/>
        <v/>
      </c>
      <c r="AE944" s="3" t="str">
        <f t="shared" si="178"/>
        <v/>
      </c>
      <c r="AF944" s="3"/>
      <c r="AH944">
        <f>MATCH(ROUND(M944,0)&amp;ROUND(N944,0),樣點!N:N,0)</f>
        <v>2305</v>
      </c>
      <c r="AI944" s="5">
        <f t="shared" si="179"/>
        <v>1.3888888992369175E-2</v>
      </c>
    </row>
    <row r="945" spans="3:35">
      <c r="C945" s="246" t="s">
        <v>423</v>
      </c>
      <c r="D945" s="246" t="s">
        <v>461</v>
      </c>
      <c r="E945" s="246" t="s">
        <v>492</v>
      </c>
      <c r="F945" s="246" t="s">
        <v>493</v>
      </c>
      <c r="G945" s="246">
        <v>2019</v>
      </c>
      <c r="H945" s="246">
        <v>6</v>
      </c>
      <c r="I945" s="246">
        <v>17</v>
      </c>
      <c r="J945" s="246">
        <v>2</v>
      </c>
      <c r="K945" s="246" t="s">
        <v>494</v>
      </c>
      <c r="L945" s="247">
        <v>7</v>
      </c>
      <c r="M945" s="246">
        <v>248192</v>
      </c>
      <c r="N945" s="246">
        <v>2629330</v>
      </c>
      <c r="O945" s="246">
        <v>9</v>
      </c>
      <c r="P945" s="246">
        <v>10</v>
      </c>
      <c r="Q945" s="246">
        <v>0</v>
      </c>
      <c r="R945" s="246"/>
      <c r="S945" s="246"/>
      <c r="T945" s="246" t="s">
        <v>26</v>
      </c>
      <c r="U945" s="246"/>
      <c r="V945" t="str">
        <f>INDEX(樣區!H:H,MATCH(F945,樣區!E:E,0))</f>
        <v>4月,6月</v>
      </c>
      <c r="W945" s="3" t="str">
        <f t="shared" si="171"/>
        <v>Y</v>
      </c>
      <c r="X945" s="3" t="str">
        <f t="shared" si="172"/>
        <v/>
      </c>
      <c r="Y945" s="3" t="str">
        <f t="shared" si="173"/>
        <v/>
      </c>
      <c r="Z945" s="3" t="str">
        <f t="shared" si="174"/>
        <v/>
      </c>
      <c r="AA945" s="3" t="str">
        <f t="shared" si="175"/>
        <v/>
      </c>
      <c r="AB945" s="249" t="str">
        <f t="shared" si="176"/>
        <v/>
      </c>
      <c r="AC945" s="3" t="str">
        <f t="shared" si="177"/>
        <v/>
      </c>
      <c r="AD945" s="5" t="str">
        <f t="shared" si="180"/>
        <v/>
      </c>
      <c r="AE945" s="3" t="str">
        <f t="shared" si="178"/>
        <v/>
      </c>
      <c r="AF945" s="3"/>
      <c r="AH945">
        <f>MATCH(ROUND(M945,0)&amp;ROUND(N945,0),樣點!N:N,0)</f>
        <v>2306</v>
      </c>
      <c r="AI945" s="5" t="str">
        <f t="shared" si="179"/>
        <v/>
      </c>
    </row>
    <row r="946" spans="3:35">
      <c r="C946" s="246" t="s">
        <v>423</v>
      </c>
      <c r="D946" s="246" t="s">
        <v>461</v>
      </c>
      <c r="E946" s="246" t="s">
        <v>495</v>
      </c>
      <c r="F946" s="246" t="s">
        <v>496</v>
      </c>
      <c r="G946" s="246">
        <v>2019</v>
      </c>
      <c r="H946" s="246">
        <v>5</v>
      </c>
      <c r="I946" s="246">
        <v>30</v>
      </c>
      <c r="J946" s="246">
        <v>2</v>
      </c>
      <c r="K946" s="246" t="s">
        <v>497</v>
      </c>
      <c r="L946" s="247">
        <v>1</v>
      </c>
      <c r="M946" s="246">
        <v>239699</v>
      </c>
      <c r="N946" s="246">
        <v>2629121</v>
      </c>
      <c r="O946" s="246">
        <v>7</v>
      </c>
      <c r="P946" s="246">
        <v>6</v>
      </c>
      <c r="Q946" s="246">
        <v>0</v>
      </c>
      <c r="R946" s="246"/>
      <c r="S946" s="246"/>
      <c r="T946" s="246" t="s">
        <v>26</v>
      </c>
      <c r="U946" s="246"/>
      <c r="V946" t="str">
        <f>INDEX(樣區!H:H,MATCH(F946,樣區!E:E,0))</f>
        <v>3月,5月</v>
      </c>
      <c r="W946" s="3" t="str">
        <f t="shared" si="171"/>
        <v>Y</v>
      </c>
      <c r="X946" s="3" t="str">
        <f t="shared" si="172"/>
        <v/>
      </c>
      <c r="Y946" s="3" t="str">
        <f t="shared" si="173"/>
        <v/>
      </c>
      <c r="Z946" s="3" t="str">
        <f t="shared" si="174"/>
        <v/>
      </c>
      <c r="AA946" s="3" t="str">
        <f t="shared" si="175"/>
        <v/>
      </c>
      <c r="AB946" s="249" t="str">
        <f t="shared" si="176"/>
        <v/>
      </c>
      <c r="AC946" s="3" t="str">
        <f t="shared" si="177"/>
        <v/>
      </c>
      <c r="AD946" s="5" t="str">
        <f t="shared" si="180"/>
        <v/>
      </c>
      <c r="AE946" s="3" t="str">
        <f t="shared" si="178"/>
        <v/>
      </c>
      <c r="AF946" s="3"/>
      <c r="AH946">
        <f>MATCH(ROUND(M946,0)&amp;ROUND(N946,0),樣點!N:N,0)</f>
        <v>2307</v>
      </c>
      <c r="AI946" s="5">
        <f t="shared" si="179"/>
        <v>1.1111111030913889E-2</v>
      </c>
    </row>
    <row r="947" spans="3:35">
      <c r="C947" s="246" t="s">
        <v>423</v>
      </c>
      <c r="D947" s="246" t="s">
        <v>461</v>
      </c>
      <c r="E947" s="246" t="s">
        <v>495</v>
      </c>
      <c r="F947" s="246" t="s">
        <v>496</v>
      </c>
      <c r="G947" s="246">
        <v>2019</v>
      </c>
      <c r="H947" s="246">
        <v>5</v>
      </c>
      <c r="I947" s="246">
        <v>30</v>
      </c>
      <c r="J947" s="246">
        <v>2</v>
      </c>
      <c r="K947" s="246" t="s">
        <v>497</v>
      </c>
      <c r="L947" s="247">
        <v>2</v>
      </c>
      <c r="M947" s="246">
        <v>239706</v>
      </c>
      <c r="N947" s="246">
        <v>2628921</v>
      </c>
      <c r="O947" s="246">
        <v>7</v>
      </c>
      <c r="P947" s="246">
        <v>22</v>
      </c>
      <c r="Q947" s="246">
        <v>0</v>
      </c>
      <c r="R947" s="246"/>
      <c r="S947" s="246"/>
      <c r="T947" s="246" t="s">
        <v>31</v>
      </c>
      <c r="U947" s="246"/>
      <c r="V947" t="str">
        <f>INDEX(樣區!H:H,MATCH(F947,樣區!E:E,0))</f>
        <v>3月,5月</v>
      </c>
      <c r="W947" s="3" t="str">
        <f t="shared" si="171"/>
        <v>Y</v>
      </c>
      <c r="X947" s="3" t="str">
        <f t="shared" si="172"/>
        <v/>
      </c>
      <c r="Y947" s="3" t="str">
        <f t="shared" si="173"/>
        <v/>
      </c>
      <c r="Z947" s="3" t="str">
        <f t="shared" si="174"/>
        <v/>
      </c>
      <c r="AA947" s="3" t="str">
        <f t="shared" si="175"/>
        <v/>
      </c>
      <c r="AB947" s="249" t="str">
        <f t="shared" si="176"/>
        <v/>
      </c>
      <c r="AC947" s="3" t="str">
        <f t="shared" si="177"/>
        <v/>
      </c>
      <c r="AD947" s="5" t="str">
        <f t="shared" si="180"/>
        <v/>
      </c>
      <c r="AE947" s="3" t="str">
        <f t="shared" si="178"/>
        <v/>
      </c>
      <c r="AF947" s="3"/>
      <c r="AH947">
        <f>MATCH(ROUND(M947,0)&amp;ROUND(N947,0),樣點!N:N,0)</f>
        <v>2308</v>
      </c>
      <c r="AI947" s="5">
        <f t="shared" si="179"/>
        <v>9.0277779963798821E-3</v>
      </c>
    </row>
    <row r="948" spans="3:35">
      <c r="C948" s="246" t="s">
        <v>423</v>
      </c>
      <c r="D948" s="246" t="s">
        <v>461</v>
      </c>
      <c r="E948" s="246" t="s">
        <v>495</v>
      </c>
      <c r="F948" s="246" t="s">
        <v>496</v>
      </c>
      <c r="G948" s="246">
        <v>2019</v>
      </c>
      <c r="H948" s="246">
        <v>5</v>
      </c>
      <c r="I948" s="246">
        <v>30</v>
      </c>
      <c r="J948" s="246">
        <v>2</v>
      </c>
      <c r="K948" s="246" t="s">
        <v>497</v>
      </c>
      <c r="L948" s="247">
        <v>3</v>
      </c>
      <c r="M948" s="246">
        <v>239659</v>
      </c>
      <c r="N948" s="246">
        <v>2628726</v>
      </c>
      <c r="O948" s="246">
        <v>7</v>
      </c>
      <c r="P948" s="246">
        <v>35</v>
      </c>
      <c r="Q948" s="246">
        <v>0</v>
      </c>
      <c r="R948" s="246"/>
      <c r="S948" s="246"/>
      <c r="T948" s="246" t="s">
        <v>31</v>
      </c>
      <c r="U948" s="246"/>
      <c r="V948" t="str">
        <f>INDEX(樣區!H:H,MATCH(F948,樣區!E:E,0))</f>
        <v>3月,5月</v>
      </c>
      <c r="W948" s="3" t="str">
        <f t="shared" si="171"/>
        <v>Y</v>
      </c>
      <c r="X948" s="3" t="str">
        <f t="shared" si="172"/>
        <v/>
      </c>
      <c r="Y948" s="3" t="str">
        <f t="shared" si="173"/>
        <v/>
      </c>
      <c r="Z948" s="3" t="str">
        <f t="shared" si="174"/>
        <v/>
      </c>
      <c r="AA948" s="3" t="str">
        <f t="shared" si="175"/>
        <v/>
      </c>
      <c r="AB948" s="249" t="str">
        <f t="shared" si="176"/>
        <v/>
      </c>
      <c r="AC948" s="3" t="str">
        <f t="shared" si="177"/>
        <v/>
      </c>
      <c r="AD948" s="5" t="str">
        <f t="shared" si="180"/>
        <v/>
      </c>
      <c r="AE948" s="3" t="str">
        <f t="shared" si="178"/>
        <v/>
      </c>
      <c r="AF948" s="3"/>
      <c r="AH948">
        <f>MATCH(ROUND(M948,0)&amp;ROUND(N948,0),樣點!N:N,0)</f>
        <v>2309</v>
      </c>
      <c r="AI948" s="5">
        <f t="shared" si="179"/>
        <v>9.0277779963798821E-3</v>
      </c>
    </row>
    <row r="949" spans="3:35">
      <c r="C949" s="246" t="s">
        <v>423</v>
      </c>
      <c r="D949" s="246" t="s">
        <v>461</v>
      </c>
      <c r="E949" s="246" t="s">
        <v>495</v>
      </c>
      <c r="F949" s="246" t="s">
        <v>496</v>
      </c>
      <c r="G949" s="246">
        <v>2019</v>
      </c>
      <c r="H949" s="246">
        <v>5</v>
      </c>
      <c r="I949" s="246">
        <v>30</v>
      </c>
      <c r="J949" s="246">
        <v>2</v>
      </c>
      <c r="K949" s="246" t="s">
        <v>497</v>
      </c>
      <c r="L949" s="247">
        <v>4</v>
      </c>
      <c r="M949" s="246">
        <v>239671</v>
      </c>
      <c r="N949" s="246">
        <v>2628526</v>
      </c>
      <c r="O949" s="246">
        <v>7</v>
      </c>
      <c r="P949" s="246">
        <v>48</v>
      </c>
      <c r="Q949" s="246">
        <v>0</v>
      </c>
      <c r="R949" s="246"/>
      <c r="S949" s="246"/>
      <c r="T949" s="246" t="s">
        <v>26</v>
      </c>
      <c r="U949" s="246"/>
      <c r="V949" t="str">
        <f>INDEX(樣區!H:H,MATCH(F949,樣區!E:E,0))</f>
        <v>3月,5月</v>
      </c>
      <c r="W949" s="3" t="str">
        <f t="shared" si="171"/>
        <v>Y</v>
      </c>
      <c r="X949" s="3" t="str">
        <f t="shared" si="172"/>
        <v/>
      </c>
      <c r="Y949" s="3" t="str">
        <f t="shared" si="173"/>
        <v/>
      </c>
      <c r="Z949" s="3" t="str">
        <f t="shared" si="174"/>
        <v/>
      </c>
      <c r="AA949" s="3" t="str">
        <f t="shared" si="175"/>
        <v/>
      </c>
      <c r="AB949" s="249" t="str">
        <f t="shared" si="176"/>
        <v/>
      </c>
      <c r="AC949" s="3" t="str">
        <f t="shared" si="177"/>
        <v/>
      </c>
      <c r="AD949" s="5" t="str">
        <f t="shared" si="180"/>
        <v/>
      </c>
      <c r="AE949" s="3" t="str">
        <f t="shared" si="178"/>
        <v/>
      </c>
      <c r="AF949" s="3"/>
      <c r="AH949">
        <f>MATCH(ROUND(M949,0)&amp;ROUND(N949,0),樣點!N:N,0)</f>
        <v>2310</v>
      </c>
      <c r="AI949" s="5">
        <f t="shared" si="179"/>
        <v>9.0277770068496466E-3</v>
      </c>
    </row>
    <row r="950" spans="3:35">
      <c r="C950" s="246" t="s">
        <v>423</v>
      </c>
      <c r="D950" s="246" t="s">
        <v>461</v>
      </c>
      <c r="E950" s="246" t="s">
        <v>495</v>
      </c>
      <c r="F950" s="246" t="s">
        <v>496</v>
      </c>
      <c r="G950" s="246">
        <v>2019</v>
      </c>
      <c r="H950" s="246">
        <v>5</v>
      </c>
      <c r="I950" s="246">
        <v>30</v>
      </c>
      <c r="J950" s="246">
        <v>2</v>
      </c>
      <c r="K950" s="246" t="s">
        <v>497</v>
      </c>
      <c r="L950" s="247">
        <v>5</v>
      </c>
      <c r="M950" s="246">
        <v>239606</v>
      </c>
      <c r="N950" s="246">
        <v>2628337</v>
      </c>
      <c r="O950" s="246">
        <v>8</v>
      </c>
      <c r="P950" s="246">
        <v>1</v>
      </c>
      <c r="Q950" s="246">
        <v>0</v>
      </c>
      <c r="R950" s="246"/>
      <c r="S950" s="246"/>
      <c r="T950" s="246" t="s">
        <v>26</v>
      </c>
      <c r="U950" s="246"/>
      <c r="V950" t="str">
        <f>INDEX(樣區!H:H,MATCH(F950,樣區!E:E,0))</f>
        <v>3月,5月</v>
      </c>
      <c r="W950" s="3" t="str">
        <f t="shared" si="171"/>
        <v>Y</v>
      </c>
      <c r="X950" s="3" t="str">
        <f t="shared" si="172"/>
        <v/>
      </c>
      <c r="Y950" s="3" t="str">
        <f t="shared" si="173"/>
        <v/>
      </c>
      <c r="Z950" s="3" t="str">
        <f t="shared" si="174"/>
        <v/>
      </c>
      <c r="AA950" s="3" t="str">
        <f t="shared" si="175"/>
        <v/>
      </c>
      <c r="AB950" s="249" t="str">
        <f t="shared" si="176"/>
        <v/>
      </c>
      <c r="AC950" s="3" t="str">
        <f t="shared" si="177"/>
        <v/>
      </c>
      <c r="AD950" s="5" t="str">
        <f t="shared" si="180"/>
        <v/>
      </c>
      <c r="AE950" s="3" t="str">
        <f t="shared" si="178"/>
        <v/>
      </c>
      <c r="AF950" s="3"/>
      <c r="AH950">
        <f>MATCH(ROUND(M950,0)&amp;ROUND(N950,0),樣點!N:N,0)</f>
        <v>2311</v>
      </c>
      <c r="AI950" s="5">
        <f t="shared" si="179"/>
        <v>1.0416666977107525E-2</v>
      </c>
    </row>
    <row r="951" spans="3:35">
      <c r="C951" s="246" t="s">
        <v>423</v>
      </c>
      <c r="D951" s="246" t="s">
        <v>461</v>
      </c>
      <c r="E951" s="246" t="s">
        <v>495</v>
      </c>
      <c r="F951" s="246" t="s">
        <v>496</v>
      </c>
      <c r="G951" s="246">
        <v>2019</v>
      </c>
      <c r="H951" s="246">
        <v>5</v>
      </c>
      <c r="I951" s="246">
        <v>30</v>
      </c>
      <c r="J951" s="246">
        <v>2</v>
      </c>
      <c r="K951" s="246" t="s">
        <v>497</v>
      </c>
      <c r="L951" s="247">
        <v>6</v>
      </c>
      <c r="M951" s="246">
        <v>239598</v>
      </c>
      <c r="N951" s="246">
        <v>2628747</v>
      </c>
      <c r="O951" s="246">
        <v>8</v>
      </c>
      <c r="P951" s="246">
        <v>16</v>
      </c>
      <c r="Q951" s="246">
        <v>0</v>
      </c>
      <c r="R951" s="246"/>
      <c r="S951" s="246"/>
      <c r="T951" s="246" t="s">
        <v>26</v>
      </c>
      <c r="U951" s="246"/>
      <c r="V951" t="str">
        <f>INDEX(樣區!H:H,MATCH(F951,樣區!E:E,0))</f>
        <v>3月,5月</v>
      </c>
      <c r="W951" s="3" t="str">
        <f t="shared" si="171"/>
        <v>N</v>
      </c>
      <c r="X951" s="3" t="str">
        <f t="shared" si="172"/>
        <v/>
      </c>
      <c r="Y951" s="3" t="str">
        <f t="shared" si="173"/>
        <v/>
      </c>
      <c r="Z951" s="3" t="str">
        <f t="shared" si="174"/>
        <v/>
      </c>
      <c r="AA951" s="3" t="str">
        <f t="shared" si="175"/>
        <v/>
      </c>
      <c r="AB951" s="2" t="str">
        <f t="shared" si="176"/>
        <v/>
      </c>
      <c r="AC951" s="3" t="str">
        <f t="shared" si="177"/>
        <v/>
      </c>
      <c r="AD951" s="5" t="str">
        <f>IF(ISBLANK(O951),"需記錄時間",IFERROR(IF((AI951-TIME(0,5,59))&lt;0,"需計滿6分鍾",""),""))</f>
        <v/>
      </c>
      <c r="AE951" s="3" t="str">
        <f t="shared" si="178"/>
        <v/>
      </c>
      <c r="AF951" s="3"/>
      <c r="AH951" t="e">
        <f>MATCH(ROUND(M951,0)&amp;ROUND(N951,0),樣點!N:N,0)</f>
        <v>#N/A</v>
      </c>
      <c r="AI951" s="5">
        <f t="shared" si="179"/>
        <v>9.0277779963798821E-3</v>
      </c>
    </row>
    <row r="952" spans="3:35">
      <c r="C952" s="246" t="s">
        <v>423</v>
      </c>
      <c r="D952" s="246" t="s">
        <v>461</v>
      </c>
      <c r="E952" s="246" t="s">
        <v>495</v>
      </c>
      <c r="F952" s="246" t="s">
        <v>496</v>
      </c>
      <c r="G952" s="246">
        <v>2019</v>
      </c>
      <c r="H952" s="246">
        <v>5</v>
      </c>
      <c r="I952" s="246">
        <v>30</v>
      </c>
      <c r="J952" s="246">
        <v>2</v>
      </c>
      <c r="K952" s="246" t="s">
        <v>497</v>
      </c>
      <c r="L952" s="247">
        <v>7</v>
      </c>
      <c r="M952" s="246">
        <v>239700</v>
      </c>
      <c r="N952" s="246">
        <v>2627966</v>
      </c>
      <c r="O952" s="246">
        <v>8</v>
      </c>
      <c r="P952" s="246">
        <v>29</v>
      </c>
      <c r="Q952" s="246">
        <v>0</v>
      </c>
      <c r="R952" s="246"/>
      <c r="S952" s="246"/>
      <c r="T952" s="246" t="s">
        <v>26</v>
      </c>
      <c r="U952" s="246"/>
      <c r="V952" t="str">
        <f>INDEX(樣區!H:H,MATCH(F952,樣區!E:E,0))</f>
        <v>3月,5月</v>
      </c>
      <c r="W952" s="3" t="str">
        <f t="shared" si="171"/>
        <v>Y</v>
      </c>
      <c r="X952" s="3" t="str">
        <f t="shared" si="172"/>
        <v/>
      </c>
      <c r="Y952" s="3" t="str">
        <f t="shared" si="173"/>
        <v/>
      </c>
      <c r="Z952" s="3" t="str">
        <f t="shared" si="174"/>
        <v/>
      </c>
      <c r="AA952" s="3" t="str">
        <f t="shared" si="175"/>
        <v/>
      </c>
      <c r="AB952" s="249" t="str">
        <f t="shared" si="176"/>
        <v/>
      </c>
      <c r="AC952" s="3" t="str">
        <f t="shared" si="177"/>
        <v/>
      </c>
      <c r="AD952" s="5" t="str">
        <f>IF(ISBLANK(O952),"需記錄時間",IFERROR(IF((AI952-TIME(0,5,59))&lt;0,"需計滿6分鐘",""),""))</f>
        <v/>
      </c>
      <c r="AE952" s="3" t="str">
        <f t="shared" si="178"/>
        <v/>
      </c>
      <c r="AF952" s="3"/>
      <c r="AH952">
        <f>MATCH(ROUND(M952,0)&amp;ROUND(N952,0),樣點!N:N,0)</f>
        <v>2313</v>
      </c>
      <c r="AI952" s="5">
        <f t="shared" si="179"/>
        <v>9.0277779963798821E-3</v>
      </c>
    </row>
    <row r="953" spans="3:35">
      <c r="C953" s="246" t="s">
        <v>423</v>
      </c>
      <c r="D953" s="246" t="s">
        <v>461</v>
      </c>
      <c r="E953" s="246" t="s">
        <v>495</v>
      </c>
      <c r="F953" s="246" t="s">
        <v>496</v>
      </c>
      <c r="G953" s="246">
        <v>2019</v>
      </c>
      <c r="H953" s="246">
        <v>5</v>
      </c>
      <c r="I953" s="246">
        <v>30</v>
      </c>
      <c r="J953" s="246">
        <v>2</v>
      </c>
      <c r="K953" s="246" t="s">
        <v>497</v>
      </c>
      <c r="L953" s="247">
        <v>8</v>
      </c>
      <c r="M953" s="246">
        <v>239680</v>
      </c>
      <c r="N953" s="246">
        <v>2627966</v>
      </c>
      <c r="O953" s="246">
        <v>8</v>
      </c>
      <c r="P953" s="246">
        <v>42</v>
      </c>
      <c r="Q953" s="246">
        <v>0</v>
      </c>
      <c r="R953" s="246"/>
      <c r="S953" s="246"/>
      <c r="T953" s="246" t="s">
        <v>26</v>
      </c>
      <c r="U953" s="246"/>
      <c r="V953" t="str">
        <f>INDEX(樣區!H:H,MATCH(F953,樣區!E:E,0))</f>
        <v>3月,5月</v>
      </c>
      <c r="W953" s="3" t="str">
        <f t="shared" si="171"/>
        <v>N</v>
      </c>
      <c r="X953" s="3" t="str">
        <f t="shared" si="172"/>
        <v/>
      </c>
      <c r="Y953" s="3" t="str">
        <f t="shared" si="173"/>
        <v/>
      </c>
      <c r="Z953" s="3" t="str">
        <f t="shared" si="174"/>
        <v/>
      </c>
      <c r="AA953" s="3" t="str">
        <f t="shared" si="175"/>
        <v/>
      </c>
      <c r="AB953" s="2" t="str">
        <f t="shared" si="176"/>
        <v/>
      </c>
      <c r="AC953" s="3" t="str">
        <f t="shared" si="177"/>
        <v/>
      </c>
      <c r="AD953" s="5" t="str">
        <f>IF(ISBLANK(O953),"需記錄時間",IFERROR(IF((AI953-TIME(0,5,59))&lt;0,"需計滿6分鍾",""),""))</f>
        <v/>
      </c>
      <c r="AE953" s="3" t="str">
        <f t="shared" si="178"/>
        <v/>
      </c>
      <c r="AF953" s="3"/>
      <c r="AH953" t="e">
        <f>MATCH(ROUND(M953,0)&amp;ROUND(N953,0),樣點!N:N,0)</f>
        <v>#N/A</v>
      </c>
      <c r="AI953" s="5">
        <f t="shared" si="179"/>
        <v>9.0277770068496466E-3</v>
      </c>
    </row>
    <row r="954" spans="3:35">
      <c r="C954" s="246" t="s">
        <v>423</v>
      </c>
      <c r="D954" s="246" t="s">
        <v>461</v>
      </c>
      <c r="E954" s="246" t="s">
        <v>495</v>
      </c>
      <c r="F954" s="246" t="s">
        <v>496</v>
      </c>
      <c r="G954" s="246">
        <v>2019</v>
      </c>
      <c r="H954" s="246">
        <v>5</v>
      </c>
      <c r="I954" s="246">
        <v>30</v>
      </c>
      <c r="J954" s="246">
        <v>2</v>
      </c>
      <c r="K954" s="246" t="s">
        <v>497</v>
      </c>
      <c r="L954" s="247">
        <v>9</v>
      </c>
      <c r="M954" s="246">
        <v>239785</v>
      </c>
      <c r="N954" s="246">
        <v>2627598</v>
      </c>
      <c r="O954" s="246">
        <v>8</v>
      </c>
      <c r="P954" s="246">
        <v>55</v>
      </c>
      <c r="Q954" s="246">
        <v>0</v>
      </c>
      <c r="R954" s="246"/>
      <c r="S954" s="246"/>
      <c r="T954" s="246" t="s">
        <v>26</v>
      </c>
      <c r="U954" s="246"/>
      <c r="V954" t="str">
        <f>INDEX(樣區!H:H,MATCH(F954,樣區!E:E,0))</f>
        <v>3月,5月</v>
      </c>
      <c r="W954" s="3" t="str">
        <f t="shared" si="171"/>
        <v>Y</v>
      </c>
      <c r="X954" s="3" t="str">
        <f t="shared" si="172"/>
        <v/>
      </c>
      <c r="Y954" s="3" t="str">
        <f t="shared" si="173"/>
        <v/>
      </c>
      <c r="Z954" s="3" t="str">
        <f t="shared" si="174"/>
        <v/>
      </c>
      <c r="AA954" s="3" t="str">
        <f t="shared" si="175"/>
        <v/>
      </c>
      <c r="AB954" s="249" t="str">
        <f t="shared" si="176"/>
        <v/>
      </c>
      <c r="AC954" s="3" t="str">
        <f t="shared" si="177"/>
        <v/>
      </c>
      <c r="AD954" s="5" t="str">
        <f t="shared" ref="AD954:AD973" si="181">IF(ISBLANK(O954),"需記錄時間",IFERROR(IF((AI954-TIME(0,5,59))&lt;0,"需計滿6分鐘",""),""))</f>
        <v/>
      </c>
      <c r="AE954" s="3" t="str">
        <f t="shared" si="178"/>
        <v/>
      </c>
      <c r="AF954" s="3"/>
      <c r="AH954">
        <f>MATCH(ROUND(M954,0)&amp;ROUND(N954,0),樣點!N:N,0)</f>
        <v>2315</v>
      </c>
      <c r="AI954" s="5">
        <f t="shared" si="179"/>
        <v>8.3333340007811785E-3</v>
      </c>
    </row>
    <row r="955" spans="3:35">
      <c r="C955" s="246" t="s">
        <v>423</v>
      </c>
      <c r="D955" s="246" t="s">
        <v>461</v>
      </c>
      <c r="E955" s="246" t="s">
        <v>495</v>
      </c>
      <c r="F955" s="246" t="s">
        <v>496</v>
      </c>
      <c r="G955" s="246">
        <v>2019</v>
      </c>
      <c r="H955" s="246">
        <v>5</v>
      </c>
      <c r="I955" s="246">
        <v>30</v>
      </c>
      <c r="J955" s="246">
        <v>2</v>
      </c>
      <c r="K955" s="246" t="s">
        <v>497</v>
      </c>
      <c r="L955" s="247">
        <v>10</v>
      </c>
      <c r="M955" s="246">
        <v>239920</v>
      </c>
      <c r="N955" s="246">
        <v>2627450</v>
      </c>
      <c r="O955" s="246">
        <v>9</v>
      </c>
      <c r="P955" s="246">
        <v>7</v>
      </c>
      <c r="Q955" s="246">
        <v>0</v>
      </c>
      <c r="R955" s="246"/>
      <c r="S955" s="246"/>
      <c r="T955" s="246" t="s">
        <v>26</v>
      </c>
      <c r="U955" s="246"/>
      <c r="V955" t="str">
        <f>INDEX(樣區!H:H,MATCH(F955,樣區!E:E,0))</f>
        <v>3月,5月</v>
      </c>
      <c r="W955" s="3" t="str">
        <f t="shared" si="171"/>
        <v>Y</v>
      </c>
      <c r="X955" s="3" t="str">
        <f t="shared" si="172"/>
        <v/>
      </c>
      <c r="Y955" s="3" t="str">
        <f t="shared" si="173"/>
        <v/>
      </c>
      <c r="Z955" s="3" t="str">
        <f t="shared" si="174"/>
        <v/>
      </c>
      <c r="AA955" s="3" t="str">
        <f t="shared" si="175"/>
        <v/>
      </c>
      <c r="AB955" s="249" t="str">
        <f t="shared" si="176"/>
        <v/>
      </c>
      <c r="AC955" s="3" t="str">
        <f t="shared" si="177"/>
        <v/>
      </c>
      <c r="AD955" s="5" t="str">
        <f t="shared" si="181"/>
        <v/>
      </c>
      <c r="AE955" s="3" t="str">
        <f t="shared" si="178"/>
        <v/>
      </c>
      <c r="AF955" s="3"/>
      <c r="AH955">
        <f>MATCH(ROUND(M955,0)&amp;ROUND(N955,0),樣點!N:N,0)</f>
        <v>2316</v>
      </c>
      <c r="AI955" s="5" t="str">
        <f t="shared" si="179"/>
        <v/>
      </c>
    </row>
    <row r="956" spans="3:35">
      <c r="C956" s="246" t="s">
        <v>423</v>
      </c>
      <c r="D956" s="246" t="s">
        <v>461</v>
      </c>
      <c r="E956" s="246" t="s">
        <v>486</v>
      </c>
      <c r="F956" s="246" t="s">
        <v>487</v>
      </c>
      <c r="G956" s="246">
        <v>2019</v>
      </c>
      <c r="H956" s="246">
        <v>7</v>
      </c>
      <c r="I956" s="246">
        <v>5</v>
      </c>
      <c r="J956" s="246">
        <v>2</v>
      </c>
      <c r="K956" s="246" t="s">
        <v>488</v>
      </c>
      <c r="L956" s="247">
        <v>1</v>
      </c>
      <c r="M956" s="246">
        <v>243294</v>
      </c>
      <c r="N956" s="246">
        <v>2626909</v>
      </c>
      <c r="O956" s="246">
        <v>8</v>
      </c>
      <c r="P956" s="246">
        <v>28</v>
      </c>
      <c r="Q956" s="246">
        <v>0</v>
      </c>
      <c r="R956" s="246"/>
      <c r="S956" s="246"/>
      <c r="T956" s="246" t="s">
        <v>32</v>
      </c>
      <c r="U956" s="246"/>
      <c r="V956" t="str">
        <f>INDEX(樣區!H:H,MATCH(F956,樣區!E:E,0))</f>
        <v>4月,6月</v>
      </c>
      <c r="W956" s="3" t="str">
        <f t="shared" si="171"/>
        <v>Y</v>
      </c>
      <c r="X956" s="3" t="str">
        <f t="shared" si="172"/>
        <v/>
      </c>
      <c r="Y956" s="3" t="str">
        <f t="shared" si="173"/>
        <v/>
      </c>
      <c r="Z956" s="3" t="str">
        <f t="shared" si="174"/>
        <v/>
      </c>
      <c r="AA956" s="3" t="str">
        <f t="shared" si="175"/>
        <v/>
      </c>
      <c r="AB956" s="249" t="str">
        <f t="shared" si="176"/>
        <v/>
      </c>
      <c r="AC956" s="3" t="str">
        <f t="shared" si="177"/>
        <v/>
      </c>
      <c r="AD956" s="5" t="str">
        <f t="shared" si="181"/>
        <v/>
      </c>
      <c r="AE956" s="3" t="str">
        <f t="shared" si="178"/>
        <v/>
      </c>
      <c r="AF956" s="3"/>
      <c r="AH956">
        <f>MATCH(ROUND(M956,0)&amp;ROUND(N956,0),樣點!N:N,0)</f>
        <v>2280</v>
      </c>
      <c r="AI956" s="5">
        <f t="shared" si="179"/>
        <v>6.9444450200535357E-3</v>
      </c>
    </row>
    <row r="957" spans="3:35">
      <c r="C957" s="246" t="s">
        <v>423</v>
      </c>
      <c r="D957" s="246" t="s">
        <v>461</v>
      </c>
      <c r="E957" s="246" t="s">
        <v>486</v>
      </c>
      <c r="F957" s="246" t="s">
        <v>487</v>
      </c>
      <c r="G957" s="246">
        <v>2019</v>
      </c>
      <c r="H957" s="246">
        <v>7</v>
      </c>
      <c r="I957" s="246">
        <v>5</v>
      </c>
      <c r="J957" s="246">
        <v>2</v>
      </c>
      <c r="K957" s="246" t="s">
        <v>488</v>
      </c>
      <c r="L957" s="247">
        <v>2</v>
      </c>
      <c r="M957" s="246">
        <v>243444</v>
      </c>
      <c r="N957" s="246">
        <v>2626778</v>
      </c>
      <c r="O957" s="246">
        <v>8</v>
      </c>
      <c r="P957" s="246">
        <v>38</v>
      </c>
      <c r="Q957" s="246">
        <v>0</v>
      </c>
      <c r="R957" s="246"/>
      <c r="S957" s="246"/>
      <c r="T957" s="246" t="s">
        <v>32</v>
      </c>
      <c r="U957" s="246"/>
      <c r="V957" t="str">
        <f>INDEX(樣區!H:H,MATCH(F957,樣區!E:E,0))</f>
        <v>4月,6月</v>
      </c>
      <c r="W957" s="3" t="str">
        <f t="shared" si="171"/>
        <v>Y</v>
      </c>
      <c r="X957" s="3" t="str">
        <f t="shared" si="172"/>
        <v/>
      </c>
      <c r="Y957" s="3" t="str">
        <f t="shared" si="173"/>
        <v/>
      </c>
      <c r="Z957" s="3" t="str">
        <f t="shared" si="174"/>
        <v/>
      </c>
      <c r="AA957" s="3" t="str">
        <f t="shared" si="175"/>
        <v/>
      </c>
      <c r="AB957" s="249" t="str">
        <f t="shared" si="176"/>
        <v/>
      </c>
      <c r="AC957" s="3" t="str">
        <f t="shared" si="177"/>
        <v/>
      </c>
      <c r="AD957" s="5" t="str">
        <f t="shared" si="181"/>
        <v/>
      </c>
      <c r="AE957" s="3" t="str">
        <f t="shared" si="178"/>
        <v/>
      </c>
      <c r="AF957" s="3"/>
      <c r="AH957">
        <f>MATCH(ROUND(M957,0)&amp;ROUND(N957,0),樣點!N:N,0)</f>
        <v>2281</v>
      </c>
      <c r="AI957" s="5">
        <f t="shared" si="179"/>
        <v>5.5555549915879965E-3</v>
      </c>
    </row>
    <row r="958" spans="3:35">
      <c r="C958" s="246" t="s">
        <v>423</v>
      </c>
      <c r="D958" s="246" t="s">
        <v>461</v>
      </c>
      <c r="E958" s="246" t="s">
        <v>486</v>
      </c>
      <c r="F958" s="246" t="s">
        <v>487</v>
      </c>
      <c r="G958" s="246">
        <v>2019</v>
      </c>
      <c r="H958" s="246">
        <v>7</v>
      </c>
      <c r="I958" s="246">
        <v>5</v>
      </c>
      <c r="J958" s="246">
        <v>2</v>
      </c>
      <c r="K958" s="246" t="s">
        <v>488</v>
      </c>
      <c r="L958" s="247">
        <v>3</v>
      </c>
      <c r="M958" s="246">
        <v>243567</v>
      </c>
      <c r="N958" s="246">
        <v>2626620</v>
      </c>
      <c r="O958" s="246">
        <v>8</v>
      </c>
      <c r="P958" s="246">
        <v>46</v>
      </c>
      <c r="Q958" s="246">
        <v>0</v>
      </c>
      <c r="R958" s="246"/>
      <c r="S958" s="246"/>
      <c r="T958" s="246" t="s">
        <v>32</v>
      </c>
      <c r="U958" s="246"/>
      <c r="V958" t="str">
        <f>INDEX(樣區!H:H,MATCH(F958,樣區!E:E,0))</f>
        <v>4月,6月</v>
      </c>
      <c r="W958" s="3" t="str">
        <f t="shared" si="171"/>
        <v>Y</v>
      </c>
      <c r="X958" s="3" t="str">
        <f t="shared" si="172"/>
        <v/>
      </c>
      <c r="Y958" s="3" t="str">
        <f t="shared" si="173"/>
        <v/>
      </c>
      <c r="Z958" s="3" t="str">
        <f t="shared" si="174"/>
        <v/>
      </c>
      <c r="AA958" s="3" t="str">
        <f t="shared" si="175"/>
        <v/>
      </c>
      <c r="AB958" s="249" t="str">
        <f t="shared" si="176"/>
        <v/>
      </c>
      <c r="AC958" s="3" t="str">
        <f t="shared" si="177"/>
        <v/>
      </c>
      <c r="AD958" s="5" t="str">
        <f t="shared" si="181"/>
        <v/>
      </c>
      <c r="AE958" s="3" t="str">
        <f t="shared" si="178"/>
        <v/>
      </c>
      <c r="AF958" s="3"/>
      <c r="AH958">
        <f>MATCH(ROUND(M958,0)&amp;ROUND(N958,0),樣點!N:N,0)</f>
        <v>2282</v>
      </c>
      <c r="AI958" s="5">
        <f t="shared" si="179"/>
        <v>5.555555981118232E-3</v>
      </c>
    </row>
    <row r="959" spans="3:35">
      <c r="C959" s="246" t="s">
        <v>423</v>
      </c>
      <c r="D959" s="246" t="s">
        <v>461</v>
      </c>
      <c r="E959" s="246" t="s">
        <v>486</v>
      </c>
      <c r="F959" s="246" t="s">
        <v>487</v>
      </c>
      <c r="G959" s="246">
        <v>2019</v>
      </c>
      <c r="H959" s="246">
        <v>7</v>
      </c>
      <c r="I959" s="246">
        <v>5</v>
      </c>
      <c r="J959" s="246">
        <v>2</v>
      </c>
      <c r="K959" s="246" t="s">
        <v>488</v>
      </c>
      <c r="L959" s="247">
        <v>4</v>
      </c>
      <c r="M959" s="246">
        <v>243706</v>
      </c>
      <c r="N959" s="246">
        <v>2626476</v>
      </c>
      <c r="O959" s="246">
        <v>8</v>
      </c>
      <c r="P959" s="246">
        <v>54</v>
      </c>
      <c r="Q959" s="246">
        <v>0</v>
      </c>
      <c r="R959" s="246"/>
      <c r="S959" s="246"/>
      <c r="T959" s="246" t="s">
        <v>26</v>
      </c>
      <c r="U959" s="246"/>
      <c r="V959" t="str">
        <f>INDEX(樣區!H:H,MATCH(F959,樣區!E:E,0))</f>
        <v>4月,6月</v>
      </c>
      <c r="W959" s="3" t="str">
        <f t="shared" si="171"/>
        <v>Y</v>
      </c>
      <c r="X959" s="3" t="str">
        <f t="shared" si="172"/>
        <v/>
      </c>
      <c r="Y959" s="3" t="str">
        <f t="shared" si="173"/>
        <v/>
      </c>
      <c r="Z959" s="3" t="str">
        <f t="shared" si="174"/>
        <v/>
      </c>
      <c r="AA959" s="3" t="str">
        <f t="shared" si="175"/>
        <v/>
      </c>
      <c r="AB959" s="249" t="str">
        <f t="shared" si="176"/>
        <v/>
      </c>
      <c r="AC959" s="3" t="str">
        <f t="shared" si="177"/>
        <v/>
      </c>
      <c r="AD959" s="5" t="str">
        <f t="shared" si="181"/>
        <v/>
      </c>
      <c r="AE959" s="3" t="str">
        <f t="shared" si="178"/>
        <v/>
      </c>
      <c r="AF959" s="3"/>
      <c r="AH959">
        <f>MATCH(ROUND(M959,0)&amp;ROUND(N959,0),樣點!N:N,0)</f>
        <v>2283</v>
      </c>
      <c r="AI959" s="5">
        <f t="shared" si="179"/>
        <v>6.2499999767169356E-3</v>
      </c>
    </row>
    <row r="960" spans="3:35">
      <c r="C960" s="246" t="s">
        <v>423</v>
      </c>
      <c r="D960" s="246" t="s">
        <v>461</v>
      </c>
      <c r="E960" s="246" t="s">
        <v>486</v>
      </c>
      <c r="F960" s="246" t="s">
        <v>487</v>
      </c>
      <c r="G960" s="246">
        <v>2019</v>
      </c>
      <c r="H960" s="246">
        <v>7</v>
      </c>
      <c r="I960" s="246">
        <v>5</v>
      </c>
      <c r="J960" s="246">
        <v>2</v>
      </c>
      <c r="K960" s="246" t="s">
        <v>488</v>
      </c>
      <c r="L960" s="247">
        <v>5</v>
      </c>
      <c r="M960" s="246">
        <v>243836</v>
      </c>
      <c r="N960" s="246">
        <v>2626324</v>
      </c>
      <c r="O960" s="246">
        <v>9</v>
      </c>
      <c r="P960" s="246">
        <v>3</v>
      </c>
      <c r="Q960" s="246">
        <v>0</v>
      </c>
      <c r="R960" s="246"/>
      <c r="S960" s="246"/>
      <c r="T960" s="246" t="s">
        <v>32</v>
      </c>
      <c r="U960" s="246"/>
      <c r="V960" t="str">
        <f>INDEX(樣區!H:H,MATCH(F960,樣區!E:E,0))</f>
        <v>4月,6月</v>
      </c>
      <c r="W960" s="3" t="str">
        <f t="shared" si="171"/>
        <v>Y</v>
      </c>
      <c r="X960" s="3" t="str">
        <f t="shared" si="172"/>
        <v/>
      </c>
      <c r="Y960" s="3" t="str">
        <f t="shared" si="173"/>
        <v/>
      </c>
      <c r="Z960" s="3" t="str">
        <f t="shared" si="174"/>
        <v/>
      </c>
      <c r="AA960" s="3" t="str">
        <f t="shared" si="175"/>
        <v/>
      </c>
      <c r="AB960" s="249" t="str">
        <f t="shared" si="176"/>
        <v/>
      </c>
      <c r="AC960" s="3" t="str">
        <f t="shared" si="177"/>
        <v/>
      </c>
      <c r="AD960" s="5" t="str">
        <f t="shared" si="181"/>
        <v/>
      </c>
      <c r="AE960" s="3" t="str">
        <f t="shared" si="178"/>
        <v/>
      </c>
      <c r="AF960" s="3"/>
      <c r="AH960">
        <f>MATCH(ROUND(M960,0)&amp;ROUND(N960,0),樣點!N:N,0)</f>
        <v>2284</v>
      </c>
      <c r="AI960" s="5">
        <f t="shared" si="179"/>
        <v>6.2500000349245965E-3</v>
      </c>
    </row>
    <row r="961" spans="3:35">
      <c r="C961" s="246" t="s">
        <v>423</v>
      </c>
      <c r="D961" s="246" t="s">
        <v>461</v>
      </c>
      <c r="E961" s="246" t="s">
        <v>486</v>
      </c>
      <c r="F961" s="246" t="s">
        <v>487</v>
      </c>
      <c r="G961" s="246">
        <v>2019</v>
      </c>
      <c r="H961" s="246">
        <v>7</v>
      </c>
      <c r="I961" s="246">
        <v>5</v>
      </c>
      <c r="J961" s="246">
        <v>2</v>
      </c>
      <c r="K961" s="246" t="s">
        <v>488</v>
      </c>
      <c r="L961" s="247">
        <v>6</v>
      </c>
      <c r="M961" s="246">
        <v>243918</v>
      </c>
      <c r="N961" s="246">
        <v>2626141</v>
      </c>
      <c r="O961" s="246">
        <v>9</v>
      </c>
      <c r="P961" s="246">
        <v>12</v>
      </c>
      <c r="Q961" s="246">
        <v>0</v>
      </c>
      <c r="R961" s="246"/>
      <c r="S961" s="246"/>
      <c r="T961" s="246" t="s">
        <v>32</v>
      </c>
      <c r="U961" s="246"/>
      <c r="V961" t="str">
        <f>INDEX(樣區!H:H,MATCH(F961,樣區!E:E,0))</f>
        <v>4月,6月</v>
      </c>
      <c r="W961" s="3" t="str">
        <f t="shared" si="171"/>
        <v>Y</v>
      </c>
      <c r="X961" s="3" t="str">
        <f t="shared" si="172"/>
        <v/>
      </c>
      <c r="Y961" s="3" t="str">
        <f t="shared" si="173"/>
        <v/>
      </c>
      <c r="Z961" s="3" t="str">
        <f t="shared" si="174"/>
        <v/>
      </c>
      <c r="AA961" s="3" t="str">
        <f t="shared" si="175"/>
        <v/>
      </c>
      <c r="AB961" s="249" t="str">
        <f t="shared" si="176"/>
        <v/>
      </c>
      <c r="AC961" s="3" t="str">
        <f t="shared" si="177"/>
        <v/>
      </c>
      <c r="AD961" s="5" t="str">
        <f t="shared" si="181"/>
        <v/>
      </c>
      <c r="AE961" s="3" t="str">
        <f t="shared" si="178"/>
        <v/>
      </c>
      <c r="AF961" s="3"/>
      <c r="AH961">
        <f>MATCH(ROUND(M961,0)&amp;ROUND(N961,0),樣點!N:N,0)</f>
        <v>2285</v>
      </c>
      <c r="AI961" s="5">
        <f t="shared" si="179"/>
        <v>6.9444439723156393E-3</v>
      </c>
    </row>
    <row r="962" spans="3:35">
      <c r="C962" s="246" t="s">
        <v>423</v>
      </c>
      <c r="D962" s="246" t="s">
        <v>461</v>
      </c>
      <c r="E962" s="246" t="s">
        <v>486</v>
      </c>
      <c r="F962" s="246" t="s">
        <v>487</v>
      </c>
      <c r="G962" s="246">
        <v>2019</v>
      </c>
      <c r="H962" s="246">
        <v>7</v>
      </c>
      <c r="I962" s="246">
        <v>5</v>
      </c>
      <c r="J962" s="246">
        <v>2</v>
      </c>
      <c r="K962" s="246" t="s">
        <v>488</v>
      </c>
      <c r="L962" s="247">
        <v>7</v>
      </c>
      <c r="M962" s="246">
        <v>244053</v>
      </c>
      <c r="N962" s="246">
        <v>2625994</v>
      </c>
      <c r="O962" s="246">
        <v>9</v>
      </c>
      <c r="P962" s="246">
        <v>22</v>
      </c>
      <c r="Q962" s="246">
        <v>0</v>
      </c>
      <c r="R962" s="246"/>
      <c r="S962" s="246"/>
      <c r="T962" s="246" t="s">
        <v>30</v>
      </c>
      <c r="U962" s="246"/>
      <c r="V962" t="str">
        <f>INDEX(樣區!H:H,MATCH(F962,樣區!E:E,0))</f>
        <v>4月,6月</v>
      </c>
      <c r="W962" s="3" t="str">
        <f t="shared" ref="W962:W1025" si="182">IF(ISNUMBER(AH962),"Y","N")</f>
        <v>Y</v>
      </c>
      <c r="X962" s="3" t="str">
        <f t="shared" ref="X962:X1025" si="183">IF(OR(ISBLANK(H962),ISBLANK(I962)),"需記錄日期","")</f>
        <v/>
      </c>
      <c r="Y962" s="3" t="str">
        <f t="shared" ref="Y962:Y1025" si="184">IF(O962&gt;9,"時間太晚","")</f>
        <v/>
      </c>
      <c r="Z962" s="3" t="str">
        <f t="shared" ref="Z962:Z1025" si="185">IF(ISBLANK(Q962),"需記錄數量",IF(Q962&gt;2,"2隻以上，請記為猴群",""))</f>
        <v/>
      </c>
      <c r="AA962" s="3" t="str">
        <f t="shared" ref="AA962:AA1025" si="186">IF(OR(Q962=1,Q962=2),IF(ISTEXT(R962),"","需記錄距離"),"")</f>
        <v/>
      </c>
      <c r="AB962" s="249" t="str">
        <f t="shared" ref="AB962:AB1025" si="187">IF(S962="Y",IF(Q962&lt;&gt;2,"有叫聲應為猴群",""),"")</f>
        <v/>
      </c>
      <c r="AC962" s="3" t="str">
        <f t="shared" ref="AC962:AC1025" si="188">IF(ISBLANK(T962),"需記錄棲地類型",IF(LEN(T962)&lt;&gt;2,"請填最主要的棲地類型，其餘的可在備注補充說明",""))</f>
        <v/>
      </c>
      <c r="AD962" s="5" t="str">
        <f t="shared" si="181"/>
        <v/>
      </c>
      <c r="AE962" s="3" t="str">
        <f t="shared" ref="AE962:AE1025" si="189">IF(COUNTIF(U962,"*搖樹*")=1,IF(Q962&lt;&gt;2,"有搖樹行為應為猴群",""),"")</f>
        <v/>
      </c>
      <c r="AF962" s="3"/>
      <c r="AH962">
        <f>MATCH(ROUND(M962,0)&amp;ROUND(N962,0),樣點!N:N,0)</f>
        <v>2286</v>
      </c>
      <c r="AI962" s="5">
        <f t="shared" ref="AI962:AI1025" si="190">IF((F963&amp;J963)=(F962&amp;J962),ABS((DATE(G963,H963,I963)&amp;TIME(O963,P963,0))-(DATE(G962,H962,I962)&amp;TIME(O962,P962,0))),"")</f>
        <v>7.6388890156522393E-3</v>
      </c>
    </row>
    <row r="963" spans="3:35">
      <c r="C963" s="246" t="s">
        <v>423</v>
      </c>
      <c r="D963" s="246" t="s">
        <v>461</v>
      </c>
      <c r="E963" s="246" t="s">
        <v>486</v>
      </c>
      <c r="F963" s="246" t="s">
        <v>487</v>
      </c>
      <c r="G963" s="246">
        <v>2019</v>
      </c>
      <c r="H963" s="246">
        <v>7</v>
      </c>
      <c r="I963" s="246">
        <v>5</v>
      </c>
      <c r="J963" s="246">
        <v>2</v>
      </c>
      <c r="K963" s="246" t="s">
        <v>488</v>
      </c>
      <c r="L963" s="247">
        <v>8</v>
      </c>
      <c r="M963" s="246">
        <v>244225</v>
      </c>
      <c r="N963" s="246">
        <v>2625891</v>
      </c>
      <c r="O963" s="246">
        <v>9</v>
      </c>
      <c r="P963" s="246">
        <v>33</v>
      </c>
      <c r="Q963" s="246">
        <v>0</v>
      </c>
      <c r="R963" s="246"/>
      <c r="S963" s="246"/>
      <c r="T963" s="246" t="s">
        <v>54</v>
      </c>
      <c r="U963" s="246"/>
      <c r="V963" t="str">
        <f>INDEX(樣區!H:H,MATCH(F963,樣區!E:E,0))</f>
        <v>4月,6月</v>
      </c>
      <c r="W963" s="3" t="str">
        <f t="shared" si="182"/>
        <v>Y</v>
      </c>
      <c r="X963" s="3" t="str">
        <f t="shared" si="183"/>
        <v/>
      </c>
      <c r="Y963" s="3" t="str">
        <f t="shared" si="184"/>
        <v/>
      </c>
      <c r="Z963" s="3" t="str">
        <f t="shared" si="185"/>
        <v/>
      </c>
      <c r="AA963" s="3" t="str">
        <f t="shared" si="186"/>
        <v/>
      </c>
      <c r="AB963" s="249" t="str">
        <f t="shared" si="187"/>
        <v/>
      </c>
      <c r="AC963" s="3" t="str">
        <f t="shared" si="188"/>
        <v/>
      </c>
      <c r="AD963" s="5" t="str">
        <f t="shared" si="181"/>
        <v/>
      </c>
      <c r="AE963" s="3" t="str">
        <f t="shared" si="189"/>
        <v/>
      </c>
      <c r="AF963" s="3"/>
      <c r="AH963">
        <f>MATCH(ROUND(M963,0)&amp;ROUND(N963,0),樣點!N:N,0)</f>
        <v>2287</v>
      </c>
      <c r="AI963" s="5">
        <f t="shared" si="190"/>
        <v>6.2499999767169356E-3</v>
      </c>
    </row>
    <row r="964" spans="3:35">
      <c r="C964" s="246" t="s">
        <v>423</v>
      </c>
      <c r="D964" s="246" t="s">
        <v>461</v>
      </c>
      <c r="E964" s="246" t="s">
        <v>486</v>
      </c>
      <c r="F964" s="246" t="s">
        <v>487</v>
      </c>
      <c r="G964" s="246">
        <v>2019</v>
      </c>
      <c r="H964" s="246">
        <v>7</v>
      </c>
      <c r="I964" s="246">
        <v>5</v>
      </c>
      <c r="J964" s="246">
        <v>2</v>
      </c>
      <c r="K964" s="246" t="s">
        <v>488</v>
      </c>
      <c r="L964" s="247">
        <v>9</v>
      </c>
      <c r="M964" s="246">
        <v>244302</v>
      </c>
      <c r="N964" s="246">
        <v>2625706</v>
      </c>
      <c r="O964" s="246">
        <v>9</v>
      </c>
      <c r="P964" s="246">
        <v>42</v>
      </c>
      <c r="Q964" s="246">
        <v>0</v>
      </c>
      <c r="R964" s="246"/>
      <c r="S964" s="246"/>
      <c r="T964" s="246" t="s">
        <v>54</v>
      </c>
      <c r="U964" s="246"/>
      <c r="V964" t="str">
        <f>INDEX(樣區!H:H,MATCH(F964,樣區!E:E,0))</f>
        <v>4月,6月</v>
      </c>
      <c r="W964" s="3" t="str">
        <f t="shared" si="182"/>
        <v>Y</v>
      </c>
      <c r="X964" s="3" t="str">
        <f t="shared" si="183"/>
        <v/>
      </c>
      <c r="Y964" s="3" t="str">
        <f t="shared" si="184"/>
        <v/>
      </c>
      <c r="Z964" s="3" t="str">
        <f t="shared" si="185"/>
        <v/>
      </c>
      <c r="AA964" s="3" t="str">
        <f t="shared" si="186"/>
        <v/>
      </c>
      <c r="AB964" s="249" t="str">
        <f t="shared" si="187"/>
        <v/>
      </c>
      <c r="AC964" s="3" t="str">
        <f t="shared" si="188"/>
        <v/>
      </c>
      <c r="AD964" s="5" t="str">
        <f t="shared" si="181"/>
        <v/>
      </c>
      <c r="AE964" s="3" t="str">
        <f t="shared" si="189"/>
        <v/>
      </c>
      <c r="AF964" s="3"/>
      <c r="AH964">
        <f>MATCH(ROUND(M964,0)&amp;ROUND(N964,0),樣點!N:N,0)</f>
        <v>2288</v>
      </c>
      <c r="AI964" s="5">
        <f t="shared" si="190"/>
        <v>6.2500000349245965E-3</v>
      </c>
    </row>
    <row r="965" spans="3:35">
      <c r="C965" s="246" t="s">
        <v>423</v>
      </c>
      <c r="D965" s="246" t="s">
        <v>461</v>
      </c>
      <c r="E965" s="246" t="s">
        <v>486</v>
      </c>
      <c r="F965" s="246" t="s">
        <v>487</v>
      </c>
      <c r="G965" s="246">
        <v>2019</v>
      </c>
      <c r="H965" s="246">
        <v>7</v>
      </c>
      <c r="I965" s="246">
        <v>5</v>
      </c>
      <c r="J965" s="246">
        <v>2</v>
      </c>
      <c r="K965" s="246" t="s">
        <v>488</v>
      </c>
      <c r="L965" s="247">
        <v>10</v>
      </c>
      <c r="M965" s="246">
        <v>244392</v>
      </c>
      <c r="N965" s="246">
        <v>2625528</v>
      </c>
      <c r="O965" s="246">
        <v>9</v>
      </c>
      <c r="P965" s="246">
        <v>51</v>
      </c>
      <c r="Q965" s="246">
        <v>0</v>
      </c>
      <c r="R965" s="246"/>
      <c r="S965" s="246"/>
      <c r="T965" s="246" t="s">
        <v>54</v>
      </c>
      <c r="U965" s="246"/>
      <c r="V965" t="str">
        <f>INDEX(樣區!H:H,MATCH(F965,樣區!E:E,0))</f>
        <v>4月,6月</v>
      </c>
      <c r="W965" s="3" t="str">
        <f t="shared" si="182"/>
        <v>Y</v>
      </c>
      <c r="X965" s="3" t="str">
        <f t="shared" si="183"/>
        <v/>
      </c>
      <c r="Y965" s="3" t="str">
        <f t="shared" si="184"/>
        <v/>
      </c>
      <c r="Z965" s="3" t="str">
        <f t="shared" si="185"/>
        <v/>
      </c>
      <c r="AA965" s="3" t="str">
        <f t="shared" si="186"/>
        <v/>
      </c>
      <c r="AB965" s="249" t="str">
        <f t="shared" si="187"/>
        <v/>
      </c>
      <c r="AC965" s="3" t="str">
        <f t="shared" si="188"/>
        <v/>
      </c>
      <c r="AD965" s="5" t="str">
        <f t="shared" si="181"/>
        <v/>
      </c>
      <c r="AE965" s="3" t="str">
        <f t="shared" si="189"/>
        <v/>
      </c>
      <c r="AF965" s="3"/>
      <c r="AH965">
        <f>MATCH(ROUND(M965,0)&amp;ROUND(N965,0),樣點!N:N,0)</f>
        <v>2289</v>
      </c>
      <c r="AI965" s="5" t="str">
        <f t="shared" si="190"/>
        <v/>
      </c>
    </row>
    <row r="966" spans="3:35">
      <c r="C966" s="246" t="s">
        <v>423</v>
      </c>
      <c r="D966" s="246" t="s">
        <v>461</v>
      </c>
      <c r="E966" s="246" t="s">
        <v>480</v>
      </c>
      <c r="F966" s="246" t="s">
        <v>481</v>
      </c>
      <c r="G966" s="246">
        <v>2019</v>
      </c>
      <c r="H966" s="246">
        <v>6</v>
      </c>
      <c r="I966" s="246">
        <v>28</v>
      </c>
      <c r="J966" s="246">
        <v>2</v>
      </c>
      <c r="K966" s="246" t="s">
        <v>482</v>
      </c>
      <c r="L966" s="247">
        <v>1</v>
      </c>
      <c r="M966" s="246">
        <v>244221</v>
      </c>
      <c r="N966" s="246">
        <v>2628743</v>
      </c>
      <c r="O966" s="246">
        <v>6</v>
      </c>
      <c r="P966" s="246">
        <v>32</v>
      </c>
      <c r="Q966" s="246">
        <v>0</v>
      </c>
      <c r="R966" s="246"/>
      <c r="S966" s="246"/>
      <c r="T966" s="246" t="s">
        <v>26</v>
      </c>
      <c r="U966" s="246"/>
      <c r="V966" t="str">
        <f>INDEX(樣區!H:H,MATCH(F966,樣區!E:E,0))</f>
        <v>4月,6月</v>
      </c>
      <c r="W966" s="3" t="str">
        <f t="shared" si="182"/>
        <v>Y</v>
      </c>
      <c r="X966" s="3" t="str">
        <f t="shared" si="183"/>
        <v/>
      </c>
      <c r="Y966" s="3" t="str">
        <f t="shared" si="184"/>
        <v/>
      </c>
      <c r="Z966" s="3" t="str">
        <f t="shared" si="185"/>
        <v/>
      </c>
      <c r="AA966" s="3" t="str">
        <f t="shared" si="186"/>
        <v/>
      </c>
      <c r="AB966" s="249" t="str">
        <f t="shared" si="187"/>
        <v/>
      </c>
      <c r="AC966" s="3" t="str">
        <f t="shared" si="188"/>
        <v/>
      </c>
      <c r="AD966" s="5" t="str">
        <f t="shared" si="181"/>
        <v/>
      </c>
      <c r="AE966" s="3" t="str">
        <f t="shared" si="189"/>
        <v/>
      </c>
      <c r="AF966" s="3"/>
      <c r="AH966">
        <f>MATCH(ROUND(M966,0)&amp;ROUND(N966,0),樣點!N:N,0)</f>
        <v>2270</v>
      </c>
      <c r="AI966" s="5">
        <f t="shared" si="190"/>
        <v>8.3333330112509429E-3</v>
      </c>
    </row>
    <row r="967" spans="3:35">
      <c r="C967" s="246" t="s">
        <v>423</v>
      </c>
      <c r="D967" s="246" t="s">
        <v>461</v>
      </c>
      <c r="E967" s="246" t="s">
        <v>480</v>
      </c>
      <c r="F967" s="246" t="s">
        <v>481</v>
      </c>
      <c r="G967" s="246">
        <v>2019</v>
      </c>
      <c r="H967" s="246">
        <v>6</v>
      </c>
      <c r="I967" s="246">
        <v>28</v>
      </c>
      <c r="J967" s="246">
        <v>2</v>
      </c>
      <c r="K967" s="246" t="s">
        <v>482</v>
      </c>
      <c r="L967" s="247">
        <v>2</v>
      </c>
      <c r="M967" s="246">
        <v>244273</v>
      </c>
      <c r="N967" s="246">
        <v>2628548</v>
      </c>
      <c r="O967" s="246">
        <v>6</v>
      </c>
      <c r="P967" s="246">
        <v>44</v>
      </c>
      <c r="Q967" s="246">
        <v>0</v>
      </c>
      <c r="R967" s="246"/>
      <c r="S967" s="246"/>
      <c r="T967" s="246" t="s">
        <v>26</v>
      </c>
      <c r="U967" s="246"/>
      <c r="V967" t="str">
        <f>INDEX(樣區!H:H,MATCH(F967,樣區!E:E,0))</f>
        <v>4月,6月</v>
      </c>
      <c r="W967" s="3" t="str">
        <f t="shared" si="182"/>
        <v>Y</v>
      </c>
      <c r="X967" s="3" t="str">
        <f t="shared" si="183"/>
        <v/>
      </c>
      <c r="Y967" s="3" t="str">
        <f t="shared" si="184"/>
        <v/>
      </c>
      <c r="Z967" s="3" t="str">
        <f t="shared" si="185"/>
        <v/>
      </c>
      <c r="AA967" s="3" t="str">
        <f t="shared" si="186"/>
        <v/>
      </c>
      <c r="AB967" s="249" t="str">
        <f t="shared" si="187"/>
        <v/>
      </c>
      <c r="AC967" s="3" t="str">
        <f t="shared" si="188"/>
        <v/>
      </c>
      <c r="AD967" s="5" t="str">
        <f t="shared" si="181"/>
        <v/>
      </c>
      <c r="AE967" s="3" t="str">
        <f t="shared" si="189"/>
        <v/>
      </c>
      <c r="AF967" s="3"/>
      <c r="AH967">
        <f>MATCH(ROUND(M967,0)&amp;ROUND(N967,0),樣點!N:N,0)</f>
        <v>2271</v>
      </c>
      <c r="AI967" s="5">
        <f t="shared" si="190"/>
        <v>6.2499999767169356E-3</v>
      </c>
    </row>
    <row r="968" spans="3:35">
      <c r="C968" s="246" t="s">
        <v>423</v>
      </c>
      <c r="D968" s="246" t="s">
        <v>461</v>
      </c>
      <c r="E968" s="246" t="s">
        <v>480</v>
      </c>
      <c r="F968" s="246" t="s">
        <v>481</v>
      </c>
      <c r="G968" s="246">
        <v>2019</v>
      </c>
      <c r="H968" s="246">
        <v>6</v>
      </c>
      <c r="I968" s="246">
        <v>28</v>
      </c>
      <c r="J968" s="246">
        <v>2</v>
      </c>
      <c r="K968" s="246" t="s">
        <v>482</v>
      </c>
      <c r="L968" s="247">
        <v>3</v>
      </c>
      <c r="M968" s="246">
        <v>244116</v>
      </c>
      <c r="N968" s="246">
        <v>2628426</v>
      </c>
      <c r="O968" s="246">
        <v>6</v>
      </c>
      <c r="P968" s="246">
        <v>53</v>
      </c>
      <c r="Q968" s="246">
        <v>0</v>
      </c>
      <c r="R968" s="246"/>
      <c r="S968" s="246"/>
      <c r="T968" s="246" t="s">
        <v>26</v>
      </c>
      <c r="U968" s="246"/>
      <c r="V968" t="str">
        <f>INDEX(樣區!H:H,MATCH(F968,樣區!E:E,0))</f>
        <v>4月,6月</v>
      </c>
      <c r="W968" s="3" t="str">
        <f t="shared" si="182"/>
        <v>Y</v>
      </c>
      <c r="X968" s="3" t="str">
        <f t="shared" si="183"/>
        <v/>
      </c>
      <c r="Y968" s="3" t="str">
        <f t="shared" si="184"/>
        <v/>
      </c>
      <c r="Z968" s="3" t="str">
        <f t="shared" si="185"/>
        <v/>
      </c>
      <c r="AA968" s="3" t="str">
        <f t="shared" si="186"/>
        <v/>
      </c>
      <c r="AB968" s="249" t="str">
        <f t="shared" si="187"/>
        <v/>
      </c>
      <c r="AC968" s="3" t="str">
        <f t="shared" si="188"/>
        <v/>
      </c>
      <c r="AD968" s="5" t="str">
        <f t="shared" si="181"/>
        <v/>
      </c>
      <c r="AE968" s="3" t="str">
        <f t="shared" si="189"/>
        <v/>
      </c>
      <c r="AF968" s="3"/>
      <c r="AH968">
        <f>MATCH(ROUND(M968,0)&amp;ROUND(N968,0),樣點!N:N,0)</f>
        <v>2272</v>
      </c>
      <c r="AI968" s="5">
        <f t="shared" si="190"/>
        <v>5.555555981118232E-3</v>
      </c>
    </row>
    <row r="969" spans="3:35">
      <c r="C969" s="246" t="s">
        <v>423</v>
      </c>
      <c r="D969" s="246" t="s">
        <v>461</v>
      </c>
      <c r="E969" s="246" t="s">
        <v>480</v>
      </c>
      <c r="F969" s="246" t="s">
        <v>481</v>
      </c>
      <c r="G969" s="246">
        <v>2019</v>
      </c>
      <c r="H969" s="246">
        <v>6</v>
      </c>
      <c r="I969" s="246">
        <v>28</v>
      </c>
      <c r="J969" s="246">
        <v>2</v>
      </c>
      <c r="K969" s="246" t="s">
        <v>482</v>
      </c>
      <c r="L969" s="247">
        <v>4</v>
      </c>
      <c r="M969" s="246">
        <v>243916</v>
      </c>
      <c r="N969" s="246">
        <v>2628420</v>
      </c>
      <c r="O969" s="246">
        <v>7</v>
      </c>
      <c r="P969" s="246">
        <v>1</v>
      </c>
      <c r="Q969" s="246">
        <v>0</v>
      </c>
      <c r="R969" s="246"/>
      <c r="S969" s="246"/>
      <c r="T969" s="246" t="s">
        <v>32</v>
      </c>
      <c r="U969" s="246"/>
      <c r="V969" t="str">
        <f>INDEX(樣區!H:H,MATCH(F969,樣區!E:E,0))</f>
        <v>4月,6月</v>
      </c>
      <c r="W969" s="3" t="str">
        <f t="shared" si="182"/>
        <v>Y</v>
      </c>
      <c r="X969" s="3" t="str">
        <f t="shared" si="183"/>
        <v/>
      </c>
      <c r="Y969" s="3" t="str">
        <f t="shared" si="184"/>
        <v/>
      </c>
      <c r="Z969" s="3" t="str">
        <f t="shared" si="185"/>
        <v/>
      </c>
      <c r="AA969" s="3" t="str">
        <f t="shared" si="186"/>
        <v/>
      </c>
      <c r="AB969" s="249" t="str">
        <f t="shared" si="187"/>
        <v/>
      </c>
      <c r="AC969" s="3" t="str">
        <f t="shared" si="188"/>
        <v/>
      </c>
      <c r="AD969" s="5" t="str">
        <f t="shared" si="181"/>
        <v/>
      </c>
      <c r="AE969" s="3" t="str">
        <f t="shared" si="189"/>
        <v/>
      </c>
      <c r="AF969" s="3"/>
      <c r="AH969">
        <f>MATCH(ROUND(M969,0)&amp;ROUND(N969,0),樣點!N:N,0)</f>
        <v>2273</v>
      </c>
      <c r="AI969" s="5">
        <f t="shared" si="190"/>
        <v>6.9444440305233002E-3</v>
      </c>
    </row>
    <row r="970" spans="3:35">
      <c r="C970" s="246" t="s">
        <v>423</v>
      </c>
      <c r="D970" s="246" t="s">
        <v>461</v>
      </c>
      <c r="E970" s="246" t="s">
        <v>480</v>
      </c>
      <c r="F970" s="246" t="s">
        <v>481</v>
      </c>
      <c r="G970" s="246">
        <v>2019</v>
      </c>
      <c r="H970" s="246">
        <v>6</v>
      </c>
      <c r="I970" s="246">
        <v>28</v>
      </c>
      <c r="J970" s="246">
        <v>2</v>
      </c>
      <c r="K970" s="246" t="s">
        <v>482</v>
      </c>
      <c r="L970" s="247">
        <v>5</v>
      </c>
      <c r="M970" s="246">
        <v>243798</v>
      </c>
      <c r="N970" s="246">
        <v>2628246</v>
      </c>
      <c r="O970" s="246">
        <v>7</v>
      </c>
      <c r="P970" s="246">
        <v>11</v>
      </c>
      <c r="Q970" s="246">
        <v>0</v>
      </c>
      <c r="R970" s="246"/>
      <c r="S970" s="246"/>
      <c r="T970" s="246" t="s">
        <v>54</v>
      </c>
      <c r="U970" s="246"/>
      <c r="V970" t="str">
        <f>INDEX(樣區!H:H,MATCH(F970,樣區!E:E,0))</f>
        <v>4月,6月</v>
      </c>
      <c r="W970" s="3" t="str">
        <f t="shared" si="182"/>
        <v>Y</v>
      </c>
      <c r="X970" s="3" t="str">
        <f t="shared" si="183"/>
        <v/>
      </c>
      <c r="Y970" s="3" t="str">
        <f t="shared" si="184"/>
        <v/>
      </c>
      <c r="Z970" s="3" t="str">
        <f t="shared" si="185"/>
        <v/>
      </c>
      <c r="AA970" s="3" t="str">
        <f t="shared" si="186"/>
        <v/>
      </c>
      <c r="AB970" s="249" t="str">
        <f t="shared" si="187"/>
        <v/>
      </c>
      <c r="AC970" s="3" t="str">
        <f t="shared" si="188"/>
        <v/>
      </c>
      <c r="AD970" s="5" t="str">
        <f t="shared" si="181"/>
        <v/>
      </c>
      <c r="AE970" s="3" t="str">
        <f t="shared" si="189"/>
        <v/>
      </c>
      <c r="AF970" s="3"/>
      <c r="AH970">
        <f>MATCH(ROUND(M970,0)&amp;ROUND(N970,0),樣點!N:N,0)</f>
        <v>2274</v>
      </c>
      <c r="AI970" s="5">
        <f t="shared" si="190"/>
        <v>7.6388890156522393E-3</v>
      </c>
    </row>
    <row r="971" spans="3:35">
      <c r="C971" s="246" t="s">
        <v>423</v>
      </c>
      <c r="D971" s="246" t="s">
        <v>461</v>
      </c>
      <c r="E971" s="246" t="s">
        <v>480</v>
      </c>
      <c r="F971" s="246" t="s">
        <v>481</v>
      </c>
      <c r="G971" s="246">
        <v>2019</v>
      </c>
      <c r="H971" s="246">
        <v>6</v>
      </c>
      <c r="I971" s="246">
        <v>28</v>
      </c>
      <c r="J971" s="246">
        <v>2</v>
      </c>
      <c r="K971" s="246" t="s">
        <v>482</v>
      </c>
      <c r="L971" s="247">
        <v>6</v>
      </c>
      <c r="M971" s="246">
        <v>243603</v>
      </c>
      <c r="N971" s="246">
        <v>2628215</v>
      </c>
      <c r="O971" s="246">
        <v>7</v>
      </c>
      <c r="P971" s="246">
        <v>22</v>
      </c>
      <c r="Q971" s="246">
        <v>0</v>
      </c>
      <c r="R971" s="246"/>
      <c r="S971" s="246"/>
      <c r="T971" s="246" t="s">
        <v>54</v>
      </c>
      <c r="U971" s="246"/>
      <c r="V971" t="str">
        <f>INDEX(樣區!H:H,MATCH(F971,樣區!E:E,0))</f>
        <v>4月,6月</v>
      </c>
      <c r="W971" s="3" t="str">
        <f t="shared" si="182"/>
        <v>Y</v>
      </c>
      <c r="X971" s="3" t="str">
        <f t="shared" si="183"/>
        <v/>
      </c>
      <c r="Y971" s="3" t="str">
        <f t="shared" si="184"/>
        <v/>
      </c>
      <c r="Z971" s="3" t="str">
        <f t="shared" si="185"/>
        <v/>
      </c>
      <c r="AA971" s="3" t="str">
        <f t="shared" si="186"/>
        <v/>
      </c>
      <c r="AB971" s="249" t="str">
        <f t="shared" si="187"/>
        <v/>
      </c>
      <c r="AC971" s="3" t="str">
        <f t="shared" si="188"/>
        <v/>
      </c>
      <c r="AD971" s="5" t="str">
        <f t="shared" si="181"/>
        <v/>
      </c>
      <c r="AE971" s="3" t="str">
        <f t="shared" si="189"/>
        <v/>
      </c>
      <c r="AF971" s="3"/>
      <c r="AH971">
        <f>MATCH(ROUND(M971,0)&amp;ROUND(N971,0),樣點!N:N,0)</f>
        <v>2275</v>
      </c>
      <c r="AI971" s="5">
        <f t="shared" si="190"/>
        <v>5.555555981118232E-3</v>
      </c>
    </row>
    <row r="972" spans="3:35">
      <c r="C972" s="246" t="s">
        <v>423</v>
      </c>
      <c r="D972" s="246" t="s">
        <v>461</v>
      </c>
      <c r="E972" s="246" t="s">
        <v>480</v>
      </c>
      <c r="F972" s="246" t="s">
        <v>481</v>
      </c>
      <c r="G972" s="246">
        <v>2019</v>
      </c>
      <c r="H972" s="246">
        <v>6</v>
      </c>
      <c r="I972" s="246">
        <v>28</v>
      </c>
      <c r="J972" s="246">
        <v>2</v>
      </c>
      <c r="K972" s="246" t="s">
        <v>482</v>
      </c>
      <c r="L972" s="247">
        <v>7</v>
      </c>
      <c r="M972" s="246">
        <v>243402</v>
      </c>
      <c r="N972" s="246">
        <v>2628210</v>
      </c>
      <c r="O972" s="246">
        <v>7</v>
      </c>
      <c r="P972" s="246">
        <v>30</v>
      </c>
      <c r="Q972" s="246">
        <v>0</v>
      </c>
      <c r="R972" s="246"/>
      <c r="S972" s="246"/>
      <c r="T972" s="246" t="s">
        <v>32</v>
      </c>
      <c r="U972" s="246"/>
      <c r="V972" t="str">
        <f>INDEX(樣區!H:H,MATCH(F972,樣區!E:E,0))</f>
        <v>4月,6月</v>
      </c>
      <c r="W972" s="3" t="str">
        <f t="shared" si="182"/>
        <v>Y</v>
      </c>
      <c r="X972" s="3" t="str">
        <f t="shared" si="183"/>
        <v/>
      </c>
      <c r="Y972" s="3" t="str">
        <f t="shared" si="184"/>
        <v/>
      </c>
      <c r="Z972" s="3" t="str">
        <f t="shared" si="185"/>
        <v/>
      </c>
      <c r="AA972" s="3" t="str">
        <f t="shared" si="186"/>
        <v/>
      </c>
      <c r="AB972" s="249" t="str">
        <f t="shared" si="187"/>
        <v/>
      </c>
      <c r="AC972" s="3" t="str">
        <f t="shared" si="188"/>
        <v/>
      </c>
      <c r="AD972" s="5" t="str">
        <f t="shared" si="181"/>
        <v/>
      </c>
      <c r="AE972" s="3" t="str">
        <f t="shared" si="189"/>
        <v/>
      </c>
      <c r="AF972" s="3"/>
      <c r="AH972">
        <f>MATCH(ROUND(M972,0)&amp;ROUND(N972,0),樣點!N:N,0)</f>
        <v>2276</v>
      </c>
      <c r="AI972" s="5">
        <f t="shared" si="190"/>
        <v>6.2499999767169356E-3</v>
      </c>
    </row>
    <row r="973" spans="3:35">
      <c r="C973" s="246" t="s">
        <v>423</v>
      </c>
      <c r="D973" s="246" t="s">
        <v>461</v>
      </c>
      <c r="E973" s="246" t="s">
        <v>480</v>
      </c>
      <c r="F973" s="246" t="s">
        <v>481</v>
      </c>
      <c r="G973" s="246">
        <v>2019</v>
      </c>
      <c r="H973" s="246">
        <v>6</v>
      </c>
      <c r="I973" s="246">
        <v>28</v>
      </c>
      <c r="J973" s="246">
        <v>2</v>
      </c>
      <c r="K973" s="246" t="s">
        <v>482</v>
      </c>
      <c r="L973" s="247">
        <v>8</v>
      </c>
      <c r="M973" s="246">
        <v>243370</v>
      </c>
      <c r="N973" s="246">
        <v>2627993</v>
      </c>
      <c r="O973" s="246">
        <v>7</v>
      </c>
      <c r="P973" s="246">
        <v>39</v>
      </c>
      <c r="Q973" s="246">
        <v>0</v>
      </c>
      <c r="R973" s="246"/>
      <c r="S973" s="246"/>
      <c r="T973" s="246" t="s">
        <v>32</v>
      </c>
      <c r="U973" s="246"/>
      <c r="V973" t="str">
        <f>INDEX(樣區!H:H,MATCH(F973,樣區!E:E,0))</f>
        <v>4月,6月</v>
      </c>
      <c r="W973" s="3" t="str">
        <f t="shared" si="182"/>
        <v>Y</v>
      </c>
      <c r="X973" s="3" t="str">
        <f t="shared" si="183"/>
        <v/>
      </c>
      <c r="Y973" s="3" t="str">
        <f t="shared" si="184"/>
        <v/>
      </c>
      <c r="Z973" s="3" t="str">
        <f t="shared" si="185"/>
        <v/>
      </c>
      <c r="AA973" s="3" t="str">
        <f t="shared" si="186"/>
        <v/>
      </c>
      <c r="AB973" s="249" t="str">
        <f t="shared" si="187"/>
        <v/>
      </c>
      <c r="AC973" s="3" t="str">
        <f t="shared" si="188"/>
        <v/>
      </c>
      <c r="AD973" s="5" t="str">
        <f t="shared" si="181"/>
        <v/>
      </c>
      <c r="AE973" s="3" t="str">
        <f t="shared" si="189"/>
        <v/>
      </c>
      <c r="AF973" s="3"/>
      <c r="AH973">
        <f>MATCH(ROUND(M973,0)&amp;ROUND(N973,0),樣點!N:N,0)</f>
        <v>2277</v>
      </c>
      <c r="AI973" s="5">
        <f t="shared" si="190"/>
        <v>6.2500000349245965E-3</v>
      </c>
    </row>
    <row r="974" spans="3:35">
      <c r="C974" s="246" t="s">
        <v>423</v>
      </c>
      <c r="D974" s="246" t="s">
        <v>461</v>
      </c>
      <c r="E974" s="246" t="s">
        <v>480</v>
      </c>
      <c r="F974" s="246" t="s">
        <v>481</v>
      </c>
      <c r="G974" s="246">
        <v>2019</v>
      </c>
      <c r="H974" s="246">
        <v>6</v>
      </c>
      <c r="I974" s="246">
        <v>28</v>
      </c>
      <c r="J974" s="246">
        <v>2</v>
      </c>
      <c r="K974" s="246" t="s">
        <v>482</v>
      </c>
      <c r="L974" s="247">
        <v>9</v>
      </c>
      <c r="M974" s="246">
        <v>262436</v>
      </c>
      <c r="N974" s="246">
        <v>2627870</v>
      </c>
      <c r="O974" s="246">
        <v>7</v>
      </c>
      <c r="P974" s="246">
        <v>48</v>
      </c>
      <c r="Q974" s="246">
        <v>0</v>
      </c>
      <c r="R974" s="246"/>
      <c r="S974" s="246"/>
      <c r="T974" s="246" t="s">
        <v>32</v>
      </c>
      <c r="U974" s="246"/>
      <c r="V974" t="str">
        <f>INDEX(樣區!H:H,MATCH(F974,樣區!E:E,0))</f>
        <v>4月,6月</v>
      </c>
      <c r="W974" s="3" t="str">
        <f t="shared" si="182"/>
        <v>N</v>
      </c>
      <c r="X974" s="3" t="str">
        <f t="shared" si="183"/>
        <v/>
      </c>
      <c r="Y974" s="3" t="str">
        <f t="shared" si="184"/>
        <v/>
      </c>
      <c r="Z974" s="3" t="str">
        <f t="shared" si="185"/>
        <v/>
      </c>
      <c r="AA974" s="3" t="str">
        <f t="shared" si="186"/>
        <v/>
      </c>
      <c r="AB974" s="2" t="str">
        <f t="shared" si="187"/>
        <v/>
      </c>
      <c r="AC974" s="3" t="str">
        <f t="shared" si="188"/>
        <v/>
      </c>
      <c r="AD974" s="5" t="str">
        <f>IF(ISBLANK(O974),"需記錄時間",IFERROR(IF((AI974-TIME(0,5,59))&lt;0,"需計滿6分鍾",""),""))</f>
        <v/>
      </c>
      <c r="AE974" s="3" t="str">
        <f t="shared" si="189"/>
        <v/>
      </c>
      <c r="AF974" s="3"/>
      <c r="AH974" t="e">
        <f>MATCH(ROUND(M974,0)&amp;ROUND(N974,0),樣點!N:N,0)</f>
        <v>#N/A</v>
      </c>
      <c r="AI974" s="5">
        <f t="shared" si="190"/>
        <v>5.5555549915879965E-3</v>
      </c>
    </row>
    <row r="975" spans="3:35">
      <c r="C975" s="246" t="s">
        <v>423</v>
      </c>
      <c r="D975" s="246" t="s">
        <v>461</v>
      </c>
      <c r="E975" s="246" t="s">
        <v>480</v>
      </c>
      <c r="F975" s="246" t="s">
        <v>481</v>
      </c>
      <c r="G975" s="246">
        <v>2019</v>
      </c>
      <c r="H975" s="246">
        <v>6</v>
      </c>
      <c r="I975" s="246">
        <v>28</v>
      </c>
      <c r="J975" s="246">
        <v>2</v>
      </c>
      <c r="K975" s="246" t="s">
        <v>482</v>
      </c>
      <c r="L975" s="247">
        <v>10</v>
      </c>
      <c r="M975" s="246">
        <v>243284</v>
      </c>
      <c r="N975" s="246">
        <v>2627679</v>
      </c>
      <c r="O975" s="246">
        <v>7</v>
      </c>
      <c r="P975" s="246">
        <v>56</v>
      </c>
      <c r="Q975" s="246">
        <v>0</v>
      </c>
      <c r="R975" s="246"/>
      <c r="S975" s="246"/>
      <c r="T975" s="246" t="s">
        <v>54</v>
      </c>
      <c r="U975" s="246"/>
      <c r="V975" t="str">
        <f>INDEX(樣區!H:H,MATCH(F975,樣區!E:E,0))</f>
        <v>4月,6月</v>
      </c>
      <c r="W975" s="3" t="str">
        <f t="shared" si="182"/>
        <v>Y</v>
      </c>
      <c r="X975" s="3" t="str">
        <f t="shared" si="183"/>
        <v/>
      </c>
      <c r="Y975" s="3" t="str">
        <f t="shared" si="184"/>
        <v/>
      </c>
      <c r="Z975" s="3" t="str">
        <f t="shared" si="185"/>
        <v/>
      </c>
      <c r="AA975" s="3" t="str">
        <f t="shared" si="186"/>
        <v/>
      </c>
      <c r="AB975" s="249" t="str">
        <f t="shared" si="187"/>
        <v/>
      </c>
      <c r="AC975" s="3" t="str">
        <f t="shared" si="188"/>
        <v/>
      </c>
      <c r="AD975" s="5" t="str">
        <f>IF(ISBLANK(O975),"需記錄時間",IFERROR(IF((AI975-TIME(0,5,59))&lt;0,"需計滿6分鐘",""),""))</f>
        <v/>
      </c>
      <c r="AE975" s="3" t="str">
        <f t="shared" si="189"/>
        <v/>
      </c>
      <c r="AF975" s="3"/>
      <c r="AH975">
        <f>MATCH(ROUND(M975,0)&amp;ROUND(N975,0),樣點!N:N,0)</f>
        <v>2279</v>
      </c>
      <c r="AI975" s="5" t="str">
        <f t="shared" si="190"/>
        <v/>
      </c>
    </row>
    <row r="976" spans="3:35">
      <c r="C976" s="246" t="s">
        <v>423</v>
      </c>
      <c r="D976" s="246" t="s">
        <v>461</v>
      </c>
      <c r="E976" s="246" t="s">
        <v>476</v>
      </c>
      <c r="F976" s="246" t="s">
        <v>477</v>
      </c>
      <c r="G976" s="246">
        <v>2019</v>
      </c>
      <c r="H976" s="246">
        <v>6</v>
      </c>
      <c r="I976" s="246">
        <v>29</v>
      </c>
      <c r="J976" s="246">
        <v>2</v>
      </c>
      <c r="K976" s="246" t="s">
        <v>478</v>
      </c>
      <c r="L976" s="247">
        <v>1</v>
      </c>
      <c r="M976" s="246">
        <v>262613</v>
      </c>
      <c r="N976" s="246">
        <v>2628095</v>
      </c>
      <c r="O976" s="246">
        <v>6</v>
      </c>
      <c r="P976" s="246">
        <v>3</v>
      </c>
      <c r="Q976" s="246">
        <v>0</v>
      </c>
      <c r="R976" s="246"/>
      <c r="S976" s="246"/>
      <c r="T976" s="246" t="s">
        <v>26</v>
      </c>
      <c r="U976" s="246"/>
      <c r="V976" t="str">
        <f>INDEX(樣區!H:H,MATCH(F976,樣區!E:E,0))</f>
        <v>4月,6月</v>
      </c>
      <c r="W976" s="3" t="str">
        <f t="shared" si="182"/>
        <v>N</v>
      </c>
      <c r="X976" s="3" t="str">
        <f t="shared" si="183"/>
        <v/>
      </c>
      <c r="Y976" s="3" t="str">
        <f t="shared" si="184"/>
        <v/>
      </c>
      <c r="Z976" s="3" t="str">
        <f t="shared" si="185"/>
        <v/>
      </c>
      <c r="AA976" s="3" t="str">
        <f t="shared" si="186"/>
        <v/>
      </c>
      <c r="AB976" s="2" t="str">
        <f t="shared" si="187"/>
        <v/>
      </c>
      <c r="AC976" s="3" t="str">
        <f t="shared" si="188"/>
        <v/>
      </c>
      <c r="AD976" s="5" t="str">
        <f t="shared" ref="AD976:AD985" si="191">IF(ISBLANK(O976),"需記錄時間",IFERROR(IF((AI976-TIME(0,5,59))&lt;0,"需計滿6分鍾",""),""))</f>
        <v/>
      </c>
      <c r="AE976" s="3" t="str">
        <f t="shared" si="189"/>
        <v/>
      </c>
      <c r="AF976" s="3"/>
      <c r="AH976" t="e">
        <f>MATCH(ROUND(M976,0)&amp;ROUND(N976,0),樣點!N:N,0)</f>
        <v>#N/A</v>
      </c>
      <c r="AI976" s="5">
        <f t="shared" si="190"/>
        <v>6.9444440305233002E-3</v>
      </c>
    </row>
    <row r="977" spans="3:35">
      <c r="C977" s="246" t="s">
        <v>423</v>
      </c>
      <c r="D977" s="246" t="s">
        <v>461</v>
      </c>
      <c r="E977" s="246" t="s">
        <v>476</v>
      </c>
      <c r="F977" s="246" t="s">
        <v>477</v>
      </c>
      <c r="G977" s="246">
        <v>2019</v>
      </c>
      <c r="H977" s="246">
        <v>6</v>
      </c>
      <c r="I977" s="246">
        <v>29</v>
      </c>
      <c r="J977" s="246">
        <v>2</v>
      </c>
      <c r="K977" s="246" t="s">
        <v>478</v>
      </c>
      <c r="L977" s="247">
        <v>2</v>
      </c>
      <c r="M977" s="246">
        <v>262803</v>
      </c>
      <c r="N977" s="246">
        <v>2627970</v>
      </c>
      <c r="O977" s="246">
        <v>6</v>
      </c>
      <c r="P977" s="246">
        <v>13</v>
      </c>
      <c r="Q977" s="246">
        <v>0</v>
      </c>
      <c r="R977" s="246"/>
      <c r="S977" s="246"/>
      <c r="T977" s="246" t="s">
        <v>32</v>
      </c>
      <c r="U977" s="246"/>
      <c r="V977" t="str">
        <f>INDEX(樣區!H:H,MATCH(F977,樣區!E:E,0))</f>
        <v>4月,6月</v>
      </c>
      <c r="W977" s="3" t="str">
        <f t="shared" si="182"/>
        <v>N</v>
      </c>
      <c r="X977" s="3" t="str">
        <f t="shared" si="183"/>
        <v/>
      </c>
      <c r="Y977" s="3" t="str">
        <f t="shared" si="184"/>
        <v/>
      </c>
      <c r="Z977" s="3" t="str">
        <f t="shared" si="185"/>
        <v/>
      </c>
      <c r="AA977" s="3" t="str">
        <f t="shared" si="186"/>
        <v/>
      </c>
      <c r="AB977" s="2" t="str">
        <f t="shared" si="187"/>
        <v/>
      </c>
      <c r="AC977" s="3" t="str">
        <f t="shared" si="188"/>
        <v/>
      </c>
      <c r="AD977" s="5" t="str">
        <f t="shared" si="191"/>
        <v/>
      </c>
      <c r="AE977" s="3" t="str">
        <f t="shared" si="189"/>
        <v/>
      </c>
      <c r="AF977" s="3"/>
      <c r="AH977" t="e">
        <f>MATCH(ROUND(M977,0)&amp;ROUND(N977,0),樣點!N:N,0)</f>
        <v>#N/A</v>
      </c>
      <c r="AI977" s="5">
        <f t="shared" si="190"/>
        <v>5.555555981118232E-3</v>
      </c>
    </row>
    <row r="978" spans="3:35">
      <c r="C978" s="246" t="s">
        <v>423</v>
      </c>
      <c r="D978" s="246" t="s">
        <v>461</v>
      </c>
      <c r="E978" s="246" t="s">
        <v>476</v>
      </c>
      <c r="F978" s="246" t="s">
        <v>477</v>
      </c>
      <c r="G978" s="246">
        <v>2019</v>
      </c>
      <c r="H978" s="246">
        <v>6</v>
      </c>
      <c r="I978" s="246">
        <v>29</v>
      </c>
      <c r="J978" s="246">
        <v>2</v>
      </c>
      <c r="K978" s="246" t="s">
        <v>478</v>
      </c>
      <c r="L978" s="247">
        <v>3</v>
      </c>
      <c r="M978" s="246">
        <v>263026</v>
      </c>
      <c r="N978" s="246">
        <v>2627979</v>
      </c>
      <c r="O978" s="246">
        <v>6</v>
      </c>
      <c r="P978" s="246">
        <v>21</v>
      </c>
      <c r="Q978" s="246">
        <v>0</v>
      </c>
      <c r="R978" s="246"/>
      <c r="S978" s="246"/>
      <c r="T978" s="246" t="s">
        <v>26</v>
      </c>
      <c r="U978" s="246"/>
      <c r="V978" t="str">
        <f>INDEX(樣區!H:H,MATCH(F978,樣區!E:E,0))</f>
        <v>4月,6月</v>
      </c>
      <c r="W978" s="3" t="str">
        <f t="shared" si="182"/>
        <v>N</v>
      </c>
      <c r="X978" s="3" t="str">
        <f t="shared" si="183"/>
        <v/>
      </c>
      <c r="Y978" s="3" t="str">
        <f t="shared" si="184"/>
        <v/>
      </c>
      <c r="Z978" s="3" t="str">
        <f t="shared" si="185"/>
        <v/>
      </c>
      <c r="AA978" s="3" t="str">
        <f t="shared" si="186"/>
        <v/>
      </c>
      <c r="AB978" s="2" t="str">
        <f t="shared" si="187"/>
        <v/>
      </c>
      <c r="AC978" s="3" t="str">
        <f t="shared" si="188"/>
        <v/>
      </c>
      <c r="AD978" s="5" t="str">
        <f t="shared" si="191"/>
        <v/>
      </c>
      <c r="AE978" s="3" t="str">
        <f t="shared" si="189"/>
        <v/>
      </c>
      <c r="AF978" s="3"/>
      <c r="AH978" t="e">
        <f>MATCH(ROUND(M978,0)&amp;ROUND(N978,0),樣點!N:N,0)</f>
        <v>#N/A</v>
      </c>
      <c r="AI978" s="5">
        <f t="shared" si="190"/>
        <v>6.2500000349245965E-3</v>
      </c>
    </row>
    <row r="979" spans="3:35">
      <c r="C979" s="246" t="s">
        <v>423</v>
      </c>
      <c r="D979" s="246" t="s">
        <v>461</v>
      </c>
      <c r="E979" s="246" t="s">
        <v>476</v>
      </c>
      <c r="F979" s="246" t="s">
        <v>477</v>
      </c>
      <c r="G979" s="246">
        <v>2019</v>
      </c>
      <c r="H979" s="246">
        <v>6</v>
      </c>
      <c r="I979" s="246">
        <v>29</v>
      </c>
      <c r="J979" s="246">
        <v>2</v>
      </c>
      <c r="K979" s="246" t="s">
        <v>478</v>
      </c>
      <c r="L979" s="247">
        <v>4</v>
      </c>
      <c r="M979" s="246">
        <v>263146</v>
      </c>
      <c r="N979" s="246">
        <v>2627848</v>
      </c>
      <c r="O979" s="246">
        <v>6</v>
      </c>
      <c r="P979" s="246">
        <v>30</v>
      </c>
      <c r="Q979" s="246">
        <v>0</v>
      </c>
      <c r="R979" s="246"/>
      <c r="S979" s="246"/>
      <c r="T979" s="246" t="s">
        <v>26</v>
      </c>
      <c r="U979" s="246"/>
      <c r="V979" t="str">
        <f>INDEX(樣區!H:H,MATCH(F979,樣區!E:E,0))</f>
        <v>4月,6月</v>
      </c>
      <c r="W979" s="3" t="str">
        <f t="shared" si="182"/>
        <v>N</v>
      </c>
      <c r="X979" s="3" t="str">
        <f t="shared" si="183"/>
        <v/>
      </c>
      <c r="Y979" s="3" t="str">
        <f t="shared" si="184"/>
        <v/>
      </c>
      <c r="Z979" s="3" t="str">
        <f t="shared" si="185"/>
        <v/>
      </c>
      <c r="AA979" s="3" t="str">
        <f t="shared" si="186"/>
        <v/>
      </c>
      <c r="AB979" s="2" t="str">
        <f t="shared" si="187"/>
        <v/>
      </c>
      <c r="AC979" s="3" t="str">
        <f t="shared" si="188"/>
        <v/>
      </c>
      <c r="AD979" s="5" t="str">
        <f t="shared" si="191"/>
        <v/>
      </c>
      <c r="AE979" s="3" t="str">
        <f t="shared" si="189"/>
        <v/>
      </c>
      <c r="AF979" s="3"/>
      <c r="AH979" t="e">
        <f>MATCH(ROUND(M979,0)&amp;ROUND(N979,0),樣點!N:N,0)</f>
        <v>#N/A</v>
      </c>
      <c r="AI979" s="5">
        <f t="shared" si="190"/>
        <v>6.2499999767169356E-3</v>
      </c>
    </row>
    <row r="980" spans="3:35">
      <c r="C980" s="246" t="s">
        <v>423</v>
      </c>
      <c r="D980" s="246" t="s">
        <v>461</v>
      </c>
      <c r="E980" s="246" t="s">
        <v>476</v>
      </c>
      <c r="F980" s="246" t="s">
        <v>477</v>
      </c>
      <c r="G980" s="246">
        <v>2019</v>
      </c>
      <c r="H980" s="246">
        <v>6</v>
      </c>
      <c r="I980" s="246">
        <v>29</v>
      </c>
      <c r="J980" s="246">
        <v>2</v>
      </c>
      <c r="K980" s="246" t="s">
        <v>478</v>
      </c>
      <c r="L980" s="247">
        <v>5</v>
      </c>
      <c r="M980" s="246">
        <v>263306</v>
      </c>
      <c r="N980" s="246">
        <v>2627672</v>
      </c>
      <c r="O980" s="246">
        <v>6</v>
      </c>
      <c r="P980" s="246">
        <v>39</v>
      </c>
      <c r="Q980" s="246">
        <v>0</v>
      </c>
      <c r="R980" s="246"/>
      <c r="S980" s="246"/>
      <c r="T980" s="246" t="s">
        <v>32</v>
      </c>
      <c r="U980" s="246"/>
      <c r="V980" t="str">
        <f>INDEX(樣區!H:H,MATCH(F980,樣區!E:E,0))</f>
        <v>4月,6月</v>
      </c>
      <c r="W980" s="3" t="str">
        <f t="shared" si="182"/>
        <v>N</v>
      </c>
      <c r="X980" s="3" t="str">
        <f t="shared" si="183"/>
        <v/>
      </c>
      <c r="Y980" s="3" t="str">
        <f t="shared" si="184"/>
        <v/>
      </c>
      <c r="Z980" s="3" t="str">
        <f t="shared" si="185"/>
        <v/>
      </c>
      <c r="AA980" s="3" t="str">
        <f t="shared" si="186"/>
        <v/>
      </c>
      <c r="AB980" s="2" t="str">
        <f t="shared" si="187"/>
        <v/>
      </c>
      <c r="AC980" s="3" t="str">
        <f t="shared" si="188"/>
        <v/>
      </c>
      <c r="AD980" s="5" t="str">
        <f t="shared" si="191"/>
        <v/>
      </c>
      <c r="AE980" s="3" t="str">
        <f t="shared" si="189"/>
        <v/>
      </c>
      <c r="AF980" s="3"/>
      <c r="AH980" t="e">
        <f>MATCH(ROUND(M980,0)&amp;ROUND(N980,0),樣點!N:N,0)</f>
        <v>#N/A</v>
      </c>
      <c r="AI980" s="5">
        <f t="shared" si="190"/>
        <v>6.2499999767169356E-3</v>
      </c>
    </row>
    <row r="981" spans="3:35">
      <c r="C981" s="246" t="s">
        <v>423</v>
      </c>
      <c r="D981" s="246" t="s">
        <v>461</v>
      </c>
      <c r="E981" s="246" t="s">
        <v>476</v>
      </c>
      <c r="F981" s="246" t="s">
        <v>477</v>
      </c>
      <c r="G981" s="246">
        <v>2019</v>
      </c>
      <c r="H981" s="246">
        <v>6</v>
      </c>
      <c r="I981" s="246">
        <v>29</v>
      </c>
      <c r="J981" s="246">
        <v>2</v>
      </c>
      <c r="K981" s="246" t="s">
        <v>478</v>
      </c>
      <c r="L981" s="247">
        <v>6</v>
      </c>
      <c r="M981" s="246">
        <v>263480</v>
      </c>
      <c r="N981" s="246">
        <v>2627590</v>
      </c>
      <c r="O981" s="246">
        <v>6</v>
      </c>
      <c r="P981" s="246">
        <v>48</v>
      </c>
      <c r="Q981" s="246">
        <v>0</v>
      </c>
      <c r="R981" s="246"/>
      <c r="S981" s="246"/>
      <c r="T981" s="246" t="s">
        <v>32</v>
      </c>
      <c r="U981" s="246"/>
      <c r="V981" t="str">
        <f>INDEX(樣區!H:H,MATCH(F981,樣區!E:E,0))</f>
        <v>4月,6月</v>
      </c>
      <c r="W981" s="3" t="str">
        <f t="shared" si="182"/>
        <v>N</v>
      </c>
      <c r="X981" s="3" t="str">
        <f t="shared" si="183"/>
        <v/>
      </c>
      <c r="Y981" s="3" t="str">
        <f t="shared" si="184"/>
        <v/>
      </c>
      <c r="Z981" s="3" t="str">
        <f t="shared" si="185"/>
        <v/>
      </c>
      <c r="AA981" s="3" t="str">
        <f t="shared" si="186"/>
        <v/>
      </c>
      <c r="AB981" s="2" t="str">
        <f t="shared" si="187"/>
        <v/>
      </c>
      <c r="AC981" s="3" t="str">
        <f t="shared" si="188"/>
        <v/>
      </c>
      <c r="AD981" s="5" t="str">
        <f t="shared" si="191"/>
        <v/>
      </c>
      <c r="AE981" s="3" t="str">
        <f t="shared" si="189"/>
        <v/>
      </c>
      <c r="AF981" s="3"/>
      <c r="AH981" t="e">
        <f>MATCH(ROUND(M981,0)&amp;ROUND(N981,0),樣點!N:N,0)</f>
        <v>#N/A</v>
      </c>
      <c r="AI981" s="5">
        <f t="shared" si="190"/>
        <v>5.5555550497956574E-3</v>
      </c>
    </row>
    <row r="982" spans="3:35">
      <c r="C982" s="246" t="s">
        <v>423</v>
      </c>
      <c r="D982" s="246" t="s">
        <v>461</v>
      </c>
      <c r="E982" s="246" t="s">
        <v>476</v>
      </c>
      <c r="F982" s="246" t="s">
        <v>477</v>
      </c>
      <c r="G982" s="246">
        <v>2019</v>
      </c>
      <c r="H982" s="246">
        <v>6</v>
      </c>
      <c r="I982" s="246">
        <v>29</v>
      </c>
      <c r="J982" s="246">
        <v>2</v>
      </c>
      <c r="K982" s="246" t="s">
        <v>478</v>
      </c>
      <c r="L982" s="247">
        <v>7</v>
      </c>
      <c r="M982" s="246">
        <v>263674</v>
      </c>
      <c r="N982" s="246">
        <v>2627520</v>
      </c>
      <c r="O982" s="246">
        <v>6</v>
      </c>
      <c r="P982" s="246">
        <v>56</v>
      </c>
      <c r="Q982" s="246">
        <v>0</v>
      </c>
      <c r="R982" s="246"/>
      <c r="S982" s="246"/>
      <c r="T982" s="246" t="s">
        <v>54</v>
      </c>
      <c r="U982" s="246"/>
      <c r="V982" t="str">
        <f>INDEX(樣區!H:H,MATCH(F982,樣區!E:E,0))</f>
        <v>4月,6月</v>
      </c>
      <c r="W982" s="3" t="str">
        <f t="shared" si="182"/>
        <v>N</v>
      </c>
      <c r="X982" s="3" t="str">
        <f t="shared" si="183"/>
        <v/>
      </c>
      <c r="Y982" s="3" t="str">
        <f t="shared" si="184"/>
        <v/>
      </c>
      <c r="Z982" s="3" t="str">
        <f t="shared" si="185"/>
        <v/>
      </c>
      <c r="AA982" s="3" t="str">
        <f t="shared" si="186"/>
        <v/>
      </c>
      <c r="AB982" s="2" t="str">
        <f t="shared" si="187"/>
        <v/>
      </c>
      <c r="AC982" s="3" t="str">
        <f t="shared" si="188"/>
        <v/>
      </c>
      <c r="AD982" s="5" t="str">
        <f t="shared" si="191"/>
        <v/>
      </c>
      <c r="AE982" s="3" t="str">
        <f t="shared" si="189"/>
        <v/>
      </c>
      <c r="AF982" s="3"/>
      <c r="AH982" t="e">
        <f>MATCH(ROUND(M982,0)&amp;ROUND(N982,0),樣點!N:N,0)</f>
        <v>#N/A</v>
      </c>
      <c r="AI982" s="5">
        <f t="shared" si="190"/>
        <v>6.9444449618458748E-3</v>
      </c>
    </row>
    <row r="983" spans="3:35">
      <c r="C983" s="246" t="s">
        <v>423</v>
      </c>
      <c r="D983" s="246" t="s">
        <v>461</v>
      </c>
      <c r="E983" s="246" t="s">
        <v>476</v>
      </c>
      <c r="F983" s="246" t="s">
        <v>477</v>
      </c>
      <c r="G983" s="246">
        <v>2019</v>
      </c>
      <c r="H983" s="246">
        <v>6</v>
      </c>
      <c r="I983" s="246">
        <v>29</v>
      </c>
      <c r="J983" s="246">
        <v>2</v>
      </c>
      <c r="K983" s="246" t="s">
        <v>478</v>
      </c>
      <c r="L983" s="247">
        <v>8</v>
      </c>
      <c r="M983" s="246">
        <v>263902</v>
      </c>
      <c r="N983" s="246">
        <v>2627515</v>
      </c>
      <c r="O983" s="246">
        <v>7</v>
      </c>
      <c r="P983" s="246">
        <v>6</v>
      </c>
      <c r="Q983" s="246">
        <v>0</v>
      </c>
      <c r="R983" s="246"/>
      <c r="S983" s="246"/>
      <c r="T983" s="246" t="s">
        <v>32</v>
      </c>
      <c r="U983" s="246"/>
      <c r="V983" t="str">
        <f>INDEX(樣區!H:H,MATCH(F983,樣區!E:E,0))</f>
        <v>4月,6月</v>
      </c>
      <c r="W983" s="3" t="str">
        <f t="shared" si="182"/>
        <v>N</v>
      </c>
      <c r="X983" s="3" t="str">
        <f t="shared" si="183"/>
        <v/>
      </c>
      <c r="Y983" s="3" t="str">
        <f t="shared" si="184"/>
        <v/>
      </c>
      <c r="Z983" s="3" t="str">
        <f t="shared" si="185"/>
        <v/>
      </c>
      <c r="AA983" s="3" t="str">
        <f t="shared" si="186"/>
        <v/>
      </c>
      <c r="AB983" s="2" t="str">
        <f t="shared" si="187"/>
        <v/>
      </c>
      <c r="AC983" s="3" t="str">
        <f t="shared" si="188"/>
        <v/>
      </c>
      <c r="AD983" s="5" t="str">
        <f t="shared" si="191"/>
        <v/>
      </c>
      <c r="AE983" s="3" t="str">
        <f t="shared" si="189"/>
        <v/>
      </c>
      <c r="AF983" s="3"/>
      <c r="AH983" t="e">
        <f>MATCH(ROUND(M983,0)&amp;ROUND(N983,0),樣點!N:N,0)</f>
        <v>#N/A</v>
      </c>
      <c r="AI983" s="5">
        <f t="shared" si="190"/>
        <v>8.3333330112509429E-3</v>
      </c>
    </row>
    <row r="984" spans="3:35">
      <c r="C984" s="246" t="s">
        <v>423</v>
      </c>
      <c r="D984" s="246" t="s">
        <v>461</v>
      </c>
      <c r="E984" s="246" t="s">
        <v>476</v>
      </c>
      <c r="F984" s="246" t="s">
        <v>477</v>
      </c>
      <c r="G984" s="246">
        <v>2019</v>
      </c>
      <c r="H984" s="246">
        <v>6</v>
      </c>
      <c r="I984" s="246">
        <v>29</v>
      </c>
      <c r="J984" s="246">
        <v>2</v>
      </c>
      <c r="K984" s="246" t="s">
        <v>478</v>
      </c>
      <c r="L984" s="247">
        <v>9</v>
      </c>
      <c r="M984" s="246">
        <v>264036</v>
      </c>
      <c r="N984" s="246">
        <v>2627635</v>
      </c>
      <c r="O984" s="246">
        <v>7</v>
      </c>
      <c r="P984" s="246">
        <v>18</v>
      </c>
      <c r="Q984" s="246">
        <v>0</v>
      </c>
      <c r="R984" s="246"/>
      <c r="S984" s="246"/>
      <c r="T984" s="246" t="s">
        <v>32</v>
      </c>
      <c r="U984" s="246"/>
      <c r="V984" t="str">
        <f>INDEX(樣區!H:H,MATCH(F984,樣區!E:E,0))</f>
        <v>4月,6月</v>
      </c>
      <c r="W984" s="3" t="str">
        <f t="shared" si="182"/>
        <v>N</v>
      </c>
      <c r="X984" s="3" t="str">
        <f t="shared" si="183"/>
        <v/>
      </c>
      <c r="Y984" s="3" t="str">
        <f t="shared" si="184"/>
        <v/>
      </c>
      <c r="Z984" s="3" t="str">
        <f t="shared" si="185"/>
        <v/>
      </c>
      <c r="AA984" s="3" t="str">
        <f t="shared" si="186"/>
        <v/>
      </c>
      <c r="AB984" s="2" t="str">
        <f t="shared" si="187"/>
        <v/>
      </c>
      <c r="AC984" s="3" t="str">
        <f t="shared" si="188"/>
        <v/>
      </c>
      <c r="AD984" s="5" t="str">
        <f t="shared" si="191"/>
        <v/>
      </c>
      <c r="AE984" s="3" t="str">
        <f t="shared" si="189"/>
        <v/>
      </c>
      <c r="AF984" s="3"/>
      <c r="AH984" t="e">
        <f>MATCH(ROUND(M984,0)&amp;ROUND(N984,0),樣點!N:N,0)</f>
        <v>#N/A</v>
      </c>
      <c r="AI984" s="5">
        <f t="shared" si="190"/>
        <v>4.7916667012032121E-2</v>
      </c>
    </row>
    <row r="985" spans="3:35">
      <c r="C985" s="246" t="s">
        <v>423</v>
      </c>
      <c r="D985" s="246" t="s">
        <v>461</v>
      </c>
      <c r="E985" s="246" t="s">
        <v>476</v>
      </c>
      <c r="F985" s="246" t="s">
        <v>477</v>
      </c>
      <c r="G985" s="246">
        <v>2019</v>
      </c>
      <c r="H985" s="246">
        <v>6</v>
      </c>
      <c r="I985" s="246">
        <v>29</v>
      </c>
      <c r="J985" s="246">
        <v>2</v>
      </c>
      <c r="K985" s="246" t="s">
        <v>478</v>
      </c>
      <c r="L985" s="247">
        <v>10</v>
      </c>
      <c r="M985" s="246">
        <v>264212</v>
      </c>
      <c r="N985" s="246">
        <v>2627530</v>
      </c>
      <c r="O985" s="246">
        <v>8</v>
      </c>
      <c r="P985" s="246">
        <v>27</v>
      </c>
      <c r="Q985" s="246">
        <v>0</v>
      </c>
      <c r="R985" s="246"/>
      <c r="S985" s="246"/>
      <c r="T985" s="246" t="s">
        <v>26</v>
      </c>
      <c r="U985" s="246"/>
      <c r="V985" t="str">
        <f>INDEX(樣區!H:H,MATCH(F985,樣區!E:E,0))</f>
        <v>4月,6月</v>
      </c>
      <c r="W985" s="3" t="str">
        <f t="shared" si="182"/>
        <v>N</v>
      </c>
      <c r="X985" s="3" t="str">
        <f t="shared" si="183"/>
        <v/>
      </c>
      <c r="Y985" s="3" t="str">
        <f t="shared" si="184"/>
        <v/>
      </c>
      <c r="Z985" s="3" t="str">
        <f t="shared" si="185"/>
        <v/>
      </c>
      <c r="AA985" s="3" t="str">
        <f t="shared" si="186"/>
        <v/>
      </c>
      <c r="AB985" s="2" t="str">
        <f t="shared" si="187"/>
        <v/>
      </c>
      <c r="AC985" s="3" t="str">
        <f t="shared" si="188"/>
        <v/>
      </c>
      <c r="AD985" s="5" t="str">
        <f t="shared" si="191"/>
        <v/>
      </c>
      <c r="AE985" s="3" t="str">
        <f t="shared" si="189"/>
        <v/>
      </c>
      <c r="AF985" s="3"/>
      <c r="AH985" t="e">
        <f>MATCH(ROUND(M985,0)&amp;ROUND(N985,0),樣點!N:N,0)</f>
        <v>#N/A</v>
      </c>
      <c r="AI985" s="5" t="str">
        <f t="shared" si="190"/>
        <v/>
      </c>
    </row>
    <row r="986" spans="3:35">
      <c r="C986" s="246" t="s">
        <v>423</v>
      </c>
      <c r="D986" s="246" t="s">
        <v>461</v>
      </c>
      <c r="E986" s="246" t="s">
        <v>462</v>
      </c>
      <c r="F986" s="246" t="s">
        <v>463</v>
      </c>
      <c r="G986" s="246">
        <v>2019</v>
      </c>
      <c r="H986" s="246">
        <v>6</v>
      </c>
      <c r="I986" s="246">
        <v>26</v>
      </c>
      <c r="J986" s="246">
        <v>2</v>
      </c>
      <c r="K986" s="246" t="s">
        <v>464</v>
      </c>
      <c r="L986" s="247">
        <v>1</v>
      </c>
      <c r="M986" s="246">
        <v>257696</v>
      </c>
      <c r="N986" s="246">
        <v>2627729</v>
      </c>
      <c r="O986" s="246">
        <v>9</v>
      </c>
      <c r="P986" s="246">
        <v>33</v>
      </c>
      <c r="Q986" s="246">
        <v>0</v>
      </c>
      <c r="R986" s="246"/>
      <c r="S986" s="246"/>
      <c r="T986" s="246" t="s">
        <v>26</v>
      </c>
      <c r="U986" s="246"/>
      <c r="V986" t="str">
        <f>INDEX(樣區!H:H,MATCH(F986,樣區!E:E,0))</f>
        <v>4月,6月</v>
      </c>
      <c r="W986" s="3" t="str">
        <f t="shared" si="182"/>
        <v>Y</v>
      </c>
      <c r="X986" s="3" t="str">
        <f t="shared" si="183"/>
        <v/>
      </c>
      <c r="Y986" s="3" t="str">
        <f t="shared" si="184"/>
        <v/>
      </c>
      <c r="Z986" s="3" t="str">
        <f t="shared" si="185"/>
        <v/>
      </c>
      <c r="AA986" s="3" t="str">
        <f t="shared" si="186"/>
        <v/>
      </c>
      <c r="AB986" s="249" t="str">
        <f t="shared" si="187"/>
        <v/>
      </c>
      <c r="AC986" s="3" t="str">
        <f t="shared" si="188"/>
        <v/>
      </c>
      <c r="AD986" s="5" t="str">
        <f t="shared" ref="AD986:AD993" si="192">IF(ISBLANK(O986),"需記錄時間",IFERROR(IF((AI986-TIME(0,5,59))&lt;0,"需計滿6分鐘",""),""))</f>
        <v/>
      </c>
      <c r="AE986" s="3" t="str">
        <f t="shared" si="189"/>
        <v/>
      </c>
      <c r="AF986" s="3"/>
      <c r="AH986">
        <f>MATCH(ROUND(M986,0)&amp;ROUND(N986,0),樣點!N:N,0)</f>
        <v>2220</v>
      </c>
      <c r="AI986" s="5">
        <f t="shared" si="190"/>
        <v>4.8611109959892929E-3</v>
      </c>
    </row>
    <row r="987" spans="3:35">
      <c r="C987" s="246" t="s">
        <v>423</v>
      </c>
      <c r="D987" s="246" t="s">
        <v>461</v>
      </c>
      <c r="E987" s="246" t="s">
        <v>462</v>
      </c>
      <c r="F987" s="246" t="s">
        <v>463</v>
      </c>
      <c r="G987" s="246">
        <v>2019</v>
      </c>
      <c r="H987" s="246">
        <v>6</v>
      </c>
      <c r="I987" s="246">
        <v>26</v>
      </c>
      <c r="J987" s="246">
        <v>2</v>
      </c>
      <c r="K987" s="246" t="s">
        <v>464</v>
      </c>
      <c r="L987" s="247">
        <v>2</v>
      </c>
      <c r="M987" s="246">
        <v>257861</v>
      </c>
      <c r="N987" s="246">
        <v>2627620</v>
      </c>
      <c r="O987" s="246">
        <v>9</v>
      </c>
      <c r="P987" s="246">
        <v>26</v>
      </c>
      <c r="Q987" s="246">
        <v>0</v>
      </c>
      <c r="R987" s="246"/>
      <c r="S987" s="246"/>
      <c r="T987" s="246" t="s">
        <v>26</v>
      </c>
      <c r="U987" s="246"/>
      <c r="V987" t="str">
        <f>INDEX(樣區!H:H,MATCH(F987,樣區!E:E,0))</f>
        <v>4月,6月</v>
      </c>
      <c r="W987" s="3" t="str">
        <f t="shared" si="182"/>
        <v>Y</v>
      </c>
      <c r="X987" s="3" t="str">
        <f t="shared" si="183"/>
        <v/>
      </c>
      <c r="Y987" s="3" t="str">
        <f t="shared" si="184"/>
        <v/>
      </c>
      <c r="Z987" s="3" t="str">
        <f t="shared" si="185"/>
        <v/>
      </c>
      <c r="AA987" s="3" t="str">
        <f t="shared" si="186"/>
        <v/>
      </c>
      <c r="AB987" s="249" t="str">
        <f t="shared" si="187"/>
        <v/>
      </c>
      <c r="AC987" s="3" t="str">
        <f t="shared" si="188"/>
        <v/>
      </c>
      <c r="AD987" s="5" t="str">
        <f t="shared" si="192"/>
        <v/>
      </c>
      <c r="AE987" s="3" t="str">
        <f t="shared" si="189"/>
        <v/>
      </c>
      <c r="AF987" s="3"/>
      <c r="AH987">
        <f>MATCH(ROUND(M987,0)&amp;ROUND(N987,0),樣點!N:N,0)</f>
        <v>2221</v>
      </c>
      <c r="AI987" s="5">
        <f t="shared" si="190"/>
        <v>4.8611109959892929E-3</v>
      </c>
    </row>
    <row r="988" spans="3:35">
      <c r="C988" s="246" t="s">
        <v>423</v>
      </c>
      <c r="D988" s="246" t="s">
        <v>461</v>
      </c>
      <c r="E988" s="246" t="s">
        <v>462</v>
      </c>
      <c r="F988" s="246" t="s">
        <v>463</v>
      </c>
      <c r="G988" s="246">
        <v>2019</v>
      </c>
      <c r="H988" s="246">
        <v>6</v>
      </c>
      <c r="I988" s="246">
        <v>26</v>
      </c>
      <c r="J988" s="246">
        <v>2</v>
      </c>
      <c r="K988" s="246" t="s">
        <v>464</v>
      </c>
      <c r="L988" s="247">
        <v>3</v>
      </c>
      <c r="M988" s="246">
        <v>258057</v>
      </c>
      <c r="N988" s="246">
        <v>2627572</v>
      </c>
      <c r="O988" s="246">
        <v>9</v>
      </c>
      <c r="P988" s="246">
        <v>19</v>
      </c>
      <c r="Q988" s="246">
        <v>0</v>
      </c>
      <c r="R988" s="246"/>
      <c r="S988" s="246"/>
      <c r="T988" s="246" t="s">
        <v>26</v>
      </c>
      <c r="U988" s="246"/>
      <c r="V988" t="str">
        <f>INDEX(樣區!H:H,MATCH(F988,樣區!E:E,0))</f>
        <v>4月,6月</v>
      </c>
      <c r="W988" s="3" t="str">
        <f t="shared" si="182"/>
        <v>Y</v>
      </c>
      <c r="X988" s="3" t="str">
        <f t="shared" si="183"/>
        <v/>
      </c>
      <c r="Y988" s="3" t="str">
        <f t="shared" si="184"/>
        <v/>
      </c>
      <c r="Z988" s="3" t="str">
        <f t="shared" si="185"/>
        <v/>
      </c>
      <c r="AA988" s="3" t="str">
        <f t="shared" si="186"/>
        <v/>
      </c>
      <c r="AB988" s="249" t="str">
        <f t="shared" si="187"/>
        <v/>
      </c>
      <c r="AC988" s="3" t="str">
        <f t="shared" si="188"/>
        <v/>
      </c>
      <c r="AD988" s="5" t="str">
        <f t="shared" si="192"/>
        <v/>
      </c>
      <c r="AE988" s="3" t="str">
        <f t="shared" si="189"/>
        <v/>
      </c>
      <c r="AF988" s="3"/>
      <c r="AH988">
        <f>MATCH(ROUND(M988,0)&amp;ROUND(N988,0),樣點!N:N,0)</f>
        <v>2222</v>
      </c>
      <c r="AI988" s="5">
        <f t="shared" si="190"/>
        <v>4.8611109959892929E-3</v>
      </c>
    </row>
    <row r="989" spans="3:35">
      <c r="C989" s="246" t="s">
        <v>423</v>
      </c>
      <c r="D989" s="246" t="s">
        <v>461</v>
      </c>
      <c r="E989" s="246" t="s">
        <v>462</v>
      </c>
      <c r="F989" s="246" t="s">
        <v>463</v>
      </c>
      <c r="G989" s="246">
        <v>2019</v>
      </c>
      <c r="H989" s="246">
        <v>6</v>
      </c>
      <c r="I989" s="246">
        <v>26</v>
      </c>
      <c r="J989" s="246">
        <v>2</v>
      </c>
      <c r="K989" s="246" t="s">
        <v>464</v>
      </c>
      <c r="L989" s="247">
        <v>4</v>
      </c>
      <c r="M989" s="246">
        <v>258205</v>
      </c>
      <c r="N989" s="246">
        <v>2627447</v>
      </c>
      <c r="O989" s="246">
        <v>9</v>
      </c>
      <c r="P989" s="246">
        <v>12</v>
      </c>
      <c r="Q989" s="246">
        <v>0</v>
      </c>
      <c r="R989" s="246"/>
      <c r="S989" s="246"/>
      <c r="T989" s="246" t="s">
        <v>26</v>
      </c>
      <c r="U989" s="246"/>
      <c r="V989" t="str">
        <f>INDEX(樣區!H:H,MATCH(F989,樣區!E:E,0))</f>
        <v>4月,6月</v>
      </c>
      <c r="W989" s="3" t="str">
        <f t="shared" si="182"/>
        <v>Y</v>
      </c>
      <c r="X989" s="3" t="str">
        <f t="shared" si="183"/>
        <v/>
      </c>
      <c r="Y989" s="3" t="str">
        <f t="shared" si="184"/>
        <v/>
      </c>
      <c r="Z989" s="3" t="str">
        <f t="shared" si="185"/>
        <v/>
      </c>
      <c r="AA989" s="3" t="str">
        <f t="shared" si="186"/>
        <v/>
      </c>
      <c r="AB989" s="249" t="str">
        <f t="shared" si="187"/>
        <v/>
      </c>
      <c r="AC989" s="3" t="str">
        <f t="shared" si="188"/>
        <v/>
      </c>
      <c r="AD989" s="5" t="str">
        <f t="shared" si="192"/>
        <v/>
      </c>
      <c r="AE989" s="3" t="str">
        <f t="shared" si="189"/>
        <v/>
      </c>
      <c r="AF989" s="3"/>
      <c r="AH989">
        <f>MATCH(ROUND(M989,0)&amp;ROUND(N989,0),樣點!N:N,0)</f>
        <v>2223</v>
      </c>
      <c r="AI989" s="5">
        <f t="shared" si="190"/>
        <v>4.8611109959892929E-3</v>
      </c>
    </row>
    <row r="990" spans="3:35">
      <c r="C990" s="246" t="s">
        <v>423</v>
      </c>
      <c r="D990" s="246" t="s">
        <v>461</v>
      </c>
      <c r="E990" s="246" t="s">
        <v>462</v>
      </c>
      <c r="F990" s="246" t="s">
        <v>463</v>
      </c>
      <c r="G990" s="246">
        <v>2019</v>
      </c>
      <c r="H990" s="246">
        <v>6</v>
      </c>
      <c r="I990" s="246">
        <v>26</v>
      </c>
      <c r="J990" s="246">
        <v>2</v>
      </c>
      <c r="K990" s="246" t="s">
        <v>464</v>
      </c>
      <c r="L990" s="247">
        <v>5</v>
      </c>
      <c r="M990" s="246">
        <v>258347</v>
      </c>
      <c r="N990" s="246">
        <v>2627286</v>
      </c>
      <c r="O990" s="246">
        <v>9</v>
      </c>
      <c r="P990" s="246">
        <v>5</v>
      </c>
      <c r="Q990" s="246">
        <v>0</v>
      </c>
      <c r="R990" s="246"/>
      <c r="S990" s="246"/>
      <c r="T990" s="246" t="s">
        <v>26</v>
      </c>
      <c r="U990" s="246"/>
      <c r="V990" t="str">
        <f>INDEX(樣區!H:H,MATCH(F990,樣區!E:E,0))</f>
        <v>4月,6月</v>
      </c>
      <c r="W990" s="3" t="str">
        <f t="shared" si="182"/>
        <v>Y</v>
      </c>
      <c r="X990" s="3" t="str">
        <f t="shared" si="183"/>
        <v/>
      </c>
      <c r="Y990" s="3" t="str">
        <f t="shared" si="184"/>
        <v/>
      </c>
      <c r="Z990" s="3" t="str">
        <f t="shared" si="185"/>
        <v/>
      </c>
      <c r="AA990" s="3" t="str">
        <f t="shared" si="186"/>
        <v/>
      </c>
      <c r="AB990" s="249" t="str">
        <f t="shared" si="187"/>
        <v/>
      </c>
      <c r="AC990" s="3" t="str">
        <f t="shared" si="188"/>
        <v/>
      </c>
      <c r="AD990" s="5" t="str">
        <f t="shared" si="192"/>
        <v/>
      </c>
      <c r="AE990" s="3" t="str">
        <f t="shared" si="189"/>
        <v/>
      </c>
      <c r="AF990" s="3"/>
      <c r="AH990">
        <f>MATCH(ROUND(M990,0)&amp;ROUND(N990,0),樣點!N:N,0)</f>
        <v>2224</v>
      </c>
      <c r="AI990" s="5">
        <f t="shared" si="190"/>
        <v>4.8611109959892929E-3</v>
      </c>
    </row>
    <row r="991" spans="3:35">
      <c r="C991" s="246" t="s">
        <v>423</v>
      </c>
      <c r="D991" s="246" t="s">
        <v>461</v>
      </c>
      <c r="E991" s="246" t="s">
        <v>462</v>
      </c>
      <c r="F991" s="246" t="s">
        <v>463</v>
      </c>
      <c r="G991" s="246">
        <v>2019</v>
      </c>
      <c r="H991" s="246">
        <v>6</v>
      </c>
      <c r="I991" s="246">
        <v>26</v>
      </c>
      <c r="J991" s="246">
        <v>2</v>
      </c>
      <c r="K991" s="246" t="s">
        <v>464</v>
      </c>
      <c r="L991" s="247">
        <v>6</v>
      </c>
      <c r="M991" s="246">
        <v>258496</v>
      </c>
      <c r="N991" s="246">
        <v>2627421</v>
      </c>
      <c r="O991" s="246">
        <v>8</v>
      </c>
      <c r="P991" s="246">
        <v>58</v>
      </c>
      <c r="Q991" s="246">
        <v>0</v>
      </c>
      <c r="R991" s="246"/>
      <c r="S991" s="246"/>
      <c r="T991" s="246" t="s">
        <v>26</v>
      </c>
      <c r="U991" s="246"/>
      <c r="V991" t="str">
        <f>INDEX(樣區!H:H,MATCH(F991,樣區!E:E,0))</f>
        <v>4月,6月</v>
      </c>
      <c r="W991" s="3" t="str">
        <f t="shared" si="182"/>
        <v>Y</v>
      </c>
      <c r="X991" s="3" t="str">
        <f t="shared" si="183"/>
        <v/>
      </c>
      <c r="Y991" s="3" t="str">
        <f t="shared" si="184"/>
        <v/>
      </c>
      <c r="Z991" s="3" t="str">
        <f t="shared" si="185"/>
        <v/>
      </c>
      <c r="AA991" s="3" t="str">
        <f t="shared" si="186"/>
        <v/>
      </c>
      <c r="AB991" s="249" t="str">
        <f t="shared" si="187"/>
        <v/>
      </c>
      <c r="AC991" s="3" t="str">
        <f t="shared" si="188"/>
        <v/>
      </c>
      <c r="AD991" s="5" t="str">
        <f t="shared" si="192"/>
        <v/>
      </c>
      <c r="AE991" s="3" t="str">
        <f t="shared" si="189"/>
        <v/>
      </c>
      <c r="AF991" s="3"/>
      <c r="AH991">
        <f>MATCH(ROUND(M991,0)&amp;ROUND(N991,0),樣點!N:N,0)</f>
        <v>2225</v>
      </c>
      <c r="AI991" s="5">
        <f t="shared" si="190"/>
        <v>5.5555560393258929E-3</v>
      </c>
    </row>
    <row r="992" spans="3:35">
      <c r="C992" s="246" t="s">
        <v>423</v>
      </c>
      <c r="D992" s="246" t="s">
        <v>461</v>
      </c>
      <c r="E992" s="246" t="s">
        <v>462</v>
      </c>
      <c r="F992" s="246" t="s">
        <v>463</v>
      </c>
      <c r="G992" s="246">
        <v>2019</v>
      </c>
      <c r="H992" s="246">
        <v>6</v>
      </c>
      <c r="I992" s="246">
        <v>26</v>
      </c>
      <c r="J992" s="246">
        <v>2</v>
      </c>
      <c r="K992" s="246" t="s">
        <v>464</v>
      </c>
      <c r="L992" s="247">
        <v>7</v>
      </c>
      <c r="M992" s="246">
        <v>258612</v>
      </c>
      <c r="N992" s="246">
        <v>2627584</v>
      </c>
      <c r="O992" s="246">
        <v>8</v>
      </c>
      <c r="P992" s="246">
        <v>50</v>
      </c>
      <c r="Q992" s="246">
        <v>0</v>
      </c>
      <c r="R992" s="246"/>
      <c r="S992" s="246"/>
      <c r="T992" s="246" t="s">
        <v>26</v>
      </c>
      <c r="U992" s="246"/>
      <c r="V992" t="str">
        <f>INDEX(樣區!H:H,MATCH(F992,樣區!E:E,0))</f>
        <v>4月,6月</v>
      </c>
      <c r="W992" s="3" t="str">
        <f t="shared" si="182"/>
        <v>Y</v>
      </c>
      <c r="X992" s="3" t="str">
        <f t="shared" si="183"/>
        <v/>
      </c>
      <c r="Y992" s="3" t="str">
        <f t="shared" si="184"/>
        <v/>
      </c>
      <c r="Z992" s="3" t="str">
        <f t="shared" si="185"/>
        <v/>
      </c>
      <c r="AA992" s="3" t="str">
        <f t="shared" si="186"/>
        <v/>
      </c>
      <c r="AB992" s="249" t="str">
        <f t="shared" si="187"/>
        <v/>
      </c>
      <c r="AC992" s="3" t="str">
        <f t="shared" si="188"/>
        <v/>
      </c>
      <c r="AD992" s="5" t="str">
        <f t="shared" si="192"/>
        <v/>
      </c>
      <c r="AE992" s="3" t="str">
        <f t="shared" si="189"/>
        <v/>
      </c>
      <c r="AF992" s="3"/>
      <c r="AH992">
        <f>MATCH(ROUND(M992,0)&amp;ROUND(N992,0),樣點!N:N,0)</f>
        <v>2226</v>
      </c>
      <c r="AI992" s="5">
        <f t="shared" si="190"/>
        <v>5.5555549915879965E-3</v>
      </c>
    </row>
    <row r="993" spans="3:35">
      <c r="C993" s="246" t="s">
        <v>423</v>
      </c>
      <c r="D993" s="246" t="s">
        <v>461</v>
      </c>
      <c r="E993" s="246" t="s">
        <v>462</v>
      </c>
      <c r="F993" s="246" t="s">
        <v>463</v>
      </c>
      <c r="G993" s="246">
        <v>2019</v>
      </c>
      <c r="H993" s="246">
        <v>6</v>
      </c>
      <c r="I993" s="246">
        <v>26</v>
      </c>
      <c r="J993" s="246">
        <v>2</v>
      </c>
      <c r="K993" s="246" t="s">
        <v>464</v>
      </c>
      <c r="L993" s="247">
        <v>8</v>
      </c>
      <c r="M993" s="246">
        <v>258749</v>
      </c>
      <c r="N993" s="246">
        <v>2627730</v>
      </c>
      <c r="O993" s="246">
        <v>8</v>
      </c>
      <c r="P993" s="246">
        <v>42</v>
      </c>
      <c r="Q993" s="246">
        <v>0</v>
      </c>
      <c r="R993" s="246"/>
      <c r="S993" s="246"/>
      <c r="T993" s="246" t="s">
        <v>30</v>
      </c>
      <c r="U993" s="246"/>
      <c r="V993" t="str">
        <f>INDEX(樣區!H:H,MATCH(F993,樣區!E:E,0))</f>
        <v>4月,6月</v>
      </c>
      <c r="W993" s="3" t="str">
        <f t="shared" si="182"/>
        <v>Y</v>
      </c>
      <c r="X993" s="3" t="str">
        <f t="shared" si="183"/>
        <v/>
      </c>
      <c r="Y993" s="3" t="str">
        <f t="shared" si="184"/>
        <v/>
      </c>
      <c r="Z993" s="3" t="str">
        <f t="shared" si="185"/>
        <v/>
      </c>
      <c r="AA993" s="3" t="str">
        <f t="shared" si="186"/>
        <v/>
      </c>
      <c r="AB993" s="249" t="str">
        <f t="shared" si="187"/>
        <v/>
      </c>
      <c r="AC993" s="3" t="str">
        <f t="shared" si="188"/>
        <v/>
      </c>
      <c r="AD993" s="5" t="str">
        <f t="shared" si="192"/>
        <v/>
      </c>
      <c r="AE993" s="3" t="str">
        <f t="shared" si="189"/>
        <v/>
      </c>
      <c r="AF993" s="3"/>
      <c r="AH993">
        <f>MATCH(ROUND(M993,0)&amp;ROUND(N993,0),樣點!N:N,0)</f>
        <v>2227</v>
      </c>
      <c r="AI993" s="5">
        <f t="shared" si="190"/>
        <v>5.555555981118232E-3</v>
      </c>
    </row>
    <row r="994" spans="3:35">
      <c r="C994" s="246" t="s">
        <v>423</v>
      </c>
      <c r="D994" s="246" t="s">
        <v>461</v>
      </c>
      <c r="E994" s="246" t="s">
        <v>462</v>
      </c>
      <c r="F994" s="246" t="s">
        <v>463</v>
      </c>
      <c r="G994" s="246">
        <v>2019</v>
      </c>
      <c r="H994" s="246">
        <v>6</v>
      </c>
      <c r="I994" s="246">
        <v>26</v>
      </c>
      <c r="J994" s="246">
        <v>2</v>
      </c>
      <c r="K994" s="246" t="s">
        <v>464</v>
      </c>
      <c r="L994" s="247">
        <v>9</v>
      </c>
      <c r="M994" s="246">
        <v>258944</v>
      </c>
      <c r="N994" s="246">
        <v>2627746</v>
      </c>
      <c r="O994" s="246">
        <v>8</v>
      </c>
      <c r="P994" s="246">
        <v>34</v>
      </c>
      <c r="Q994" s="246">
        <v>0</v>
      </c>
      <c r="R994" s="246"/>
      <c r="S994" s="246"/>
      <c r="T994" s="246" t="s">
        <v>26</v>
      </c>
      <c r="U994" s="246"/>
      <c r="V994" t="str">
        <f>INDEX(樣區!H:H,MATCH(F994,樣區!E:E,0))</f>
        <v>4月,6月</v>
      </c>
      <c r="W994" s="3" t="str">
        <f t="shared" si="182"/>
        <v>N</v>
      </c>
      <c r="X994" s="3" t="str">
        <f t="shared" si="183"/>
        <v/>
      </c>
      <c r="Y994" s="3" t="str">
        <f t="shared" si="184"/>
        <v/>
      </c>
      <c r="Z994" s="3" t="str">
        <f t="shared" si="185"/>
        <v/>
      </c>
      <c r="AA994" s="3" t="str">
        <f t="shared" si="186"/>
        <v/>
      </c>
      <c r="AB994" s="2" t="str">
        <f t="shared" si="187"/>
        <v/>
      </c>
      <c r="AC994" s="3" t="str">
        <f t="shared" si="188"/>
        <v/>
      </c>
      <c r="AD994" s="5" t="str">
        <f>IF(ISBLANK(O994),"需記錄時間",IFERROR(IF((AI994-TIME(0,5,59))&lt;0,"需計滿6分鍾",""),""))</f>
        <v/>
      </c>
      <c r="AE994" s="3" t="str">
        <f t="shared" si="189"/>
        <v/>
      </c>
      <c r="AF994" s="3"/>
      <c r="AH994" t="e">
        <f>MATCH(ROUND(M994,0)&amp;ROUND(N994,0),樣點!N:N,0)</f>
        <v>#N/A</v>
      </c>
      <c r="AI994" s="5">
        <f t="shared" si="190"/>
        <v>6.2500000349245965E-3</v>
      </c>
    </row>
    <row r="995" spans="3:35">
      <c r="C995" s="246" t="s">
        <v>423</v>
      </c>
      <c r="D995" s="246" t="s">
        <v>461</v>
      </c>
      <c r="E995" s="246" t="s">
        <v>462</v>
      </c>
      <c r="F995" s="246" t="s">
        <v>463</v>
      </c>
      <c r="G995" s="246">
        <v>2019</v>
      </c>
      <c r="H995" s="246">
        <v>6</v>
      </c>
      <c r="I995" s="246">
        <v>26</v>
      </c>
      <c r="J995" s="246">
        <v>2</v>
      </c>
      <c r="K995" s="246" t="s">
        <v>464</v>
      </c>
      <c r="L995" s="247">
        <v>10</v>
      </c>
      <c r="M995" s="246">
        <v>258964</v>
      </c>
      <c r="N995" s="246">
        <v>2627947</v>
      </c>
      <c r="O995" s="246">
        <v>8</v>
      </c>
      <c r="P995" s="246">
        <v>25</v>
      </c>
      <c r="Q995" s="246">
        <v>2</v>
      </c>
      <c r="R995" s="246" t="s">
        <v>89</v>
      </c>
      <c r="S995" s="246" t="s">
        <v>44</v>
      </c>
      <c r="T995" s="246" t="s">
        <v>26</v>
      </c>
      <c r="U995" s="246" t="s">
        <v>498</v>
      </c>
      <c r="V995" t="str">
        <f>INDEX(樣區!H:H,MATCH(F995,樣區!E:E,0))</f>
        <v>4月,6月</v>
      </c>
      <c r="W995" s="3" t="str">
        <f t="shared" si="182"/>
        <v>Y</v>
      </c>
      <c r="X995" s="3" t="str">
        <f t="shared" si="183"/>
        <v/>
      </c>
      <c r="Y995" s="3" t="str">
        <f t="shared" si="184"/>
        <v/>
      </c>
      <c r="Z995" s="3" t="str">
        <f t="shared" si="185"/>
        <v/>
      </c>
      <c r="AA995" s="3" t="str">
        <f t="shared" si="186"/>
        <v/>
      </c>
      <c r="AB995" s="249" t="str">
        <f t="shared" si="187"/>
        <v/>
      </c>
      <c r="AC995" s="3" t="str">
        <f t="shared" si="188"/>
        <v/>
      </c>
      <c r="AD995" s="5" t="str">
        <f t="shared" ref="AD995:AD1043" si="193">IF(ISBLANK(O995),"需記錄時間",IFERROR(IF((AI995-TIME(0,5,59))&lt;0,"需計滿6分鐘",""),""))</f>
        <v/>
      </c>
      <c r="AE995" s="3" t="str">
        <f t="shared" si="189"/>
        <v/>
      </c>
      <c r="AF995" s="3"/>
      <c r="AH995">
        <f>MATCH(ROUND(M995,0)&amp;ROUND(N995,0),樣點!N:N,0)</f>
        <v>2229</v>
      </c>
      <c r="AI995" s="5" t="str">
        <f t="shared" si="190"/>
        <v/>
      </c>
    </row>
    <row r="996" spans="3:35">
      <c r="C996" s="246" t="s">
        <v>423</v>
      </c>
      <c r="D996" s="246" t="s">
        <v>461</v>
      </c>
      <c r="E996" s="246" t="s">
        <v>465</v>
      </c>
      <c r="F996" s="246" t="s">
        <v>466</v>
      </c>
      <c r="G996" s="246">
        <v>2019</v>
      </c>
      <c r="H996" s="246">
        <v>6</v>
      </c>
      <c r="I996" s="246">
        <v>27</v>
      </c>
      <c r="J996" s="246">
        <v>2</v>
      </c>
      <c r="K996" s="246" t="s">
        <v>467</v>
      </c>
      <c r="L996" s="247">
        <v>1</v>
      </c>
      <c r="M996" s="246">
        <v>250293</v>
      </c>
      <c r="N996" s="246">
        <v>2631198</v>
      </c>
      <c r="O996" s="246">
        <v>7</v>
      </c>
      <c r="P996" s="246">
        <v>54</v>
      </c>
      <c r="Q996" s="246">
        <v>0</v>
      </c>
      <c r="R996" s="246"/>
      <c r="S996" s="246"/>
      <c r="T996" s="246" t="s">
        <v>26</v>
      </c>
      <c r="U996" s="246"/>
      <c r="V996" t="str">
        <f>INDEX(樣區!H:H,MATCH(F996,樣區!E:E,0))</f>
        <v>3月,5月</v>
      </c>
      <c r="W996" s="3" t="str">
        <f t="shared" si="182"/>
        <v>Y</v>
      </c>
      <c r="X996" s="3" t="str">
        <f t="shared" si="183"/>
        <v/>
      </c>
      <c r="Y996" s="3" t="str">
        <f t="shared" si="184"/>
        <v/>
      </c>
      <c r="Z996" s="3" t="str">
        <f t="shared" si="185"/>
        <v/>
      </c>
      <c r="AA996" s="3" t="str">
        <f t="shared" si="186"/>
        <v/>
      </c>
      <c r="AB996" s="249" t="str">
        <f t="shared" si="187"/>
        <v/>
      </c>
      <c r="AC996" s="3" t="str">
        <f t="shared" si="188"/>
        <v/>
      </c>
      <c r="AD996" s="5" t="str">
        <f t="shared" si="193"/>
        <v/>
      </c>
      <c r="AE996" s="3" t="str">
        <f t="shared" si="189"/>
        <v/>
      </c>
      <c r="AF996" s="3"/>
      <c r="AH996">
        <f>MATCH(ROUND(M996,0)&amp;ROUND(N996,0),樣點!N:N,0)</f>
        <v>2230</v>
      </c>
      <c r="AI996" s="5">
        <f t="shared" si="190"/>
        <v>8.3333340007811785E-3</v>
      </c>
    </row>
    <row r="997" spans="3:35">
      <c r="C997" s="246" t="s">
        <v>423</v>
      </c>
      <c r="D997" s="246" t="s">
        <v>461</v>
      </c>
      <c r="E997" s="246" t="s">
        <v>465</v>
      </c>
      <c r="F997" s="246" t="s">
        <v>466</v>
      </c>
      <c r="G997" s="246">
        <v>2019</v>
      </c>
      <c r="H997" s="246">
        <v>6</v>
      </c>
      <c r="I997" s="246">
        <v>27</v>
      </c>
      <c r="J997" s="246">
        <v>2</v>
      </c>
      <c r="K997" s="246" t="s">
        <v>467</v>
      </c>
      <c r="L997" s="247">
        <v>2</v>
      </c>
      <c r="M997" s="246">
        <v>250493</v>
      </c>
      <c r="N997" s="246">
        <v>2631204</v>
      </c>
      <c r="O997" s="246">
        <v>8</v>
      </c>
      <c r="P997" s="246">
        <v>6</v>
      </c>
      <c r="Q997" s="246">
        <v>0</v>
      </c>
      <c r="R997" s="246"/>
      <c r="S997" s="246"/>
      <c r="T997" s="246" t="s">
        <v>26</v>
      </c>
      <c r="U997" s="246"/>
      <c r="V997" t="str">
        <f>INDEX(樣區!H:H,MATCH(F997,樣區!E:E,0))</f>
        <v>3月,5月</v>
      </c>
      <c r="W997" s="3" t="str">
        <f t="shared" si="182"/>
        <v>Y</v>
      </c>
      <c r="X997" s="3" t="str">
        <f t="shared" si="183"/>
        <v/>
      </c>
      <c r="Y997" s="3" t="str">
        <f t="shared" si="184"/>
        <v/>
      </c>
      <c r="Z997" s="3" t="str">
        <f t="shared" si="185"/>
        <v/>
      </c>
      <c r="AA997" s="3" t="str">
        <f t="shared" si="186"/>
        <v/>
      </c>
      <c r="AB997" s="249" t="str">
        <f t="shared" si="187"/>
        <v/>
      </c>
      <c r="AC997" s="3" t="str">
        <f t="shared" si="188"/>
        <v/>
      </c>
      <c r="AD997" s="5" t="str">
        <f t="shared" si="193"/>
        <v/>
      </c>
      <c r="AE997" s="3" t="str">
        <f t="shared" si="189"/>
        <v/>
      </c>
      <c r="AF997" s="3"/>
      <c r="AH997">
        <f>MATCH(ROUND(M997,0)&amp;ROUND(N997,0),樣點!N:N,0)</f>
        <v>2231</v>
      </c>
      <c r="AI997" s="5">
        <f t="shared" si="190"/>
        <v>8.333332953043282E-3</v>
      </c>
    </row>
    <row r="998" spans="3:35">
      <c r="C998" s="246" t="s">
        <v>423</v>
      </c>
      <c r="D998" s="246" t="s">
        <v>461</v>
      </c>
      <c r="E998" s="246" t="s">
        <v>465</v>
      </c>
      <c r="F998" s="246" t="s">
        <v>466</v>
      </c>
      <c r="G998" s="246">
        <v>2019</v>
      </c>
      <c r="H998" s="246">
        <v>6</v>
      </c>
      <c r="I998" s="246">
        <v>27</v>
      </c>
      <c r="J998" s="246">
        <v>2</v>
      </c>
      <c r="K998" s="246" t="s">
        <v>467</v>
      </c>
      <c r="L998" s="247">
        <v>3</v>
      </c>
      <c r="M998" s="246">
        <v>250673</v>
      </c>
      <c r="N998" s="246">
        <v>2631272</v>
      </c>
      <c r="O998" s="246">
        <v>8</v>
      </c>
      <c r="P998" s="246">
        <v>18</v>
      </c>
      <c r="Q998" s="246">
        <v>0</v>
      </c>
      <c r="R998" s="246"/>
      <c r="S998" s="246"/>
      <c r="T998" s="246" t="s">
        <v>26</v>
      </c>
      <c r="U998" s="246"/>
      <c r="V998" t="str">
        <f>INDEX(樣區!H:H,MATCH(F998,樣區!E:E,0))</f>
        <v>3月,5月</v>
      </c>
      <c r="W998" s="3" t="str">
        <f t="shared" si="182"/>
        <v>Y</v>
      </c>
      <c r="X998" s="3" t="str">
        <f t="shared" si="183"/>
        <v/>
      </c>
      <c r="Y998" s="3" t="str">
        <f t="shared" si="184"/>
        <v/>
      </c>
      <c r="Z998" s="3" t="str">
        <f t="shared" si="185"/>
        <v/>
      </c>
      <c r="AA998" s="3" t="str">
        <f t="shared" si="186"/>
        <v/>
      </c>
      <c r="AB998" s="249" t="str">
        <f t="shared" si="187"/>
        <v/>
      </c>
      <c r="AC998" s="3" t="str">
        <f t="shared" si="188"/>
        <v/>
      </c>
      <c r="AD998" s="5" t="str">
        <f t="shared" si="193"/>
        <v/>
      </c>
      <c r="AE998" s="3" t="str">
        <f t="shared" si="189"/>
        <v/>
      </c>
      <c r="AF998" s="3"/>
      <c r="AH998">
        <f>MATCH(ROUND(M998,0)&amp;ROUND(N998,0),樣點!N:N,0)</f>
        <v>2232</v>
      </c>
      <c r="AI998" s="5">
        <f t="shared" si="190"/>
        <v>8.3333330112509429E-3</v>
      </c>
    </row>
    <row r="999" spans="3:35">
      <c r="C999" s="246" t="s">
        <v>423</v>
      </c>
      <c r="D999" s="246" t="s">
        <v>461</v>
      </c>
      <c r="E999" s="246" t="s">
        <v>465</v>
      </c>
      <c r="F999" s="246" t="s">
        <v>466</v>
      </c>
      <c r="G999" s="246">
        <v>2019</v>
      </c>
      <c r="H999" s="246">
        <v>6</v>
      </c>
      <c r="I999" s="246">
        <v>27</v>
      </c>
      <c r="J999" s="246">
        <v>2</v>
      </c>
      <c r="K999" s="246" t="s">
        <v>467</v>
      </c>
      <c r="L999" s="247">
        <v>4</v>
      </c>
      <c r="M999" s="246">
        <v>250860</v>
      </c>
      <c r="N999" s="246">
        <v>2631367</v>
      </c>
      <c r="O999" s="246">
        <v>8</v>
      </c>
      <c r="P999" s="246">
        <v>30</v>
      </c>
      <c r="Q999" s="246">
        <v>0</v>
      </c>
      <c r="R999" s="246"/>
      <c r="S999" s="246"/>
      <c r="T999" s="246" t="s">
        <v>26</v>
      </c>
      <c r="U999" s="246"/>
      <c r="V999" t="str">
        <f>INDEX(樣區!H:H,MATCH(F999,樣區!E:E,0))</f>
        <v>3月,5月</v>
      </c>
      <c r="W999" s="3" t="str">
        <f t="shared" si="182"/>
        <v>Y</v>
      </c>
      <c r="X999" s="3" t="str">
        <f t="shared" si="183"/>
        <v/>
      </c>
      <c r="Y999" s="3" t="str">
        <f t="shared" si="184"/>
        <v/>
      </c>
      <c r="Z999" s="3" t="str">
        <f t="shared" si="185"/>
        <v/>
      </c>
      <c r="AA999" s="3" t="str">
        <f t="shared" si="186"/>
        <v/>
      </c>
      <c r="AB999" s="249" t="str">
        <f t="shared" si="187"/>
        <v/>
      </c>
      <c r="AC999" s="3" t="str">
        <f t="shared" si="188"/>
        <v/>
      </c>
      <c r="AD999" s="5" t="str">
        <f t="shared" si="193"/>
        <v/>
      </c>
      <c r="AE999" s="3" t="str">
        <f t="shared" si="189"/>
        <v/>
      </c>
      <c r="AF999" s="3"/>
      <c r="AH999">
        <f>MATCH(ROUND(M999,0)&amp;ROUND(N999,0),樣點!N:N,0)</f>
        <v>2233</v>
      </c>
      <c r="AI999" s="5">
        <f t="shared" si="190"/>
        <v>8.3333340007811785E-3</v>
      </c>
    </row>
    <row r="1000" spans="3:35">
      <c r="C1000" s="246" t="s">
        <v>423</v>
      </c>
      <c r="D1000" s="246" t="s">
        <v>461</v>
      </c>
      <c r="E1000" s="246" t="s">
        <v>465</v>
      </c>
      <c r="F1000" s="246" t="s">
        <v>466</v>
      </c>
      <c r="G1000" s="246">
        <v>2019</v>
      </c>
      <c r="H1000" s="246">
        <v>6</v>
      </c>
      <c r="I1000" s="246">
        <v>27</v>
      </c>
      <c r="J1000" s="246">
        <v>2</v>
      </c>
      <c r="K1000" s="246" t="s">
        <v>467</v>
      </c>
      <c r="L1000" s="247">
        <v>5</v>
      </c>
      <c r="M1000" s="246">
        <v>251050</v>
      </c>
      <c r="N1000" s="246">
        <v>2631404</v>
      </c>
      <c r="O1000" s="246">
        <v>8</v>
      </c>
      <c r="P1000" s="246">
        <v>42</v>
      </c>
      <c r="Q1000" s="246">
        <v>0</v>
      </c>
      <c r="R1000" s="246"/>
      <c r="S1000" s="246"/>
      <c r="T1000" s="246" t="s">
        <v>26</v>
      </c>
      <c r="U1000" s="246"/>
      <c r="V1000" t="str">
        <f>INDEX(樣區!H:H,MATCH(F1000,樣區!E:E,0))</f>
        <v>3月,5月</v>
      </c>
      <c r="W1000" s="3" t="str">
        <f t="shared" si="182"/>
        <v>Y</v>
      </c>
      <c r="X1000" s="3" t="str">
        <f t="shared" si="183"/>
        <v/>
      </c>
      <c r="Y1000" s="3" t="str">
        <f t="shared" si="184"/>
        <v/>
      </c>
      <c r="Z1000" s="3" t="str">
        <f t="shared" si="185"/>
        <v/>
      </c>
      <c r="AA1000" s="3" t="str">
        <f t="shared" si="186"/>
        <v/>
      </c>
      <c r="AB1000" s="249" t="str">
        <f t="shared" si="187"/>
        <v/>
      </c>
      <c r="AC1000" s="3" t="str">
        <f t="shared" si="188"/>
        <v/>
      </c>
      <c r="AD1000" s="5" t="str">
        <f t="shared" si="193"/>
        <v/>
      </c>
      <c r="AE1000" s="3" t="str">
        <f t="shared" si="189"/>
        <v/>
      </c>
      <c r="AF1000" s="3"/>
      <c r="AH1000">
        <f>MATCH(ROUND(M1000,0)&amp;ROUND(N1000,0),樣點!N:N,0)</f>
        <v>2234</v>
      </c>
      <c r="AI1000" s="5">
        <f t="shared" si="190"/>
        <v>1.1805555026512593E-2</v>
      </c>
    </row>
    <row r="1001" spans="3:35">
      <c r="C1001" s="246" t="s">
        <v>423</v>
      </c>
      <c r="D1001" s="246" t="s">
        <v>461</v>
      </c>
      <c r="E1001" s="246" t="s">
        <v>465</v>
      </c>
      <c r="F1001" s="246" t="s">
        <v>466</v>
      </c>
      <c r="G1001" s="246">
        <v>2019</v>
      </c>
      <c r="H1001" s="246">
        <v>6</v>
      </c>
      <c r="I1001" s="246">
        <v>27</v>
      </c>
      <c r="J1001" s="246">
        <v>2</v>
      </c>
      <c r="K1001" s="246" t="s">
        <v>467</v>
      </c>
      <c r="L1001" s="247">
        <v>6</v>
      </c>
      <c r="M1001" s="246">
        <v>251255</v>
      </c>
      <c r="N1001" s="246">
        <v>2631353</v>
      </c>
      <c r="O1001" s="246">
        <v>8</v>
      </c>
      <c r="P1001" s="246">
        <v>59</v>
      </c>
      <c r="Q1001" s="246">
        <v>0</v>
      </c>
      <c r="R1001" s="246"/>
      <c r="S1001" s="246"/>
      <c r="T1001" s="246" t="s">
        <v>26</v>
      </c>
      <c r="U1001" s="246"/>
      <c r="V1001" t="str">
        <f>INDEX(樣區!H:H,MATCH(F1001,樣區!E:E,0))</f>
        <v>3月,5月</v>
      </c>
      <c r="W1001" s="3" t="str">
        <f t="shared" si="182"/>
        <v>Y</v>
      </c>
      <c r="X1001" s="3" t="str">
        <f t="shared" si="183"/>
        <v/>
      </c>
      <c r="Y1001" s="3" t="str">
        <f t="shared" si="184"/>
        <v/>
      </c>
      <c r="Z1001" s="3" t="str">
        <f t="shared" si="185"/>
        <v/>
      </c>
      <c r="AA1001" s="3" t="str">
        <f t="shared" si="186"/>
        <v/>
      </c>
      <c r="AB1001" s="249" t="str">
        <f t="shared" si="187"/>
        <v/>
      </c>
      <c r="AC1001" s="3" t="str">
        <f t="shared" si="188"/>
        <v/>
      </c>
      <c r="AD1001" s="5" t="str">
        <f t="shared" si="193"/>
        <v/>
      </c>
      <c r="AE1001" s="3" t="str">
        <f t="shared" si="189"/>
        <v/>
      </c>
      <c r="AF1001" s="3"/>
      <c r="AH1001">
        <f>MATCH(ROUND(M1001,0)&amp;ROUND(N1001,0),樣點!N:N,0)</f>
        <v>2235</v>
      </c>
      <c r="AI1001" s="5">
        <f t="shared" si="190"/>
        <v>9.7222219919785857E-3</v>
      </c>
    </row>
    <row r="1002" spans="3:35">
      <c r="C1002" s="246" t="s">
        <v>423</v>
      </c>
      <c r="D1002" s="246" t="s">
        <v>461</v>
      </c>
      <c r="E1002" s="246" t="s">
        <v>465</v>
      </c>
      <c r="F1002" s="246" t="s">
        <v>466</v>
      </c>
      <c r="G1002" s="246">
        <v>2019</v>
      </c>
      <c r="H1002" s="246">
        <v>6</v>
      </c>
      <c r="I1002" s="246">
        <v>27</v>
      </c>
      <c r="J1002" s="246">
        <v>2</v>
      </c>
      <c r="K1002" s="246" t="s">
        <v>467</v>
      </c>
      <c r="L1002" s="247">
        <v>7</v>
      </c>
      <c r="M1002" s="246">
        <v>251431</v>
      </c>
      <c r="N1002" s="246">
        <v>2631389</v>
      </c>
      <c r="O1002" s="246">
        <v>9</v>
      </c>
      <c r="P1002" s="246">
        <v>13</v>
      </c>
      <c r="Q1002" s="246">
        <v>0</v>
      </c>
      <c r="R1002" s="246"/>
      <c r="S1002" s="246"/>
      <c r="T1002" s="246" t="s">
        <v>30</v>
      </c>
      <c r="U1002" s="246"/>
      <c r="V1002" t="str">
        <f>INDEX(樣區!H:H,MATCH(F1002,樣區!E:E,0))</f>
        <v>3月,5月</v>
      </c>
      <c r="W1002" s="3" t="str">
        <f t="shared" si="182"/>
        <v>Y</v>
      </c>
      <c r="X1002" s="3" t="str">
        <f t="shared" si="183"/>
        <v/>
      </c>
      <c r="Y1002" s="3" t="str">
        <f t="shared" si="184"/>
        <v/>
      </c>
      <c r="Z1002" s="3" t="str">
        <f t="shared" si="185"/>
        <v/>
      </c>
      <c r="AA1002" s="3" t="str">
        <f t="shared" si="186"/>
        <v/>
      </c>
      <c r="AB1002" s="249" t="str">
        <f t="shared" si="187"/>
        <v/>
      </c>
      <c r="AC1002" s="3" t="str">
        <f t="shared" si="188"/>
        <v/>
      </c>
      <c r="AD1002" s="5" t="str">
        <f t="shared" si="193"/>
        <v/>
      </c>
      <c r="AE1002" s="3" t="str">
        <f t="shared" si="189"/>
        <v/>
      </c>
      <c r="AF1002" s="3"/>
      <c r="AH1002">
        <f>MATCH(ROUND(M1002,0)&amp;ROUND(N1002,0),樣點!N:N,0)</f>
        <v>2236</v>
      </c>
      <c r="AI1002" s="5">
        <f t="shared" si="190"/>
        <v>8.3333340007811785E-3</v>
      </c>
    </row>
    <row r="1003" spans="3:35">
      <c r="C1003" s="246" t="s">
        <v>423</v>
      </c>
      <c r="D1003" s="246" t="s">
        <v>461</v>
      </c>
      <c r="E1003" s="246" t="s">
        <v>465</v>
      </c>
      <c r="F1003" s="246" t="s">
        <v>466</v>
      </c>
      <c r="G1003" s="246">
        <v>2019</v>
      </c>
      <c r="H1003" s="246">
        <v>6</v>
      </c>
      <c r="I1003" s="246">
        <v>27</v>
      </c>
      <c r="J1003" s="246">
        <v>2</v>
      </c>
      <c r="K1003" s="246" t="s">
        <v>467</v>
      </c>
      <c r="L1003" s="247">
        <v>8</v>
      </c>
      <c r="M1003" s="246">
        <v>251640</v>
      </c>
      <c r="N1003" s="246">
        <v>2631350</v>
      </c>
      <c r="O1003" s="246">
        <v>9</v>
      </c>
      <c r="P1003" s="246">
        <v>25</v>
      </c>
      <c r="Q1003" s="246">
        <v>0</v>
      </c>
      <c r="R1003" s="246"/>
      <c r="S1003" s="246"/>
      <c r="T1003" s="246" t="s">
        <v>26</v>
      </c>
      <c r="U1003" s="246"/>
      <c r="V1003" t="str">
        <f>INDEX(樣區!H:H,MATCH(F1003,樣區!E:E,0))</f>
        <v>3月,5月</v>
      </c>
      <c r="W1003" s="3" t="str">
        <f t="shared" si="182"/>
        <v>Y</v>
      </c>
      <c r="X1003" s="3" t="str">
        <f t="shared" si="183"/>
        <v/>
      </c>
      <c r="Y1003" s="3" t="str">
        <f t="shared" si="184"/>
        <v/>
      </c>
      <c r="Z1003" s="3" t="str">
        <f t="shared" si="185"/>
        <v/>
      </c>
      <c r="AA1003" s="3" t="str">
        <f t="shared" si="186"/>
        <v/>
      </c>
      <c r="AB1003" s="249" t="str">
        <f t="shared" si="187"/>
        <v/>
      </c>
      <c r="AC1003" s="3" t="str">
        <f t="shared" si="188"/>
        <v/>
      </c>
      <c r="AD1003" s="5" t="str">
        <f t="shared" si="193"/>
        <v/>
      </c>
      <c r="AE1003" s="3" t="str">
        <f t="shared" si="189"/>
        <v/>
      </c>
      <c r="AF1003" s="3"/>
      <c r="AH1003">
        <f>MATCH(ROUND(M1003,0)&amp;ROUND(N1003,0),樣點!N:N,0)</f>
        <v>2237</v>
      </c>
      <c r="AI1003" s="5">
        <f t="shared" si="190"/>
        <v>9.0277770068496466E-3</v>
      </c>
    </row>
    <row r="1004" spans="3:35">
      <c r="C1004" s="246" t="s">
        <v>423</v>
      </c>
      <c r="D1004" s="246" t="s">
        <v>461</v>
      </c>
      <c r="E1004" s="246" t="s">
        <v>465</v>
      </c>
      <c r="F1004" s="246" t="s">
        <v>466</v>
      </c>
      <c r="G1004" s="246">
        <v>2019</v>
      </c>
      <c r="H1004" s="246">
        <v>6</v>
      </c>
      <c r="I1004" s="246">
        <v>27</v>
      </c>
      <c r="J1004" s="246">
        <v>2</v>
      </c>
      <c r="K1004" s="246" t="s">
        <v>467</v>
      </c>
      <c r="L1004" s="247">
        <v>9</v>
      </c>
      <c r="M1004" s="246">
        <v>251784</v>
      </c>
      <c r="N1004" s="246">
        <v>2631222</v>
      </c>
      <c r="O1004" s="246">
        <v>9</v>
      </c>
      <c r="P1004" s="246">
        <v>38</v>
      </c>
      <c r="Q1004" s="246">
        <v>0</v>
      </c>
      <c r="R1004" s="246"/>
      <c r="S1004" s="246"/>
      <c r="T1004" s="246" t="s">
        <v>26</v>
      </c>
      <c r="U1004" s="246"/>
      <c r="V1004" t="str">
        <f>INDEX(樣區!H:H,MATCH(F1004,樣區!E:E,0))</f>
        <v>3月,5月</v>
      </c>
      <c r="W1004" s="3" t="str">
        <f t="shared" si="182"/>
        <v>Y</v>
      </c>
      <c r="X1004" s="3" t="str">
        <f t="shared" si="183"/>
        <v/>
      </c>
      <c r="Y1004" s="3" t="str">
        <f t="shared" si="184"/>
        <v/>
      </c>
      <c r="Z1004" s="3" t="str">
        <f t="shared" si="185"/>
        <v/>
      </c>
      <c r="AA1004" s="3" t="str">
        <f t="shared" si="186"/>
        <v/>
      </c>
      <c r="AB1004" s="249" t="str">
        <f t="shared" si="187"/>
        <v/>
      </c>
      <c r="AC1004" s="3" t="str">
        <f t="shared" si="188"/>
        <v/>
      </c>
      <c r="AD1004" s="5" t="str">
        <f t="shared" si="193"/>
        <v/>
      </c>
      <c r="AE1004" s="3" t="str">
        <f t="shared" si="189"/>
        <v/>
      </c>
      <c r="AF1004" s="3"/>
      <c r="AH1004">
        <f>MATCH(ROUND(M1004,0)&amp;ROUND(N1004,0),樣點!N:N,0)</f>
        <v>2238</v>
      </c>
      <c r="AI1004" s="5">
        <f t="shared" si="190"/>
        <v>8.3333340007811785E-3</v>
      </c>
    </row>
    <row r="1005" spans="3:35">
      <c r="C1005" s="246" t="s">
        <v>423</v>
      </c>
      <c r="D1005" s="246" t="s">
        <v>461</v>
      </c>
      <c r="E1005" s="246" t="s">
        <v>465</v>
      </c>
      <c r="F1005" s="246" t="s">
        <v>466</v>
      </c>
      <c r="G1005" s="246">
        <v>2019</v>
      </c>
      <c r="H1005" s="246">
        <v>6</v>
      </c>
      <c r="I1005" s="246">
        <v>27</v>
      </c>
      <c r="J1005" s="246">
        <v>2</v>
      </c>
      <c r="K1005" s="246" t="s">
        <v>467</v>
      </c>
      <c r="L1005" s="247">
        <v>10</v>
      </c>
      <c r="M1005" s="246">
        <v>251987</v>
      </c>
      <c r="N1005" s="246">
        <v>2631192</v>
      </c>
      <c r="O1005" s="246">
        <v>9</v>
      </c>
      <c r="P1005" s="246">
        <v>50</v>
      </c>
      <c r="Q1005" s="246">
        <v>0</v>
      </c>
      <c r="R1005" s="246"/>
      <c r="S1005" s="246"/>
      <c r="T1005" s="246" t="s">
        <v>26</v>
      </c>
      <c r="U1005" s="246"/>
      <c r="V1005" t="str">
        <f>INDEX(樣區!H:H,MATCH(F1005,樣區!E:E,0))</f>
        <v>3月,5月</v>
      </c>
      <c r="W1005" s="3" t="str">
        <f t="shared" si="182"/>
        <v>Y</v>
      </c>
      <c r="X1005" s="3" t="str">
        <f t="shared" si="183"/>
        <v/>
      </c>
      <c r="Y1005" s="3" t="str">
        <f t="shared" si="184"/>
        <v/>
      </c>
      <c r="Z1005" s="3" t="str">
        <f t="shared" si="185"/>
        <v/>
      </c>
      <c r="AA1005" s="3" t="str">
        <f t="shared" si="186"/>
        <v/>
      </c>
      <c r="AB1005" s="249" t="str">
        <f t="shared" si="187"/>
        <v/>
      </c>
      <c r="AC1005" s="3" t="str">
        <f t="shared" si="188"/>
        <v/>
      </c>
      <c r="AD1005" s="5" t="str">
        <f t="shared" si="193"/>
        <v/>
      </c>
      <c r="AE1005" s="3" t="str">
        <f t="shared" si="189"/>
        <v/>
      </c>
      <c r="AF1005" s="3"/>
      <c r="AH1005">
        <f>MATCH(ROUND(M1005,0)&amp;ROUND(N1005,0),樣點!N:N,0)</f>
        <v>2239</v>
      </c>
      <c r="AI1005" s="5" t="str">
        <f t="shared" si="190"/>
        <v/>
      </c>
    </row>
    <row r="1006" spans="3:35">
      <c r="C1006" s="246" t="s">
        <v>423</v>
      </c>
      <c r="D1006" s="246" t="s">
        <v>461</v>
      </c>
      <c r="E1006" s="246" t="s">
        <v>468</v>
      </c>
      <c r="F1006" s="246" t="s">
        <v>469</v>
      </c>
      <c r="G1006" s="246">
        <v>2019</v>
      </c>
      <c r="H1006" s="246">
        <v>7</v>
      </c>
      <c r="I1006" s="246">
        <v>11</v>
      </c>
      <c r="J1006" s="246">
        <v>2</v>
      </c>
      <c r="K1006" s="246" t="s">
        <v>470</v>
      </c>
      <c r="L1006" s="247">
        <v>1</v>
      </c>
      <c r="M1006" s="246">
        <v>253790</v>
      </c>
      <c r="N1006" s="246">
        <v>2630763</v>
      </c>
      <c r="O1006" s="246">
        <v>8</v>
      </c>
      <c r="P1006" s="246">
        <v>5</v>
      </c>
      <c r="Q1006" s="246">
        <v>0</v>
      </c>
      <c r="R1006" s="246"/>
      <c r="S1006" s="246"/>
      <c r="T1006" s="246" t="s">
        <v>26</v>
      </c>
      <c r="U1006" s="246"/>
      <c r="V1006" t="str">
        <f>INDEX(樣區!H:H,MATCH(F1006,樣區!E:E,0))</f>
        <v>4月,6月</v>
      </c>
      <c r="W1006" s="3" t="str">
        <f t="shared" si="182"/>
        <v>Y</v>
      </c>
      <c r="X1006" s="3" t="str">
        <f t="shared" si="183"/>
        <v/>
      </c>
      <c r="Y1006" s="3" t="str">
        <f t="shared" si="184"/>
        <v/>
      </c>
      <c r="Z1006" s="3" t="str">
        <f t="shared" si="185"/>
        <v/>
      </c>
      <c r="AA1006" s="3" t="str">
        <f t="shared" si="186"/>
        <v/>
      </c>
      <c r="AB1006" s="249" t="str">
        <f t="shared" si="187"/>
        <v/>
      </c>
      <c r="AC1006" s="3" t="str">
        <f t="shared" si="188"/>
        <v/>
      </c>
      <c r="AD1006" s="5" t="str">
        <f t="shared" si="193"/>
        <v/>
      </c>
      <c r="AE1006" s="3" t="str">
        <f t="shared" si="189"/>
        <v/>
      </c>
      <c r="AF1006" s="3"/>
      <c r="AH1006">
        <f>MATCH(ROUND(M1006,0)&amp;ROUND(N1006,0),樣點!N:N,0)</f>
        <v>2240</v>
      </c>
      <c r="AI1006" s="5">
        <f t="shared" si="190"/>
        <v>4.8611109959892929E-3</v>
      </c>
    </row>
    <row r="1007" spans="3:35">
      <c r="C1007" s="246" t="s">
        <v>423</v>
      </c>
      <c r="D1007" s="246" t="s">
        <v>461</v>
      </c>
      <c r="E1007" s="246" t="s">
        <v>468</v>
      </c>
      <c r="F1007" s="246" t="s">
        <v>469</v>
      </c>
      <c r="G1007" s="246">
        <v>2019</v>
      </c>
      <c r="H1007" s="246">
        <v>7</v>
      </c>
      <c r="I1007" s="246">
        <v>11</v>
      </c>
      <c r="J1007" s="246">
        <v>2</v>
      </c>
      <c r="K1007" s="246" t="s">
        <v>470</v>
      </c>
      <c r="L1007" s="247">
        <v>2</v>
      </c>
      <c r="M1007" s="246">
        <v>253985</v>
      </c>
      <c r="N1007" s="246">
        <v>2630715</v>
      </c>
      <c r="O1007" s="246">
        <v>8</v>
      </c>
      <c r="P1007" s="246">
        <v>12</v>
      </c>
      <c r="Q1007" s="246">
        <v>0</v>
      </c>
      <c r="R1007" s="246"/>
      <c r="S1007" s="246"/>
      <c r="T1007" s="246" t="s">
        <v>26</v>
      </c>
      <c r="U1007" s="246"/>
      <c r="V1007" t="str">
        <f>INDEX(樣區!H:H,MATCH(F1007,樣區!E:E,0))</f>
        <v>4月,6月</v>
      </c>
      <c r="W1007" s="3" t="str">
        <f t="shared" si="182"/>
        <v>Y</v>
      </c>
      <c r="X1007" s="3" t="str">
        <f t="shared" si="183"/>
        <v/>
      </c>
      <c r="Y1007" s="3" t="str">
        <f t="shared" si="184"/>
        <v/>
      </c>
      <c r="Z1007" s="3" t="str">
        <f t="shared" si="185"/>
        <v/>
      </c>
      <c r="AA1007" s="3" t="str">
        <f t="shared" si="186"/>
        <v/>
      </c>
      <c r="AB1007" s="249" t="str">
        <f t="shared" si="187"/>
        <v/>
      </c>
      <c r="AC1007" s="3" t="str">
        <f t="shared" si="188"/>
        <v/>
      </c>
      <c r="AD1007" s="5" t="str">
        <f t="shared" si="193"/>
        <v/>
      </c>
      <c r="AE1007" s="3" t="str">
        <f t="shared" si="189"/>
        <v/>
      </c>
      <c r="AF1007" s="3"/>
      <c r="AH1007">
        <f>MATCH(ROUND(M1007,0)&amp;ROUND(N1007,0),樣點!N:N,0)</f>
        <v>2241</v>
      </c>
      <c r="AI1007" s="5">
        <f t="shared" si="190"/>
        <v>5.5555560393258929E-3</v>
      </c>
    </row>
    <row r="1008" spans="3:35">
      <c r="C1008" s="246" t="s">
        <v>423</v>
      </c>
      <c r="D1008" s="246" t="s">
        <v>461</v>
      </c>
      <c r="E1008" s="246" t="s">
        <v>468</v>
      </c>
      <c r="F1008" s="246" t="s">
        <v>469</v>
      </c>
      <c r="G1008" s="246">
        <v>2019</v>
      </c>
      <c r="H1008" s="246">
        <v>7</v>
      </c>
      <c r="I1008" s="246">
        <v>11</v>
      </c>
      <c r="J1008" s="246">
        <v>2</v>
      </c>
      <c r="K1008" s="246" t="s">
        <v>470</v>
      </c>
      <c r="L1008" s="247">
        <v>3</v>
      </c>
      <c r="M1008" s="246">
        <v>254112</v>
      </c>
      <c r="N1008" s="246">
        <v>2630870</v>
      </c>
      <c r="O1008" s="246">
        <v>8</v>
      </c>
      <c r="P1008" s="246">
        <v>20</v>
      </c>
      <c r="Q1008" s="246">
        <v>0</v>
      </c>
      <c r="R1008" s="246"/>
      <c r="S1008" s="246"/>
      <c r="T1008" s="246" t="s">
        <v>30</v>
      </c>
      <c r="U1008" s="246"/>
      <c r="V1008" t="str">
        <f>INDEX(樣區!H:H,MATCH(F1008,樣區!E:E,0))</f>
        <v>4月,6月</v>
      </c>
      <c r="W1008" s="3" t="str">
        <f t="shared" si="182"/>
        <v>Y</v>
      </c>
      <c r="X1008" s="3" t="str">
        <f t="shared" si="183"/>
        <v/>
      </c>
      <c r="Y1008" s="3" t="str">
        <f t="shared" si="184"/>
        <v/>
      </c>
      <c r="Z1008" s="3" t="str">
        <f t="shared" si="185"/>
        <v/>
      </c>
      <c r="AA1008" s="3" t="str">
        <f t="shared" si="186"/>
        <v/>
      </c>
      <c r="AB1008" s="249" t="str">
        <f t="shared" si="187"/>
        <v/>
      </c>
      <c r="AC1008" s="3" t="str">
        <f t="shared" si="188"/>
        <v/>
      </c>
      <c r="AD1008" s="5" t="str">
        <f t="shared" si="193"/>
        <v/>
      </c>
      <c r="AE1008" s="3" t="str">
        <f t="shared" si="189"/>
        <v/>
      </c>
      <c r="AF1008" s="3"/>
      <c r="AH1008">
        <f>MATCH(ROUND(M1008,0)&amp;ROUND(N1008,0),樣點!N:N,0)</f>
        <v>2242</v>
      </c>
      <c r="AI1008" s="5">
        <f t="shared" si="190"/>
        <v>4.8611109959892929E-3</v>
      </c>
    </row>
    <row r="1009" spans="3:35">
      <c r="C1009" s="246" t="s">
        <v>423</v>
      </c>
      <c r="D1009" s="246" t="s">
        <v>461</v>
      </c>
      <c r="E1009" s="246" t="s">
        <v>468</v>
      </c>
      <c r="F1009" s="246" t="s">
        <v>469</v>
      </c>
      <c r="G1009" s="246">
        <v>2019</v>
      </c>
      <c r="H1009" s="246">
        <v>7</v>
      </c>
      <c r="I1009" s="246">
        <v>11</v>
      </c>
      <c r="J1009" s="246">
        <v>2</v>
      </c>
      <c r="K1009" s="246" t="s">
        <v>470</v>
      </c>
      <c r="L1009" s="247">
        <v>4</v>
      </c>
      <c r="M1009" s="246">
        <v>254282</v>
      </c>
      <c r="N1009" s="246">
        <v>2630762</v>
      </c>
      <c r="O1009" s="246">
        <v>8</v>
      </c>
      <c r="P1009" s="246">
        <v>27</v>
      </c>
      <c r="Q1009" s="246">
        <v>0</v>
      </c>
      <c r="R1009" s="246"/>
      <c r="S1009" s="246"/>
      <c r="T1009" s="246" t="s">
        <v>26</v>
      </c>
      <c r="U1009" s="246"/>
      <c r="V1009" t="str">
        <f>INDEX(樣區!H:H,MATCH(F1009,樣區!E:E,0))</f>
        <v>4月,6月</v>
      </c>
      <c r="W1009" s="3" t="str">
        <f t="shared" si="182"/>
        <v>Y</v>
      </c>
      <c r="X1009" s="3" t="str">
        <f t="shared" si="183"/>
        <v/>
      </c>
      <c r="Y1009" s="3" t="str">
        <f t="shared" si="184"/>
        <v/>
      </c>
      <c r="Z1009" s="3" t="str">
        <f t="shared" si="185"/>
        <v/>
      </c>
      <c r="AA1009" s="3" t="str">
        <f t="shared" si="186"/>
        <v/>
      </c>
      <c r="AB1009" s="249" t="str">
        <f t="shared" si="187"/>
        <v/>
      </c>
      <c r="AC1009" s="3" t="str">
        <f t="shared" si="188"/>
        <v/>
      </c>
      <c r="AD1009" s="5" t="str">
        <f t="shared" si="193"/>
        <v/>
      </c>
      <c r="AE1009" s="3" t="str">
        <f t="shared" si="189"/>
        <v/>
      </c>
      <c r="AF1009" s="3"/>
      <c r="AH1009">
        <f>MATCH(ROUND(M1009,0)&amp;ROUND(N1009,0),樣點!N:N,0)</f>
        <v>2243</v>
      </c>
      <c r="AI1009" s="5">
        <f t="shared" si="190"/>
        <v>5.5555549915879965E-3</v>
      </c>
    </row>
    <row r="1010" spans="3:35">
      <c r="C1010" s="246" t="s">
        <v>423</v>
      </c>
      <c r="D1010" s="246" t="s">
        <v>461</v>
      </c>
      <c r="E1010" s="246" t="s">
        <v>468</v>
      </c>
      <c r="F1010" s="246" t="s">
        <v>469</v>
      </c>
      <c r="G1010" s="246">
        <v>2019</v>
      </c>
      <c r="H1010" s="246">
        <v>7</v>
      </c>
      <c r="I1010" s="246">
        <v>11</v>
      </c>
      <c r="J1010" s="246">
        <v>2</v>
      </c>
      <c r="K1010" s="246" t="s">
        <v>470</v>
      </c>
      <c r="L1010" s="247">
        <v>5</v>
      </c>
      <c r="M1010" s="246">
        <v>254450</v>
      </c>
      <c r="N1010" s="246">
        <v>2630655</v>
      </c>
      <c r="O1010" s="246">
        <v>8</v>
      </c>
      <c r="P1010" s="246">
        <v>35</v>
      </c>
      <c r="Q1010" s="246">
        <v>0</v>
      </c>
      <c r="R1010" s="246"/>
      <c r="S1010" s="246"/>
      <c r="T1010" s="246" t="s">
        <v>26</v>
      </c>
      <c r="U1010" s="246"/>
      <c r="V1010" t="str">
        <f>INDEX(樣區!H:H,MATCH(F1010,樣區!E:E,0))</f>
        <v>4月,6月</v>
      </c>
      <c r="W1010" s="3" t="str">
        <f t="shared" si="182"/>
        <v>Y</v>
      </c>
      <c r="X1010" s="3" t="str">
        <f t="shared" si="183"/>
        <v/>
      </c>
      <c r="Y1010" s="3" t="str">
        <f t="shared" si="184"/>
        <v/>
      </c>
      <c r="Z1010" s="3" t="str">
        <f t="shared" si="185"/>
        <v/>
      </c>
      <c r="AA1010" s="3" t="str">
        <f t="shared" si="186"/>
        <v/>
      </c>
      <c r="AB1010" s="249" t="str">
        <f t="shared" si="187"/>
        <v/>
      </c>
      <c r="AC1010" s="3" t="str">
        <f t="shared" si="188"/>
        <v/>
      </c>
      <c r="AD1010" s="5" t="str">
        <f t="shared" si="193"/>
        <v/>
      </c>
      <c r="AE1010" s="3" t="str">
        <f t="shared" si="189"/>
        <v/>
      </c>
      <c r="AF1010" s="3"/>
      <c r="AH1010">
        <f>MATCH(ROUND(M1010,0)&amp;ROUND(N1010,0),樣點!N:N,0)</f>
        <v>2244</v>
      </c>
      <c r="AI1010" s="5">
        <f t="shared" si="190"/>
        <v>4.8611119855195284E-3</v>
      </c>
    </row>
    <row r="1011" spans="3:35">
      <c r="C1011" s="246" t="s">
        <v>423</v>
      </c>
      <c r="D1011" s="246" t="s">
        <v>461</v>
      </c>
      <c r="E1011" s="246" t="s">
        <v>468</v>
      </c>
      <c r="F1011" s="246" t="s">
        <v>469</v>
      </c>
      <c r="G1011" s="246">
        <v>2019</v>
      </c>
      <c r="H1011" s="246">
        <v>7</v>
      </c>
      <c r="I1011" s="246">
        <v>11</v>
      </c>
      <c r="J1011" s="246">
        <v>2</v>
      </c>
      <c r="K1011" s="246" t="s">
        <v>470</v>
      </c>
      <c r="L1011" s="247">
        <v>6</v>
      </c>
      <c r="M1011" s="246">
        <v>254588</v>
      </c>
      <c r="N1011" s="246">
        <v>2630508</v>
      </c>
      <c r="O1011" s="246">
        <v>8</v>
      </c>
      <c r="P1011" s="246">
        <v>42</v>
      </c>
      <c r="Q1011" s="246">
        <v>2</v>
      </c>
      <c r="R1011" s="246" t="s">
        <v>43</v>
      </c>
      <c r="S1011" s="246" t="s">
        <v>44</v>
      </c>
      <c r="T1011" s="246" t="s">
        <v>26</v>
      </c>
      <c r="U1011" s="246"/>
      <c r="V1011" t="str">
        <f>INDEX(樣區!H:H,MATCH(F1011,樣區!E:E,0))</f>
        <v>4月,6月</v>
      </c>
      <c r="W1011" s="3" t="str">
        <f t="shared" si="182"/>
        <v>Y</v>
      </c>
      <c r="X1011" s="3" t="str">
        <f t="shared" si="183"/>
        <v/>
      </c>
      <c r="Y1011" s="3" t="str">
        <f t="shared" si="184"/>
        <v/>
      </c>
      <c r="Z1011" s="3" t="str">
        <f t="shared" si="185"/>
        <v/>
      </c>
      <c r="AA1011" s="3" t="str">
        <f t="shared" si="186"/>
        <v/>
      </c>
      <c r="AB1011" s="249" t="str">
        <f t="shared" si="187"/>
        <v/>
      </c>
      <c r="AC1011" s="3" t="str">
        <f t="shared" si="188"/>
        <v/>
      </c>
      <c r="AD1011" s="5" t="str">
        <f t="shared" si="193"/>
        <v/>
      </c>
      <c r="AE1011" s="3" t="str">
        <f t="shared" si="189"/>
        <v/>
      </c>
      <c r="AF1011" s="3"/>
      <c r="AH1011">
        <f>MATCH(ROUND(M1011,0)&amp;ROUND(N1011,0),樣點!N:N,0)</f>
        <v>2245</v>
      </c>
      <c r="AI1011" s="5">
        <f t="shared" si="190"/>
        <v>5.5555549915879965E-3</v>
      </c>
    </row>
    <row r="1012" spans="3:35">
      <c r="C1012" s="246" t="s">
        <v>423</v>
      </c>
      <c r="D1012" s="246" t="s">
        <v>461</v>
      </c>
      <c r="E1012" s="246" t="s">
        <v>468</v>
      </c>
      <c r="F1012" s="246" t="s">
        <v>469</v>
      </c>
      <c r="G1012" s="246">
        <v>2019</v>
      </c>
      <c r="H1012" s="246">
        <v>7</v>
      </c>
      <c r="I1012" s="246">
        <v>11</v>
      </c>
      <c r="J1012" s="246">
        <v>2</v>
      </c>
      <c r="K1012" s="246" t="s">
        <v>470</v>
      </c>
      <c r="L1012" s="247">
        <v>7</v>
      </c>
      <c r="M1012" s="246">
        <v>254786</v>
      </c>
      <c r="N1012" s="246">
        <v>2630471</v>
      </c>
      <c r="O1012" s="246">
        <v>8</v>
      </c>
      <c r="P1012" s="246">
        <v>50</v>
      </c>
      <c r="Q1012" s="246">
        <v>2</v>
      </c>
      <c r="R1012" s="246" t="s">
        <v>89</v>
      </c>
      <c r="S1012" s="246" t="s">
        <v>44</v>
      </c>
      <c r="T1012" s="246" t="s">
        <v>26</v>
      </c>
      <c r="U1012" s="246"/>
      <c r="V1012" t="str">
        <f>INDEX(樣區!H:H,MATCH(F1012,樣區!E:E,0))</f>
        <v>4月,6月</v>
      </c>
      <c r="W1012" s="3" t="str">
        <f t="shared" si="182"/>
        <v>Y</v>
      </c>
      <c r="X1012" s="3" t="str">
        <f t="shared" si="183"/>
        <v/>
      </c>
      <c r="Y1012" s="3" t="str">
        <f t="shared" si="184"/>
        <v/>
      </c>
      <c r="Z1012" s="3" t="str">
        <f t="shared" si="185"/>
        <v/>
      </c>
      <c r="AA1012" s="3" t="str">
        <f t="shared" si="186"/>
        <v/>
      </c>
      <c r="AB1012" s="249" t="str">
        <f t="shared" si="187"/>
        <v/>
      </c>
      <c r="AC1012" s="3" t="str">
        <f t="shared" si="188"/>
        <v/>
      </c>
      <c r="AD1012" s="5" t="str">
        <f t="shared" si="193"/>
        <v/>
      </c>
      <c r="AE1012" s="3" t="str">
        <f t="shared" si="189"/>
        <v/>
      </c>
      <c r="AF1012" s="3"/>
      <c r="AH1012">
        <f>MATCH(ROUND(M1012,0)&amp;ROUND(N1012,0),樣點!N:N,0)</f>
        <v>2246</v>
      </c>
      <c r="AI1012" s="5">
        <f t="shared" si="190"/>
        <v>4.8611109959892929E-3</v>
      </c>
    </row>
    <row r="1013" spans="3:35">
      <c r="C1013" s="246" t="s">
        <v>423</v>
      </c>
      <c r="D1013" s="246" t="s">
        <v>461</v>
      </c>
      <c r="E1013" s="246" t="s">
        <v>468</v>
      </c>
      <c r="F1013" s="246" t="s">
        <v>469</v>
      </c>
      <c r="G1013" s="246">
        <v>2019</v>
      </c>
      <c r="H1013" s="246">
        <v>7</v>
      </c>
      <c r="I1013" s="246">
        <v>11</v>
      </c>
      <c r="J1013" s="246">
        <v>2</v>
      </c>
      <c r="K1013" s="246" t="s">
        <v>470</v>
      </c>
      <c r="L1013" s="247">
        <v>8</v>
      </c>
      <c r="M1013" s="246">
        <v>254937</v>
      </c>
      <c r="N1013" s="246">
        <v>2630340</v>
      </c>
      <c r="O1013" s="246">
        <v>8</v>
      </c>
      <c r="P1013" s="246">
        <v>57</v>
      </c>
      <c r="Q1013" s="246">
        <v>0</v>
      </c>
      <c r="R1013" s="246"/>
      <c r="S1013" s="246"/>
      <c r="T1013" s="246" t="s">
        <v>26</v>
      </c>
      <c r="U1013" s="246"/>
      <c r="V1013" t="str">
        <f>INDEX(樣區!H:H,MATCH(F1013,樣區!E:E,0))</f>
        <v>4月,6月</v>
      </c>
      <c r="W1013" s="3" t="str">
        <f t="shared" si="182"/>
        <v>Y</v>
      </c>
      <c r="X1013" s="3" t="str">
        <f t="shared" si="183"/>
        <v/>
      </c>
      <c r="Y1013" s="3" t="str">
        <f t="shared" si="184"/>
        <v/>
      </c>
      <c r="Z1013" s="3" t="str">
        <f t="shared" si="185"/>
        <v/>
      </c>
      <c r="AA1013" s="3" t="str">
        <f t="shared" si="186"/>
        <v/>
      </c>
      <c r="AB1013" s="249" t="str">
        <f t="shared" si="187"/>
        <v/>
      </c>
      <c r="AC1013" s="3" t="str">
        <f t="shared" si="188"/>
        <v/>
      </c>
      <c r="AD1013" s="5" t="str">
        <f t="shared" si="193"/>
        <v/>
      </c>
      <c r="AE1013" s="3" t="str">
        <f t="shared" si="189"/>
        <v/>
      </c>
      <c r="AF1013" s="3"/>
      <c r="AH1013">
        <f>MATCH(ROUND(M1013,0)&amp;ROUND(N1013,0),樣點!N:N,0)</f>
        <v>2247</v>
      </c>
      <c r="AI1013" s="5">
        <f t="shared" si="190"/>
        <v>5.5555560393258929E-3</v>
      </c>
    </row>
    <row r="1014" spans="3:35">
      <c r="C1014" s="246" t="s">
        <v>423</v>
      </c>
      <c r="D1014" s="246" t="s">
        <v>461</v>
      </c>
      <c r="E1014" s="246" t="s">
        <v>468</v>
      </c>
      <c r="F1014" s="246" t="s">
        <v>469</v>
      </c>
      <c r="G1014" s="246">
        <v>2019</v>
      </c>
      <c r="H1014" s="246">
        <v>7</v>
      </c>
      <c r="I1014" s="246">
        <v>11</v>
      </c>
      <c r="J1014" s="246">
        <v>2</v>
      </c>
      <c r="K1014" s="246" t="s">
        <v>470</v>
      </c>
      <c r="L1014" s="247">
        <v>9</v>
      </c>
      <c r="M1014" s="246">
        <v>255043</v>
      </c>
      <c r="N1014" s="246">
        <v>2630171</v>
      </c>
      <c r="O1014" s="246">
        <v>9</v>
      </c>
      <c r="P1014" s="246">
        <v>5</v>
      </c>
      <c r="Q1014" s="246">
        <v>0</v>
      </c>
      <c r="R1014" s="246"/>
      <c r="S1014" s="246"/>
      <c r="T1014" s="246" t="s">
        <v>26</v>
      </c>
      <c r="U1014" s="246"/>
      <c r="V1014" t="str">
        <f>INDEX(樣區!H:H,MATCH(F1014,樣區!E:E,0))</f>
        <v>4月,6月</v>
      </c>
      <c r="W1014" s="3" t="str">
        <f t="shared" si="182"/>
        <v>Y</v>
      </c>
      <c r="X1014" s="3" t="str">
        <f t="shared" si="183"/>
        <v/>
      </c>
      <c r="Y1014" s="3" t="str">
        <f t="shared" si="184"/>
        <v/>
      </c>
      <c r="Z1014" s="3" t="str">
        <f t="shared" si="185"/>
        <v/>
      </c>
      <c r="AA1014" s="3" t="str">
        <f t="shared" si="186"/>
        <v/>
      </c>
      <c r="AB1014" s="249" t="str">
        <f t="shared" si="187"/>
        <v/>
      </c>
      <c r="AC1014" s="3" t="str">
        <f t="shared" si="188"/>
        <v/>
      </c>
      <c r="AD1014" s="5" t="str">
        <f t="shared" si="193"/>
        <v/>
      </c>
      <c r="AE1014" s="3" t="str">
        <f t="shared" si="189"/>
        <v/>
      </c>
      <c r="AF1014" s="3"/>
      <c r="AH1014">
        <f>MATCH(ROUND(M1014,0)&amp;ROUND(N1014,0),樣點!N:N,0)</f>
        <v>2248</v>
      </c>
      <c r="AI1014" s="5">
        <f t="shared" si="190"/>
        <v>4.8611109959892929E-3</v>
      </c>
    </row>
    <row r="1015" spans="3:35">
      <c r="C1015" s="246" t="s">
        <v>423</v>
      </c>
      <c r="D1015" s="246" t="s">
        <v>461</v>
      </c>
      <c r="E1015" s="246" t="s">
        <v>468</v>
      </c>
      <c r="F1015" s="246" t="s">
        <v>469</v>
      </c>
      <c r="G1015" s="246">
        <v>2019</v>
      </c>
      <c r="H1015" s="246">
        <v>7</v>
      </c>
      <c r="I1015" s="246">
        <v>11</v>
      </c>
      <c r="J1015" s="246">
        <v>2</v>
      </c>
      <c r="K1015" s="246" t="s">
        <v>470</v>
      </c>
      <c r="L1015" s="247">
        <v>10</v>
      </c>
      <c r="M1015" s="246">
        <v>255008</v>
      </c>
      <c r="N1015" s="246">
        <v>2629974</v>
      </c>
      <c r="O1015" s="246">
        <v>9</v>
      </c>
      <c r="P1015" s="246">
        <v>12</v>
      </c>
      <c r="Q1015" s="246">
        <v>0</v>
      </c>
      <c r="R1015" s="246"/>
      <c r="S1015" s="246"/>
      <c r="T1015" s="246" t="s">
        <v>26</v>
      </c>
      <c r="U1015" s="246"/>
      <c r="V1015" t="str">
        <f>INDEX(樣區!H:H,MATCH(F1015,樣區!E:E,0))</f>
        <v>4月,6月</v>
      </c>
      <c r="W1015" s="3" t="str">
        <f t="shared" si="182"/>
        <v>Y</v>
      </c>
      <c r="X1015" s="3" t="str">
        <f t="shared" si="183"/>
        <v/>
      </c>
      <c r="Y1015" s="3" t="str">
        <f t="shared" si="184"/>
        <v/>
      </c>
      <c r="Z1015" s="3" t="str">
        <f t="shared" si="185"/>
        <v/>
      </c>
      <c r="AA1015" s="3" t="str">
        <f t="shared" si="186"/>
        <v/>
      </c>
      <c r="AB1015" s="249" t="str">
        <f t="shared" si="187"/>
        <v/>
      </c>
      <c r="AC1015" s="3" t="str">
        <f t="shared" si="188"/>
        <v/>
      </c>
      <c r="AD1015" s="5" t="str">
        <f t="shared" si="193"/>
        <v/>
      </c>
      <c r="AE1015" s="3" t="str">
        <f t="shared" si="189"/>
        <v/>
      </c>
      <c r="AF1015" s="3"/>
      <c r="AH1015">
        <f>MATCH(ROUND(M1015,0)&amp;ROUND(N1015,0),樣點!N:N,0)</f>
        <v>2249</v>
      </c>
      <c r="AI1015" s="5" t="str">
        <f t="shared" si="190"/>
        <v/>
      </c>
    </row>
    <row r="1016" spans="3:35">
      <c r="C1016" s="246" t="s">
        <v>423</v>
      </c>
      <c r="D1016" s="246" t="s">
        <v>461</v>
      </c>
      <c r="E1016" s="246" t="s">
        <v>473</v>
      </c>
      <c r="F1016" s="246" t="s">
        <v>474</v>
      </c>
      <c r="G1016" s="246">
        <v>2019</v>
      </c>
      <c r="H1016" s="246">
        <v>6</v>
      </c>
      <c r="I1016" s="246"/>
      <c r="J1016" s="246">
        <v>2</v>
      </c>
      <c r="K1016" s="246" t="s">
        <v>475</v>
      </c>
      <c r="L1016" s="247">
        <v>1</v>
      </c>
      <c r="M1016" s="246">
        <v>256959</v>
      </c>
      <c r="N1016" s="246">
        <v>2628459</v>
      </c>
      <c r="O1016" s="246">
        <v>7</v>
      </c>
      <c r="P1016" s="246">
        <v>55</v>
      </c>
      <c r="Q1016" s="246">
        <v>0</v>
      </c>
      <c r="R1016" s="246"/>
      <c r="S1016" s="246"/>
      <c r="T1016" s="246" t="s">
        <v>26</v>
      </c>
      <c r="U1016" s="246"/>
      <c r="V1016" t="str">
        <f>INDEX(樣區!H:H,MATCH(F1016,樣區!E:E,0))</f>
        <v>4月,6月</v>
      </c>
      <c r="W1016" s="3" t="str">
        <f t="shared" si="182"/>
        <v>Y</v>
      </c>
      <c r="X1016" s="3" t="str">
        <f t="shared" si="183"/>
        <v>需記錄日期</v>
      </c>
      <c r="Y1016" s="3" t="str">
        <f t="shared" si="184"/>
        <v/>
      </c>
      <c r="Z1016" s="3" t="str">
        <f t="shared" si="185"/>
        <v/>
      </c>
      <c r="AA1016" s="3" t="str">
        <f t="shared" si="186"/>
        <v/>
      </c>
      <c r="AB1016" s="249" t="str">
        <f t="shared" si="187"/>
        <v/>
      </c>
      <c r="AC1016" s="3" t="str">
        <f t="shared" si="188"/>
        <v/>
      </c>
      <c r="AD1016" s="5" t="str">
        <f t="shared" si="193"/>
        <v/>
      </c>
      <c r="AE1016" s="3" t="str">
        <f t="shared" si="189"/>
        <v/>
      </c>
      <c r="AF1016" s="3"/>
      <c r="AH1016">
        <f>MATCH(ROUND(M1016,0)&amp;ROUND(N1016,0),樣點!N:N,0)</f>
        <v>2250</v>
      </c>
      <c r="AI1016" s="5">
        <f t="shared" si="190"/>
        <v>1.5277776983566582E-2</v>
      </c>
    </row>
    <row r="1017" spans="3:35">
      <c r="C1017" s="246" t="s">
        <v>423</v>
      </c>
      <c r="D1017" s="246" t="s">
        <v>461</v>
      </c>
      <c r="E1017" s="246" t="s">
        <v>473</v>
      </c>
      <c r="F1017" s="246" t="s">
        <v>474</v>
      </c>
      <c r="G1017" s="246">
        <v>2019</v>
      </c>
      <c r="H1017" s="246">
        <v>6</v>
      </c>
      <c r="I1017" s="246"/>
      <c r="J1017" s="246">
        <v>2</v>
      </c>
      <c r="K1017" s="246" t="s">
        <v>475</v>
      </c>
      <c r="L1017" s="247">
        <v>2</v>
      </c>
      <c r="M1017" s="246">
        <v>256760</v>
      </c>
      <c r="N1017" s="246">
        <v>2628431</v>
      </c>
      <c r="O1017" s="246">
        <v>8</v>
      </c>
      <c r="P1017" s="246">
        <v>17</v>
      </c>
      <c r="Q1017" s="246">
        <v>0</v>
      </c>
      <c r="R1017" s="246"/>
      <c r="S1017" s="246"/>
      <c r="T1017" s="246" t="s">
        <v>26</v>
      </c>
      <c r="U1017" s="246"/>
      <c r="V1017" t="str">
        <f>INDEX(樣區!H:H,MATCH(F1017,樣區!E:E,0))</f>
        <v>4月,6月</v>
      </c>
      <c r="W1017" s="3" t="str">
        <f t="shared" si="182"/>
        <v>Y</v>
      </c>
      <c r="X1017" s="3" t="str">
        <f t="shared" si="183"/>
        <v>需記錄日期</v>
      </c>
      <c r="Y1017" s="3" t="str">
        <f t="shared" si="184"/>
        <v/>
      </c>
      <c r="Z1017" s="3" t="str">
        <f t="shared" si="185"/>
        <v/>
      </c>
      <c r="AA1017" s="3" t="str">
        <f t="shared" si="186"/>
        <v/>
      </c>
      <c r="AB1017" s="249" t="str">
        <f t="shared" si="187"/>
        <v/>
      </c>
      <c r="AC1017" s="3" t="str">
        <f t="shared" si="188"/>
        <v/>
      </c>
      <c r="AD1017" s="5" t="str">
        <f t="shared" si="193"/>
        <v/>
      </c>
      <c r="AE1017" s="3" t="str">
        <f t="shared" si="189"/>
        <v/>
      </c>
      <c r="AF1017" s="3"/>
      <c r="AH1017">
        <f>MATCH(ROUND(M1017,0)&amp;ROUND(N1017,0),樣點!N:N,0)</f>
        <v>2251</v>
      </c>
      <c r="AI1017" s="5">
        <f t="shared" si="190"/>
        <v>5.555555981118232E-3</v>
      </c>
    </row>
    <row r="1018" spans="3:35">
      <c r="C1018" s="246" t="s">
        <v>423</v>
      </c>
      <c r="D1018" s="246" t="s">
        <v>461</v>
      </c>
      <c r="E1018" s="246" t="s">
        <v>473</v>
      </c>
      <c r="F1018" s="246" t="s">
        <v>474</v>
      </c>
      <c r="G1018" s="246">
        <v>2019</v>
      </c>
      <c r="H1018" s="246">
        <v>6</v>
      </c>
      <c r="I1018" s="246"/>
      <c r="J1018" s="246">
        <v>2</v>
      </c>
      <c r="K1018" s="246" t="s">
        <v>475</v>
      </c>
      <c r="L1018" s="247">
        <v>3</v>
      </c>
      <c r="M1018" s="246">
        <v>256564</v>
      </c>
      <c r="N1018" s="246">
        <v>2628386</v>
      </c>
      <c r="O1018" s="246">
        <v>8</v>
      </c>
      <c r="P1018" s="246">
        <v>25</v>
      </c>
      <c r="Q1018" s="246">
        <v>0</v>
      </c>
      <c r="R1018" s="246"/>
      <c r="S1018" s="246"/>
      <c r="T1018" s="246" t="s">
        <v>26</v>
      </c>
      <c r="U1018" s="246"/>
      <c r="V1018" t="str">
        <f>INDEX(樣區!H:H,MATCH(F1018,樣區!E:E,0))</f>
        <v>4月,6月</v>
      </c>
      <c r="W1018" s="3" t="str">
        <f t="shared" si="182"/>
        <v>Y</v>
      </c>
      <c r="X1018" s="3" t="str">
        <f t="shared" si="183"/>
        <v>需記錄日期</v>
      </c>
      <c r="Y1018" s="3" t="str">
        <f t="shared" si="184"/>
        <v/>
      </c>
      <c r="Z1018" s="3" t="str">
        <f t="shared" si="185"/>
        <v/>
      </c>
      <c r="AA1018" s="3" t="str">
        <f t="shared" si="186"/>
        <v/>
      </c>
      <c r="AB1018" s="249" t="str">
        <f t="shared" si="187"/>
        <v/>
      </c>
      <c r="AC1018" s="3" t="str">
        <f t="shared" si="188"/>
        <v/>
      </c>
      <c r="AD1018" s="5" t="str">
        <f t="shared" si="193"/>
        <v/>
      </c>
      <c r="AE1018" s="3" t="str">
        <f t="shared" si="189"/>
        <v/>
      </c>
      <c r="AF1018" s="3"/>
      <c r="AH1018">
        <f>MATCH(ROUND(M1018,0)&amp;ROUND(N1018,0),樣點!N:N,0)</f>
        <v>2252</v>
      </c>
      <c r="AI1018" s="5">
        <f t="shared" si="190"/>
        <v>9.027778054587543E-3</v>
      </c>
    </row>
    <row r="1019" spans="3:35">
      <c r="C1019" s="246" t="s">
        <v>423</v>
      </c>
      <c r="D1019" s="246" t="s">
        <v>461</v>
      </c>
      <c r="E1019" s="246" t="s">
        <v>473</v>
      </c>
      <c r="F1019" s="246" t="s">
        <v>474</v>
      </c>
      <c r="G1019" s="246">
        <v>2019</v>
      </c>
      <c r="H1019" s="246">
        <v>6</v>
      </c>
      <c r="I1019" s="246"/>
      <c r="J1019" s="246">
        <v>2</v>
      </c>
      <c r="K1019" s="246" t="s">
        <v>475</v>
      </c>
      <c r="L1019" s="247">
        <v>4</v>
      </c>
      <c r="M1019" s="246">
        <v>256516</v>
      </c>
      <c r="N1019" s="246">
        <v>2628198</v>
      </c>
      <c r="O1019" s="246">
        <v>8</v>
      </c>
      <c r="P1019" s="246">
        <v>38</v>
      </c>
      <c r="Q1019" s="246">
        <v>0</v>
      </c>
      <c r="R1019" s="246"/>
      <c r="S1019" s="246"/>
      <c r="T1019" s="246" t="s">
        <v>32</v>
      </c>
      <c r="U1019" s="246"/>
      <c r="V1019" t="str">
        <f>INDEX(樣區!H:H,MATCH(F1019,樣區!E:E,0))</f>
        <v>4月,6月</v>
      </c>
      <c r="W1019" s="3" t="str">
        <f t="shared" si="182"/>
        <v>Y</v>
      </c>
      <c r="X1019" s="3" t="str">
        <f t="shared" si="183"/>
        <v>需記錄日期</v>
      </c>
      <c r="Y1019" s="3" t="str">
        <f t="shared" si="184"/>
        <v/>
      </c>
      <c r="Z1019" s="3" t="str">
        <f t="shared" si="185"/>
        <v/>
      </c>
      <c r="AA1019" s="3" t="str">
        <f t="shared" si="186"/>
        <v/>
      </c>
      <c r="AB1019" s="249" t="str">
        <f t="shared" si="187"/>
        <v/>
      </c>
      <c r="AC1019" s="3" t="str">
        <f t="shared" si="188"/>
        <v/>
      </c>
      <c r="AD1019" s="5" t="str">
        <f t="shared" si="193"/>
        <v/>
      </c>
      <c r="AE1019" s="3" t="str">
        <f t="shared" si="189"/>
        <v/>
      </c>
      <c r="AF1019" s="3"/>
      <c r="AH1019">
        <f>MATCH(ROUND(M1019,0)&amp;ROUND(N1019,0),樣點!N:N,0)</f>
        <v>2253</v>
      </c>
      <c r="AI1019" s="5">
        <f t="shared" si="190"/>
        <v>6.2499999767169356E-3</v>
      </c>
    </row>
    <row r="1020" spans="3:35">
      <c r="C1020" s="246" t="s">
        <v>423</v>
      </c>
      <c r="D1020" s="246" t="s">
        <v>461</v>
      </c>
      <c r="E1020" s="246" t="s">
        <v>473</v>
      </c>
      <c r="F1020" s="246" t="s">
        <v>474</v>
      </c>
      <c r="G1020" s="246">
        <v>2019</v>
      </c>
      <c r="H1020" s="246">
        <v>6</v>
      </c>
      <c r="I1020" s="246"/>
      <c r="J1020" s="246">
        <v>2</v>
      </c>
      <c r="K1020" s="246" t="s">
        <v>475</v>
      </c>
      <c r="L1020" s="247">
        <v>5</v>
      </c>
      <c r="M1020" s="246">
        <v>256515</v>
      </c>
      <c r="N1020" s="246">
        <v>2627982</v>
      </c>
      <c r="O1020" s="246">
        <v>8</v>
      </c>
      <c r="P1020" s="246">
        <v>47</v>
      </c>
      <c r="Q1020" s="246">
        <v>0</v>
      </c>
      <c r="R1020" s="246"/>
      <c r="S1020" s="246"/>
      <c r="T1020" s="246" t="s">
        <v>32</v>
      </c>
      <c r="U1020" s="246"/>
      <c r="V1020" t="str">
        <f>INDEX(樣區!H:H,MATCH(F1020,樣區!E:E,0))</f>
        <v>4月,6月</v>
      </c>
      <c r="W1020" s="3" t="str">
        <f t="shared" si="182"/>
        <v>Y</v>
      </c>
      <c r="X1020" s="3" t="str">
        <f t="shared" si="183"/>
        <v>需記錄日期</v>
      </c>
      <c r="Y1020" s="3" t="str">
        <f t="shared" si="184"/>
        <v/>
      </c>
      <c r="Z1020" s="3" t="str">
        <f t="shared" si="185"/>
        <v/>
      </c>
      <c r="AA1020" s="3" t="str">
        <f t="shared" si="186"/>
        <v/>
      </c>
      <c r="AB1020" s="249" t="str">
        <f t="shared" si="187"/>
        <v/>
      </c>
      <c r="AC1020" s="3" t="str">
        <f t="shared" si="188"/>
        <v/>
      </c>
      <c r="AD1020" s="5" t="str">
        <f t="shared" si="193"/>
        <v/>
      </c>
      <c r="AE1020" s="3" t="str">
        <f t="shared" si="189"/>
        <v/>
      </c>
      <c r="AF1020" s="3"/>
      <c r="AH1020">
        <f>MATCH(ROUND(M1020,0)&amp;ROUND(N1020,0),樣點!N:N,0)</f>
        <v>2254</v>
      </c>
      <c r="AI1020" s="5">
        <f t="shared" si="190"/>
        <v>1.1111110972706228E-2</v>
      </c>
    </row>
    <row r="1021" spans="3:35">
      <c r="C1021" s="246" t="s">
        <v>423</v>
      </c>
      <c r="D1021" s="246" t="s">
        <v>461</v>
      </c>
      <c r="E1021" s="246" t="s">
        <v>473</v>
      </c>
      <c r="F1021" s="246" t="s">
        <v>474</v>
      </c>
      <c r="G1021" s="246">
        <v>2019</v>
      </c>
      <c r="H1021" s="246">
        <v>6</v>
      </c>
      <c r="I1021" s="246"/>
      <c r="J1021" s="246">
        <v>2</v>
      </c>
      <c r="K1021" s="246" t="s">
        <v>475</v>
      </c>
      <c r="L1021" s="247">
        <v>6</v>
      </c>
      <c r="M1021" s="246">
        <v>256337</v>
      </c>
      <c r="N1021" s="246">
        <v>2628040</v>
      </c>
      <c r="O1021" s="246">
        <v>9</v>
      </c>
      <c r="P1021" s="246">
        <v>3</v>
      </c>
      <c r="Q1021" s="246">
        <v>0</v>
      </c>
      <c r="R1021" s="246"/>
      <c r="S1021" s="246"/>
      <c r="T1021" s="246" t="s">
        <v>26</v>
      </c>
      <c r="U1021" s="246"/>
      <c r="V1021" t="str">
        <f>INDEX(樣區!H:H,MATCH(F1021,樣區!E:E,0))</f>
        <v>4月,6月</v>
      </c>
      <c r="W1021" s="3" t="str">
        <f t="shared" si="182"/>
        <v>Y</v>
      </c>
      <c r="X1021" s="3" t="str">
        <f t="shared" si="183"/>
        <v>需記錄日期</v>
      </c>
      <c r="Y1021" s="3" t="str">
        <f t="shared" si="184"/>
        <v/>
      </c>
      <c r="Z1021" s="3" t="str">
        <f t="shared" si="185"/>
        <v/>
      </c>
      <c r="AA1021" s="3" t="str">
        <f t="shared" si="186"/>
        <v/>
      </c>
      <c r="AB1021" s="249" t="str">
        <f t="shared" si="187"/>
        <v/>
      </c>
      <c r="AC1021" s="3" t="str">
        <f t="shared" si="188"/>
        <v/>
      </c>
      <c r="AD1021" s="5" t="str">
        <f t="shared" si="193"/>
        <v/>
      </c>
      <c r="AE1021" s="3" t="str">
        <f t="shared" si="189"/>
        <v/>
      </c>
      <c r="AF1021" s="3"/>
      <c r="AH1021">
        <f>MATCH(ROUND(M1021,0)&amp;ROUND(N1021,0),樣點!N:N,0)</f>
        <v>2255</v>
      </c>
      <c r="AI1021" s="5">
        <f t="shared" si="190"/>
        <v>1.0416667035315186E-2</v>
      </c>
    </row>
    <row r="1022" spans="3:35">
      <c r="C1022" s="246" t="s">
        <v>423</v>
      </c>
      <c r="D1022" s="246" t="s">
        <v>461</v>
      </c>
      <c r="E1022" s="246" t="s">
        <v>473</v>
      </c>
      <c r="F1022" s="246" t="s">
        <v>474</v>
      </c>
      <c r="G1022" s="246">
        <v>2019</v>
      </c>
      <c r="H1022" s="246">
        <v>6</v>
      </c>
      <c r="I1022" s="246"/>
      <c r="J1022" s="246">
        <v>2</v>
      </c>
      <c r="K1022" s="246" t="s">
        <v>475</v>
      </c>
      <c r="L1022" s="247">
        <v>7</v>
      </c>
      <c r="M1022" s="246">
        <v>256274</v>
      </c>
      <c r="N1022" s="246">
        <v>2628236</v>
      </c>
      <c r="O1022" s="246">
        <v>9</v>
      </c>
      <c r="P1022" s="246">
        <v>18</v>
      </c>
      <c r="Q1022" s="246">
        <v>0</v>
      </c>
      <c r="R1022" s="246"/>
      <c r="S1022" s="246"/>
      <c r="T1022" s="246" t="s">
        <v>26</v>
      </c>
      <c r="U1022" s="246"/>
      <c r="V1022" t="str">
        <f>INDEX(樣區!H:H,MATCH(F1022,樣區!E:E,0))</f>
        <v>4月,6月</v>
      </c>
      <c r="W1022" s="3" t="str">
        <f t="shared" si="182"/>
        <v>Y</v>
      </c>
      <c r="X1022" s="3" t="str">
        <f t="shared" si="183"/>
        <v>需記錄日期</v>
      </c>
      <c r="Y1022" s="3" t="str">
        <f t="shared" si="184"/>
        <v/>
      </c>
      <c r="Z1022" s="3" t="str">
        <f t="shared" si="185"/>
        <v/>
      </c>
      <c r="AA1022" s="3" t="str">
        <f t="shared" si="186"/>
        <v/>
      </c>
      <c r="AB1022" s="249" t="str">
        <f t="shared" si="187"/>
        <v/>
      </c>
      <c r="AC1022" s="3" t="str">
        <f t="shared" si="188"/>
        <v/>
      </c>
      <c r="AD1022" s="5" t="str">
        <f t="shared" si="193"/>
        <v/>
      </c>
      <c r="AE1022" s="3" t="str">
        <f t="shared" si="189"/>
        <v/>
      </c>
      <c r="AF1022" s="3"/>
      <c r="AH1022">
        <f>MATCH(ROUND(M1022,0)&amp;ROUND(N1022,0),樣點!N:N,0)</f>
        <v>2256</v>
      </c>
      <c r="AI1022" s="5">
        <f t="shared" si="190"/>
        <v>8.3333330112509429E-3</v>
      </c>
    </row>
    <row r="1023" spans="3:35">
      <c r="C1023" s="246" t="s">
        <v>423</v>
      </c>
      <c r="D1023" s="246" t="s">
        <v>461</v>
      </c>
      <c r="E1023" s="246" t="s">
        <v>473</v>
      </c>
      <c r="F1023" s="246" t="s">
        <v>474</v>
      </c>
      <c r="G1023" s="246">
        <v>2019</v>
      </c>
      <c r="H1023" s="246">
        <v>6</v>
      </c>
      <c r="I1023" s="246"/>
      <c r="J1023" s="246">
        <v>2</v>
      </c>
      <c r="K1023" s="246" t="s">
        <v>475</v>
      </c>
      <c r="L1023" s="247">
        <v>8</v>
      </c>
      <c r="M1023" s="246">
        <v>256236</v>
      </c>
      <c r="N1023" s="246">
        <v>2628415</v>
      </c>
      <c r="O1023" s="246">
        <v>9</v>
      </c>
      <c r="P1023" s="246">
        <v>30</v>
      </c>
      <c r="Q1023" s="246">
        <v>0</v>
      </c>
      <c r="R1023" s="246"/>
      <c r="S1023" s="246"/>
      <c r="T1023" s="246" t="s">
        <v>26</v>
      </c>
      <c r="U1023" s="246"/>
      <c r="V1023" t="str">
        <f>INDEX(樣區!H:H,MATCH(F1023,樣區!E:E,0))</f>
        <v>4月,6月</v>
      </c>
      <c r="W1023" s="3" t="str">
        <f t="shared" si="182"/>
        <v>Y</v>
      </c>
      <c r="X1023" s="3" t="str">
        <f t="shared" si="183"/>
        <v>需記錄日期</v>
      </c>
      <c r="Y1023" s="3" t="str">
        <f t="shared" si="184"/>
        <v/>
      </c>
      <c r="Z1023" s="3" t="str">
        <f t="shared" si="185"/>
        <v/>
      </c>
      <c r="AA1023" s="3" t="str">
        <f t="shared" si="186"/>
        <v/>
      </c>
      <c r="AB1023" s="249" t="str">
        <f t="shared" si="187"/>
        <v/>
      </c>
      <c r="AC1023" s="3" t="str">
        <f t="shared" si="188"/>
        <v/>
      </c>
      <c r="AD1023" s="5" t="str">
        <f t="shared" si="193"/>
        <v/>
      </c>
      <c r="AE1023" s="3" t="str">
        <f t="shared" si="189"/>
        <v/>
      </c>
      <c r="AF1023" s="3"/>
      <c r="AH1023">
        <f>MATCH(ROUND(M1023,0)&amp;ROUND(N1023,0),樣點!N:N,0)</f>
        <v>2257</v>
      </c>
      <c r="AI1023" s="5">
        <f t="shared" si="190"/>
        <v>9.0277779963798821E-3</v>
      </c>
    </row>
    <row r="1024" spans="3:35">
      <c r="C1024" s="246" t="s">
        <v>423</v>
      </c>
      <c r="D1024" s="246" t="s">
        <v>461</v>
      </c>
      <c r="E1024" s="246" t="s">
        <v>473</v>
      </c>
      <c r="F1024" s="246" t="s">
        <v>474</v>
      </c>
      <c r="G1024" s="246">
        <v>2019</v>
      </c>
      <c r="H1024" s="246">
        <v>6</v>
      </c>
      <c r="I1024" s="246"/>
      <c r="J1024" s="246">
        <v>2</v>
      </c>
      <c r="K1024" s="246" t="s">
        <v>475</v>
      </c>
      <c r="L1024" s="247">
        <v>9</v>
      </c>
      <c r="M1024" s="246">
        <v>256119</v>
      </c>
      <c r="N1024" s="246">
        <v>2628582</v>
      </c>
      <c r="O1024" s="246">
        <v>9</v>
      </c>
      <c r="P1024" s="246">
        <v>43</v>
      </c>
      <c r="Q1024" s="246">
        <v>0</v>
      </c>
      <c r="R1024" s="246"/>
      <c r="S1024" s="246"/>
      <c r="T1024" s="246" t="s">
        <v>26</v>
      </c>
      <c r="U1024" s="246"/>
      <c r="V1024" t="str">
        <f>INDEX(樣區!H:H,MATCH(F1024,樣區!E:E,0))</f>
        <v>4月,6月</v>
      </c>
      <c r="W1024" s="3" t="str">
        <f t="shared" si="182"/>
        <v>Y</v>
      </c>
      <c r="X1024" s="3" t="str">
        <f t="shared" si="183"/>
        <v>需記錄日期</v>
      </c>
      <c r="Y1024" s="3" t="str">
        <f t="shared" si="184"/>
        <v/>
      </c>
      <c r="Z1024" s="3" t="str">
        <f t="shared" si="185"/>
        <v/>
      </c>
      <c r="AA1024" s="3" t="str">
        <f t="shared" si="186"/>
        <v/>
      </c>
      <c r="AB1024" s="249" t="str">
        <f t="shared" si="187"/>
        <v/>
      </c>
      <c r="AC1024" s="3" t="str">
        <f t="shared" si="188"/>
        <v/>
      </c>
      <c r="AD1024" s="5" t="str">
        <f t="shared" si="193"/>
        <v/>
      </c>
      <c r="AE1024" s="3" t="str">
        <f t="shared" si="189"/>
        <v/>
      </c>
      <c r="AF1024" s="3"/>
      <c r="AH1024">
        <f>MATCH(ROUND(M1024,0)&amp;ROUND(N1024,0),樣點!N:N,0)</f>
        <v>2258</v>
      </c>
      <c r="AI1024" s="5">
        <f t="shared" si="190"/>
        <v>9.0277770068496466E-3</v>
      </c>
    </row>
    <row r="1025" spans="3:35">
      <c r="C1025" s="246" t="s">
        <v>423</v>
      </c>
      <c r="D1025" s="246" t="s">
        <v>461</v>
      </c>
      <c r="E1025" s="246" t="s">
        <v>473</v>
      </c>
      <c r="F1025" s="246" t="s">
        <v>474</v>
      </c>
      <c r="G1025" s="246">
        <v>2019</v>
      </c>
      <c r="H1025" s="246">
        <v>6</v>
      </c>
      <c r="I1025" s="246"/>
      <c r="J1025" s="246">
        <v>2</v>
      </c>
      <c r="K1025" s="246" t="s">
        <v>475</v>
      </c>
      <c r="L1025" s="247">
        <v>10</v>
      </c>
      <c r="M1025" s="246">
        <v>255968</v>
      </c>
      <c r="N1025" s="246">
        <v>2628707</v>
      </c>
      <c r="O1025" s="246">
        <v>9</v>
      </c>
      <c r="P1025" s="246">
        <v>56</v>
      </c>
      <c r="Q1025" s="246">
        <v>0</v>
      </c>
      <c r="R1025" s="246"/>
      <c r="S1025" s="246"/>
      <c r="T1025" s="246" t="s">
        <v>26</v>
      </c>
      <c r="U1025" s="246"/>
      <c r="V1025" t="str">
        <f>INDEX(樣區!H:H,MATCH(F1025,樣區!E:E,0))</f>
        <v>4月,6月</v>
      </c>
      <c r="W1025" s="3" t="str">
        <f t="shared" si="182"/>
        <v>Y</v>
      </c>
      <c r="X1025" s="3" t="str">
        <f t="shared" si="183"/>
        <v>需記錄日期</v>
      </c>
      <c r="Y1025" s="3" t="str">
        <f t="shared" si="184"/>
        <v/>
      </c>
      <c r="Z1025" s="3" t="str">
        <f t="shared" si="185"/>
        <v/>
      </c>
      <c r="AA1025" s="3" t="str">
        <f t="shared" si="186"/>
        <v/>
      </c>
      <c r="AB1025" s="249" t="str">
        <f t="shared" si="187"/>
        <v/>
      </c>
      <c r="AC1025" s="3" t="str">
        <f t="shared" si="188"/>
        <v/>
      </c>
      <c r="AD1025" s="5" t="str">
        <f t="shared" si="193"/>
        <v/>
      </c>
      <c r="AE1025" s="3" t="str">
        <f t="shared" si="189"/>
        <v/>
      </c>
      <c r="AF1025" s="3"/>
      <c r="AH1025">
        <f>MATCH(ROUND(M1025,0)&amp;ROUND(N1025,0),樣點!N:N,0)</f>
        <v>2259</v>
      </c>
      <c r="AI1025" s="5" t="str">
        <f t="shared" si="190"/>
        <v/>
      </c>
    </row>
    <row r="1026" spans="3:35">
      <c r="C1026" s="246" t="s">
        <v>423</v>
      </c>
      <c r="D1026" s="246" t="s">
        <v>499</v>
      </c>
      <c r="E1026" s="246" t="s">
        <v>500</v>
      </c>
      <c r="F1026" s="246" t="s">
        <v>501</v>
      </c>
      <c r="G1026" s="246">
        <v>2019</v>
      </c>
      <c r="H1026" s="246">
        <v>5</v>
      </c>
      <c r="I1026" s="246">
        <v>31</v>
      </c>
      <c r="J1026" s="246">
        <v>1</v>
      </c>
      <c r="K1026" s="246" t="s">
        <v>502</v>
      </c>
      <c r="L1026" s="247">
        <v>1</v>
      </c>
      <c r="M1026" s="246">
        <v>214300</v>
      </c>
      <c r="N1026" s="246">
        <v>2627552</v>
      </c>
      <c r="O1026" s="246">
        <v>8</v>
      </c>
      <c r="P1026" s="246">
        <v>28</v>
      </c>
      <c r="Q1026" s="246">
        <v>0</v>
      </c>
      <c r="R1026" s="246"/>
      <c r="S1026" s="246"/>
      <c r="T1026" s="246" t="s">
        <v>26</v>
      </c>
      <c r="U1026" s="246" t="s">
        <v>503</v>
      </c>
      <c r="V1026" t="str">
        <f>INDEX(樣區!H:H,MATCH(F1026,樣區!E:E,0))</f>
        <v>3月,5月</v>
      </c>
      <c r="W1026" s="3" t="str">
        <f t="shared" ref="W1026:W1089" si="194">IF(ISNUMBER(AH1026),"Y","N")</f>
        <v>Y</v>
      </c>
      <c r="X1026" s="3" t="str">
        <f t="shared" ref="X1026:X1089" si="195">IF(OR(ISBLANK(H1026),ISBLANK(I1026)),"需記錄日期","")</f>
        <v/>
      </c>
      <c r="Y1026" s="3" t="str">
        <f t="shared" ref="Y1026:Y1089" si="196">IF(O1026&gt;9,"時間太晚","")</f>
        <v/>
      </c>
      <c r="Z1026" s="3" t="str">
        <f t="shared" ref="Z1026:Z1089" si="197">IF(ISBLANK(Q1026),"需記錄數量",IF(Q1026&gt;2,"2隻以上，請記為猴群",""))</f>
        <v/>
      </c>
      <c r="AA1026" s="3" t="str">
        <f t="shared" ref="AA1026:AA1089" si="198">IF(OR(Q1026=1,Q1026=2),IF(ISTEXT(R1026),"","需記錄距離"),"")</f>
        <v/>
      </c>
      <c r="AB1026" s="249" t="str">
        <f t="shared" ref="AB1026:AB1089" si="199">IF(S1026="Y",IF(Q1026&lt;&gt;2,"有叫聲應為猴群",""),"")</f>
        <v/>
      </c>
      <c r="AC1026" s="3" t="str">
        <f t="shared" ref="AC1026:AC1089" si="200">IF(ISBLANK(T1026),"需記錄棲地類型",IF(LEN(T1026)&lt;&gt;2,"請填最主要的棲地類型，其餘的可在備注補充說明",""))</f>
        <v/>
      </c>
      <c r="AD1026" s="5" t="str">
        <f t="shared" si="193"/>
        <v/>
      </c>
      <c r="AE1026" s="3" t="str">
        <f t="shared" ref="AE1026:AE1089" si="201">IF(COUNTIF(U1026,"*搖樹*")=1,IF(Q1026&lt;&gt;2,"有搖樹行為應為猴群",""),"")</f>
        <v/>
      </c>
      <c r="AF1026" s="3"/>
      <c r="AH1026">
        <f>MATCH(ROUND(M1026,0)&amp;ROUND(N1026,0),樣點!N:N,0)</f>
        <v>2377</v>
      </c>
      <c r="AI1026" s="5">
        <f t="shared" ref="AI1026:AI1089" si="202">IF((F1027&amp;J1027)=(F1026&amp;J1026),ABS((DATE(G1027,H1027,I1027)&amp;TIME(O1027,P1027,0))-(DATE(G1026,H1026,I1026)&amp;TIME(O1026,P1026,0))),"")</f>
        <v>7.6388890156522393E-3</v>
      </c>
    </row>
    <row r="1027" spans="3:35">
      <c r="C1027" s="246" t="s">
        <v>423</v>
      </c>
      <c r="D1027" s="246" t="s">
        <v>499</v>
      </c>
      <c r="E1027" s="246" t="s">
        <v>500</v>
      </c>
      <c r="F1027" s="246" t="s">
        <v>501</v>
      </c>
      <c r="G1027" s="246">
        <v>2019</v>
      </c>
      <c r="H1027" s="246">
        <v>5</v>
      </c>
      <c r="I1027" s="246">
        <v>31</v>
      </c>
      <c r="J1027" s="246">
        <v>1</v>
      </c>
      <c r="K1027" s="246" t="s">
        <v>502</v>
      </c>
      <c r="L1027" s="247">
        <v>2</v>
      </c>
      <c r="M1027" s="246">
        <v>214101</v>
      </c>
      <c r="N1027" s="246">
        <v>2627378</v>
      </c>
      <c r="O1027" s="246">
        <v>8</v>
      </c>
      <c r="P1027" s="246">
        <v>39</v>
      </c>
      <c r="Q1027" s="246">
        <v>0</v>
      </c>
      <c r="R1027" s="246"/>
      <c r="S1027" s="246"/>
      <c r="T1027" s="246" t="s">
        <v>133</v>
      </c>
      <c r="U1027" s="246" t="s">
        <v>504</v>
      </c>
      <c r="V1027" t="str">
        <f>INDEX(樣區!H:H,MATCH(F1027,樣區!E:E,0))</f>
        <v>3月,5月</v>
      </c>
      <c r="W1027" s="3" t="str">
        <f t="shared" si="194"/>
        <v>Y</v>
      </c>
      <c r="X1027" s="3" t="str">
        <f t="shared" si="195"/>
        <v/>
      </c>
      <c r="Y1027" s="3" t="str">
        <f t="shared" si="196"/>
        <v/>
      </c>
      <c r="Z1027" s="3" t="str">
        <f t="shared" si="197"/>
        <v/>
      </c>
      <c r="AA1027" s="3" t="str">
        <f t="shared" si="198"/>
        <v/>
      </c>
      <c r="AB1027" s="249" t="str">
        <f t="shared" si="199"/>
        <v/>
      </c>
      <c r="AC1027" s="3" t="str">
        <f t="shared" si="200"/>
        <v/>
      </c>
      <c r="AD1027" s="5" t="str">
        <f t="shared" si="193"/>
        <v/>
      </c>
      <c r="AE1027" s="3" t="str">
        <f t="shared" si="201"/>
        <v/>
      </c>
      <c r="AF1027" s="3"/>
      <c r="AH1027">
        <f>MATCH(ROUND(M1027,0)&amp;ROUND(N1027,0),樣點!N:N,0)</f>
        <v>2378</v>
      </c>
      <c r="AI1027" s="5">
        <f t="shared" si="202"/>
        <v>4.1666670003905892E-3</v>
      </c>
    </row>
    <row r="1028" spans="3:35">
      <c r="C1028" s="246" t="s">
        <v>423</v>
      </c>
      <c r="D1028" s="246" t="s">
        <v>499</v>
      </c>
      <c r="E1028" s="246" t="s">
        <v>500</v>
      </c>
      <c r="F1028" s="246" t="s">
        <v>501</v>
      </c>
      <c r="G1028" s="246">
        <v>2019</v>
      </c>
      <c r="H1028" s="246">
        <v>5</v>
      </c>
      <c r="I1028" s="246">
        <v>31</v>
      </c>
      <c r="J1028" s="246">
        <v>1</v>
      </c>
      <c r="K1028" s="246" t="s">
        <v>502</v>
      </c>
      <c r="L1028" s="247">
        <v>3</v>
      </c>
      <c r="M1028" s="246">
        <v>213988</v>
      </c>
      <c r="N1028" s="246">
        <v>2627134</v>
      </c>
      <c r="O1028" s="246">
        <v>8</v>
      </c>
      <c r="P1028" s="246">
        <v>45</v>
      </c>
      <c r="Q1028" s="246">
        <v>0</v>
      </c>
      <c r="R1028" s="246"/>
      <c r="S1028" s="246"/>
      <c r="T1028" s="246" t="s">
        <v>133</v>
      </c>
      <c r="U1028" s="246" t="s">
        <v>505</v>
      </c>
      <c r="V1028" t="str">
        <f>INDEX(樣區!H:H,MATCH(F1028,樣區!E:E,0))</f>
        <v>3月,5月</v>
      </c>
      <c r="W1028" s="3" t="str">
        <f t="shared" si="194"/>
        <v>Y</v>
      </c>
      <c r="X1028" s="3" t="str">
        <f t="shared" si="195"/>
        <v/>
      </c>
      <c r="Y1028" s="3" t="str">
        <f t="shared" si="196"/>
        <v/>
      </c>
      <c r="Z1028" s="3" t="str">
        <f t="shared" si="197"/>
        <v/>
      </c>
      <c r="AA1028" s="3" t="str">
        <f t="shared" si="198"/>
        <v/>
      </c>
      <c r="AB1028" s="249" t="str">
        <f t="shared" si="199"/>
        <v/>
      </c>
      <c r="AC1028" s="3" t="str">
        <f t="shared" si="200"/>
        <v/>
      </c>
      <c r="AD1028" s="5" t="str">
        <f t="shared" si="193"/>
        <v/>
      </c>
      <c r="AE1028" s="3" t="str">
        <f t="shared" si="201"/>
        <v/>
      </c>
      <c r="AF1028" s="3"/>
      <c r="AH1028">
        <f>MATCH(ROUND(M1028,0)&amp;ROUND(N1028,0),樣點!N:N,0)</f>
        <v>2379</v>
      </c>
      <c r="AI1028" s="5">
        <f t="shared" si="202"/>
        <v>6.2499999767169356E-3</v>
      </c>
    </row>
    <row r="1029" spans="3:35">
      <c r="C1029" s="246" t="s">
        <v>423</v>
      </c>
      <c r="D1029" s="246" t="s">
        <v>499</v>
      </c>
      <c r="E1029" s="246" t="s">
        <v>500</v>
      </c>
      <c r="F1029" s="246" t="s">
        <v>501</v>
      </c>
      <c r="G1029" s="246">
        <v>2019</v>
      </c>
      <c r="H1029" s="246">
        <v>5</v>
      </c>
      <c r="I1029" s="246">
        <v>31</v>
      </c>
      <c r="J1029" s="246">
        <v>1</v>
      </c>
      <c r="K1029" s="246" t="s">
        <v>502</v>
      </c>
      <c r="L1029" s="247">
        <v>4</v>
      </c>
      <c r="M1029" s="246">
        <v>214235</v>
      </c>
      <c r="N1029" s="246">
        <v>2627171</v>
      </c>
      <c r="O1029" s="246">
        <v>8</v>
      </c>
      <c r="P1029" s="246">
        <v>54</v>
      </c>
      <c r="Q1029" s="246">
        <v>0</v>
      </c>
      <c r="R1029" s="246"/>
      <c r="S1029" s="246"/>
      <c r="T1029" s="246" t="s">
        <v>230</v>
      </c>
      <c r="U1029" s="246" t="s">
        <v>506</v>
      </c>
      <c r="V1029" t="str">
        <f>INDEX(樣區!H:H,MATCH(F1029,樣區!E:E,0))</f>
        <v>3月,5月</v>
      </c>
      <c r="W1029" s="3" t="str">
        <f t="shared" si="194"/>
        <v>Y</v>
      </c>
      <c r="X1029" s="3" t="str">
        <f t="shared" si="195"/>
        <v/>
      </c>
      <c r="Y1029" s="3" t="str">
        <f t="shared" si="196"/>
        <v/>
      </c>
      <c r="Z1029" s="3" t="str">
        <f t="shared" si="197"/>
        <v/>
      </c>
      <c r="AA1029" s="3" t="str">
        <f t="shared" si="198"/>
        <v/>
      </c>
      <c r="AB1029" s="249" t="str">
        <f t="shared" si="199"/>
        <v/>
      </c>
      <c r="AC1029" s="3" t="str">
        <f t="shared" si="200"/>
        <v/>
      </c>
      <c r="AD1029" s="5" t="str">
        <f t="shared" si="193"/>
        <v/>
      </c>
      <c r="AE1029" s="3" t="str">
        <f t="shared" si="201"/>
        <v/>
      </c>
      <c r="AF1029" s="3"/>
      <c r="AH1029">
        <f>MATCH(ROUND(M1029,0)&amp;ROUND(N1029,0),樣點!N:N,0)</f>
        <v>2380</v>
      </c>
      <c r="AI1029" s="5">
        <f t="shared" si="202"/>
        <v>5.5555549915879965E-3</v>
      </c>
    </row>
    <row r="1030" spans="3:35">
      <c r="C1030" s="246" t="s">
        <v>423</v>
      </c>
      <c r="D1030" s="246" t="s">
        <v>499</v>
      </c>
      <c r="E1030" s="246" t="s">
        <v>500</v>
      </c>
      <c r="F1030" s="246" t="s">
        <v>501</v>
      </c>
      <c r="G1030" s="246">
        <v>2019</v>
      </c>
      <c r="H1030" s="246">
        <v>5</v>
      </c>
      <c r="I1030" s="246">
        <v>31</v>
      </c>
      <c r="J1030" s="246">
        <v>1</v>
      </c>
      <c r="K1030" s="246" t="s">
        <v>502</v>
      </c>
      <c r="L1030" s="247">
        <v>5</v>
      </c>
      <c r="M1030" s="246">
        <v>214170</v>
      </c>
      <c r="N1030" s="246">
        <v>2627959</v>
      </c>
      <c r="O1030" s="246">
        <v>9</v>
      </c>
      <c r="P1030" s="246">
        <v>2</v>
      </c>
      <c r="Q1030" s="246">
        <v>0</v>
      </c>
      <c r="R1030" s="246"/>
      <c r="S1030" s="246"/>
      <c r="T1030" s="246" t="s">
        <v>133</v>
      </c>
      <c r="U1030" s="246" t="s">
        <v>507</v>
      </c>
      <c r="V1030" t="str">
        <f>INDEX(樣區!H:H,MATCH(F1030,樣區!E:E,0))</f>
        <v>3月,5月</v>
      </c>
      <c r="W1030" s="3" t="str">
        <f t="shared" si="194"/>
        <v>Y</v>
      </c>
      <c r="X1030" s="3" t="str">
        <f t="shared" si="195"/>
        <v/>
      </c>
      <c r="Y1030" s="3" t="str">
        <f t="shared" si="196"/>
        <v/>
      </c>
      <c r="Z1030" s="3" t="str">
        <f t="shared" si="197"/>
        <v/>
      </c>
      <c r="AA1030" s="3" t="str">
        <f t="shared" si="198"/>
        <v/>
      </c>
      <c r="AB1030" s="249" t="str">
        <f t="shared" si="199"/>
        <v/>
      </c>
      <c r="AC1030" s="3" t="str">
        <f t="shared" si="200"/>
        <v/>
      </c>
      <c r="AD1030" s="5" t="str">
        <f t="shared" si="193"/>
        <v/>
      </c>
      <c r="AE1030" s="3" t="str">
        <f t="shared" si="201"/>
        <v/>
      </c>
      <c r="AF1030" s="3"/>
      <c r="AH1030">
        <f>MATCH(ROUND(M1030,0)&amp;ROUND(N1030,0),樣點!N:N,0)</f>
        <v>2381</v>
      </c>
      <c r="AI1030" s="5">
        <f t="shared" si="202"/>
        <v>7.6388890156522393E-3</v>
      </c>
    </row>
    <row r="1031" spans="3:35">
      <c r="C1031" s="246" t="s">
        <v>423</v>
      </c>
      <c r="D1031" s="246" t="s">
        <v>499</v>
      </c>
      <c r="E1031" s="246" t="s">
        <v>500</v>
      </c>
      <c r="F1031" s="246" t="s">
        <v>501</v>
      </c>
      <c r="G1031" s="246">
        <v>2019</v>
      </c>
      <c r="H1031" s="246">
        <v>5</v>
      </c>
      <c r="I1031" s="246">
        <v>31</v>
      </c>
      <c r="J1031" s="246">
        <v>1</v>
      </c>
      <c r="K1031" s="246" t="s">
        <v>502</v>
      </c>
      <c r="L1031" s="247">
        <v>6</v>
      </c>
      <c r="M1031" s="246">
        <v>214039</v>
      </c>
      <c r="N1031" s="246">
        <v>2626612</v>
      </c>
      <c r="O1031" s="246">
        <v>9</v>
      </c>
      <c r="P1031" s="246">
        <v>13</v>
      </c>
      <c r="Q1031" s="246">
        <v>0</v>
      </c>
      <c r="R1031" s="246"/>
      <c r="S1031" s="246"/>
      <c r="T1031" s="246" t="s">
        <v>133</v>
      </c>
      <c r="U1031" s="246" t="s">
        <v>508</v>
      </c>
      <c r="V1031" t="str">
        <f>INDEX(樣區!H:H,MATCH(F1031,樣區!E:E,0))</f>
        <v>3月,5月</v>
      </c>
      <c r="W1031" s="3" t="str">
        <f t="shared" si="194"/>
        <v>Y</v>
      </c>
      <c r="X1031" s="3" t="str">
        <f t="shared" si="195"/>
        <v/>
      </c>
      <c r="Y1031" s="3" t="str">
        <f t="shared" si="196"/>
        <v/>
      </c>
      <c r="Z1031" s="3" t="str">
        <f t="shared" si="197"/>
        <v/>
      </c>
      <c r="AA1031" s="3" t="str">
        <f t="shared" si="198"/>
        <v/>
      </c>
      <c r="AB1031" s="249" t="str">
        <f t="shared" si="199"/>
        <v/>
      </c>
      <c r="AC1031" s="3" t="str">
        <f t="shared" si="200"/>
        <v/>
      </c>
      <c r="AD1031" s="5" t="str">
        <f t="shared" si="193"/>
        <v/>
      </c>
      <c r="AE1031" s="3" t="str">
        <f t="shared" si="201"/>
        <v/>
      </c>
      <c r="AF1031" s="3"/>
      <c r="AH1031">
        <f>MATCH(ROUND(M1031,0)&amp;ROUND(N1031,0),樣點!N:N,0)</f>
        <v>2382</v>
      </c>
      <c r="AI1031" s="5" t="str">
        <f t="shared" si="202"/>
        <v/>
      </c>
    </row>
    <row r="1032" spans="3:35">
      <c r="C1032" s="246" t="s">
        <v>423</v>
      </c>
      <c r="D1032" s="246" t="s">
        <v>499</v>
      </c>
      <c r="E1032" s="246" t="s">
        <v>509</v>
      </c>
      <c r="F1032" s="246" t="s">
        <v>510</v>
      </c>
      <c r="G1032" s="246">
        <v>2019</v>
      </c>
      <c r="H1032" s="246">
        <v>5</v>
      </c>
      <c r="I1032" s="246">
        <v>31</v>
      </c>
      <c r="J1032" s="246">
        <v>1</v>
      </c>
      <c r="K1032" s="246" t="s">
        <v>511</v>
      </c>
      <c r="L1032" s="247">
        <v>1</v>
      </c>
      <c r="M1032" s="246">
        <v>211852</v>
      </c>
      <c r="N1032" s="246">
        <v>2628845</v>
      </c>
      <c r="O1032" s="246">
        <v>8</v>
      </c>
      <c r="P1032" s="246">
        <v>12</v>
      </c>
      <c r="Q1032" s="246">
        <v>0</v>
      </c>
      <c r="R1032" s="246"/>
      <c r="S1032" s="246"/>
      <c r="T1032" s="246" t="s">
        <v>26</v>
      </c>
      <c r="U1032" s="246" t="s">
        <v>512</v>
      </c>
      <c r="V1032" t="str">
        <f>INDEX(樣區!H:H,MATCH(F1032,樣區!E:E,0))</f>
        <v>3月,5月</v>
      </c>
      <c r="W1032" s="3" t="str">
        <f t="shared" si="194"/>
        <v>Y</v>
      </c>
      <c r="X1032" s="3" t="str">
        <f t="shared" si="195"/>
        <v/>
      </c>
      <c r="Y1032" s="3" t="str">
        <f t="shared" si="196"/>
        <v/>
      </c>
      <c r="Z1032" s="3" t="str">
        <f t="shared" si="197"/>
        <v/>
      </c>
      <c r="AA1032" s="3" t="str">
        <f t="shared" si="198"/>
        <v/>
      </c>
      <c r="AB1032" s="249" t="str">
        <f t="shared" si="199"/>
        <v/>
      </c>
      <c r="AC1032" s="3" t="str">
        <f t="shared" si="200"/>
        <v/>
      </c>
      <c r="AD1032" s="5" t="str">
        <f t="shared" si="193"/>
        <v/>
      </c>
      <c r="AE1032" s="3" t="str">
        <f t="shared" si="201"/>
        <v/>
      </c>
      <c r="AF1032" s="3"/>
      <c r="AH1032">
        <f>MATCH(ROUND(M1032,0)&amp;ROUND(N1032,0),樣點!N:N,0)</f>
        <v>2383</v>
      </c>
      <c r="AI1032" s="5">
        <f t="shared" si="202"/>
        <v>6.2500000349245965E-3</v>
      </c>
    </row>
    <row r="1033" spans="3:35">
      <c r="C1033" s="246" t="s">
        <v>423</v>
      </c>
      <c r="D1033" s="246" t="s">
        <v>499</v>
      </c>
      <c r="E1033" s="246" t="s">
        <v>509</v>
      </c>
      <c r="F1033" s="246" t="s">
        <v>510</v>
      </c>
      <c r="G1033" s="246">
        <v>2019</v>
      </c>
      <c r="H1033" s="246">
        <v>5</v>
      </c>
      <c r="I1033" s="246">
        <v>31</v>
      </c>
      <c r="J1033" s="246">
        <v>1</v>
      </c>
      <c r="K1033" s="246" t="s">
        <v>511</v>
      </c>
      <c r="L1033" s="247">
        <v>2</v>
      </c>
      <c r="M1033" s="246">
        <v>212011</v>
      </c>
      <c r="N1033" s="246">
        <v>2628614</v>
      </c>
      <c r="O1033" s="246">
        <v>8</v>
      </c>
      <c r="P1033" s="246">
        <v>21</v>
      </c>
      <c r="Q1033" s="246">
        <v>0</v>
      </c>
      <c r="R1033" s="246"/>
      <c r="S1033" s="246"/>
      <c r="T1033" s="246" t="s">
        <v>26</v>
      </c>
      <c r="U1033" s="246" t="s">
        <v>513</v>
      </c>
      <c r="V1033" t="str">
        <f>INDEX(樣區!H:H,MATCH(F1033,樣區!E:E,0))</f>
        <v>3月,5月</v>
      </c>
      <c r="W1033" s="3" t="str">
        <f t="shared" si="194"/>
        <v>Y</v>
      </c>
      <c r="X1033" s="3" t="str">
        <f t="shared" si="195"/>
        <v/>
      </c>
      <c r="Y1033" s="3" t="str">
        <f t="shared" si="196"/>
        <v/>
      </c>
      <c r="Z1033" s="3" t="str">
        <f t="shared" si="197"/>
        <v/>
      </c>
      <c r="AA1033" s="3" t="str">
        <f t="shared" si="198"/>
        <v/>
      </c>
      <c r="AB1033" s="249" t="str">
        <f t="shared" si="199"/>
        <v/>
      </c>
      <c r="AC1033" s="3" t="str">
        <f t="shared" si="200"/>
        <v/>
      </c>
      <c r="AD1033" s="5" t="str">
        <f t="shared" si="193"/>
        <v/>
      </c>
      <c r="AE1033" s="3" t="str">
        <f t="shared" si="201"/>
        <v/>
      </c>
      <c r="AF1033" s="3"/>
      <c r="AH1033">
        <f>MATCH(ROUND(M1033,0)&amp;ROUND(N1033,0),樣點!N:N,0)</f>
        <v>2384</v>
      </c>
      <c r="AI1033" s="5">
        <f t="shared" si="202"/>
        <v>5.555555981118232E-3</v>
      </c>
    </row>
    <row r="1034" spans="3:35">
      <c r="C1034" s="246" t="s">
        <v>423</v>
      </c>
      <c r="D1034" s="246" t="s">
        <v>499</v>
      </c>
      <c r="E1034" s="246" t="s">
        <v>509</v>
      </c>
      <c r="F1034" s="246" t="s">
        <v>510</v>
      </c>
      <c r="G1034" s="246">
        <v>2019</v>
      </c>
      <c r="H1034" s="246">
        <v>5</v>
      </c>
      <c r="I1034" s="246">
        <v>31</v>
      </c>
      <c r="J1034" s="246">
        <v>1</v>
      </c>
      <c r="K1034" s="246" t="s">
        <v>511</v>
      </c>
      <c r="L1034" s="247">
        <v>3</v>
      </c>
      <c r="M1034" s="246">
        <v>212161</v>
      </c>
      <c r="N1034" s="246">
        <v>2628487</v>
      </c>
      <c r="O1034" s="246">
        <v>8</v>
      </c>
      <c r="P1034" s="246">
        <v>29</v>
      </c>
      <c r="Q1034" s="246">
        <v>1</v>
      </c>
      <c r="R1034" s="246" t="s">
        <v>89</v>
      </c>
      <c r="S1034" s="246" t="s">
        <v>90</v>
      </c>
      <c r="T1034" s="246" t="s">
        <v>26</v>
      </c>
      <c r="U1034" s="246" t="s">
        <v>514</v>
      </c>
      <c r="V1034" t="str">
        <f>INDEX(樣區!H:H,MATCH(F1034,樣區!E:E,0))</f>
        <v>3月,5月</v>
      </c>
      <c r="W1034" s="3" t="str">
        <f t="shared" si="194"/>
        <v>Y</v>
      </c>
      <c r="X1034" s="3" t="str">
        <f t="shared" si="195"/>
        <v/>
      </c>
      <c r="Y1034" s="3" t="str">
        <f t="shared" si="196"/>
        <v/>
      </c>
      <c r="Z1034" s="3" t="str">
        <f t="shared" si="197"/>
        <v/>
      </c>
      <c r="AA1034" s="3" t="str">
        <f t="shared" si="198"/>
        <v/>
      </c>
      <c r="AB1034" s="249" t="str">
        <f t="shared" si="199"/>
        <v/>
      </c>
      <c r="AC1034" s="3" t="str">
        <f t="shared" si="200"/>
        <v/>
      </c>
      <c r="AD1034" s="5" t="str">
        <f t="shared" si="193"/>
        <v/>
      </c>
      <c r="AE1034" s="3" t="str">
        <f t="shared" si="201"/>
        <v/>
      </c>
      <c r="AF1034" s="3"/>
      <c r="AH1034">
        <f>MATCH(ROUND(M1034,0)&amp;ROUND(N1034,0),樣點!N:N,0)</f>
        <v>2385</v>
      </c>
      <c r="AI1034" s="5">
        <f t="shared" si="202"/>
        <v>5.5555549915879965E-3</v>
      </c>
    </row>
    <row r="1035" spans="3:35">
      <c r="C1035" s="246" t="s">
        <v>423</v>
      </c>
      <c r="D1035" s="246" t="s">
        <v>499</v>
      </c>
      <c r="E1035" s="246" t="s">
        <v>509</v>
      </c>
      <c r="F1035" s="246" t="s">
        <v>510</v>
      </c>
      <c r="G1035" s="246">
        <v>2019</v>
      </c>
      <c r="H1035" s="246">
        <v>5</v>
      </c>
      <c r="I1035" s="246">
        <v>31</v>
      </c>
      <c r="J1035" s="246">
        <v>1</v>
      </c>
      <c r="K1035" s="246" t="s">
        <v>511</v>
      </c>
      <c r="L1035" s="247">
        <v>4</v>
      </c>
      <c r="M1035" s="246">
        <v>212347</v>
      </c>
      <c r="N1035" s="246">
        <v>2628235</v>
      </c>
      <c r="O1035" s="246">
        <v>8</v>
      </c>
      <c r="P1035" s="246">
        <v>37</v>
      </c>
      <c r="Q1035" s="246">
        <v>0</v>
      </c>
      <c r="R1035" s="246"/>
      <c r="S1035" s="246"/>
      <c r="T1035" s="246" t="s">
        <v>26</v>
      </c>
      <c r="U1035" s="246" t="s">
        <v>515</v>
      </c>
      <c r="V1035" t="str">
        <f>INDEX(樣區!H:H,MATCH(F1035,樣區!E:E,0))</f>
        <v>3月,5月</v>
      </c>
      <c r="W1035" s="3" t="str">
        <f t="shared" si="194"/>
        <v>Y</v>
      </c>
      <c r="X1035" s="3" t="str">
        <f t="shared" si="195"/>
        <v/>
      </c>
      <c r="Y1035" s="3" t="str">
        <f t="shared" si="196"/>
        <v/>
      </c>
      <c r="Z1035" s="3" t="str">
        <f t="shared" si="197"/>
        <v/>
      </c>
      <c r="AA1035" s="3" t="str">
        <f t="shared" si="198"/>
        <v/>
      </c>
      <c r="AB1035" s="249" t="str">
        <f t="shared" si="199"/>
        <v/>
      </c>
      <c r="AC1035" s="3" t="str">
        <f t="shared" si="200"/>
        <v/>
      </c>
      <c r="AD1035" s="5" t="str">
        <f t="shared" si="193"/>
        <v/>
      </c>
      <c r="AE1035" s="3" t="str">
        <f t="shared" si="201"/>
        <v/>
      </c>
      <c r="AF1035" s="3"/>
      <c r="AH1035">
        <f>MATCH(ROUND(M1035,0)&amp;ROUND(N1035,0),樣點!N:N,0)</f>
        <v>2386</v>
      </c>
      <c r="AI1035" s="5">
        <f t="shared" si="202"/>
        <v>5.5555560393258929E-3</v>
      </c>
    </row>
    <row r="1036" spans="3:35">
      <c r="C1036" s="246" t="s">
        <v>423</v>
      </c>
      <c r="D1036" s="246" t="s">
        <v>499</v>
      </c>
      <c r="E1036" s="246" t="s">
        <v>509</v>
      </c>
      <c r="F1036" s="246" t="s">
        <v>510</v>
      </c>
      <c r="G1036" s="246">
        <v>2019</v>
      </c>
      <c r="H1036" s="246">
        <v>5</v>
      </c>
      <c r="I1036" s="246">
        <v>31</v>
      </c>
      <c r="J1036" s="246">
        <v>1</v>
      </c>
      <c r="K1036" s="246" t="s">
        <v>511</v>
      </c>
      <c r="L1036" s="247">
        <v>5</v>
      </c>
      <c r="M1036" s="246">
        <v>212474</v>
      </c>
      <c r="N1036" s="246">
        <v>2628080</v>
      </c>
      <c r="O1036" s="246">
        <v>8</v>
      </c>
      <c r="P1036" s="246">
        <v>45</v>
      </c>
      <c r="Q1036" s="246">
        <v>0</v>
      </c>
      <c r="R1036" s="246"/>
      <c r="S1036" s="246"/>
      <c r="T1036" s="246" t="s">
        <v>26</v>
      </c>
      <c r="U1036" s="246" t="s">
        <v>516</v>
      </c>
      <c r="V1036" t="str">
        <f>INDEX(樣區!H:H,MATCH(F1036,樣區!E:E,0))</f>
        <v>3月,5月</v>
      </c>
      <c r="W1036" s="3" t="str">
        <f t="shared" si="194"/>
        <v>Y</v>
      </c>
      <c r="X1036" s="3" t="str">
        <f t="shared" si="195"/>
        <v/>
      </c>
      <c r="Y1036" s="3" t="str">
        <f t="shared" si="196"/>
        <v/>
      </c>
      <c r="Z1036" s="3" t="str">
        <f t="shared" si="197"/>
        <v/>
      </c>
      <c r="AA1036" s="3" t="str">
        <f t="shared" si="198"/>
        <v/>
      </c>
      <c r="AB1036" s="249" t="str">
        <f t="shared" si="199"/>
        <v/>
      </c>
      <c r="AC1036" s="3" t="str">
        <f t="shared" si="200"/>
        <v/>
      </c>
      <c r="AD1036" s="5" t="str">
        <f t="shared" si="193"/>
        <v/>
      </c>
      <c r="AE1036" s="3" t="str">
        <f t="shared" si="201"/>
        <v/>
      </c>
      <c r="AF1036" s="3"/>
      <c r="AH1036">
        <f>MATCH(ROUND(M1036,0)&amp;ROUND(N1036,0),樣點!N:N,0)</f>
        <v>2387</v>
      </c>
      <c r="AI1036" s="5">
        <f t="shared" si="202"/>
        <v>6.2499999767169356E-3</v>
      </c>
    </row>
    <row r="1037" spans="3:35">
      <c r="C1037" s="246" t="s">
        <v>423</v>
      </c>
      <c r="D1037" s="246" t="s">
        <v>499</v>
      </c>
      <c r="E1037" s="246" t="s">
        <v>509</v>
      </c>
      <c r="F1037" s="246" t="s">
        <v>510</v>
      </c>
      <c r="G1037" s="246">
        <v>2019</v>
      </c>
      <c r="H1037" s="246">
        <v>5</v>
      </c>
      <c r="I1037" s="246">
        <v>31</v>
      </c>
      <c r="J1037" s="246">
        <v>1</v>
      </c>
      <c r="K1037" s="246" t="s">
        <v>511</v>
      </c>
      <c r="L1037" s="247">
        <v>6</v>
      </c>
      <c r="M1037" s="246">
        <v>212706</v>
      </c>
      <c r="N1037" s="246">
        <v>2627995</v>
      </c>
      <c r="O1037" s="246">
        <v>8</v>
      </c>
      <c r="P1037" s="246">
        <v>54</v>
      </c>
      <c r="Q1037" s="246">
        <v>0</v>
      </c>
      <c r="R1037" s="246"/>
      <c r="S1037" s="246"/>
      <c r="T1037" s="246" t="s">
        <v>26</v>
      </c>
      <c r="U1037" s="246" t="s">
        <v>517</v>
      </c>
      <c r="V1037" t="str">
        <f>INDEX(樣區!H:H,MATCH(F1037,樣區!E:E,0))</f>
        <v>3月,5月</v>
      </c>
      <c r="W1037" s="3" t="str">
        <f t="shared" si="194"/>
        <v>Y</v>
      </c>
      <c r="X1037" s="3" t="str">
        <f t="shared" si="195"/>
        <v/>
      </c>
      <c r="Y1037" s="3" t="str">
        <f t="shared" si="196"/>
        <v/>
      </c>
      <c r="Z1037" s="3" t="str">
        <f t="shared" si="197"/>
        <v/>
      </c>
      <c r="AA1037" s="3" t="str">
        <f t="shared" si="198"/>
        <v/>
      </c>
      <c r="AB1037" s="249" t="str">
        <f t="shared" si="199"/>
        <v/>
      </c>
      <c r="AC1037" s="3" t="str">
        <f t="shared" si="200"/>
        <v/>
      </c>
      <c r="AD1037" s="5" t="str">
        <f t="shared" si="193"/>
        <v/>
      </c>
      <c r="AE1037" s="3" t="str">
        <f t="shared" si="201"/>
        <v/>
      </c>
      <c r="AF1037" s="3"/>
      <c r="AH1037">
        <f>MATCH(ROUND(M1037,0)&amp;ROUND(N1037,0),樣點!N:N,0)</f>
        <v>2388</v>
      </c>
      <c r="AI1037" s="5" t="str">
        <f t="shared" si="202"/>
        <v/>
      </c>
    </row>
    <row r="1038" spans="3:35">
      <c r="C1038" s="246" t="s">
        <v>423</v>
      </c>
      <c r="D1038" s="246" t="s">
        <v>499</v>
      </c>
      <c r="E1038" s="246" t="s">
        <v>518</v>
      </c>
      <c r="F1038" s="246" t="s">
        <v>519</v>
      </c>
      <c r="G1038" s="246">
        <v>2019</v>
      </c>
      <c r="H1038" s="246">
        <v>6</v>
      </c>
      <c r="I1038" s="246">
        <v>18</v>
      </c>
      <c r="J1038" s="246">
        <v>1</v>
      </c>
      <c r="K1038" s="246" t="s">
        <v>520</v>
      </c>
      <c r="L1038" s="247">
        <v>1</v>
      </c>
      <c r="M1038" s="246">
        <v>211460</v>
      </c>
      <c r="N1038" s="246">
        <v>2620816</v>
      </c>
      <c r="O1038" s="246">
        <v>8</v>
      </c>
      <c r="P1038" s="246">
        <v>32</v>
      </c>
      <c r="Q1038" s="246">
        <v>0</v>
      </c>
      <c r="R1038" s="246"/>
      <c r="S1038" s="246"/>
      <c r="T1038" s="246" t="s">
        <v>50</v>
      </c>
      <c r="U1038" s="246"/>
      <c r="V1038" t="str">
        <f>INDEX(樣區!H:H,MATCH(F1038,樣區!E:E,0))</f>
        <v>3月,5月</v>
      </c>
      <c r="W1038" s="3" t="str">
        <f t="shared" si="194"/>
        <v>Y</v>
      </c>
      <c r="X1038" s="3" t="str">
        <f t="shared" si="195"/>
        <v/>
      </c>
      <c r="Y1038" s="3" t="str">
        <f t="shared" si="196"/>
        <v/>
      </c>
      <c r="Z1038" s="3" t="str">
        <f t="shared" si="197"/>
        <v/>
      </c>
      <c r="AA1038" s="3" t="str">
        <f t="shared" si="198"/>
        <v/>
      </c>
      <c r="AB1038" s="249" t="str">
        <f t="shared" si="199"/>
        <v/>
      </c>
      <c r="AC1038" s="3" t="str">
        <f t="shared" si="200"/>
        <v/>
      </c>
      <c r="AD1038" s="5" t="str">
        <f t="shared" si="193"/>
        <v/>
      </c>
      <c r="AE1038" s="3" t="str">
        <f t="shared" si="201"/>
        <v/>
      </c>
      <c r="AF1038" s="3"/>
      <c r="AH1038">
        <f>MATCH(ROUND(M1038,0)&amp;ROUND(N1038,0),樣點!N:N,0)</f>
        <v>2389</v>
      </c>
      <c r="AI1038" s="5">
        <f t="shared" si="202"/>
        <v>4.1666670003905892E-3</v>
      </c>
    </row>
    <row r="1039" spans="3:35">
      <c r="C1039" s="246" t="s">
        <v>423</v>
      </c>
      <c r="D1039" s="246" t="s">
        <v>499</v>
      </c>
      <c r="E1039" s="246" t="s">
        <v>518</v>
      </c>
      <c r="F1039" s="246" t="s">
        <v>519</v>
      </c>
      <c r="G1039" s="246">
        <v>2019</v>
      </c>
      <c r="H1039" s="246">
        <v>6</v>
      </c>
      <c r="I1039" s="246">
        <v>18</v>
      </c>
      <c r="J1039" s="246">
        <v>1</v>
      </c>
      <c r="K1039" s="246" t="s">
        <v>520</v>
      </c>
      <c r="L1039" s="247">
        <v>2</v>
      </c>
      <c r="M1039" s="246">
        <v>211215</v>
      </c>
      <c r="N1039" s="246">
        <v>2620855</v>
      </c>
      <c r="O1039" s="246">
        <v>8</v>
      </c>
      <c r="P1039" s="246">
        <v>38</v>
      </c>
      <c r="Q1039" s="246">
        <v>0</v>
      </c>
      <c r="R1039" s="246"/>
      <c r="S1039" s="246"/>
      <c r="T1039" s="246" t="s">
        <v>61</v>
      </c>
      <c r="U1039" s="246"/>
      <c r="V1039" t="str">
        <f>INDEX(樣區!H:H,MATCH(F1039,樣區!E:E,0))</f>
        <v>3月,5月</v>
      </c>
      <c r="W1039" s="3" t="str">
        <f t="shared" si="194"/>
        <v>Y</v>
      </c>
      <c r="X1039" s="3" t="str">
        <f t="shared" si="195"/>
        <v/>
      </c>
      <c r="Y1039" s="3" t="str">
        <f t="shared" si="196"/>
        <v/>
      </c>
      <c r="Z1039" s="3" t="str">
        <f t="shared" si="197"/>
        <v/>
      </c>
      <c r="AA1039" s="3" t="str">
        <f t="shared" si="198"/>
        <v/>
      </c>
      <c r="AB1039" s="249" t="str">
        <f t="shared" si="199"/>
        <v/>
      </c>
      <c r="AC1039" s="3" t="str">
        <f t="shared" si="200"/>
        <v/>
      </c>
      <c r="AD1039" s="5" t="str">
        <f t="shared" si="193"/>
        <v/>
      </c>
      <c r="AE1039" s="3" t="str">
        <f t="shared" si="201"/>
        <v/>
      </c>
      <c r="AF1039" s="3"/>
      <c r="AH1039">
        <f>MATCH(ROUND(M1039,0)&amp;ROUND(N1039,0),樣點!N:N,0)</f>
        <v>2390</v>
      </c>
      <c r="AI1039" s="5">
        <f t="shared" si="202"/>
        <v>6.2499999767169356E-3</v>
      </c>
    </row>
    <row r="1040" spans="3:35">
      <c r="C1040" s="246" t="s">
        <v>423</v>
      </c>
      <c r="D1040" s="246" t="s">
        <v>499</v>
      </c>
      <c r="E1040" s="246" t="s">
        <v>518</v>
      </c>
      <c r="F1040" s="246" t="s">
        <v>519</v>
      </c>
      <c r="G1040" s="246">
        <v>2019</v>
      </c>
      <c r="H1040" s="246">
        <v>6</v>
      </c>
      <c r="I1040" s="246">
        <v>18</v>
      </c>
      <c r="J1040" s="246">
        <v>1</v>
      </c>
      <c r="K1040" s="246" t="s">
        <v>520</v>
      </c>
      <c r="L1040" s="247">
        <v>3</v>
      </c>
      <c r="M1040" s="246">
        <v>210926</v>
      </c>
      <c r="N1040" s="246">
        <v>2620856</v>
      </c>
      <c r="O1040" s="246">
        <v>8</v>
      </c>
      <c r="P1040" s="246">
        <v>47</v>
      </c>
      <c r="Q1040" s="246">
        <v>0</v>
      </c>
      <c r="R1040" s="246"/>
      <c r="S1040" s="246"/>
      <c r="T1040" s="246" t="s">
        <v>50</v>
      </c>
      <c r="U1040" s="246"/>
      <c r="V1040" t="str">
        <f>INDEX(樣區!H:H,MATCH(F1040,樣區!E:E,0))</f>
        <v>3月,5月</v>
      </c>
      <c r="W1040" s="3" t="str">
        <f t="shared" si="194"/>
        <v>Y</v>
      </c>
      <c r="X1040" s="3" t="str">
        <f t="shared" si="195"/>
        <v/>
      </c>
      <c r="Y1040" s="3" t="str">
        <f t="shared" si="196"/>
        <v/>
      </c>
      <c r="Z1040" s="3" t="str">
        <f t="shared" si="197"/>
        <v/>
      </c>
      <c r="AA1040" s="3" t="str">
        <f t="shared" si="198"/>
        <v/>
      </c>
      <c r="AB1040" s="249" t="str">
        <f t="shared" si="199"/>
        <v/>
      </c>
      <c r="AC1040" s="3" t="str">
        <f t="shared" si="200"/>
        <v/>
      </c>
      <c r="AD1040" s="5" t="str">
        <f t="shared" si="193"/>
        <v>需計滿6分鐘</v>
      </c>
      <c r="AE1040" s="3" t="str">
        <f t="shared" si="201"/>
        <v/>
      </c>
      <c r="AF1040" s="3"/>
      <c r="AH1040">
        <f>MATCH(ROUND(M1040,0)&amp;ROUND(N1040,0),樣點!N:N,0)</f>
        <v>2391</v>
      </c>
      <c r="AI1040" s="5">
        <f t="shared" si="202"/>
        <v>3.4722220152616501E-3</v>
      </c>
    </row>
    <row r="1041" spans="3:35">
      <c r="C1041" s="246" t="s">
        <v>423</v>
      </c>
      <c r="D1041" s="246" t="s">
        <v>499</v>
      </c>
      <c r="E1041" s="246" t="s">
        <v>518</v>
      </c>
      <c r="F1041" s="246" t="s">
        <v>519</v>
      </c>
      <c r="G1041" s="246">
        <v>2019</v>
      </c>
      <c r="H1041" s="246">
        <v>6</v>
      </c>
      <c r="I1041" s="246">
        <v>18</v>
      </c>
      <c r="J1041" s="246">
        <v>1</v>
      </c>
      <c r="K1041" s="246" t="s">
        <v>520</v>
      </c>
      <c r="L1041" s="247">
        <v>4</v>
      </c>
      <c r="M1041" s="246">
        <v>211117</v>
      </c>
      <c r="N1041" s="246">
        <v>2620603</v>
      </c>
      <c r="O1041" s="246">
        <v>8</v>
      </c>
      <c r="P1041" s="246">
        <v>52</v>
      </c>
      <c r="Q1041" s="246">
        <v>0</v>
      </c>
      <c r="R1041" s="246"/>
      <c r="S1041" s="246"/>
      <c r="T1041" s="246" t="s">
        <v>61</v>
      </c>
      <c r="U1041" s="246"/>
      <c r="V1041" t="str">
        <f>INDEX(樣區!H:H,MATCH(F1041,樣區!E:E,0))</f>
        <v>3月,5月</v>
      </c>
      <c r="W1041" s="3" t="str">
        <f t="shared" si="194"/>
        <v>Y</v>
      </c>
      <c r="X1041" s="3" t="str">
        <f t="shared" si="195"/>
        <v/>
      </c>
      <c r="Y1041" s="3" t="str">
        <f t="shared" si="196"/>
        <v/>
      </c>
      <c r="Z1041" s="3" t="str">
        <f t="shared" si="197"/>
        <v/>
      </c>
      <c r="AA1041" s="3" t="str">
        <f t="shared" si="198"/>
        <v/>
      </c>
      <c r="AB1041" s="249" t="str">
        <f t="shared" si="199"/>
        <v/>
      </c>
      <c r="AC1041" s="3" t="str">
        <f t="shared" si="200"/>
        <v/>
      </c>
      <c r="AD1041" s="5" t="str">
        <f t="shared" si="193"/>
        <v>需計滿6分鐘</v>
      </c>
      <c r="AE1041" s="3" t="str">
        <f t="shared" si="201"/>
        <v/>
      </c>
      <c r="AF1041" s="3"/>
      <c r="AH1041">
        <f>MATCH(ROUND(M1041,0)&amp;ROUND(N1041,0),樣點!N:N,0)</f>
        <v>2392</v>
      </c>
      <c r="AI1041" s="5">
        <f t="shared" si="202"/>
        <v>2.7777779614552855E-3</v>
      </c>
    </row>
    <row r="1042" spans="3:35">
      <c r="C1042" s="246" t="s">
        <v>423</v>
      </c>
      <c r="D1042" s="246" t="s">
        <v>499</v>
      </c>
      <c r="E1042" s="246" t="s">
        <v>518</v>
      </c>
      <c r="F1042" s="246" t="s">
        <v>519</v>
      </c>
      <c r="G1042" s="246">
        <v>2019</v>
      </c>
      <c r="H1042" s="246">
        <v>6</v>
      </c>
      <c r="I1042" s="246">
        <v>18</v>
      </c>
      <c r="J1042" s="246">
        <v>1</v>
      </c>
      <c r="K1042" s="246" t="s">
        <v>520</v>
      </c>
      <c r="L1042" s="247">
        <v>5</v>
      </c>
      <c r="M1042" s="246">
        <v>211246</v>
      </c>
      <c r="N1042" s="246">
        <v>2620429</v>
      </c>
      <c r="O1042" s="246">
        <v>8</v>
      </c>
      <c r="P1042" s="246">
        <v>56</v>
      </c>
      <c r="Q1042" s="246">
        <v>0</v>
      </c>
      <c r="R1042" s="246"/>
      <c r="S1042" s="246"/>
      <c r="T1042" s="246" t="s">
        <v>61</v>
      </c>
      <c r="U1042" s="246"/>
      <c r="V1042" t="str">
        <f>INDEX(樣區!H:H,MATCH(F1042,樣區!E:E,0))</f>
        <v>3月,5月</v>
      </c>
      <c r="W1042" s="3" t="str">
        <f t="shared" si="194"/>
        <v>Y</v>
      </c>
      <c r="X1042" s="3" t="str">
        <f t="shared" si="195"/>
        <v/>
      </c>
      <c r="Y1042" s="3" t="str">
        <f t="shared" si="196"/>
        <v/>
      </c>
      <c r="Z1042" s="3" t="str">
        <f t="shared" si="197"/>
        <v/>
      </c>
      <c r="AA1042" s="3" t="str">
        <f t="shared" si="198"/>
        <v/>
      </c>
      <c r="AB1042" s="249" t="str">
        <f t="shared" si="199"/>
        <v/>
      </c>
      <c r="AC1042" s="3" t="str">
        <f t="shared" si="200"/>
        <v/>
      </c>
      <c r="AD1042" s="5" t="str">
        <f t="shared" si="193"/>
        <v/>
      </c>
      <c r="AE1042" s="3" t="str">
        <f t="shared" si="201"/>
        <v/>
      </c>
      <c r="AF1042" s="3"/>
      <c r="AH1042">
        <f>MATCH(ROUND(M1042,0)&amp;ROUND(N1042,0),樣點!N:N,0)</f>
        <v>2393</v>
      </c>
      <c r="AI1042" s="5">
        <f t="shared" si="202"/>
        <v>5.5555549915879965E-3</v>
      </c>
    </row>
    <row r="1043" spans="3:35">
      <c r="C1043" s="246" t="s">
        <v>423</v>
      </c>
      <c r="D1043" s="246" t="s">
        <v>499</v>
      </c>
      <c r="E1043" s="246" t="s">
        <v>518</v>
      </c>
      <c r="F1043" s="246" t="s">
        <v>519</v>
      </c>
      <c r="G1043" s="246">
        <v>2019</v>
      </c>
      <c r="H1043" s="246">
        <v>6</v>
      </c>
      <c r="I1043" s="246">
        <v>18</v>
      </c>
      <c r="J1043" s="246">
        <v>1</v>
      </c>
      <c r="K1043" s="246" t="s">
        <v>520</v>
      </c>
      <c r="L1043" s="247">
        <v>6</v>
      </c>
      <c r="M1043" s="246">
        <v>211266</v>
      </c>
      <c r="N1043" s="246">
        <v>2620179</v>
      </c>
      <c r="O1043" s="246">
        <v>9</v>
      </c>
      <c r="P1043" s="246">
        <v>4</v>
      </c>
      <c r="Q1043" s="246">
        <v>0</v>
      </c>
      <c r="R1043" s="246"/>
      <c r="S1043" s="246"/>
      <c r="T1043" s="246" t="s">
        <v>32</v>
      </c>
      <c r="U1043" s="246"/>
      <c r="V1043" t="str">
        <f>INDEX(樣區!H:H,MATCH(F1043,樣區!E:E,0))</f>
        <v>3月,5月</v>
      </c>
      <c r="W1043" s="3" t="str">
        <f t="shared" si="194"/>
        <v>Y</v>
      </c>
      <c r="X1043" s="3" t="str">
        <f t="shared" si="195"/>
        <v/>
      </c>
      <c r="Y1043" s="3" t="str">
        <f t="shared" si="196"/>
        <v/>
      </c>
      <c r="Z1043" s="3" t="str">
        <f t="shared" si="197"/>
        <v/>
      </c>
      <c r="AA1043" s="3" t="str">
        <f t="shared" si="198"/>
        <v/>
      </c>
      <c r="AB1043" s="249" t="str">
        <f t="shared" si="199"/>
        <v/>
      </c>
      <c r="AC1043" s="3" t="str">
        <f t="shared" si="200"/>
        <v/>
      </c>
      <c r="AD1043" s="5" t="str">
        <f t="shared" si="193"/>
        <v/>
      </c>
      <c r="AE1043" s="3" t="str">
        <f t="shared" si="201"/>
        <v/>
      </c>
      <c r="AF1043" s="3"/>
      <c r="AH1043">
        <f>MATCH(ROUND(M1043,0)&amp;ROUND(N1043,0),樣點!N:N,0)</f>
        <v>2394</v>
      </c>
      <c r="AI1043" s="5" t="str">
        <f t="shared" si="202"/>
        <v/>
      </c>
    </row>
    <row r="1044" spans="3:35">
      <c r="C1044" s="246" t="s">
        <v>423</v>
      </c>
      <c r="D1044" s="246" t="s">
        <v>499</v>
      </c>
      <c r="E1044" s="246" t="s">
        <v>521</v>
      </c>
      <c r="F1044" s="246" t="s">
        <v>522</v>
      </c>
      <c r="G1044" s="246">
        <v>2019</v>
      </c>
      <c r="H1044" s="246">
        <v>6</v>
      </c>
      <c r="I1044" s="246">
        <v>13</v>
      </c>
      <c r="J1044" s="246">
        <v>1</v>
      </c>
      <c r="K1044" s="246" t="s">
        <v>523</v>
      </c>
      <c r="L1044" s="247">
        <v>1</v>
      </c>
      <c r="M1044" s="246">
        <v>188263</v>
      </c>
      <c r="N1044" s="246">
        <v>2634767</v>
      </c>
      <c r="O1044" s="246">
        <v>8</v>
      </c>
      <c r="P1044" s="246">
        <v>13</v>
      </c>
      <c r="Q1044" s="246">
        <v>0</v>
      </c>
      <c r="R1044" s="246"/>
      <c r="S1044" s="246"/>
      <c r="T1044" s="246" t="s">
        <v>26</v>
      </c>
      <c r="U1044" s="246" t="s">
        <v>524</v>
      </c>
      <c r="V1044" t="e">
        <f>INDEX(樣區!H:H,MATCH(F1044,樣區!E:E,0))</f>
        <v>#N/A</v>
      </c>
      <c r="W1044" s="3" t="str">
        <f t="shared" si="194"/>
        <v>N</v>
      </c>
      <c r="X1044" s="3" t="str">
        <f t="shared" si="195"/>
        <v/>
      </c>
      <c r="Y1044" s="3" t="str">
        <f t="shared" si="196"/>
        <v/>
      </c>
      <c r="Z1044" s="3" t="str">
        <f t="shared" si="197"/>
        <v/>
      </c>
      <c r="AA1044" s="3" t="str">
        <f t="shared" si="198"/>
        <v/>
      </c>
      <c r="AB1044" s="2" t="str">
        <f t="shared" si="199"/>
        <v/>
      </c>
      <c r="AC1044" s="3" t="str">
        <f t="shared" si="200"/>
        <v/>
      </c>
      <c r="AD1044" s="5" t="str">
        <f t="shared" ref="AD1044:AD1049" si="203">IF(ISBLANK(O1044),"需記錄時間",IFERROR(IF((AI1044-TIME(0,5,59))&lt;0,"需計滿6分鍾",""),""))</f>
        <v/>
      </c>
      <c r="AE1044" s="3" t="str">
        <f t="shared" si="201"/>
        <v/>
      </c>
      <c r="AF1044" s="3"/>
      <c r="AH1044" t="e">
        <f>MATCH(ROUND(M1044,0)&amp;ROUND(N1044,0),樣點!N:N,0)</f>
        <v>#N/A</v>
      </c>
      <c r="AI1044" s="5">
        <f t="shared" si="202"/>
        <v>4.8611109959892929E-3</v>
      </c>
    </row>
    <row r="1045" spans="3:35">
      <c r="C1045" s="246" t="s">
        <v>423</v>
      </c>
      <c r="D1045" s="246" t="s">
        <v>499</v>
      </c>
      <c r="E1045" s="246" t="s">
        <v>521</v>
      </c>
      <c r="F1045" s="246" t="s">
        <v>522</v>
      </c>
      <c r="G1045" s="246">
        <v>2019</v>
      </c>
      <c r="H1045" s="246">
        <v>6</v>
      </c>
      <c r="I1045" s="246">
        <v>13</v>
      </c>
      <c r="J1045" s="246">
        <v>1</v>
      </c>
      <c r="K1045" s="246" t="s">
        <v>523</v>
      </c>
      <c r="L1045" s="247">
        <v>2</v>
      </c>
      <c r="M1045" s="246">
        <v>188048</v>
      </c>
      <c r="N1045" s="246">
        <v>2634839</v>
      </c>
      <c r="O1045" s="246">
        <v>8</v>
      </c>
      <c r="P1045" s="246">
        <v>20</v>
      </c>
      <c r="Q1045" s="246">
        <v>0</v>
      </c>
      <c r="R1045" s="246"/>
      <c r="S1045" s="246"/>
      <c r="T1045" s="246" t="s">
        <v>26</v>
      </c>
      <c r="U1045" s="246" t="s">
        <v>524</v>
      </c>
      <c r="V1045" t="e">
        <f>INDEX(樣區!H:H,MATCH(F1045,樣區!E:E,0))</f>
        <v>#N/A</v>
      </c>
      <c r="W1045" s="3" t="str">
        <f t="shared" si="194"/>
        <v>N</v>
      </c>
      <c r="X1045" s="3" t="str">
        <f t="shared" si="195"/>
        <v/>
      </c>
      <c r="Y1045" s="3" t="str">
        <f t="shared" si="196"/>
        <v/>
      </c>
      <c r="Z1045" s="3" t="str">
        <f t="shared" si="197"/>
        <v/>
      </c>
      <c r="AA1045" s="3" t="str">
        <f t="shared" si="198"/>
        <v/>
      </c>
      <c r="AB1045" s="2" t="str">
        <f t="shared" si="199"/>
        <v/>
      </c>
      <c r="AC1045" s="3" t="str">
        <f t="shared" si="200"/>
        <v/>
      </c>
      <c r="AD1045" s="5" t="str">
        <f t="shared" si="203"/>
        <v/>
      </c>
      <c r="AE1045" s="3" t="str">
        <f t="shared" si="201"/>
        <v/>
      </c>
      <c r="AF1045" s="3"/>
      <c r="AH1045" t="e">
        <f>MATCH(ROUND(M1045,0)&amp;ROUND(N1045,0),樣點!N:N,0)</f>
        <v>#N/A</v>
      </c>
      <c r="AI1045" s="5">
        <f t="shared" si="202"/>
        <v>1.4583332987967879E-2</v>
      </c>
    </row>
    <row r="1046" spans="3:35">
      <c r="C1046" s="246" t="s">
        <v>423</v>
      </c>
      <c r="D1046" s="246" t="s">
        <v>499</v>
      </c>
      <c r="E1046" s="246" t="s">
        <v>521</v>
      </c>
      <c r="F1046" s="246" t="s">
        <v>522</v>
      </c>
      <c r="G1046" s="246">
        <v>2019</v>
      </c>
      <c r="H1046" s="246">
        <v>6</v>
      </c>
      <c r="I1046" s="246">
        <v>13</v>
      </c>
      <c r="J1046" s="246">
        <v>1</v>
      </c>
      <c r="K1046" s="246" t="s">
        <v>523</v>
      </c>
      <c r="L1046" s="247">
        <v>3</v>
      </c>
      <c r="M1046" s="246">
        <v>187805</v>
      </c>
      <c r="N1046" s="246">
        <v>2634796</v>
      </c>
      <c r="O1046" s="246">
        <v>8</v>
      </c>
      <c r="P1046" s="246">
        <v>41</v>
      </c>
      <c r="Q1046" s="246">
        <v>0</v>
      </c>
      <c r="R1046" s="246"/>
      <c r="S1046" s="246"/>
      <c r="T1046" s="246" t="s">
        <v>26</v>
      </c>
      <c r="U1046" s="246" t="s">
        <v>524</v>
      </c>
      <c r="V1046" t="e">
        <f>INDEX(樣區!H:H,MATCH(F1046,樣區!E:E,0))</f>
        <v>#N/A</v>
      </c>
      <c r="W1046" s="3" t="str">
        <f t="shared" si="194"/>
        <v>N</v>
      </c>
      <c r="X1046" s="3" t="str">
        <f t="shared" si="195"/>
        <v/>
      </c>
      <c r="Y1046" s="3" t="str">
        <f t="shared" si="196"/>
        <v/>
      </c>
      <c r="Z1046" s="3" t="str">
        <f t="shared" si="197"/>
        <v/>
      </c>
      <c r="AA1046" s="3" t="str">
        <f t="shared" si="198"/>
        <v/>
      </c>
      <c r="AB1046" s="2" t="str">
        <f t="shared" si="199"/>
        <v/>
      </c>
      <c r="AC1046" s="3" t="str">
        <f t="shared" si="200"/>
        <v/>
      </c>
      <c r="AD1046" s="5" t="str">
        <f t="shared" si="203"/>
        <v/>
      </c>
      <c r="AE1046" s="3" t="str">
        <f t="shared" si="201"/>
        <v/>
      </c>
      <c r="AF1046" s="3"/>
      <c r="AH1046" t="e">
        <f>MATCH(ROUND(M1046,0)&amp;ROUND(N1046,0),樣點!N:N,0)</f>
        <v>#N/A</v>
      </c>
      <c r="AI1046" s="5">
        <f t="shared" si="202"/>
        <v>9.7222219919785857E-3</v>
      </c>
    </row>
    <row r="1047" spans="3:35">
      <c r="C1047" s="246" t="s">
        <v>423</v>
      </c>
      <c r="D1047" s="246" t="s">
        <v>499</v>
      </c>
      <c r="E1047" s="246" t="s">
        <v>521</v>
      </c>
      <c r="F1047" s="246" t="s">
        <v>522</v>
      </c>
      <c r="G1047" s="246">
        <v>2019</v>
      </c>
      <c r="H1047" s="246">
        <v>6</v>
      </c>
      <c r="I1047" s="246">
        <v>13</v>
      </c>
      <c r="J1047" s="246">
        <v>1</v>
      </c>
      <c r="K1047" s="246" t="s">
        <v>523</v>
      </c>
      <c r="L1047" s="247">
        <v>4</v>
      </c>
      <c r="M1047" s="246">
        <v>187548</v>
      </c>
      <c r="N1047" s="246">
        <v>2634819</v>
      </c>
      <c r="O1047" s="246">
        <v>8</v>
      </c>
      <c r="P1047" s="246">
        <v>55</v>
      </c>
      <c r="Q1047" s="246">
        <v>0</v>
      </c>
      <c r="R1047" s="246"/>
      <c r="S1047" s="246"/>
      <c r="T1047" s="246" t="s">
        <v>26</v>
      </c>
      <c r="U1047" s="246" t="s">
        <v>524</v>
      </c>
      <c r="V1047" t="e">
        <f>INDEX(樣區!H:H,MATCH(F1047,樣區!E:E,0))</f>
        <v>#N/A</v>
      </c>
      <c r="W1047" s="3" t="str">
        <f t="shared" si="194"/>
        <v>N</v>
      </c>
      <c r="X1047" s="3" t="str">
        <f t="shared" si="195"/>
        <v/>
      </c>
      <c r="Y1047" s="3" t="str">
        <f t="shared" si="196"/>
        <v/>
      </c>
      <c r="Z1047" s="3" t="str">
        <f t="shared" si="197"/>
        <v/>
      </c>
      <c r="AA1047" s="3" t="str">
        <f t="shared" si="198"/>
        <v/>
      </c>
      <c r="AB1047" s="2" t="str">
        <f t="shared" si="199"/>
        <v/>
      </c>
      <c r="AC1047" s="3" t="str">
        <f t="shared" si="200"/>
        <v/>
      </c>
      <c r="AD1047" s="5" t="str">
        <f t="shared" si="203"/>
        <v/>
      </c>
      <c r="AE1047" s="3" t="str">
        <f t="shared" si="201"/>
        <v/>
      </c>
      <c r="AF1047" s="3"/>
      <c r="AH1047" t="e">
        <f>MATCH(ROUND(M1047,0)&amp;ROUND(N1047,0),樣點!N:N,0)</f>
        <v>#N/A</v>
      </c>
      <c r="AI1047" s="5">
        <f t="shared" si="202"/>
        <v>1.1111111030913889E-2</v>
      </c>
    </row>
    <row r="1048" spans="3:35">
      <c r="C1048" s="246" t="s">
        <v>423</v>
      </c>
      <c r="D1048" s="246" t="s">
        <v>499</v>
      </c>
      <c r="E1048" s="246" t="s">
        <v>521</v>
      </c>
      <c r="F1048" s="246" t="s">
        <v>522</v>
      </c>
      <c r="G1048" s="246">
        <v>2019</v>
      </c>
      <c r="H1048" s="246">
        <v>6</v>
      </c>
      <c r="I1048" s="246">
        <v>13</v>
      </c>
      <c r="J1048" s="246">
        <v>1</v>
      </c>
      <c r="K1048" s="246" t="s">
        <v>523</v>
      </c>
      <c r="L1048" s="247">
        <v>5</v>
      </c>
      <c r="M1048" s="246">
        <v>187129</v>
      </c>
      <c r="N1048" s="246">
        <v>2634981</v>
      </c>
      <c r="O1048" s="246">
        <v>9</v>
      </c>
      <c r="P1048" s="246">
        <v>11</v>
      </c>
      <c r="Q1048" s="246">
        <v>0</v>
      </c>
      <c r="R1048" s="246"/>
      <c r="S1048" s="246"/>
      <c r="T1048" s="246" t="s">
        <v>26</v>
      </c>
      <c r="U1048" s="246" t="s">
        <v>524</v>
      </c>
      <c r="V1048" t="e">
        <f>INDEX(樣區!H:H,MATCH(F1048,樣區!E:E,0))</f>
        <v>#N/A</v>
      </c>
      <c r="W1048" s="3" t="str">
        <f t="shared" si="194"/>
        <v>N</v>
      </c>
      <c r="X1048" s="3" t="str">
        <f t="shared" si="195"/>
        <v/>
      </c>
      <c r="Y1048" s="3" t="str">
        <f t="shared" si="196"/>
        <v/>
      </c>
      <c r="Z1048" s="3" t="str">
        <f t="shared" si="197"/>
        <v/>
      </c>
      <c r="AA1048" s="3" t="str">
        <f t="shared" si="198"/>
        <v/>
      </c>
      <c r="AB1048" s="2" t="str">
        <f t="shared" si="199"/>
        <v/>
      </c>
      <c r="AC1048" s="3" t="str">
        <f t="shared" si="200"/>
        <v/>
      </c>
      <c r="AD1048" s="5" t="str">
        <f t="shared" si="203"/>
        <v/>
      </c>
      <c r="AE1048" s="3" t="str">
        <f t="shared" si="201"/>
        <v/>
      </c>
      <c r="AF1048" s="3"/>
      <c r="AH1048" t="e">
        <f>MATCH(ROUND(M1048,0)&amp;ROUND(N1048,0),樣點!N:N,0)</f>
        <v>#N/A</v>
      </c>
      <c r="AI1048" s="5">
        <f t="shared" si="202"/>
        <v>9.7222229815088212E-3</v>
      </c>
    </row>
    <row r="1049" spans="3:35">
      <c r="C1049" s="246" t="s">
        <v>423</v>
      </c>
      <c r="D1049" s="246" t="s">
        <v>499</v>
      </c>
      <c r="E1049" s="246" t="s">
        <v>521</v>
      </c>
      <c r="F1049" s="246" t="s">
        <v>522</v>
      </c>
      <c r="G1049" s="246">
        <v>2019</v>
      </c>
      <c r="H1049" s="246">
        <v>6</v>
      </c>
      <c r="I1049" s="246">
        <v>13</v>
      </c>
      <c r="J1049" s="246">
        <v>1</v>
      </c>
      <c r="K1049" s="246" t="s">
        <v>523</v>
      </c>
      <c r="L1049" s="247">
        <v>6</v>
      </c>
      <c r="M1049" s="246">
        <v>186585</v>
      </c>
      <c r="N1049" s="246">
        <v>2634879</v>
      </c>
      <c r="O1049" s="246">
        <v>9</v>
      </c>
      <c r="P1049" s="246">
        <v>25</v>
      </c>
      <c r="Q1049" s="246">
        <v>0</v>
      </c>
      <c r="R1049" s="246"/>
      <c r="S1049" s="246"/>
      <c r="T1049" s="246" t="s">
        <v>26</v>
      </c>
      <c r="U1049" s="246" t="s">
        <v>524</v>
      </c>
      <c r="V1049" t="e">
        <f>INDEX(樣區!H:H,MATCH(F1049,樣區!E:E,0))</f>
        <v>#N/A</v>
      </c>
      <c r="W1049" s="3" t="str">
        <f t="shared" si="194"/>
        <v>N</v>
      </c>
      <c r="X1049" s="3" t="str">
        <f t="shared" si="195"/>
        <v/>
      </c>
      <c r="Y1049" s="3" t="str">
        <f t="shared" si="196"/>
        <v/>
      </c>
      <c r="Z1049" s="3" t="str">
        <f t="shared" si="197"/>
        <v/>
      </c>
      <c r="AA1049" s="3" t="str">
        <f t="shared" si="198"/>
        <v/>
      </c>
      <c r="AB1049" s="2" t="str">
        <f t="shared" si="199"/>
        <v/>
      </c>
      <c r="AC1049" s="3" t="str">
        <f t="shared" si="200"/>
        <v/>
      </c>
      <c r="AD1049" s="5" t="str">
        <f t="shared" si="203"/>
        <v/>
      </c>
      <c r="AE1049" s="3" t="str">
        <f t="shared" si="201"/>
        <v/>
      </c>
      <c r="AF1049" s="3"/>
      <c r="AH1049" t="e">
        <f>MATCH(ROUND(M1049,0)&amp;ROUND(N1049,0),樣點!N:N,0)</f>
        <v>#N/A</v>
      </c>
      <c r="AI1049" s="5" t="str">
        <f t="shared" si="202"/>
        <v/>
      </c>
    </row>
    <row r="1050" spans="3:35">
      <c r="C1050" s="246" t="s">
        <v>423</v>
      </c>
      <c r="D1050" s="246" t="s">
        <v>499</v>
      </c>
      <c r="E1050" s="246" t="s">
        <v>525</v>
      </c>
      <c r="F1050" s="246" t="s">
        <v>526</v>
      </c>
      <c r="G1050" s="246">
        <v>2019</v>
      </c>
      <c r="H1050" s="246">
        <v>6</v>
      </c>
      <c r="I1050" s="246">
        <v>28</v>
      </c>
      <c r="J1050" s="246">
        <v>1</v>
      </c>
      <c r="K1050" s="246" t="s">
        <v>527</v>
      </c>
      <c r="L1050" s="247">
        <v>1</v>
      </c>
      <c r="M1050" s="246">
        <v>225659</v>
      </c>
      <c r="N1050" s="246">
        <v>2625650</v>
      </c>
      <c r="O1050" s="246">
        <v>7</v>
      </c>
      <c r="P1050" s="246">
        <v>8</v>
      </c>
      <c r="Q1050" s="246">
        <v>0</v>
      </c>
      <c r="R1050" s="246"/>
      <c r="S1050" s="246"/>
      <c r="T1050" s="246" t="s">
        <v>133</v>
      </c>
      <c r="U1050" s="246"/>
      <c r="V1050" t="str">
        <f>INDEX(樣區!H:H,MATCH(F1050,樣區!E:E,0))</f>
        <v>3月,5月</v>
      </c>
      <c r="W1050" s="3" t="str">
        <f t="shared" si="194"/>
        <v>Y</v>
      </c>
      <c r="X1050" s="3" t="str">
        <f t="shared" si="195"/>
        <v/>
      </c>
      <c r="Y1050" s="3" t="str">
        <f t="shared" si="196"/>
        <v/>
      </c>
      <c r="Z1050" s="3" t="str">
        <f t="shared" si="197"/>
        <v/>
      </c>
      <c r="AA1050" s="3" t="str">
        <f t="shared" si="198"/>
        <v/>
      </c>
      <c r="AB1050" s="249" t="str">
        <f t="shared" si="199"/>
        <v/>
      </c>
      <c r="AC1050" s="3" t="str">
        <f t="shared" si="200"/>
        <v/>
      </c>
      <c r="AD1050" s="5" t="str">
        <f t="shared" ref="AD1050:AD1069" si="204">IF(ISBLANK(O1050),"需記錄時間",IFERROR(IF((AI1050-TIME(0,5,59))&lt;0,"需計滿6分鐘",""),""))</f>
        <v/>
      </c>
      <c r="AE1050" s="3" t="str">
        <f t="shared" si="201"/>
        <v/>
      </c>
      <c r="AF1050" s="3"/>
      <c r="AH1050">
        <f>MATCH(ROUND(M1050,0)&amp;ROUND(N1050,0),樣點!N:N,0)</f>
        <v>2401</v>
      </c>
      <c r="AI1050" s="5">
        <f t="shared" si="202"/>
        <v>6.9444439723156393E-3</v>
      </c>
    </row>
    <row r="1051" spans="3:35">
      <c r="C1051" s="246" t="s">
        <v>423</v>
      </c>
      <c r="D1051" s="246" t="s">
        <v>499</v>
      </c>
      <c r="E1051" s="246" t="s">
        <v>525</v>
      </c>
      <c r="F1051" s="246" t="s">
        <v>526</v>
      </c>
      <c r="G1051" s="246">
        <v>2019</v>
      </c>
      <c r="H1051" s="246">
        <v>6</v>
      </c>
      <c r="I1051" s="246">
        <v>28</v>
      </c>
      <c r="J1051" s="246">
        <v>1</v>
      </c>
      <c r="K1051" s="246" t="s">
        <v>527</v>
      </c>
      <c r="L1051" s="247">
        <v>2</v>
      </c>
      <c r="M1051" s="246">
        <v>225697</v>
      </c>
      <c r="N1051" s="246">
        <v>2625432</v>
      </c>
      <c r="O1051" s="246">
        <v>7</v>
      </c>
      <c r="P1051" s="246">
        <v>18</v>
      </c>
      <c r="Q1051" s="246">
        <v>0</v>
      </c>
      <c r="R1051" s="246"/>
      <c r="S1051" s="246"/>
      <c r="T1051" s="246" t="s">
        <v>32</v>
      </c>
      <c r="U1051" s="246"/>
      <c r="V1051" t="str">
        <f>INDEX(樣區!H:H,MATCH(F1051,樣區!E:E,0))</f>
        <v>3月,5月</v>
      </c>
      <c r="W1051" s="3" t="str">
        <f t="shared" si="194"/>
        <v>Y</v>
      </c>
      <c r="X1051" s="3" t="str">
        <f t="shared" si="195"/>
        <v/>
      </c>
      <c r="Y1051" s="3" t="str">
        <f t="shared" si="196"/>
        <v/>
      </c>
      <c r="Z1051" s="3" t="str">
        <f t="shared" si="197"/>
        <v/>
      </c>
      <c r="AA1051" s="3" t="str">
        <f t="shared" si="198"/>
        <v/>
      </c>
      <c r="AB1051" s="249" t="str">
        <f t="shared" si="199"/>
        <v/>
      </c>
      <c r="AC1051" s="3" t="str">
        <f t="shared" si="200"/>
        <v/>
      </c>
      <c r="AD1051" s="5" t="str">
        <f t="shared" si="204"/>
        <v/>
      </c>
      <c r="AE1051" s="3" t="str">
        <f t="shared" si="201"/>
        <v/>
      </c>
      <c r="AF1051" s="3"/>
      <c r="AH1051">
        <f>MATCH(ROUND(M1051,0)&amp;ROUND(N1051,0),樣點!N:N,0)</f>
        <v>2402</v>
      </c>
      <c r="AI1051" s="5">
        <f t="shared" si="202"/>
        <v>6.9444450200535357E-3</v>
      </c>
    </row>
    <row r="1052" spans="3:35">
      <c r="C1052" s="246" t="s">
        <v>423</v>
      </c>
      <c r="D1052" s="246" t="s">
        <v>499</v>
      </c>
      <c r="E1052" s="246" t="s">
        <v>525</v>
      </c>
      <c r="F1052" s="246" t="s">
        <v>526</v>
      </c>
      <c r="G1052" s="246">
        <v>2019</v>
      </c>
      <c r="H1052" s="246">
        <v>6</v>
      </c>
      <c r="I1052" s="246">
        <v>28</v>
      </c>
      <c r="J1052" s="246">
        <v>1</v>
      </c>
      <c r="K1052" s="246" t="s">
        <v>527</v>
      </c>
      <c r="L1052" s="247">
        <v>3</v>
      </c>
      <c r="M1052" s="246">
        <v>225884</v>
      </c>
      <c r="N1052" s="246">
        <v>2625255</v>
      </c>
      <c r="O1052" s="246">
        <v>7</v>
      </c>
      <c r="P1052" s="246">
        <v>28</v>
      </c>
      <c r="Q1052" s="246">
        <v>0</v>
      </c>
      <c r="R1052" s="246"/>
      <c r="S1052" s="246"/>
      <c r="T1052" s="246" t="s">
        <v>32</v>
      </c>
      <c r="U1052" s="246"/>
      <c r="V1052" t="str">
        <f>INDEX(樣區!H:H,MATCH(F1052,樣區!E:E,0))</f>
        <v>3月,5月</v>
      </c>
      <c r="W1052" s="3" t="str">
        <f t="shared" si="194"/>
        <v>Y</v>
      </c>
      <c r="X1052" s="3" t="str">
        <f t="shared" si="195"/>
        <v/>
      </c>
      <c r="Y1052" s="3" t="str">
        <f t="shared" si="196"/>
        <v/>
      </c>
      <c r="Z1052" s="3" t="str">
        <f t="shared" si="197"/>
        <v/>
      </c>
      <c r="AA1052" s="3" t="str">
        <f t="shared" si="198"/>
        <v/>
      </c>
      <c r="AB1052" s="249" t="str">
        <f t="shared" si="199"/>
        <v/>
      </c>
      <c r="AC1052" s="3" t="str">
        <f t="shared" si="200"/>
        <v/>
      </c>
      <c r="AD1052" s="5" t="str">
        <f t="shared" si="204"/>
        <v/>
      </c>
      <c r="AE1052" s="3" t="str">
        <f t="shared" si="201"/>
        <v/>
      </c>
      <c r="AF1052" s="3"/>
      <c r="AH1052">
        <f>MATCH(ROUND(M1052,0)&amp;ROUND(N1052,0),樣點!N:N,0)</f>
        <v>2403</v>
      </c>
      <c r="AI1052" s="5">
        <f t="shared" si="202"/>
        <v>4.8611109959892929E-3</v>
      </c>
    </row>
    <row r="1053" spans="3:35">
      <c r="C1053" s="246" t="s">
        <v>423</v>
      </c>
      <c r="D1053" s="246" t="s">
        <v>499</v>
      </c>
      <c r="E1053" s="246" t="s">
        <v>525</v>
      </c>
      <c r="F1053" s="246" t="s">
        <v>526</v>
      </c>
      <c r="G1053" s="246">
        <v>2019</v>
      </c>
      <c r="H1053" s="246">
        <v>6</v>
      </c>
      <c r="I1053" s="246">
        <v>28</v>
      </c>
      <c r="J1053" s="246">
        <v>1</v>
      </c>
      <c r="K1053" s="246" t="s">
        <v>527</v>
      </c>
      <c r="L1053" s="247">
        <v>4</v>
      </c>
      <c r="M1053" s="246">
        <v>226032</v>
      </c>
      <c r="N1053" s="246">
        <v>2625023</v>
      </c>
      <c r="O1053" s="246">
        <v>7</v>
      </c>
      <c r="P1053" s="246">
        <v>35</v>
      </c>
      <c r="Q1053" s="246">
        <v>1</v>
      </c>
      <c r="R1053" s="246" t="s">
        <v>89</v>
      </c>
      <c r="S1053" s="246" t="s">
        <v>90</v>
      </c>
      <c r="T1053" s="246" t="s">
        <v>32</v>
      </c>
      <c r="U1053" s="246"/>
      <c r="V1053" t="str">
        <f>INDEX(樣區!H:H,MATCH(F1053,樣區!E:E,0))</f>
        <v>3月,5月</v>
      </c>
      <c r="W1053" s="3" t="str">
        <f t="shared" si="194"/>
        <v>Y</v>
      </c>
      <c r="X1053" s="3" t="str">
        <f t="shared" si="195"/>
        <v/>
      </c>
      <c r="Y1053" s="3" t="str">
        <f t="shared" si="196"/>
        <v/>
      </c>
      <c r="Z1053" s="3" t="str">
        <f t="shared" si="197"/>
        <v/>
      </c>
      <c r="AA1053" s="3" t="str">
        <f t="shared" si="198"/>
        <v/>
      </c>
      <c r="AB1053" s="249" t="str">
        <f t="shared" si="199"/>
        <v/>
      </c>
      <c r="AC1053" s="3" t="str">
        <f t="shared" si="200"/>
        <v/>
      </c>
      <c r="AD1053" s="5" t="str">
        <f t="shared" si="204"/>
        <v/>
      </c>
      <c r="AE1053" s="3" t="str">
        <f t="shared" si="201"/>
        <v/>
      </c>
      <c r="AF1053" s="3"/>
      <c r="AH1053">
        <f>MATCH(ROUND(M1053,0)&amp;ROUND(N1053,0),樣點!N:N,0)</f>
        <v>2404</v>
      </c>
      <c r="AI1053" s="5">
        <f t="shared" si="202"/>
        <v>7.6388889574445784E-3</v>
      </c>
    </row>
    <row r="1054" spans="3:35">
      <c r="C1054" s="246" t="s">
        <v>423</v>
      </c>
      <c r="D1054" s="246" t="s">
        <v>499</v>
      </c>
      <c r="E1054" s="246" t="s">
        <v>525</v>
      </c>
      <c r="F1054" s="246" t="s">
        <v>526</v>
      </c>
      <c r="G1054" s="246">
        <v>2019</v>
      </c>
      <c r="H1054" s="246">
        <v>6</v>
      </c>
      <c r="I1054" s="246">
        <v>28</v>
      </c>
      <c r="J1054" s="246">
        <v>1</v>
      </c>
      <c r="K1054" s="246" t="s">
        <v>527</v>
      </c>
      <c r="L1054" s="247">
        <v>5</v>
      </c>
      <c r="M1054" s="246">
        <v>225804</v>
      </c>
      <c r="N1054" s="246">
        <v>2624957</v>
      </c>
      <c r="O1054" s="246">
        <v>7</v>
      </c>
      <c r="P1054" s="246">
        <v>46</v>
      </c>
      <c r="Q1054" s="246">
        <v>0</v>
      </c>
      <c r="R1054" s="246"/>
      <c r="S1054" s="246"/>
      <c r="T1054" s="246" t="s">
        <v>32</v>
      </c>
      <c r="U1054" s="246"/>
      <c r="V1054" t="str">
        <f>INDEX(樣區!H:H,MATCH(F1054,樣區!E:E,0))</f>
        <v>3月,5月</v>
      </c>
      <c r="W1054" s="3" t="str">
        <f t="shared" si="194"/>
        <v>Y</v>
      </c>
      <c r="X1054" s="3" t="str">
        <f t="shared" si="195"/>
        <v/>
      </c>
      <c r="Y1054" s="3" t="str">
        <f t="shared" si="196"/>
        <v/>
      </c>
      <c r="Z1054" s="3" t="str">
        <f t="shared" si="197"/>
        <v/>
      </c>
      <c r="AA1054" s="3" t="str">
        <f t="shared" si="198"/>
        <v/>
      </c>
      <c r="AB1054" s="249" t="str">
        <f t="shared" si="199"/>
        <v/>
      </c>
      <c r="AC1054" s="3" t="str">
        <f t="shared" si="200"/>
        <v/>
      </c>
      <c r="AD1054" s="5" t="str">
        <f t="shared" si="204"/>
        <v/>
      </c>
      <c r="AE1054" s="3" t="str">
        <f t="shared" si="201"/>
        <v/>
      </c>
      <c r="AF1054" s="3"/>
      <c r="AH1054">
        <f>MATCH(ROUND(M1054,0)&amp;ROUND(N1054,0),樣點!N:N,0)</f>
        <v>2405</v>
      </c>
      <c r="AI1054" s="5">
        <f t="shared" si="202"/>
        <v>6.2500000349245965E-3</v>
      </c>
    </row>
    <row r="1055" spans="3:35">
      <c r="C1055" s="246" t="s">
        <v>423</v>
      </c>
      <c r="D1055" s="246" t="s">
        <v>499</v>
      </c>
      <c r="E1055" s="246" t="s">
        <v>525</v>
      </c>
      <c r="F1055" s="246" t="s">
        <v>526</v>
      </c>
      <c r="G1055" s="246">
        <v>2019</v>
      </c>
      <c r="H1055" s="246">
        <v>6</v>
      </c>
      <c r="I1055" s="246">
        <v>28</v>
      </c>
      <c r="J1055" s="246">
        <v>1</v>
      </c>
      <c r="K1055" s="246" t="s">
        <v>527</v>
      </c>
      <c r="L1055" s="247">
        <v>6</v>
      </c>
      <c r="M1055" s="246">
        <v>225470</v>
      </c>
      <c r="N1055" s="246">
        <v>2624947</v>
      </c>
      <c r="O1055" s="246">
        <v>7</v>
      </c>
      <c r="P1055" s="246">
        <v>55</v>
      </c>
      <c r="Q1055" s="246">
        <v>0</v>
      </c>
      <c r="R1055" s="246"/>
      <c r="S1055" s="246"/>
      <c r="T1055" s="246" t="s">
        <v>32</v>
      </c>
      <c r="U1055" s="246"/>
      <c r="V1055" t="str">
        <f>INDEX(樣區!H:H,MATCH(F1055,樣區!E:E,0))</f>
        <v>3月,5月</v>
      </c>
      <c r="W1055" s="3" t="str">
        <f t="shared" si="194"/>
        <v>Y</v>
      </c>
      <c r="X1055" s="3" t="str">
        <f t="shared" si="195"/>
        <v/>
      </c>
      <c r="Y1055" s="3" t="str">
        <f t="shared" si="196"/>
        <v/>
      </c>
      <c r="Z1055" s="3" t="str">
        <f t="shared" si="197"/>
        <v/>
      </c>
      <c r="AA1055" s="3" t="str">
        <f t="shared" si="198"/>
        <v/>
      </c>
      <c r="AB1055" s="249" t="str">
        <f t="shared" si="199"/>
        <v/>
      </c>
      <c r="AC1055" s="3" t="str">
        <f t="shared" si="200"/>
        <v/>
      </c>
      <c r="AD1055" s="5" t="str">
        <f t="shared" si="204"/>
        <v/>
      </c>
      <c r="AE1055" s="3" t="str">
        <f t="shared" si="201"/>
        <v/>
      </c>
      <c r="AF1055" s="3"/>
      <c r="AH1055">
        <f>MATCH(ROUND(M1055,0)&amp;ROUND(N1055,0),樣點!N:N,0)</f>
        <v>2406</v>
      </c>
      <c r="AI1055" s="5" t="str">
        <f t="shared" si="202"/>
        <v/>
      </c>
    </row>
    <row r="1056" spans="3:35">
      <c r="C1056" s="246" t="s">
        <v>423</v>
      </c>
      <c r="D1056" s="246" t="s">
        <v>499</v>
      </c>
      <c r="E1056" s="246" t="s">
        <v>528</v>
      </c>
      <c r="F1056" s="246" t="s">
        <v>529</v>
      </c>
      <c r="G1056" s="246">
        <v>2019</v>
      </c>
      <c r="H1056" s="246">
        <v>6</v>
      </c>
      <c r="I1056" s="246">
        <v>25</v>
      </c>
      <c r="J1056" s="246">
        <v>1</v>
      </c>
      <c r="K1056" s="246" t="s">
        <v>530</v>
      </c>
      <c r="L1056" s="247">
        <v>1</v>
      </c>
      <c r="M1056" s="246">
        <v>229364</v>
      </c>
      <c r="N1056" s="246">
        <v>2615454</v>
      </c>
      <c r="O1056" s="246">
        <v>8</v>
      </c>
      <c r="P1056" s="246">
        <v>22</v>
      </c>
      <c r="Q1056" s="246">
        <v>0</v>
      </c>
      <c r="R1056" s="246"/>
      <c r="S1056" s="246"/>
      <c r="T1056" s="246" t="s">
        <v>32</v>
      </c>
      <c r="U1056" s="246"/>
      <c r="V1056" t="str">
        <f>INDEX(樣區!H:H,MATCH(F1056,樣區!E:E,0))</f>
        <v>4月,6月</v>
      </c>
      <c r="W1056" s="3" t="str">
        <f t="shared" si="194"/>
        <v>Y</v>
      </c>
      <c r="X1056" s="3" t="str">
        <f t="shared" si="195"/>
        <v/>
      </c>
      <c r="Y1056" s="3" t="str">
        <f t="shared" si="196"/>
        <v/>
      </c>
      <c r="Z1056" s="3" t="str">
        <f t="shared" si="197"/>
        <v/>
      </c>
      <c r="AA1056" s="3" t="str">
        <f t="shared" si="198"/>
        <v/>
      </c>
      <c r="AB1056" s="249" t="str">
        <f t="shared" si="199"/>
        <v/>
      </c>
      <c r="AC1056" s="3" t="str">
        <f t="shared" si="200"/>
        <v/>
      </c>
      <c r="AD1056" s="5" t="str">
        <f t="shared" si="204"/>
        <v/>
      </c>
      <c r="AE1056" s="3" t="str">
        <f t="shared" si="201"/>
        <v/>
      </c>
      <c r="AF1056" s="3"/>
      <c r="AH1056">
        <f>MATCH(ROUND(M1056,0)&amp;ROUND(N1056,0),樣點!N:N,0)</f>
        <v>2407</v>
      </c>
      <c r="AI1056" s="5">
        <f t="shared" si="202"/>
        <v>9.7222219919785857E-3</v>
      </c>
    </row>
    <row r="1057" spans="3:35">
      <c r="C1057" s="246" t="s">
        <v>423</v>
      </c>
      <c r="D1057" s="246" t="s">
        <v>499</v>
      </c>
      <c r="E1057" s="246" t="s">
        <v>528</v>
      </c>
      <c r="F1057" s="246" t="s">
        <v>529</v>
      </c>
      <c r="G1057" s="246">
        <v>2019</v>
      </c>
      <c r="H1057" s="246">
        <v>6</v>
      </c>
      <c r="I1057" s="246">
        <v>25</v>
      </c>
      <c r="J1057" s="246">
        <v>1</v>
      </c>
      <c r="K1057" s="246" t="s">
        <v>530</v>
      </c>
      <c r="L1057" s="247">
        <v>2</v>
      </c>
      <c r="M1057" s="246">
        <v>229125</v>
      </c>
      <c r="N1057" s="246">
        <v>2615319</v>
      </c>
      <c r="O1057" s="246">
        <v>8</v>
      </c>
      <c r="P1057" s="246">
        <v>36</v>
      </c>
      <c r="Q1057" s="246">
        <v>0</v>
      </c>
      <c r="R1057" s="246"/>
      <c r="S1057" s="246"/>
      <c r="T1057" s="246" t="s">
        <v>32</v>
      </c>
      <c r="U1057" s="246"/>
      <c r="V1057" t="str">
        <f>INDEX(樣區!H:H,MATCH(F1057,樣區!E:E,0))</f>
        <v>4月,6月</v>
      </c>
      <c r="W1057" s="3" t="str">
        <f t="shared" si="194"/>
        <v>Y</v>
      </c>
      <c r="X1057" s="3" t="str">
        <f t="shared" si="195"/>
        <v/>
      </c>
      <c r="Y1057" s="3" t="str">
        <f t="shared" si="196"/>
        <v/>
      </c>
      <c r="Z1057" s="3" t="str">
        <f t="shared" si="197"/>
        <v/>
      </c>
      <c r="AA1057" s="3" t="str">
        <f t="shared" si="198"/>
        <v/>
      </c>
      <c r="AB1057" s="249" t="str">
        <f t="shared" si="199"/>
        <v/>
      </c>
      <c r="AC1057" s="3" t="str">
        <f t="shared" si="200"/>
        <v/>
      </c>
      <c r="AD1057" s="5" t="str">
        <f t="shared" si="204"/>
        <v/>
      </c>
      <c r="AE1057" s="3" t="str">
        <f t="shared" si="201"/>
        <v/>
      </c>
      <c r="AF1057" s="3"/>
      <c r="AH1057">
        <f>MATCH(ROUND(M1057,0)&amp;ROUND(N1057,0),樣點!N:N,0)</f>
        <v>2408</v>
      </c>
      <c r="AI1057" s="5">
        <f t="shared" si="202"/>
        <v>9.0277779963798821E-3</v>
      </c>
    </row>
    <row r="1058" spans="3:35">
      <c r="C1058" s="246" t="s">
        <v>423</v>
      </c>
      <c r="D1058" s="246" t="s">
        <v>499</v>
      </c>
      <c r="E1058" s="246" t="s">
        <v>528</v>
      </c>
      <c r="F1058" s="246" t="s">
        <v>529</v>
      </c>
      <c r="G1058" s="246">
        <v>2019</v>
      </c>
      <c r="H1058" s="246">
        <v>6</v>
      </c>
      <c r="I1058" s="246">
        <v>25</v>
      </c>
      <c r="J1058" s="246">
        <v>1</v>
      </c>
      <c r="K1058" s="246" t="s">
        <v>530</v>
      </c>
      <c r="L1058" s="247">
        <v>3</v>
      </c>
      <c r="M1058" s="246">
        <v>228877</v>
      </c>
      <c r="N1058" s="246">
        <v>2615200</v>
      </c>
      <c r="O1058" s="246">
        <v>8</v>
      </c>
      <c r="P1058" s="246">
        <v>49</v>
      </c>
      <c r="Q1058" s="246">
        <v>0</v>
      </c>
      <c r="R1058" s="246"/>
      <c r="S1058" s="246"/>
      <c r="T1058" s="246" t="s">
        <v>133</v>
      </c>
      <c r="U1058" s="246"/>
      <c r="V1058" t="str">
        <f>INDEX(樣區!H:H,MATCH(F1058,樣區!E:E,0))</f>
        <v>4月,6月</v>
      </c>
      <c r="W1058" s="3" t="str">
        <f t="shared" si="194"/>
        <v>Y</v>
      </c>
      <c r="X1058" s="3" t="str">
        <f t="shared" si="195"/>
        <v/>
      </c>
      <c r="Y1058" s="3" t="str">
        <f t="shared" si="196"/>
        <v/>
      </c>
      <c r="Z1058" s="3" t="str">
        <f t="shared" si="197"/>
        <v/>
      </c>
      <c r="AA1058" s="3" t="str">
        <f t="shared" si="198"/>
        <v/>
      </c>
      <c r="AB1058" s="249" t="str">
        <f t="shared" si="199"/>
        <v/>
      </c>
      <c r="AC1058" s="3" t="str">
        <f t="shared" si="200"/>
        <v/>
      </c>
      <c r="AD1058" s="5" t="str">
        <f t="shared" si="204"/>
        <v/>
      </c>
      <c r="AE1058" s="3" t="str">
        <f t="shared" si="201"/>
        <v/>
      </c>
      <c r="AF1058" s="3"/>
      <c r="AH1058">
        <f>MATCH(ROUND(M1058,0)&amp;ROUND(N1058,0),樣點!N:N,0)</f>
        <v>2409</v>
      </c>
      <c r="AI1058" s="5">
        <f t="shared" si="202"/>
        <v>7.6388890156522393E-3</v>
      </c>
    </row>
    <row r="1059" spans="3:35">
      <c r="C1059" s="246" t="s">
        <v>423</v>
      </c>
      <c r="D1059" s="246" t="s">
        <v>499</v>
      </c>
      <c r="E1059" s="246" t="s">
        <v>528</v>
      </c>
      <c r="F1059" s="246" t="s">
        <v>529</v>
      </c>
      <c r="G1059" s="246">
        <v>2019</v>
      </c>
      <c r="H1059" s="246">
        <v>6</v>
      </c>
      <c r="I1059" s="246">
        <v>25</v>
      </c>
      <c r="J1059" s="246">
        <v>1</v>
      </c>
      <c r="K1059" s="246" t="s">
        <v>530</v>
      </c>
      <c r="L1059" s="247">
        <v>4</v>
      </c>
      <c r="M1059" s="246">
        <v>228713</v>
      </c>
      <c r="N1059" s="246">
        <v>2615149</v>
      </c>
      <c r="O1059" s="246">
        <v>9</v>
      </c>
      <c r="P1059" s="246">
        <v>0</v>
      </c>
      <c r="Q1059" s="246">
        <v>0</v>
      </c>
      <c r="R1059" s="246"/>
      <c r="S1059" s="246"/>
      <c r="T1059" s="246" t="s">
        <v>50</v>
      </c>
      <c r="U1059" s="246"/>
      <c r="V1059" t="str">
        <f>INDEX(樣區!H:H,MATCH(F1059,樣區!E:E,0))</f>
        <v>4月,6月</v>
      </c>
      <c r="W1059" s="3" t="str">
        <f t="shared" si="194"/>
        <v>Y</v>
      </c>
      <c r="X1059" s="3" t="str">
        <f t="shared" si="195"/>
        <v/>
      </c>
      <c r="Y1059" s="3" t="str">
        <f t="shared" si="196"/>
        <v/>
      </c>
      <c r="Z1059" s="3" t="str">
        <f t="shared" si="197"/>
        <v/>
      </c>
      <c r="AA1059" s="3" t="str">
        <f t="shared" si="198"/>
        <v/>
      </c>
      <c r="AB1059" s="249" t="str">
        <f t="shared" si="199"/>
        <v/>
      </c>
      <c r="AC1059" s="3" t="str">
        <f t="shared" si="200"/>
        <v/>
      </c>
      <c r="AD1059" s="5" t="str">
        <f t="shared" si="204"/>
        <v/>
      </c>
      <c r="AE1059" s="3" t="str">
        <f t="shared" si="201"/>
        <v/>
      </c>
      <c r="AF1059" s="3"/>
      <c r="AH1059">
        <f>MATCH(ROUND(M1059,0)&amp;ROUND(N1059,0),樣點!N:N,0)</f>
        <v>2410</v>
      </c>
      <c r="AI1059" s="5">
        <f t="shared" si="202"/>
        <v>9.0277770068496466E-3</v>
      </c>
    </row>
    <row r="1060" spans="3:35">
      <c r="C1060" s="246" t="s">
        <v>423</v>
      </c>
      <c r="D1060" s="246" t="s">
        <v>499</v>
      </c>
      <c r="E1060" s="246" t="s">
        <v>528</v>
      </c>
      <c r="F1060" s="246" t="s">
        <v>529</v>
      </c>
      <c r="G1060" s="246">
        <v>2019</v>
      </c>
      <c r="H1060" s="246">
        <v>6</v>
      </c>
      <c r="I1060" s="246">
        <v>25</v>
      </c>
      <c r="J1060" s="246">
        <v>1</v>
      </c>
      <c r="K1060" s="246" t="s">
        <v>530</v>
      </c>
      <c r="L1060" s="247">
        <v>5</v>
      </c>
      <c r="M1060" s="246">
        <v>228396</v>
      </c>
      <c r="N1060" s="246">
        <v>2615056</v>
      </c>
      <c r="O1060" s="246">
        <v>9</v>
      </c>
      <c r="P1060" s="246">
        <v>13</v>
      </c>
      <c r="Q1060" s="246">
        <v>0</v>
      </c>
      <c r="R1060" s="246"/>
      <c r="S1060" s="246"/>
      <c r="T1060" s="246" t="s">
        <v>54</v>
      </c>
      <c r="U1060" s="246"/>
      <c r="V1060" t="str">
        <f>INDEX(樣區!H:H,MATCH(F1060,樣區!E:E,0))</f>
        <v>4月,6月</v>
      </c>
      <c r="W1060" s="3" t="str">
        <f t="shared" si="194"/>
        <v>Y</v>
      </c>
      <c r="X1060" s="3" t="str">
        <f t="shared" si="195"/>
        <v/>
      </c>
      <c r="Y1060" s="3" t="str">
        <f t="shared" si="196"/>
        <v/>
      </c>
      <c r="Z1060" s="3" t="str">
        <f t="shared" si="197"/>
        <v/>
      </c>
      <c r="AA1060" s="3" t="str">
        <f t="shared" si="198"/>
        <v/>
      </c>
      <c r="AB1060" s="249" t="str">
        <f t="shared" si="199"/>
        <v/>
      </c>
      <c r="AC1060" s="3" t="str">
        <f t="shared" si="200"/>
        <v/>
      </c>
      <c r="AD1060" s="5" t="str">
        <f t="shared" si="204"/>
        <v/>
      </c>
      <c r="AE1060" s="3" t="str">
        <f t="shared" si="201"/>
        <v/>
      </c>
      <c r="AF1060" s="3"/>
      <c r="AH1060">
        <f>MATCH(ROUND(M1060,0)&amp;ROUND(N1060,0),樣點!N:N,0)</f>
        <v>2411</v>
      </c>
      <c r="AI1060" s="5">
        <f t="shared" si="202"/>
        <v>7.6388890156522393E-3</v>
      </c>
    </row>
    <row r="1061" spans="3:35">
      <c r="C1061" s="246" t="s">
        <v>423</v>
      </c>
      <c r="D1061" s="246" t="s">
        <v>499</v>
      </c>
      <c r="E1061" s="246" t="s">
        <v>528</v>
      </c>
      <c r="F1061" s="246" t="s">
        <v>529</v>
      </c>
      <c r="G1061" s="246">
        <v>2019</v>
      </c>
      <c r="H1061" s="246">
        <v>6</v>
      </c>
      <c r="I1061" s="246">
        <v>25</v>
      </c>
      <c r="J1061" s="246">
        <v>1</v>
      </c>
      <c r="K1061" s="246" t="s">
        <v>530</v>
      </c>
      <c r="L1061" s="247">
        <v>6</v>
      </c>
      <c r="M1061" s="246">
        <v>228153</v>
      </c>
      <c r="N1061" s="246">
        <v>2614951</v>
      </c>
      <c r="O1061" s="246">
        <v>9</v>
      </c>
      <c r="P1061" s="246">
        <v>24</v>
      </c>
      <c r="Q1061" s="246">
        <v>0</v>
      </c>
      <c r="R1061" s="246"/>
      <c r="S1061" s="246"/>
      <c r="T1061" s="246" t="s">
        <v>26</v>
      </c>
      <c r="U1061" s="246"/>
      <c r="V1061" t="str">
        <f>INDEX(樣區!H:H,MATCH(F1061,樣區!E:E,0))</f>
        <v>4月,6月</v>
      </c>
      <c r="W1061" s="3" t="str">
        <f t="shared" si="194"/>
        <v>Y</v>
      </c>
      <c r="X1061" s="3" t="str">
        <f t="shared" si="195"/>
        <v/>
      </c>
      <c r="Y1061" s="3" t="str">
        <f t="shared" si="196"/>
        <v/>
      </c>
      <c r="Z1061" s="3" t="str">
        <f t="shared" si="197"/>
        <v/>
      </c>
      <c r="AA1061" s="3" t="str">
        <f t="shared" si="198"/>
        <v/>
      </c>
      <c r="AB1061" s="249" t="str">
        <f t="shared" si="199"/>
        <v/>
      </c>
      <c r="AC1061" s="3" t="str">
        <f t="shared" si="200"/>
        <v/>
      </c>
      <c r="AD1061" s="5" t="str">
        <f t="shared" si="204"/>
        <v/>
      </c>
      <c r="AE1061" s="3" t="str">
        <f t="shared" si="201"/>
        <v/>
      </c>
      <c r="AF1061" s="3"/>
      <c r="AH1061">
        <f>MATCH(ROUND(M1061,0)&amp;ROUND(N1061,0),樣點!N:N,0)</f>
        <v>2412</v>
      </c>
      <c r="AI1061" s="5" t="str">
        <f t="shared" si="202"/>
        <v/>
      </c>
    </row>
    <row r="1062" spans="3:35">
      <c r="C1062" s="246" t="s">
        <v>423</v>
      </c>
      <c r="D1062" s="246" t="s">
        <v>499</v>
      </c>
      <c r="E1062" s="246" t="s">
        <v>531</v>
      </c>
      <c r="F1062" s="246" t="s">
        <v>532</v>
      </c>
      <c r="G1062" s="246">
        <v>2019</v>
      </c>
      <c r="H1062" s="246">
        <v>6</v>
      </c>
      <c r="I1062" s="246">
        <v>19</v>
      </c>
      <c r="J1062" s="246">
        <v>1</v>
      </c>
      <c r="K1062" s="246" t="s">
        <v>533</v>
      </c>
      <c r="L1062" s="247">
        <v>1</v>
      </c>
      <c r="M1062" s="246">
        <v>211295</v>
      </c>
      <c r="N1062" s="246">
        <v>2635546</v>
      </c>
      <c r="O1062" s="246">
        <v>8</v>
      </c>
      <c r="P1062" s="246">
        <v>20</v>
      </c>
      <c r="Q1062" s="246">
        <v>0</v>
      </c>
      <c r="R1062" s="246"/>
      <c r="S1062" s="246"/>
      <c r="T1062" s="246" t="s">
        <v>26</v>
      </c>
      <c r="U1062" s="246" t="s">
        <v>534</v>
      </c>
      <c r="V1062" t="str">
        <f>INDEX(樣區!H:H,MATCH(F1062,樣區!E:E,0))</f>
        <v>3月,5月</v>
      </c>
      <c r="W1062" s="3" t="str">
        <f t="shared" si="194"/>
        <v>Y</v>
      </c>
      <c r="X1062" s="3" t="str">
        <f t="shared" si="195"/>
        <v/>
      </c>
      <c r="Y1062" s="3" t="str">
        <f t="shared" si="196"/>
        <v/>
      </c>
      <c r="Z1062" s="3" t="str">
        <f t="shared" si="197"/>
        <v/>
      </c>
      <c r="AA1062" s="3" t="str">
        <f t="shared" si="198"/>
        <v/>
      </c>
      <c r="AB1062" s="249" t="str">
        <f t="shared" si="199"/>
        <v/>
      </c>
      <c r="AC1062" s="3" t="str">
        <f t="shared" si="200"/>
        <v/>
      </c>
      <c r="AD1062" s="5" t="str">
        <f t="shared" si="204"/>
        <v/>
      </c>
      <c r="AE1062" s="3" t="str">
        <f t="shared" si="201"/>
        <v/>
      </c>
      <c r="AF1062" s="3"/>
      <c r="AH1062">
        <f>MATCH(ROUND(M1062,0)&amp;ROUND(N1062,0),樣點!N:N,0)</f>
        <v>2413</v>
      </c>
      <c r="AI1062" s="5">
        <f t="shared" si="202"/>
        <v>1.2500000011641532E-2</v>
      </c>
    </row>
    <row r="1063" spans="3:35">
      <c r="C1063" s="246" t="s">
        <v>423</v>
      </c>
      <c r="D1063" s="246" t="s">
        <v>499</v>
      </c>
      <c r="E1063" s="246" t="s">
        <v>531</v>
      </c>
      <c r="F1063" s="246" t="s">
        <v>532</v>
      </c>
      <c r="G1063" s="246">
        <v>2019</v>
      </c>
      <c r="H1063" s="246">
        <v>6</v>
      </c>
      <c r="I1063" s="246">
        <v>19</v>
      </c>
      <c r="J1063" s="246">
        <v>1</v>
      </c>
      <c r="K1063" s="246" t="s">
        <v>533</v>
      </c>
      <c r="L1063" s="247">
        <v>2</v>
      </c>
      <c r="M1063" s="246">
        <v>211539</v>
      </c>
      <c r="N1063" s="246">
        <v>2635575</v>
      </c>
      <c r="O1063" s="246">
        <v>8</v>
      </c>
      <c r="P1063" s="246">
        <v>38</v>
      </c>
      <c r="Q1063" s="246">
        <v>0</v>
      </c>
      <c r="R1063" s="246"/>
      <c r="S1063" s="246"/>
      <c r="T1063" s="246" t="s">
        <v>26</v>
      </c>
      <c r="U1063" s="246"/>
      <c r="V1063" t="str">
        <f>INDEX(樣區!H:H,MATCH(F1063,樣區!E:E,0))</f>
        <v>3月,5月</v>
      </c>
      <c r="W1063" s="3" t="str">
        <f t="shared" si="194"/>
        <v>Y</v>
      </c>
      <c r="X1063" s="3" t="str">
        <f t="shared" si="195"/>
        <v/>
      </c>
      <c r="Y1063" s="3" t="str">
        <f t="shared" si="196"/>
        <v/>
      </c>
      <c r="Z1063" s="3" t="str">
        <f t="shared" si="197"/>
        <v/>
      </c>
      <c r="AA1063" s="3" t="str">
        <f t="shared" si="198"/>
        <v/>
      </c>
      <c r="AB1063" s="249" t="str">
        <f t="shared" si="199"/>
        <v/>
      </c>
      <c r="AC1063" s="3" t="str">
        <f t="shared" si="200"/>
        <v/>
      </c>
      <c r="AD1063" s="5" t="str">
        <f t="shared" si="204"/>
        <v/>
      </c>
      <c r="AE1063" s="3" t="str">
        <f t="shared" si="201"/>
        <v/>
      </c>
      <c r="AF1063" s="3"/>
      <c r="AH1063">
        <f>MATCH(ROUND(M1063,0)&amp;ROUND(N1063,0),樣點!N:N,0)</f>
        <v>2414</v>
      </c>
      <c r="AI1063" s="5">
        <f t="shared" si="202"/>
        <v>7.6388889574445784E-3</v>
      </c>
    </row>
    <row r="1064" spans="3:35">
      <c r="C1064" s="246" t="s">
        <v>423</v>
      </c>
      <c r="D1064" s="246" t="s">
        <v>499</v>
      </c>
      <c r="E1064" s="246" t="s">
        <v>531</v>
      </c>
      <c r="F1064" s="246" t="s">
        <v>532</v>
      </c>
      <c r="G1064" s="246">
        <v>2019</v>
      </c>
      <c r="H1064" s="246">
        <v>6</v>
      </c>
      <c r="I1064" s="246">
        <v>19</v>
      </c>
      <c r="J1064" s="246">
        <v>1</v>
      </c>
      <c r="K1064" s="246" t="s">
        <v>533</v>
      </c>
      <c r="L1064" s="247">
        <v>3</v>
      </c>
      <c r="M1064" s="246">
        <v>211702</v>
      </c>
      <c r="N1064" s="246">
        <v>2635710</v>
      </c>
      <c r="O1064" s="246">
        <v>8</v>
      </c>
      <c r="P1064" s="246">
        <v>49</v>
      </c>
      <c r="Q1064" s="246">
        <v>0</v>
      </c>
      <c r="R1064" s="246"/>
      <c r="S1064" s="246"/>
      <c r="T1064" s="246" t="s">
        <v>26</v>
      </c>
      <c r="U1064" s="246" t="s">
        <v>535</v>
      </c>
      <c r="V1064" t="str">
        <f>INDEX(樣區!H:H,MATCH(F1064,樣區!E:E,0))</f>
        <v>3月,5月</v>
      </c>
      <c r="W1064" s="3" t="str">
        <f t="shared" si="194"/>
        <v>Y</v>
      </c>
      <c r="X1064" s="3" t="str">
        <f t="shared" si="195"/>
        <v/>
      </c>
      <c r="Y1064" s="3" t="str">
        <f t="shared" si="196"/>
        <v/>
      </c>
      <c r="Z1064" s="3" t="str">
        <f t="shared" si="197"/>
        <v/>
      </c>
      <c r="AA1064" s="3" t="str">
        <f t="shared" si="198"/>
        <v/>
      </c>
      <c r="AB1064" s="249" t="str">
        <f t="shared" si="199"/>
        <v/>
      </c>
      <c r="AC1064" s="3" t="str">
        <f t="shared" si="200"/>
        <v/>
      </c>
      <c r="AD1064" s="5" t="str">
        <f t="shared" si="204"/>
        <v/>
      </c>
      <c r="AE1064" s="3" t="str">
        <f t="shared" si="201"/>
        <v/>
      </c>
      <c r="AF1064" s="3"/>
      <c r="AH1064">
        <f>MATCH(ROUND(M1064,0)&amp;ROUND(N1064,0),樣點!N:N,0)</f>
        <v>2415</v>
      </c>
      <c r="AI1064" s="5">
        <f t="shared" si="202"/>
        <v>6.9444440305233002E-3</v>
      </c>
    </row>
    <row r="1065" spans="3:35">
      <c r="C1065" s="246" t="s">
        <v>423</v>
      </c>
      <c r="D1065" s="246" t="s">
        <v>499</v>
      </c>
      <c r="E1065" s="246" t="s">
        <v>531</v>
      </c>
      <c r="F1065" s="246" t="s">
        <v>532</v>
      </c>
      <c r="G1065" s="246">
        <v>2019</v>
      </c>
      <c r="H1065" s="246">
        <v>6</v>
      </c>
      <c r="I1065" s="246">
        <v>19</v>
      </c>
      <c r="J1065" s="246">
        <v>1</v>
      </c>
      <c r="K1065" s="246" t="s">
        <v>533</v>
      </c>
      <c r="L1065" s="247">
        <v>4</v>
      </c>
      <c r="M1065" s="246">
        <v>211901</v>
      </c>
      <c r="N1065" s="246">
        <v>2635770</v>
      </c>
      <c r="O1065" s="246">
        <v>8</v>
      </c>
      <c r="P1065" s="246">
        <v>59</v>
      </c>
      <c r="Q1065" s="246">
        <v>0</v>
      </c>
      <c r="R1065" s="246"/>
      <c r="S1065" s="246"/>
      <c r="T1065" s="246" t="s">
        <v>26</v>
      </c>
      <c r="U1065" s="246"/>
      <c r="V1065" t="str">
        <f>INDEX(樣區!H:H,MATCH(F1065,樣區!E:E,0))</f>
        <v>3月,5月</v>
      </c>
      <c r="W1065" s="3" t="str">
        <f t="shared" si="194"/>
        <v>Y</v>
      </c>
      <c r="X1065" s="3" t="str">
        <f t="shared" si="195"/>
        <v/>
      </c>
      <c r="Y1065" s="3" t="str">
        <f t="shared" si="196"/>
        <v/>
      </c>
      <c r="Z1065" s="3" t="str">
        <f t="shared" si="197"/>
        <v/>
      </c>
      <c r="AA1065" s="3" t="str">
        <f t="shared" si="198"/>
        <v/>
      </c>
      <c r="AB1065" s="249" t="str">
        <f t="shared" si="199"/>
        <v/>
      </c>
      <c r="AC1065" s="3" t="str">
        <f t="shared" si="200"/>
        <v/>
      </c>
      <c r="AD1065" s="5" t="str">
        <f t="shared" si="204"/>
        <v/>
      </c>
      <c r="AE1065" s="3" t="str">
        <f t="shared" si="201"/>
        <v/>
      </c>
      <c r="AF1065" s="3"/>
      <c r="AH1065">
        <f>MATCH(ROUND(M1065,0)&amp;ROUND(N1065,0),樣點!N:N,0)</f>
        <v>2416</v>
      </c>
      <c r="AI1065" s="5">
        <f t="shared" si="202"/>
        <v>6.9444449618458748E-3</v>
      </c>
    </row>
    <row r="1066" spans="3:35">
      <c r="C1066" s="246" t="s">
        <v>423</v>
      </c>
      <c r="D1066" s="246" t="s">
        <v>499</v>
      </c>
      <c r="E1066" s="246" t="s">
        <v>531</v>
      </c>
      <c r="F1066" s="246" t="s">
        <v>532</v>
      </c>
      <c r="G1066" s="246">
        <v>2019</v>
      </c>
      <c r="H1066" s="246">
        <v>6</v>
      </c>
      <c r="I1066" s="246">
        <v>19</v>
      </c>
      <c r="J1066" s="246">
        <v>1</v>
      </c>
      <c r="K1066" s="246" t="s">
        <v>533</v>
      </c>
      <c r="L1066" s="247">
        <v>5</v>
      </c>
      <c r="M1066" s="246">
        <v>212053</v>
      </c>
      <c r="N1066" s="246">
        <v>2635946</v>
      </c>
      <c r="O1066" s="246">
        <v>9</v>
      </c>
      <c r="P1066" s="246">
        <v>9</v>
      </c>
      <c r="Q1066" s="246">
        <v>2</v>
      </c>
      <c r="R1066" s="246" t="s">
        <v>43</v>
      </c>
      <c r="S1066" s="246" t="s">
        <v>44</v>
      </c>
      <c r="T1066" s="246" t="s">
        <v>26</v>
      </c>
      <c r="U1066" s="246"/>
      <c r="V1066" t="str">
        <f>INDEX(樣區!H:H,MATCH(F1066,樣區!E:E,0))</f>
        <v>3月,5月</v>
      </c>
      <c r="W1066" s="3" t="str">
        <f t="shared" si="194"/>
        <v>Y</v>
      </c>
      <c r="X1066" s="3" t="str">
        <f t="shared" si="195"/>
        <v/>
      </c>
      <c r="Y1066" s="3" t="str">
        <f t="shared" si="196"/>
        <v/>
      </c>
      <c r="Z1066" s="3" t="str">
        <f t="shared" si="197"/>
        <v/>
      </c>
      <c r="AA1066" s="3" t="str">
        <f t="shared" si="198"/>
        <v/>
      </c>
      <c r="AB1066" s="249" t="str">
        <f t="shared" si="199"/>
        <v/>
      </c>
      <c r="AC1066" s="3" t="str">
        <f t="shared" si="200"/>
        <v/>
      </c>
      <c r="AD1066" s="5" t="str">
        <f t="shared" si="204"/>
        <v/>
      </c>
      <c r="AE1066" s="3" t="str">
        <f t="shared" si="201"/>
        <v/>
      </c>
      <c r="AF1066" s="3"/>
      <c r="AH1066">
        <f>MATCH(ROUND(M1066,0)&amp;ROUND(N1066,0),樣點!N:N,0)</f>
        <v>2417</v>
      </c>
      <c r="AI1066" s="5">
        <f t="shared" si="202"/>
        <v>9.0277770068496466E-3</v>
      </c>
    </row>
    <row r="1067" spans="3:35">
      <c r="C1067" s="246" t="s">
        <v>423</v>
      </c>
      <c r="D1067" s="246" t="s">
        <v>499</v>
      </c>
      <c r="E1067" s="246" t="s">
        <v>531</v>
      </c>
      <c r="F1067" s="246" t="s">
        <v>532</v>
      </c>
      <c r="G1067" s="246">
        <v>2019</v>
      </c>
      <c r="H1067" s="246">
        <v>6</v>
      </c>
      <c r="I1067" s="246">
        <v>19</v>
      </c>
      <c r="J1067" s="246">
        <v>1</v>
      </c>
      <c r="K1067" s="246" t="s">
        <v>533</v>
      </c>
      <c r="L1067" s="247">
        <v>6</v>
      </c>
      <c r="M1067" s="246">
        <v>212178</v>
      </c>
      <c r="N1067" s="246">
        <v>2636125</v>
      </c>
      <c r="O1067" s="246">
        <v>9</v>
      </c>
      <c r="P1067" s="246">
        <v>22</v>
      </c>
      <c r="Q1067" s="246">
        <v>0</v>
      </c>
      <c r="R1067" s="246"/>
      <c r="S1067" s="246"/>
      <c r="T1067" s="246" t="s">
        <v>26</v>
      </c>
      <c r="U1067" s="246" t="s">
        <v>536</v>
      </c>
      <c r="V1067" t="str">
        <f>INDEX(樣區!H:H,MATCH(F1067,樣區!E:E,0))</f>
        <v>3月,5月</v>
      </c>
      <c r="W1067" s="3" t="str">
        <f t="shared" si="194"/>
        <v>Y</v>
      </c>
      <c r="X1067" s="3" t="str">
        <f t="shared" si="195"/>
        <v/>
      </c>
      <c r="Y1067" s="3" t="str">
        <f t="shared" si="196"/>
        <v/>
      </c>
      <c r="Z1067" s="3" t="str">
        <f t="shared" si="197"/>
        <v/>
      </c>
      <c r="AA1067" s="3" t="str">
        <f t="shared" si="198"/>
        <v/>
      </c>
      <c r="AB1067" s="249" t="str">
        <f t="shared" si="199"/>
        <v/>
      </c>
      <c r="AC1067" s="3" t="str">
        <f t="shared" si="200"/>
        <v/>
      </c>
      <c r="AD1067" s="5" t="str">
        <f t="shared" si="204"/>
        <v/>
      </c>
      <c r="AE1067" s="3" t="str">
        <f t="shared" si="201"/>
        <v/>
      </c>
      <c r="AF1067" s="3"/>
      <c r="AH1067">
        <f>MATCH(ROUND(M1067,0)&amp;ROUND(N1067,0),樣點!N:N,0)</f>
        <v>2418</v>
      </c>
      <c r="AI1067" s="5" t="str">
        <f t="shared" si="202"/>
        <v/>
      </c>
    </row>
    <row r="1068" spans="3:35">
      <c r="C1068" s="246" t="s">
        <v>423</v>
      </c>
      <c r="D1068" s="246" t="s">
        <v>499</v>
      </c>
      <c r="E1068" s="246" t="s">
        <v>537</v>
      </c>
      <c r="F1068" s="246" t="s">
        <v>538</v>
      </c>
      <c r="G1068" s="246">
        <v>2019</v>
      </c>
      <c r="H1068" s="246">
        <v>6</v>
      </c>
      <c r="I1068" s="246">
        <v>21</v>
      </c>
      <c r="J1068" s="246">
        <v>1</v>
      </c>
      <c r="K1068" s="246" t="s">
        <v>539</v>
      </c>
      <c r="L1068" s="247">
        <v>1</v>
      </c>
      <c r="M1068" s="246">
        <v>210374</v>
      </c>
      <c r="N1068" s="246">
        <v>2639128</v>
      </c>
      <c r="O1068" s="246">
        <v>8</v>
      </c>
      <c r="P1068" s="246">
        <v>19</v>
      </c>
      <c r="Q1068" s="246">
        <v>0</v>
      </c>
      <c r="R1068" s="246"/>
      <c r="S1068" s="246"/>
      <c r="T1068" s="246" t="s">
        <v>26</v>
      </c>
      <c r="U1068" s="246"/>
      <c r="V1068" t="str">
        <f>INDEX(樣區!H:H,MATCH(F1068,樣區!E:E,0))</f>
        <v>3月,5月</v>
      </c>
      <c r="W1068" s="3" t="str">
        <f t="shared" si="194"/>
        <v>Y</v>
      </c>
      <c r="X1068" s="3" t="str">
        <f t="shared" si="195"/>
        <v/>
      </c>
      <c r="Y1068" s="3" t="str">
        <f t="shared" si="196"/>
        <v/>
      </c>
      <c r="Z1068" s="3" t="str">
        <f t="shared" si="197"/>
        <v/>
      </c>
      <c r="AA1068" s="3" t="str">
        <f t="shared" si="198"/>
        <v/>
      </c>
      <c r="AB1068" s="249" t="str">
        <f t="shared" si="199"/>
        <v/>
      </c>
      <c r="AC1068" s="3" t="str">
        <f t="shared" si="200"/>
        <v/>
      </c>
      <c r="AD1068" s="5" t="str">
        <f t="shared" si="204"/>
        <v/>
      </c>
      <c r="AE1068" s="3" t="str">
        <f t="shared" si="201"/>
        <v/>
      </c>
      <c r="AF1068" s="3"/>
      <c r="AH1068">
        <f>MATCH(ROUND(M1068,0)&amp;ROUND(N1068,0),樣點!N:N,0)</f>
        <v>2419</v>
      </c>
      <c r="AI1068" s="5">
        <f t="shared" si="202"/>
        <v>6.2500000349245965E-3</v>
      </c>
    </row>
    <row r="1069" spans="3:35">
      <c r="C1069" s="246" t="s">
        <v>423</v>
      </c>
      <c r="D1069" s="246" t="s">
        <v>499</v>
      </c>
      <c r="E1069" s="246" t="s">
        <v>537</v>
      </c>
      <c r="F1069" s="246" t="s">
        <v>538</v>
      </c>
      <c r="G1069" s="246">
        <v>2019</v>
      </c>
      <c r="H1069" s="246">
        <v>6</v>
      </c>
      <c r="I1069" s="246">
        <v>21</v>
      </c>
      <c r="J1069" s="246">
        <v>1</v>
      </c>
      <c r="K1069" s="246" t="s">
        <v>539</v>
      </c>
      <c r="L1069" s="247">
        <v>2</v>
      </c>
      <c r="M1069" s="246">
        <v>210421</v>
      </c>
      <c r="N1069" s="246">
        <v>2639350</v>
      </c>
      <c r="O1069" s="246">
        <v>8</v>
      </c>
      <c r="P1069" s="246">
        <v>28</v>
      </c>
      <c r="Q1069" s="246">
        <v>0</v>
      </c>
      <c r="R1069" s="246"/>
      <c r="S1069" s="246"/>
      <c r="T1069" s="246" t="s">
        <v>26</v>
      </c>
      <c r="U1069" s="246"/>
      <c r="V1069" t="str">
        <f>INDEX(樣區!H:H,MATCH(F1069,樣區!E:E,0))</f>
        <v>3月,5月</v>
      </c>
      <c r="W1069" s="3" t="str">
        <f t="shared" si="194"/>
        <v>Y</v>
      </c>
      <c r="X1069" s="3" t="str">
        <f t="shared" si="195"/>
        <v/>
      </c>
      <c r="Y1069" s="3" t="str">
        <f t="shared" si="196"/>
        <v/>
      </c>
      <c r="Z1069" s="3" t="str">
        <f t="shared" si="197"/>
        <v/>
      </c>
      <c r="AA1069" s="3" t="str">
        <f t="shared" si="198"/>
        <v/>
      </c>
      <c r="AB1069" s="249" t="str">
        <f t="shared" si="199"/>
        <v/>
      </c>
      <c r="AC1069" s="3" t="str">
        <f t="shared" si="200"/>
        <v/>
      </c>
      <c r="AD1069" s="5" t="str">
        <f t="shared" si="204"/>
        <v/>
      </c>
      <c r="AE1069" s="3" t="str">
        <f t="shared" si="201"/>
        <v/>
      </c>
      <c r="AF1069" s="3"/>
      <c r="AH1069">
        <f>MATCH(ROUND(M1069,0)&amp;ROUND(N1069,0),樣點!N:N,0)</f>
        <v>2420</v>
      </c>
      <c r="AI1069" s="5">
        <f t="shared" si="202"/>
        <v>6.2499999767169356E-3</v>
      </c>
    </row>
    <row r="1070" spans="3:35">
      <c r="C1070" s="246" t="s">
        <v>423</v>
      </c>
      <c r="D1070" s="246" t="s">
        <v>499</v>
      </c>
      <c r="E1070" s="246" t="s">
        <v>537</v>
      </c>
      <c r="F1070" s="246" t="s">
        <v>538</v>
      </c>
      <c r="G1070" s="246">
        <v>2019</v>
      </c>
      <c r="H1070" s="246">
        <v>6</v>
      </c>
      <c r="I1070" s="246">
        <v>21</v>
      </c>
      <c r="J1070" s="246">
        <v>1</v>
      </c>
      <c r="K1070" s="246" t="s">
        <v>539</v>
      </c>
      <c r="L1070" s="247">
        <v>3</v>
      </c>
      <c r="M1070" s="246">
        <v>210337</v>
      </c>
      <c r="N1070" s="246">
        <v>2639559</v>
      </c>
      <c r="O1070" s="246">
        <v>8</v>
      </c>
      <c r="P1070" s="246">
        <v>37</v>
      </c>
      <c r="Q1070" s="246">
        <v>0</v>
      </c>
      <c r="R1070" s="246"/>
      <c r="S1070" s="246"/>
      <c r="T1070" s="246" t="s">
        <v>26</v>
      </c>
      <c r="U1070" s="246"/>
      <c r="V1070" t="str">
        <f>INDEX(樣區!H:H,MATCH(F1070,樣區!E:E,0))</f>
        <v>3月,5月</v>
      </c>
      <c r="W1070" s="3" t="str">
        <f t="shared" si="194"/>
        <v>N</v>
      </c>
      <c r="X1070" s="3" t="str">
        <f t="shared" si="195"/>
        <v/>
      </c>
      <c r="Y1070" s="3" t="str">
        <f t="shared" si="196"/>
        <v/>
      </c>
      <c r="Z1070" s="3" t="str">
        <f t="shared" si="197"/>
        <v/>
      </c>
      <c r="AA1070" s="3" t="str">
        <f t="shared" si="198"/>
        <v/>
      </c>
      <c r="AB1070" s="2" t="str">
        <f t="shared" si="199"/>
        <v/>
      </c>
      <c r="AC1070" s="3" t="str">
        <f t="shared" si="200"/>
        <v/>
      </c>
      <c r="AD1070" s="5" t="str">
        <f>IF(ISBLANK(O1070),"需記錄時間",IFERROR(IF((AI1070-TIME(0,5,59))&lt;0,"需計滿6分鍾",""),""))</f>
        <v/>
      </c>
      <c r="AE1070" s="3" t="str">
        <f t="shared" si="201"/>
        <v/>
      </c>
      <c r="AF1070" s="3"/>
      <c r="AH1070" t="e">
        <f>MATCH(ROUND(M1070,0)&amp;ROUND(N1070,0),樣點!N:N,0)</f>
        <v>#N/A</v>
      </c>
      <c r="AI1070" s="5">
        <f t="shared" si="202"/>
        <v>6.2500000349245965E-3</v>
      </c>
    </row>
    <row r="1071" spans="3:35">
      <c r="C1071" s="246" t="s">
        <v>423</v>
      </c>
      <c r="D1071" s="246" t="s">
        <v>499</v>
      </c>
      <c r="E1071" s="246" t="s">
        <v>537</v>
      </c>
      <c r="F1071" s="246" t="s">
        <v>538</v>
      </c>
      <c r="G1071" s="246">
        <v>2019</v>
      </c>
      <c r="H1071" s="246">
        <v>6</v>
      </c>
      <c r="I1071" s="246">
        <v>21</v>
      </c>
      <c r="J1071" s="246">
        <v>1</v>
      </c>
      <c r="K1071" s="246" t="s">
        <v>539</v>
      </c>
      <c r="L1071" s="247">
        <v>4</v>
      </c>
      <c r="M1071" s="246">
        <v>210320</v>
      </c>
      <c r="N1071" s="246">
        <v>2639708</v>
      </c>
      <c r="O1071" s="246">
        <v>8</v>
      </c>
      <c r="P1071" s="246">
        <v>46</v>
      </c>
      <c r="Q1071" s="246">
        <v>0</v>
      </c>
      <c r="R1071" s="246"/>
      <c r="S1071" s="246"/>
      <c r="T1071" s="246" t="s">
        <v>26</v>
      </c>
      <c r="U1071" s="246"/>
      <c r="V1071" t="str">
        <f>INDEX(樣區!H:H,MATCH(F1071,樣區!E:E,0))</f>
        <v>3月,5月</v>
      </c>
      <c r="W1071" s="3" t="str">
        <f t="shared" si="194"/>
        <v>Y</v>
      </c>
      <c r="X1071" s="3" t="str">
        <f t="shared" si="195"/>
        <v/>
      </c>
      <c r="Y1071" s="3" t="str">
        <f t="shared" si="196"/>
        <v/>
      </c>
      <c r="Z1071" s="3" t="str">
        <f t="shared" si="197"/>
        <v/>
      </c>
      <c r="AA1071" s="3" t="str">
        <f t="shared" si="198"/>
        <v/>
      </c>
      <c r="AB1071" s="249" t="str">
        <f t="shared" si="199"/>
        <v/>
      </c>
      <c r="AC1071" s="3" t="str">
        <f t="shared" si="200"/>
        <v/>
      </c>
      <c r="AD1071" s="5" t="str">
        <f t="shared" ref="AD1071:AD1072" si="205">IF(ISBLANK(O1071),"需記錄時間",IFERROR(IF((AI1071-TIME(0,5,59))&lt;0,"需計滿6分鐘",""),""))</f>
        <v/>
      </c>
      <c r="AE1071" s="3" t="str">
        <f t="shared" si="201"/>
        <v/>
      </c>
      <c r="AF1071" s="3"/>
      <c r="AH1071">
        <f>MATCH(ROUND(M1071,0)&amp;ROUND(N1071,0),樣點!N:N,0)</f>
        <v>2422</v>
      </c>
      <c r="AI1071" s="5">
        <f t="shared" si="202"/>
        <v>6.9444449618458748E-3</v>
      </c>
    </row>
    <row r="1072" spans="3:35">
      <c r="C1072" s="246" t="s">
        <v>423</v>
      </c>
      <c r="D1072" s="246" t="s">
        <v>499</v>
      </c>
      <c r="E1072" s="246" t="s">
        <v>537</v>
      </c>
      <c r="F1072" s="246" t="s">
        <v>538</v>
      </c>
      <c r="G1072" s="246">
        <v>2019</v>
      </c>
      <c r="H1072" s="246">
        <v>6</v>
      </c>
      <c r="I1072" s="246">
        <v>21</v>
      </c>
      <c r="J1072" s="246">
        <v>1</v>
      </c>
      <c r="K1072" s="246" t="s">
        <v>539</v>
      </c>
      <c r="L1072" s="247">
        <v>5</v>
      </c>
      <c r="M1072" s="246">
        <v>210344</v>
      </c>
      <c r="N1072" s="246">
        <v>2639928</v>
      </c>
      <c r="O1072" s="246">
        <v>8</v>
      </c>
      <c r="P1072" s="246">
        <v>56</v>
      </c>
      <c r="Q1072" s="246">
        <v>0</v>
      </c>
      <c r="R1072" s="246"/>
      <c r="S1072" s="246"/>
      <c r="T1072" s="246" t="s">
        <v>26</v>
      </c>
      <c r="U1072" s="246"/>
      <c r="V1072" t="str">
        <f>INDEX(樣區!H:H,MATCH(F1072,樣區!E:E,0))</f>
        <v>3月,5月</v>
      </c>
      <c r="W1072" s="3" t="str">
        <f t="shared" si="194"/>
        <v>Y</v>
      </c>
      <c r="X1072" s="3" t="str">
        <f t="shared" si="195"/>
        <v/>
      </c>
      <c r="Y1072" s="3" t="str">
        <f t="shared" si="196"/>
        <v/>
      </c>
      <c r="Z1072" s="3" t="str">
        <f t="shared" si="197"/>
        <v/>
      </c>
      <c r="AA1072" s="3" t="str">
        <f t="shared" si="198"/>
        <v/>
      </c>
      <c r="AB1072" s="249" t="str">
        <f t="shared" si="199"/>
        <v/>
      </c>
      <c r="AC1072" s="3" t="str">
        <f t="shared" si="200"/>
        <v/>
      </c>
      <c r="AD1072" s="5" t="str">
        <f t="shared" si="205"/>
        <v/>
      </c>
      <c r="AE1072" s="3" t="str">
        <f t="shared" si="201"/>
        <v/>
      </c>
      <c r="AF1072" s="3"/>
      <c r="AH1072">
        <f>MATCH(ROUND(M1072,0)&amp;ROUND(N1072,0),樣點!N:N,0)</f>
        <v>2423</v>
      </c>
      <c r="AI1072" s="5">
        <f t="shared" si="202"/>
        <v>7.6388890156522393E-3</v>
      </c>
    </row>
    <row r="1073" spans="3:35">
      <c r="C1073" s="246" t="s">
        <v>423</v>
      </c>
      <c r="D1073" s="246" t="s">
        <v>499</v>
      </c>
      <c r="E1073" s="246" t="s">
        <v>537</v>
      </c>
      <c r="F1073" s="246" t="s">
        <v>538</v>
      </c>
      <c r="G1073" s="246">
        <v>2019</v>
      </c>
      <c r="H1073" s="246">
        <v>6</v>
      </c>
      <c r="I1073" s="246">
        <v>21</v>
      </c>
      <c r="J1073" s="246">
        <v>1</v>
      </c>
      <c r="K1073" s="246" t="s">
        <v>539</v>
      </c>
      <c r="L1073" s="247">
        <v>6</v>
      </c>
      <c r="M1073" s="246">
        <v>210359</v>
      </c>
      <c r="N1073" s="246">
        <v>2640011</v>
      </c>
      <c r="O1073" s="246">
        <v>9</v>
      </c>
      <c r="P1073" s="246">
        <v>7</v>
      </c>
      <c r="Q1073" s="246">
        <v>2</v>
      </c>
      <c r="R1073" s="246" t="s">
        <v>43</v>
      </c>
      <c r="S1073" s="246" t="s">
        <v>44</v>
      </c>
      <c r="T1073" s="246" t="s">
        <v>26</v>
      </c>
      <c r="U1073" s="246"/>
      <c r="V1073" t="str">
        <f>INDEX(樣區!H:H,MATCH(F1073,樣區!E:E,0))</f>
        <v>3月,5月</v>
      </c>
      <c r="W1073" s="3" t="str">
        <f t="shared" si="194"/>
        <v>N</v>
      </c>
      <c r="X1073" s="3" t="str">
        <f t="shared" si="195"/>
        <v/>
      </c>
      <c r="Y1073" s="3" t="str">
        <f t="shared" si="196"/>
        <v/>
      </c>
      <c r="Z1073" s="3" t="str">
        <f t="shared" si="197"/>
        <v/>
      </c>
      <c r="AA1073" s="3" t="str">
        <f t="shared" si="198"/>
        <v/>
      </c>
      <c r="AB1073" s="2" t="str">
        <f t="shared" si="199"/>
        <v/>
      </c>
      <c r="AC1073" s="3" t="str">
        <f t="shared" si="200"/>
        <v/>
      </c>
      <c r="AD1073" s="5" t="str">
        <f>IF(ISBLANK(O1073),"需記錄時間",IFERROR(IF((AI1073-TIME(0,5,59))&lt;0,"需計滿6分鍾",""),""))</f>
        <v/>
      </c>
      <c r="AE1073" s="3" t="str">
        <f t="shared" si="201"/>
        <v/>
      </c>
      <c r="AF1073" s="3"/>
      <c r="AH1073" t="e">
        <f>MATCH(ROUND(M1073,0)&amp;ROUND(N1073,0),樣點!N:N,0)</f>
        <v>#N/A</v>
      </c>
      <c r="AI1073" s="5" t="str">
        <f t="shared" si="202"/>
        <v/>
      </c>
    </row>
    <row r="1074" spans="3:35">
      <c r="C1074" s="246" t="s">
        <v>423</v>
      </c>
      <c r="D1074" s="246" t="s">
        <v>499</v>
      </c>
      <c r="E1074" s="246" t="s">
        <v>540</v>
      </c>
      <c r="F1074" s="246" t="s">
        <v>541</v>
      </c>
      <c r="G1074" s="246">
        <v>2019</v>
      </c>
      <c r="H1074" s="246">
        <v>6</v>
      </c>
      <c r="I1074" s="246">
        <v>27</v>
      </c>
      <c r="J1074" s="246">
        <v>1</v>
      </c>
      <c r="K1074" s="246" t="s">
        <v>539</v>
      </c>
      <c r="L1074" s="247">
        <v>1</v>
      </c>
      <c r="M1074" s="246">
        <v>210759</v>
      </c>
      <c r="N1074" s="246">
        <v>2642298</v>
      </c>
      <c r="O1074" s="246">
        <v>8</v>
      </c>
      <c r="P1074" s="246">
        <v>20</v>
      </c>
      <c r="Q1074" s="246">
        <v>0</v>
      </c>
      <c r="R1074" s="246"/>
      <c r="S1074" s="246"/>
      <c r="T1074" s="246" t="s">
        <v>26</v>
      </c>
      <c r="U1074" s="246" t="s">
        <v>542</v>
      </c>
      <c r="V1074" t="str">
        <f>INDEX(樣區!H:H,MATCH(F1074,樣區!E:E,0))</f>
        <v>3月,5月</v>
      </c>
      <c r="W1074" s="3" t="str">
        <f t="shared" si="194"/>
        <v>Y</v>
      </c>
      <c r="X1074" s="3" t="str">
        <f t="shared" si="195"/>
        <v/>
      </c>
      <c r="Y1074" s="3" t="str">
        <f t="shared" si="196"/>
        <v/>
      </c>
      <c r="Z1074" s="3" t="str">
        <f t="shared" si="197"/>
        <v/>
      </c>
      <c r="AA1074" s="3" t="str">
        <f t="shared" si="198"/>
        <v/>
      </c>
      <c r="AB1074" s="249" t="str">
        <f t="shared" si="199"/>
        <v/>
      </c>
      <c r="AC1074" s="3" t="str">
        <f t="shared" si="200"/>
        <v/>
      </c>
      <c r="AD1074" s="5" t="str">
        <f t="shared" ref="AD1074:AD1081" si="206">IF(ISBLANK(O1074),"需記錄時間",IFERROR(IF((AI1074-TIME(0,5,59))&lt;0,"需計滿6分鐘",""),""))</f>
        <v/>
      </c>
      <c r="AE1074" s="3" t="str">
        <f t="shared" si="201"/>
        <v/>
      </c>
      <c r="AF1074" s="3"/>
      <c r="AH1074">
        <f>MATCH(ROUND(M1074,0)&amp;ROUND(N1074,0),樣點!N:N,0)</f>
        <v>2425</v>
      </c>
      <c r="AI1074" s="5">
        <f t="shared" si="202"/>
        <v>6.2499999767169356E-3</v>
      </c>
    </row>
    <row r="1075" spans="3:35">
      <c r="C1075" s="246" t="s">
        <v>423</v>
      </c>
      <c r="D1075" s="246" t="s">
        <v>499</v>
      </c>
      <c r="E1075" s="246" t="s">
        <v>540</v>
      </c>
      <c r="F1075" s="246" t="s">
        <v>541</v>
      </c>
      <c r="G1075" s="246">
        <v>2019</v>
      </c>
      <c r="H1075" s="246">
        <v>6</v>
      </c>
      <c r="I1075" s="246">
        <v>27</v>
      </c>
      <c r="J1075" s="246">
        <v>1</v>
      </c>
      <c r="K1075" s="246" t="s">
        <v>539</v>
      </c>
      <c r="L1075" s="247">
        <v>2</v>
      </c>
      <c r="M1075" s="246">
        <v>211024</v>
      </c>
      <c r="N1075" s="246">
        <v>2642123</v>
      </c>
      <c r="O1075" s="246">
        <v>8</v>
      </c>
      <c r="P1075" s="246">
        <v>29</v>
      </c>
      <c r="Q1075" s="246">
        <v>0</v>
      </c>
      <c r="R1075" s="246"/>
      <c r="S1075" s="246"/>
      <c r="T1075" s="246" t="s">
        <v>32</v>
      </c>
      <c r="U1075" s="246" t="s">
        <v>543</v>
      </c>
      <c r="V1075" t="str">
        <f>INDEX(樣區!H:H,MATCH(F1075,樣區!E:E,0))</f>
        <v>3月,5月</v>
      </c>
      <c r="W1075" s="3" t="str">
        <f t="shared" si="194"/>
        <v>Y</v>
      </c>
      <c r="X1075" s="3" t="str">
        <f t="shared" si="195"/>
        <v/>
      </c>
      <c r="Y1075" s="3" t="str">
        <f t="shared" si="196"/>
        <v/>
      </c>
      <c r="Z1075" s="3" t="str">
        <f t="shared" si="197"/>
        <v/>
      </c>
      <c r="AA1075" s="3" t="str">
        <f t="shared" si="198"/>
        <v/>
      </c>
      <c r="AB1075" s="249" t="str">
        <f t="shared" si="199"/>
        <v/>
      </c>
      <c r="AC1075" s="3" t="str">
        <f t="shared" si="200"/>
        <v/>
      </c>
      <c r="AD1075" s="5" t="str">
        <f t="shared" si="206"/>
        <v/>
      </c>
      <c r="AE1075" s="3" t="str">
        <f t="shared" si="201"/>
        <v/>
      </c>
      <c r="AF1075" s="3"/>
      <c r="AH1075">
        <f>MATCH(ROUND(M1075,0)&amp;ROUND(N1075,0),樣點!N:N,0)</f>
        <v>2426</v>
      </c>
      <c r="AI1075" s="5">
        <f t="shared" si="202"/>
        <v>6.9444440305233002E-3</v>
      </c>
    </row>
    <row r="1076" spans="3:35">
      <c r="C1076" s="246" t="s">
        <v>423</v>
      </c>
      <c r="D1076" s="246" t="s">
        <v>499</v>
      </c>
      <c r="E1076" s="246" t="s">
        <v>540</v>
      </c>
      <c r="F1076" s="246" t="s">
        <v>541</v>
      </c>
      <c r="G1076" s="246">
        <v>2019</v>
      </c>
      <c r="H1076" s="246">
        <v>6</v>
      </c>
      <c r="I1076" s="246">
        <v>27</v>
      </c>
      <c r="J1076" s="246">
        <v>1</v>
      </c>
      <c r="K1076" s="246" t="s">
        <v>539</v>
      </c>
      <c r="L1076" s="247">
        <v>3</v>
      </c>
      <c r="M1076" s="246">
        <v>211300</v>
      </c>
      <c r="N1076" s="246">
        <v>2642073</v>
      </c>
      <c r="O1076" s="246">
        <v>8</v>
      </c>
      <c r="P1076" s="246">
        <v>39</v>
      </c>
      <c r="Q1076" s="246">
        <v>0</v>
      </c>
      <c r="R1076" s="246"/>
      <c r="S1076" s="246"/>
      <c r="T1076" s="246" t="s">
        <v>26</v>
      </c>
      <c r="U1076" s="246" t="s">
        <v>544</v>
      </c>
      <c r="V1076" t="str">
        <f>INDEX(樣區!H:H,MATCH(F1076,樣區!E:E,0))</f>
        <v>3月,5月</v>
      </c>
      <c r="W1076" s="3" t="str">
        <f t="shared" si="194"/>
        <v>Y</v>
      </c>
      <c r="X1076" s="3" t="str">
        <f t="shared" si="195"/>
        <v/>
      </c>
      <c r="Y1076" s="3" t="str">
        <f t="shared" si="196"/>
        <v/>
      </c>
      <c r="Z1076" s="3" t="str">
        <f t="shared" si="197"/>
        <v/>
      </c>
      <c r="AA1076" s="3" t="str">
        <f t="shared" si="198"/>
        <v/>
      </c>
      <c r="AB1076" s="249" t="str">
        <f t="shared" si="199"/>
        <v/>
      </c>
      <c r="AC1076" s="3" t="str">
        <f t="shared" si="200"/>
        <v/>
      </c>
      <c r="AD1076" s="5" t="str">
        <f t="shared" si="206"/>
        <v/>
      </c>
      <c r="AE1076" s="3" t="str">
        <f t="shared" si="201"/>
        <v/>
      </c>
      <c r="AF1076" s="3"/>
      <c r="AH1076">
        <f>MATCH(ROUND(M1076,0)&amp;ROUND(N1076,0),樣點!N:N,0)</f>
        <v>2427</v>
      </c>
      <c r="AI1076" s="5">
        <f t="shared" si="202"/>
        <v>1.4583333977498114E-2</v>
      </c>
    </row>
    <row r="1077" spans="3:35">
      <c r="C1077" s="246" t="s">
        <v>423</v>
      </c>
      <c r="D1077" s="246" t="s">
        <v>499</v>
      </c>
      <c r="E1077" s="246" t="s">
        <v>540</v>
      </c>
      <c r="F1077" s="246" t="s">
        <v>541</v>
      </c>
      <c r="G1077" s="246">
        <v>2019</v>
      </c>
      <c r="H1077" s="246">
        <v>6</v>
      </c>
      <c r="I1077" s="246">
        <v>27</v>
      </c>
      <c r="J1077" s="246">
        <v>1</v>
      </c>
      <c r="K1077" s="246" t="s">
        <v>539</v>
      </c>
      <c r="L1077" s="247">
        <v>4</v>
      </c>
      <c r="M1077" s="246">
        <v>210679</v>
      </c>
      <c r="N1077" s="246">
        <v>2641936</v>
      </c>
      <c r="O1077" s="246">
        <v>9</v>
      </c>
      <c r="P1077" s="246">
        <v>0</v>
      </c>
      <c r="Q1077" s="246">
        <v>0</v>
      </c>
      <c r="R1077" s="246"/>
      <c r="S1077" s="246"/>
      <c r="T1077" s="246" t="s">
        <v>26</v>
      </c>
      <c r="U1077" s="246" t="s">
        <v>545</v>
      </c>
      <c r="V1077" t="str">
        <f>INDEX(樣區!H:H,MATCH(F1077,樣區!E:E,0))</f>
        <v>3月,5月</v>
      </c>
      <c r="W1077" s="3" t="str">
        <f t="shared" si="194"/>
        <v>Y</v>
      </c>
      <c r="X1077" s="3" t="str">
        <f t="shared" si="195"/>
        <v/>
      </c>
      <c r="Y1077" s="3" t="str">
        <f t="shared" si="196"/>
        <v/>
      </c>
      <c r="Z1077" s="3" t="str">
        <f t="shared" si="197"/>
        <v/>
      </c>
      <c r="AA1077" s="3" t="str">
        <f t="shared" si="198"/>
        <v/>
      </c>
      <c r="AB1077" s="249" t="str">
        <f t="shared" si="199"/>
        <v/>
      </c>
      <c r="AC1077" s="3" t="str">
        <f t="shared" si="200"/>
        <v/>
      </c>
      <c r="AD1077" s="5" t="str">
        <f t="shared" si="206"/>
        <v/>
      </c>
      <c r="AE1077" s="3" t="str">
        <f t="shared" si="201"/>
        <v/>
      </c>
      <c r="AF1077" s="3"/>
      <c r="AH1077">
        <f>MATCH(ROUND(M1077,0)&amp;ROUND(N1077,0),樣點!N:N,0)</f>
        <v>2428</v>
      </c>
      <c r="AI1077" s="5">
        <f t="shared" si="202"/>
        <v>6.2499999767169356E-3</v>
      </c>
    </row>
    <row r="1078" spans="3:35">
      <c r="C1078" s="246" t="s">
        <v>423</v>
      </c>
      <c r="D1078" s="246" t="s">
        <v>499</v>
      </c>
      <c r="E1078" s="246" t="s">
        <v>540</v>
      </c>
      <c r="F1078" s="246" t="s">
        <v>541</v>
      </c>
      <c r="G1078" s="246">
        <v>2019</v>
      </c>
      <c r="H1078" s="246">
        <v>6</v>
      </c>
      <c r="I1078" s="246">
        <v>27</v>
      </c>
      <c r="J1078" s="246">
        <v>1</v>
      </c>
      <c r="K1078" s="246" t="s">
        <v>539</v>
      </c>
      <c r="L1078" s="247">
        <v>5</v>
      </c>
      <c r="M1078" s="246">
        <v>210640</v>
      </c>
      <c r="N1078" s="246">
        <v>2641713</v>
      </c>
      <c r="O1078" s="246">
        <v>9</v>
      </c>
      <c r="P1078" s="246">
        <v>9</v>
      </c>
      <c r="Q1078" s="246">
        <v>0</v>
      </c>
      <c r="R1078" s="246"/>
      <c r="S1078" s="246"/>
      <c r="T1078" s="246" t="s">
        <v>26</v>
      </c>
      <c r="U1078" s="246" t="s">
        <v>546</v>
      </c>
      <c r="V1078" t="str">
        <f>INDEX(樣區!H:H,MATCH(F1078,樣區!E:E,0))</f>
        <v>3月,5月</v>
      </c>
      <c r="W1078" s="3" t="str">
        <f t="shared" si="194"/>
        <v>Y</v>
      </c>
      <c r="X1078" s="3" t="str">
        <f t="shared" si="195"/>
        <v/>
      </c>
      <c r="Y1078" s="3" t="str">
        <f t="shared" si="196"/>
        <v/>
      </c>
      <c r="Z1078" s="3" t="str">
        <f t="shared" si="197"/>
        <v/>
      </c>
      <c r="AA1078" s="3" t="str">
        <f t="shared" si="198"/>
        <v/>
      </c>
      <c r="AB1078" s="249" t="str">
        <f t="shared" si="199"/>
        <v/>
      </c>
      <c r="AC1078" s="3" t="str">
        <f t="shared" si="200"/>
        <v/>
      </c>
      <c r="AD1078" s="5" t="str">
        <f t="shared" si="206"/>
        <v/>
      </c>
      <c r="AE1078" s="3" t="str">
        <f t="shared" si="201"/>
        <v/>
      </c>
      <c r="AF1078" s="3"/>
      <c r="AH1078">
        <f>MATCH(ROUND(M1078,0)&amp;ROUND(N1078,0),樣點!N:N,0)</f>
        <v>2429</v>
      </c>
      <c r="AI1078" s="5">
        <f t="shared" si="202"/>
        <v>6.9444440305233002E-3</v>
      </c>
    </row>
    <row r="1079" spans="3:35">
      <c r="C1079" s="246" t="s">
        <v>423</v>
      </c>
      <c r="D1079" s="246" t="s">
        <v>499</v>
      </c>
      <c r="E1079" s="246" t="s">
        <v>540</v>
      </c>
      <c r="F1079" s="246" t="s">
        <v>541</v>
      </c>
      <c r="G1079" s="246">
        <v>2019</v>
      </c>
      <c r="H1079" s="246">
        <v>6</v>
      </c>
      <c r="I1079" s="246">
        <v>27</v>
      </c>
      <c r="J1079" s="246">
        <v>1</v>
      </c>
      <c r="K1079" s="246" t="s">
        <v>539</v>
      </c>
      <c r="L1079" s="247">
        <v>6</v>
      </c>
      <c r="M1079" s="246">
        <v>210586</v>
      </c>
      <c r="N1079" s="246">
        <v>2641446</v>
      </c>
      <c r="O1079" s="246">
        <v>9</v>
      </c>
      <c r="P1079" s="246">
        <v>19</v>
      </c>
      <c r="Q1079" s="246">
        <v>0</v>
      </c>
      <c r="R1079" s="246"/>
      <c r="S1079" s="246"/>
      <c r="T1079" s="246" t="s">
        <v>26</v>
      </c>
      <c r="U1079" s="246" t="s">
        <v>547</v>
      </c>
      <c r="V1079" t="str">
        <f>INDEX(樣區!H:H,MATCH(F1079,樣區!E:E,0))</f>
        <v>3月,5月</v>
      </c>
      <c r="W1079" s="3" t="str">
        <f t="shared" si="194"/>
        <v>Y</v>
      </c>
      <c r="X1079" s="3" t="str">
        <f t="shared" si="195"/>
        <v/>
      </c>
      <c r="Y1079" s="3" t="str">
        <f t="shared" si="196"/>
        <v/>
      </c>
      <c r="Z1079" s="3" t="str">
        <f t="shared" si="197"/>
        <v/>
      </c>
      <c r="AA1079" s="3" t="str">
        <f t="shared" si="198"/>
        <v/>
      </c>
      <c r="AB1079" s="249" t="str">
        <f t="shared" si="199"/>
        <v/>
      </c>
      <c r="AC1079" s="3" t="str">
        <f t="shared" si="200"/>
        <v/>
      </c>
      <c r="AD1079" s="5" t="str">
        <f t="shared" si="206"/>
        <v/>
      </c>
      <c r="AE1079" s="3" t="str">
        <f t="shared" si="201"/>
        <v/>
      </c>
      <c r="AF1079" s="3"/>
      <c r="AH1079">
        <f>MATCH(ROUND(M1079,0)&amp;ROUND(N1079,0),樣點!N:N,0)</f>
        <v>2430</v>
      </c>
      <c r="AI1079" s="5" t="str">
        <f t="shared" si="202"/>
        <v/>
      </c>
    </row>
    <row r="1080" spans="3:35">
      <c r="C1080" s="246" t="s">
        <v>423</v>
      </c>
      <c r="D1080" s="246" t="s">
        <v>499</v>
      </c>
      <c r="E1080" s="246" t="s">
        <v>548</v>
      </c>
      <c r="F1080" s="246" t="s">
        <v>549</v>
      </c>
      <c r="G1080" s="246">
        <v>2019</v>
      </c>
      <c r="H1080" s="246">
        <v>6</v>
      </c>
      <c r="I1080" s="246">
        <v>20</v>
      </c>
      <c r="J1080" s="246">
        <v>1</v>
      </c>
      <c r="K1080" s="246" t="s">
        <v>550</v>
      </c>
      <c r="L1080" s="247">
        <v>1</v>
      </c>
      <c r="M1080" s="246">
        <v>218167</v>
      </c>
      <c r="N1080" s="246">
        <v>2610692</v>
      </c>
      <c r="O1080" s="246">
        <v>8</v>
      </c>
      <c r="P1080" s="246">
        <v>6</v>
      </c>
      <c r="Q1080" s="246">
        <v>0</v>
      </c>
      <c r="R1080" s="246"/>
      <c r="S1080" s="246"/>
      <c r="T1080" s="246" t="s">
        <v>26</v>
      </c>
      <c r="U1080" s="246" t="s">
        <v>551</v>
      </c>
      <c r="V1080" t="str">
        <f>INDEX(樣區!H:H,MATCH(F1080,樣區!E:E,0))</f>
        <v>3月,5月</v>
      </c>
      <c r="W1080" s="3" t="str">
        <f t="shared" si="194"/>
        <v>Y</v>
      </c>
      <c r="X1080" s="3" t="str">
        <f t="shared" si="195"/>
        <v/>
      </c>
      <c r="Y1080" s="3" t="str">
        <f t="shared" si="196"/>
        <v/>
      </c>
      <c r="Z1080" s="3" t="str">
        <f t="shared" si="197"/>
        <v/>
      </c>
      <c r="AA1080" s="3" t="str">
        <f t="shared" si="198"/>
        <v/>
      </c>
      <c r="AB1080" s="249" t="str">
        <f t="shared" si="199"/>
        <v/>
      </c>
      <c r="AC1080" s="3" t="str">
        <f t="shared" si="200"/>
        <v/>
      </c>
      <c r="AD1080" s="5" t="str">
        <f t="shared" si="206"/>
        <v/>
      </c>
      <c r="AE1080" s="3" t="str">
        <f t="shared" si="201"/>
        <v/>
      </c>
      <c r="AF1080" s="3"/>
      <c r="AH1080">
        <f>MATCH(ROUND(M1080,0)&amp;ROUND(N1080,0),樣點!N:N,0)</f>
        <v>2432</v>
      </c>
      <c r="AI1080" s="5">
        <f t="shared" si="202"/>
        <v>7.6388879679143429E-3</v>
      </c>
    </row>
    <row r="1081" spans="3:35">
      <c r="C1081" s="246" t="s">
        <v>423</v>
      </c>
      <c r="D1081" s="246" t="s">
        <v>499</v>
      </c>
      <c r="E1081" s="246" t="s">
        <v>548</v>
      </c>
      <c r="F1081" s="246" t="s">
        <v>549</v>
      </c>
      <c r="G1081" s="246">
        <v>2019</v>
      </c>
      <c r="H1081" s="246">
        <v>6</v>
      </c>
      <c r="I1081" s="246">
        <v>20</v>
      </c>
      <c r="J1081" s="246">
        <v>1</v>
      </c>
      <c r="K1081" s="246" t="s">
        <v>550</v>
      </c>
      <c r="L1081" s="247">
        <v>2</v>
      </c>
      <c r="M1081" s="246">
        <v>218019</v>
      </c>
      <c r="N1081" s="246">
        <v>2610961</v>
      </c>
      <c r="O1081" s="246">
        <v>8</v>
      </c>
      <c r="P1081" s="246">
        <v>17</v>
      </c>
      <c r="Q1081" s="246">
        <v>0</v>
      </c>
      <c r="R1081" s="246"/>
      <c r="S1081" s="246"/>
      <c r="T1081" s="246" t="s">
        <v>26</v>
      </c>
      <c r="U1081" s="246" t="s">
        <v>552</v>
      </c>
      <c r="V1081" t="str">
        <f>INDEX(樣區!H:H,MATCH(F1081,樣區!E:E,0))</f>
        <v>3月,5月</v>
      </c>
      <c r="W1081" s="3" t="str">
        <f t="shared" si="194"/>
        <v>Y</v>
      </c>
      <c r="X1081" s="3" t="str">
        <f t="shared" si="195"/>
        <v/>
      </c>
      <c r="Y1081" s="3" t="str">
        <f t="shared" si="196"/>
        <v/>
      </c>
      <c r="Z1081" s="3" t="str">
        <f t="shared" si="197"/>
        <v/>
      </c>
      <c r="AA1081" s="3" t="str">
        <f t="shared" si="198"/>
        <v/>
      </c>
      <c r="AB1081" s="249" t="str">
        <f t="shared" si="199"/>
        <v/>
      </c>
      <c r="AC1081" s="3" t="str">
        <f t="shared" si="200"/>
        <v/>
      </c>
      <c r="AD1081" s="5" t="str">
        <f t="shared" si="206"/>
        <v/>
      </c>
      <c r="AE1081" s="3" t="str">
        <f t="shared" si="201"/>
        <v/>
      </c>
      <c r="AF1081" s="3"/>
      <c r="AH1081">
        <f>MATCH(ROUND(M1081,0)&amp;ROUND(N1081,0),樣點!N:N,0)</f>
        <v>2433</v>
      </c>
      <c r="AI1081" s="5">
        <f t="shared" si="202"/>
        <v>6.2500000349245965E-3</v>
      </c>
    </row>
    <row r="1082" spans="3:35">
      <c r="C1082" s="246" t="s">
        <v>423</v>
      </c>
      <c r="D1082" s="246" t="s">
        <v>499</v>
      </c>
      <c r="E1082" s="246" t="s">
        <v>548</v>
      </c>
      <c r="F1082" s="246" t="s">
        <v>549</v>
      </c>
      <c r="G1082" s="246">
        <v>2019</v>
      </c>
      <c r="H1082" s="246">
        <v>6</v>
      </c>
      <c r="I1082" s="246">
        <v>20</v>
      </c>
      <c r="J1082" s="246">
        <v>1</v>
      </c>
      <c r="K1082" s="246" t="s">
        <v>550</v>
      </c>
      <c r="L1082" s="247">
        <v>3</v>
      </c>
      <c r="M1082" s="246">
        <v>218265</v>
      </c>
      <c r="N1082" s="246">
        <v>2610393</v>
      </c>
      <c r="O1082" s="246">
        <v>8</v>
      </c>
      <c r="P1082" s="246">
        <v>26</v>
      </c>
      <c r="Q1082" s="246">
        <v>0</v>
      </c>
      <c r="R1082" s="246"/>
      <c r="S1082" s="246"/>
      <c r="T1082" s="246" t="s">
        <v>26</v>
      </c>
      <c r="U1082" s="246" t="s">
        <v>553</v>
      </c>
      <c r="V1082" t="str">
        <f>INDEX(樣區!H:H,MATCH(F1082,樣區!E:E,0))</f>
        <v>3月,5月</v>
      </c>
      <c r="W1082" s="3" t="str">
        <f t="shared" si="194"/>
        <v>N</v>
      </c>
      <c r="X1082" s="3" t="str">
        <f t="shared" si="195"/>
        <v/>
      </c>
      <c r="Y1082" s="3" t="str">
        <f t="shared" si="196"/>
        <v/>
      </c>
      <c r="Z1082" s="3" t="str">
        <f t="shared" si="197"/>
        <v/>
      </c>
      <c r="AA1082" s="3" t="str">
        <f t="shared" si="198"/>
        <v/>
      </c>
      <c r="AB1082" s="2" t="str">
        <f t="shared" si="199"/>
        <v/>
      </c>
      <c r="AC1082" s="3" t="str">
        <f t="shared" si="200"/>
        <v/>
      </c>
      <c r="AD1082" s="5" t="str">
        <f>IF(ISBLANK(O1082),"需記錄時間",IFERROR(IF((AI1082-TIME(0,5,59))&lt;0,"需計滿6分鍾",""),""))</f>
        <v/>
      </c>
      <c r="AE1082" s="3" t="str">
        <f t="shared" si="201"/>
        <v/>
      </c>
      <c r="AF1082" s="3"/>
      <c r="AH1082" t="e">
        <f>MATCH(ROUND(M1082,0)&amp;ROUND(N1082,0),樣點!N:N,0)</f>
        <v>#N/A</v>
      </c>
      <c r="AI1082" s="5">
        <f t="shared" si="202"/>
        <v>6.9444449618458748E-3</v>
      </c>
    </row>
    <row r="1083" spans="3:35">
      <c r="C1083" s="246" t="s">
        <v>423</v>
      </c>
      <c r="D1083" s="246" t="s">
        <v>499</v>
      </c>
      <c r="E1083" s="246" t="s">
        <v>548</v>
      </c>
      <c r="F1083" s="246" t="s">
        <v>549</v>
      </c>
      <c r="G1083" s="246">
        <v>2019</v>
      </c>
      <c r="H1083" s="246">
        <v>6</v>
      </c>
      <c r="I1083" s="246">
        <v>20</v>
      </c>
      <c r="J1083" s="246">
        <v>1</v>
      </c>
      <c r="K1083" s="246" t="s">
        <v>550</v>
      </c>
      <c r="L1083" s="247">
        <v>4</v>
      </c>
      <c r="M1083" s="246">
        <v>218381</v>
      </c>
      <c r="N1083" s="246">
        <v>2610966</v>
      </c>
      <c r="O1083" s="246">
        <v>8</v>
      </c>
      <c r="P1083" s="246">
        <v>36</v>
      </c>
      <c r="Q1083" s="246">
        <v>0</v>
      </c>
      <c r="R1083" s="246"/>
      <c r="S1083" s="246"/>
      <c r="T1083" s="246" t="s">
        <v>32</v>
      </c>
      <c r="U1083" s="246" t="s">
        <v>554</v>
      </c>
      <c r="V1083" t="str">
        <f>INDEX(樣區!H:H,MATCH(F1083,樣區!E:E,0))</f>
        <v>3月,5月</v>
      </c>
      <c r="W1083" s="3" t="str">
        <f t="shared" si="194"/>
        <v>N</v>
      </c>
      <c r="X1083" s="3" t="str">
        <f t="shared" si="195"/>
        <v/>
      </c>
      <c r="Y1083" s="3" t="str">
        <f t="shared" si="196"/>
        <v/>
      </c>
      <c r="Z1083" s="3" t="str">
        <f t="shared" si="197"/>
        <v/>
      </c>
      <c r="AA1083" s="3" t="str">
        <f t="shared" si="198"/>
        <v/>
      </c>
      <c r="AB1083" s="2" t="str">
        <f t="shared" si="199"/>
        <v/>
      </c>
      <c r="AC1083" s="3" t="str">
        <f t="shared" si="200"/>
        <v/>
      </c>
      <c r="AD1083" s="5" t="str">
        <f>IF(ISBLANK(O1083),"需記錄時間",IFERROR(IF((AI1083-TIME(0,5,59))&lt;0,"需計滿6分鍾",""),""))</f>
        <v/>
      </c>
      <c r="AE1083" s="3" t="str">
        <f t="shared" si="201"/>
        <v/>
      </c>
      <c r="AF1083" s="3"/>
      <c r="AH1083" t="e">
        <f>MATCH(ROUND(M1083,0)&amp;ROUND(N1083,0),樣點!N:N,0)</f>
        <v>#N/A</v>
      </c>
      <c r="AI1083" s="5">
        <f t="shared" si="202"/>
        <v>7.6388890156522393E-3</v>
      </c>
    </row>
    <row r="1084" spans="3:35">
      <c r="C1084" s="246" t="s">
        <v>423</v>
      </c>
      <c r="D1084" s="246" t="s">
        <v>499</v>
      </c>
      <c r="E1084" s="246" t="s">
        <v>548</v>
      </c>
      <c r="F1084" s="246" t="s">
        <v>549</v>
      </c>
      <c r="G1084" s="246">
        <v>2019</v>
      </c>
      <c r="H1084" s="246">
        <v>6</v>
      </c>
      <c r="I1084" s="246">
        <v>20</v>
      </c>
      <c r="J1084" s="246">
        <v>1</v>
      </c>
      <c r="K1084" s="246" t="s">
        <v>550</v>
      </c>
      <c r="L1084" s="247">
        <v>5</v>
      </c>
      <c r="M1084" s="246">
        <v>218631</v>
      </c>
      <c r="N1084" s="246">
        <v>2611032</v>
      </c>
      <c r="O1084" s="246">
        <v>8</v>
      </c>
      <c r="P1084" s="246">
        <v>47</v>
      </c>
      <c r="Q1084" s="246">
        <v>0</v>
      </c>
      <c r="R1084" s="246"/>
      <c r="S1084" s="246"/>
      <c r="T1084" s="246" t="s">
        <v>26</v>
      </c>
      <c r="U1084" s="246" t="s">
        <v>555</v>
      </c>
      <c r="V1084" t="str">
        <f>INDEX(樣區!H:H,MATCH(F1084,樣區!E:E,0))</f>
        <v>3月,5月</v>
      </c>
      <c r="W1084" s="3" t="str">
        <f t="shared" si="194"/>
        <v>N</v>
      </c>
      <c r="X1084" s="3" t="str">
        <f t="shared" si="195"/>
        <v/>
      </c>
      <c r="Y1084" s="3" t="str">
        <f t="shared" si="196"/>
        <v/>
      </c>
      <c r="Z1084" s="3" t="str">
        <f t="shared" si="197"/>
        <v/>
      </c>
      <c r="AA1084" s="3" t="str">
        <f t="shared" si="198"/>
        <v/>
      </c>
      <c r="AB1084" s="2" t="str">
        <f t="shared" si="199"/>
        <v/>
      </c>
      <c r="AC1084" s="3" t="str">
        <f t="shared" si="200"/>
        <v/>
      </c>
      <c r="AD1084" s="5" t="str">
        <f>IF(ISBLANK(O1084),"需記錄時間",IFERROR(IF((AI1084-TIME(0,5,59))&lt;0,"需計滿6分鍾",""),""))</f>
        <v/>
      </c>
      <c r="AE1084" s="3" t="str">
        <f t="shared" si="201"/>
        <v/>
      </c>
      <c r="AF1084" s="3"/>
      <c r="AH1084" t="e">
        <f>MATCH(ROUND(M1084,0)&amp;ROUND(N1084,0),樣點!N:N,0)</f>
        <v>#N/A</v>
      </c>
      <c r="AI1084" s="5">
        <f t="shared" si="202"/>
        <v>8.3333330112509429E-3</v>
      </c>
    </row>
    <row r="1085" spans="3:35">
      <c r="C1085" s="246" t="s">
        <v>423</v>
      </c>
      <c r="D1085" s="246" t="s">
        <v>499</v>
      </c>
      <c r="E1085" s="246" t="s">
        <v>548</v>
      </c>
      <c r="F1085" s="246" t="s">
        <v>549</v>
      </c>
      <c r="G1085" s="246">
        <v>2019</v>
      </c>
      <c r="H1085" s="246">
        <v>6</v>
      </c>
      <c r="I1085" s="246">
        <v>20</v>
      </c>
      <c r="J1085" s="246">
        <v>1</v>
      </c>
      <c r="K1085" s="246" t="s">
        <v>550</v>
      </c>
      <c r="L1085" s="247">
        <v>6</v>
      </c>
      <c r="M1085" s="246">
        <v>218984</v>
      </c>
      <c r="N1085" s="246">
        <v>2611035</v>
      </c>
      <c r="O1085" s="246">
        <v>8</v>
      </c>
      <c r="P1085" s="246">
        <v>59</v>
      </c>
      <c r="Q1085" s="246">
        <v>2</v>
      </c>
      <c r="R1085" s="246" t="s">
        <v>89</v>
      </c>
      <c r="S1085" s="246" t="s">
        <v>44</v>
      </c>
      <c r="T1085" s="246" t="s">
        <v>26</v>
      </c>
      <c r="U1085" s="246" t="s">
        <v>556</v>
      </c>
      <c r="V1085" t="str">
        <f>INDEX(樣區!H:H,MATCH(F1085,樣區!E:E,0))</f>
        <v>3月,5月</v>
      </c>
      <c r="W1085" s="3" t="str">
        <f t="shared" si="194"/>
        <v>N</v>
      </c>
      <c r="X1085" s="3" t="str">
        <f t="shared" si="195"/>
        <v/>
      </c>
      <c r="Y1085" s="3" t="str">
        <f t="shared" si="196"/>
        <v/>
      </c>
      <c r="Z1085" s="3" t="str">
        <f t="shared" si="197"/>
        <v/>
      </c>
      <c r="AA1085" s="3" t="str">
        <f t="shared" si="198"/>
        <v/>
      </c>
      <c r="AB1085" s="2" t="str">
        <f t="shared" si="199"/>
        <v/>
      </c>
      <c r="AC1085" s="3" t="str">
        <f t="shared" si="200"/>
        <v/>
      </c>
      <c r="AD1085" s="5" t="str">
        <f>IF(ISBLANK(O1085),"需記錄時間",IFERROR(IF((AI1085-TIME(0,5,59))&lt;0,"需計滿6分鍾",""),""))</f>
        <v/>
      </c>
      <c r="AE1085" s="3" t="str">
        <f t="shared" si="201"/>
        <v/>
      </c>
      <c r="AF1085" s="3"/>
      <c r="AH1085" t="e">
        <f>MATCH(ROUND(M1085,0)&amp;ROUND(N1085,0),樣點!N:N,0)</f>
        <v>#N/A</v>
      </c>
      <c r="AI1085" s="5" t="str">
        <f t="shared" si="202"/>
        <v/>
      </c>
    </row>
    <row r="1086" spans="3:35">
      <c r="C1086" s="246" t="s">
        <v>423</v>
      </c>
      <c r="D1086" s="246" t="s">
        <v>557</v>
      </c>
      <c r="E1086" s="246" t="s">
        <v>558</v>
      </c>
      <c r="F1086" s="246" t="s">
        <v>559</v>
      </c>
      <c r="G1086" s="246">
        <v>2019</v>
      </c>
      <c r="H1086" s="246">
        <v>8</v>
      </c>
      <c r="I1086" s="246">
        <v>23</v>
      </c>
      <c r="J1086" s="246">
        <v>1</v>
      </c>
      <c r="K1086" s="246" t="s">
        <v>560</v>
      </c>
      <c r="L1086" s="247">
        <v>1</v>
      </c>
      <c r="M1086" s="246">
        <v>240588</v>
      </c>
      <c r="N1086" s="246">
        <v>2623034</v>
      </c>
      <c r="O1086" s="246">
        <v>6</v>
      </c>
      <c r="P1086" s="246">
        <v>19</v>
      </c>
      <c r="Q1086" s="246">
        <v>0</v>
      </c>
      <c r="R1086" s="246"/>
      <c r="S1086" s="246"/>
      <c r="T1086" s="246" t="s">
        <v>26</v>
      </c>
      <c r="U1086" s="246"/>
      <c r="V1086" t="str">
        <f>INDEX(樣區!H:H,MATCH(F1086,樣區!E:E,0))</f>
        <v>4月,6月</v>
      </c>
      <c r="W1086" s="3" t="str">
        <f t="shared" si="194"/>
        <v>Y</v>
      </c>
      <c r="X1086" s="3" t="str">
        <f t="shared" si="195"/>
        <v/>
      </c>
      <c r="Y1086" s="3" t="str">
        <f t="shared" si="196"/>
        <v/>
      </c>
      <c r="Z1086" s="3" t="str">
        <f t="shared" si="197"/>
        <v/>
      </c>
      <c r="AA1086" s="3" t="str">
        <f t="shared" si="198"/>
        <v/>
      </c>
      <c r="AB1086" s="249" t="str">
        <f t="shared" si="199"/>
        <v/>
      </c>
      <c r="AC1086" s="3" t="str">
        <f t="shared" si="200"/>
        <v/>
      </c>
      <c r="AD1086" s="5" t="str">
        <f t="shared" ref="AD1086:AD1140" si="207">IF(ISBLANK(O1086),"需記錄時間",IFERROR(IF((AI1086-TIME(0,5,59))&lt;0,"需計滿6分鐘",""),""))</f>
        <v/>
      </c>
      <c r="AE1086" s="3" t="str">
        <f t="shared" si="201"/>
        <v/>
      </c>
      <c r="AF1086" s="3"/>
      <c r="AH1086">
        <f>MATCH(ROUND(M1086,0)&amp;ROUND(N1086,0),樣點!N:N,0)</f>
        <v>2165</v>
      </c>
      <c r="AI1086" s="5">
        <f t="shared" si="202"/>
        <v>4.1666670003905892E-3</v>
      </c>
    </row>
    <row r="1087" spans="3:35">
      <c r="C1087" s="246" t="s">
        <v>423</v>
      </c>
      <c r="D1087" s="246" t="s">
        <v>557</v>
      </c>
      <c r="E1087" s="246" t="s">
        <v>558</v>
      </c>
      <c r="F1087" s="246" t="s">
        <v>559</v>
      </c>
      <c r="G1087" s="246">
        <v>2019</v>
      </c>
      <c r="H1087" s="246">
        <v>8</v>
      </c>
      <c r="I1087" s="246">
        <v>23</v>
      </c>
      <c r="J1087" s="246">
        <v>1</v>
      </c>
      <c r="K1087" s="246" t="s">
        <v>560</v>
      </c>
      <c r="L1087" s="247">
        <v>2</v>
      </c>
      <c r="M1087" s="246">
        <v>240662</v>
      </c>
      <c r="N1087" s="246">
        <v>2622731</v>
      </c>
      <c r="O1087" s="246">
        <v>6</v>
      </c>
      <c r="P1087" s="246">
        <v>25</v>
      </c>
      <c r="Q1087" s="246">
        <v>0</v>
      </c>
      <c r="R1087" s="246"/>
      <c r="S1087" s="246"/>
      <c r="T1087" s="246" t="s">
        <v>32</v>
      </c>
      <c r="U1087" s="246"/>
      <c r="V1087" t="str">
        <f>INDEX(樣區!H:H,MATCH(F1087,樣區!E:E,0))</f>
        <v>4月,6月</v>
      </c>
      <c r="W1087" s="3" t="str">
        <f t="shared" si="194"/>
        <v>Y</v>
      </c>
      <c r="X1087" s="3" t="str">
        <f t="shared" si="195"/>
        <v/>
      </c>
      <c r="Y1087" s="3" t="str">
        <f t="shared" si="196"/>
        <v/>
      </c>
      <c r="Z1087" s="3" t="str">
        <f t="shared" si="197"/>
        <v/>
      </c>
      <c r="AA1087" s="3" t="str">
        <f t="shared" si="198"/>
        <v/>
      </c>
      <c r="AB1087" s="249" t="str">
        <f t="shared" si="199"/>
        <v/>
      </c>
      <c r="AC1087" s="3" t="str">
        <f t="shared" si="200"/>
        <v/>
      </c>
      <c r="AD1087" s="5" t="str">
        <f t="shared" si="207"/>
        <v/>
      </c>
      <c r="AE1087" s="3" t="str">
        <f t="shared" si="201"/>
        <v/>
      </c>
      <c r="AF1087" s="3"/>
      <c r="AH1087">
        <f>MATCH(ROUND(M1087,0)&amp;ROUND(N1087,0),樣點!N:N,0)</f>
        <v>2166</v>
      </c>
      <c r="AI1087" s="5">
        <f t="shared" si="202"/>
        <v>6.9444439723156393E-3</v>
      </c>
    </row>
    <row r="1088" spans="3:35">
      <c r="C1088" s="246" t="s">
        <v>423</v>
      </c>
      <c r="D1088" s="246" t="s">
        <v>557</v>
      </c>
      <c r="E1088" s="246" t="s">
        <v>558</v>
      </c>
      <c r="F1088" s="246" t="s">
        <v>559</v>
      </c>
      <c r="G1088" s="246">
        <v>2019</v>
      </c>
      <c r="H1088" s="246">
        <v>8</v>
      </c>
      <c r="I1088" s="246">
        <v>23</v>
      </c>
      <c r="J1088" s="246">
        <v>1</v>
      </c>
      <c r="K1088" s="246" t="s">
        <v>560</v>
      </c>
      <c r="L1088" s="247">
        <v>3</v>
      </c>
      <c r="M1088" s="246">
        <v>240772</v>
      </c>
      <c r="N1088" s="246">
        <v>2622576</v>
      </c>
      <c r="O1088" s="246">
        <v>6</v>
      </c>
      <c r="P1088" s="246">
        <v>35</v>
      </c>
      <c r="Q1088" s="246">
        <v>0</v>
      </c>
      <c r="R1088" s="246"/>
      <c r="S1088" s="246"/>
      <c r="T1088" s="246" t="s">
        <v>32</v>
      </c>
      <c r="U1088" s="246"/>
      <c r="V1088" t="str">
        <f>INDEX(樣區!H:H,MATCH(F1088,樣區!E:E,0))</f>
        <v>4月,6月</v>
      </c>
      <c r="W1088" s="3" t="str">
        <f t="shared" si="194"/>
        <v>Y</v>
      </c>
      <c r="X1088" s="3" t="str">
        <f t="shared" si="195"/>
        <v/>
      </c>
      <c r="Y1088" s="3" t="str">
        <f t="shared" si="196"/>
        <v/>
      </c>
      <c r="Z1088" s="3" t="str">
        <f t="shared" si="197"/>
        <v/>
      </c>
      <c r="AA1088" s="3" t="str">
        <f t="shared" si="198"/>
        <v/>
      </c>
      <c r="AB1088" s="249" t="str">
        <f t="shared" si="199"/>
        <v/>
      </c>
      <c r="AC1088" s="3" t="str">
        <f t="shared" si="200"/>
        <v/>
      </c>
      <c r="AD1088" s="5" t="str">
        <f t="shared" si="207"/>
        <v/>
      </c>
      <c r="AE1088" s="3" t="str">
        <f t="shared" si="201"/>
        <v/>
      </c>
      <c r="AF1088" s="3"/>
      <c r="AH1088">
        <f>MATCH(ROUND(M1088,0)&amp;ROUND(N1088,0),樣點!N:N,0)</f>
        <v>2167</v>
      </c>
      <c r="AI1088" s="5">
        <f t="shared" si="202"/>
        <v>9.0277779963798821E-3</v>
      </c>
    </row>
    <row r="1089" spans="3:35">
      <c r="C1089" s="246" t="s">
        <v>423</v>
      </c>
      <c r="D1089" s="246" t="s">
        <v>557</v>
      </c>
      <c r="E1089" s="246" t="s">
        <v>558</v>
      </c>
      <c r="F1089" s="246" t="s">
        <v>559</v>
      </c>
      <c r="G1089" s="246">
        <v>2019</v>
      </c>
      <c r="H1089" s="246">
        <v>8</v>
      </c>
      <c r="I1089" s="246">
        <v>23</v>
      </c>
      <c r="J1089" s="246">
        <v>1</v>
      </c>
      <c r="K1089" s="246" t="s">
        <v>560</v>
      </c>
      <c r="L1089" s="247">
        <v>4</v>
      </c>
      <c r="M1089" s="246">
        <v>241068</v>
      </c>
      <c r="N1089" s="246">
        <v>2622473</v>
      </c>
      <c r="O1089" s="246">
        <v>6</v>
      </c>
      <c r="P1089" s="246">
        <v>48</v>
      </c>
      <c r="Q1089" s="246">
        <v>0</v>
      </c>
      <c r="R1089" s="246"/>
      <c r="S1089" s="246"/>
      <c r="T1089" s="246" t="s">
        <v>26</v>
      </c>
      <c r="U1089" s="246"/>
      <c r="V1089" t="str">
        <f>INDEX(樣區!H:H,MATCH(F1089,樣區!E:E,0))</f>
        <v>4月,6月</v>
      </c>
      <c r="W1089" s="3" t="str">
        <f t="shared" si="194"/>
        <v>Y</v>
      </c>
      <c r="X1089" s="3" t="str">
        <f t="shared" si="195"/>
        <v/>
      </c>
      <c r="Y1089" s="3" t="str">
        <f t="shared" si="196"/>
        <v/>
      </c>
      <c r="Z1089" s="3" t="str">
        <f t="shared" si="197"/>
        <v/>
      </c>
      <c r="AA1089" s="3" t="str">
        <f t="shared" si="198"/>
        <v/>
      </c>
      <c r="AB1089" s="249" t="str">
        <f t="shared" si="199"/>
        <v/>
      </c>
      <c r="AC1089" s="3" t="str">
        <f t="shared" si="200"/>
        <v/>
      </c>
      <c r="AD1089" s="5" t="str">
        <f t="shared" si="207"/>
        <v/>
      </c>
      <c r="AE1089" s="3" t="str">
        <f t="shared" si="201"/>
        <v/>
      </c>
      <c r="AF1089" s="3"/>
      <c r="AH1089">
        <f>MATCH(ROUND(M1089,0)&amp;ROUND(N1089,0),樣點!N:N,0)</f>
        <v>2168</v>
      </c>
      <c r="AI1089" s="5">
        <f t="shared" si="202"/>
        <v>8.3333330112509429E-3</v>
      </c>
    </row>
    <row r="1090" spans="3:35">
      <c r="C1090" s="246" t="s">
        <v>423</v>
      </c>
      <c r="D1090" s="246" t="s">
        <v>557</v>
      </c>
      <c r="E1090" s="246" t="s">
        <v>558</v>
      </c>
      <c r="F1090" s="246" t="s">
        <v>559</v>
      </c>
      <c r="G1090" s="246">
        <v>2019</v>
      </c>
      <c r="H1090" s="246">
        <v>8</v>
      </c>
      <c r="I1090" s="246">
        <v>23</v>
      </c>
      <c r="J1090" s="246">
        <v>1</v>
      </c>
      <c r="K1090" s="246" t="s">
        <v>560</v>
      </c>
      <c r="L1090" s="247">
        <v>5</v>
      </c>
      <c r="M1090" s="246">
        <v>241147</v>
      </c>
      <c r="N1090" s="246">
        <v>2622371</v>
      </c>
      <c r="O1090" s="246">
        <v>7</v>
      </c>
      <c r="P1090" s="246">
        <v>0</v>
      </c>
      <c r="Q1090" s="246">
        <v>0</v>
      </c>
      <c r="R1090" s="246"/>
      <c r="S1090" s="246"/>
      <c r="T1090" s="246" t="s">
        <v>32</v>
      </c>
      <c r="U1090" s="246"/>
      <c r="V1090" t="str">
        <f>INDEX(樣區!H:H,MATCH(F1090,樣區!E:E,0))</f>
        <v>4月,6月</v>
      </c>
      <c r="W1090" s="3" t="str">
        <f t="shared" ref="W1090:W1153" si="208">IF(ISNUMBER(AH1090),"Y","N")</f>
        <v>Y</v>
      </c>
      <c r="X1090" s="3" t="str">
        <f t="shared" ref="X1090:X1153" si="209">IF(OR(ISBLANK(H1090),ISBLANK(I1090)),"需記錄日期","")</f>
        <v/>
      </c>
      <c r="Y1090" s="3" t="str">
        <f t="shared" ref="Y1090:Y1153" si="210">IF(O1090&gt;9,"時間太晚","")</f>
        <v/>
      </c>
      <c r="Z1090" s="3" t="str">
        <f t="shared" ref="Z1090:Z1153" si="211">IF(ISBLANK(Q1090),"需記錄數量",IF(Q1090&gt;2,"2隻以上，請記為猴群",""))</f>
        <v/>
      </c>
      <c r="AA1090" s="3" t="str">
        <f t="shared" ref="AA1090:AA1153" si="212">IF(OR(Q1090=1,Q1090=2),IF(ISTEXT(R1090),"","需記錄距離"),"")</f>
        <v/>
      </c>
      <c r="AB1090" s="249" t="str">
        <f t="shared" ref="AB1090:AB1153" si="213">IF(S1090="Y",IF(Q1090&lt;&gt;2,"有叫聲應為猴群",""),"")</f>
        <v/>
      </c>
      <c r="AC1090" s="3" t="str">
        <f t="shared" ref="AC1090:AC1153" si="214">IF(ISBLANK(T1090),"需記錄棲地類型",IF(LEN(T1090)&lt;&gt;2,"請填最主要的棲地類型，其餘的可在備注補充說明",""))</f>
        <v/>
      </c>
      <c r="AD1090" s="5" t="str">
        <f t="shared" si="207"/>
        <v/>
      </c>
      <c r="AE1090" s="3" t="str">
        <f t="shared" ref="AE1090:AE1153" si="215">IF(COUNTIF(U1090,"*搖樹*")=1,IF(Q1090&lt;&gt;2,"有搖樹行為應為猴群",""),"")</f>
        <v/>
      </c>
      <c r="AF1090" s="3"/>
      <c r="AH1090">
        <f>MATCH(ROUND(M1090,0)&amp;ROUND(N1090,0),樣點!N:N,0)</f>
        <v>2169</v>
      </c>
      <c r="AI1090" s="5">
        <f t="shared" ref="AI1090:AI1153" si="216">IF((F1091&amp;J1091)=(F1090&amp;J1090),ABS((DATE(G1091,H1091,I1091)&amp;TIME(O1091,P1091,0))-(DATE(G1090,H1090,I1090)&amp;TIME(O1090,P1090,0))),"")</f>
        <v>6.9444450200535357E-3</v>
      </c>
    </row>
    <row r="1091" spans="3:35">
      <c r="C1091" s="246" t="s">
        <v>423</v>
      </c>
      <c r="D1091" s="246" t="s">
        <v>557</v>
      </c>
      <c r="E1091" s="246" t="s">
        <v>558</v>
      </c>
      <c r="F1091" s="246" t="s">
        <v>559</v>
      </c>
      <c r="G1091" s="246">
        <v>2019</v>
      </c>
      <c r="H1091" s="246">
        <v>8</v>
      </c>
      <c r="I1091" s="246">
        <v>23</v>
      </c>
      <c r="J1091" s="246">
        <v>1</v>
      </c>
      <c r="K1091" s="246" t="s">
        <v>560</v>
      </c>
      <c r="L1091" s="247">
        <v>6</v>
      </c>
      <c r="M1091" s="246">
        <v>241434</v>
      </c>
      <c r="N1091" s="246">
        <v>2622263</v>
      </c>
      <c r="O1091" s="246">
        <v>7</v>
      </c>
      <c r="P1091" s="246">
        <v>10</v>
      </c>
      <c r="Q1091" s="246">
        <v>0</v>
      </c>
      <c r="R1091" s="246"/>
      <c r="S1091" s="246"/>
      <c r="T1091" s="246" t="s">
        <v>32</v>
      </c>
      <c r="U1091" s="246"/>
      <c r="V1091" t="str">
        <f>INDEX(樣區!H:H,MATCH(F1091,樣區!E:E,0))</f>
        <v>4月,6月</v>
      </c>
      <c r="W1091" s="3" t="str">
        <f t="shared" si="208"/>
        <v>Y</v>
      </c>
      <c r="X1091" s="3" t="str">
        <f t="shared" si="209"/>
        <v/>
      </c>
      <c r="Y1091" s="3" t="str">
        <f t="shared" si="210"/>
        <v/>
      </c>
      <c r="Z1091" s="3" t="str">
        <f t="shared" si="211"/>
        <v/>
      </c>
      <c r="AA1091" s="3" t="str">
        <f t="shared" si="212"/>
        <v/>
      </c>
      <c r="AB1091" s="249" t="str">
        <f t="shared" si="213"/>
        <v/>
      </c>
      <c r="AC1091" s="3" t="str">
        <f t="shared" si="214"/>
        <v/>
      </c>
      <c r="AD1091" s="5" t="str">
        <f t="shared" si="207"/>
        <v/>
      </c>
      <c r="AE1091" s="3" t="str">
        <f t="shared" si="215"/>
        <v/>
      </c>
      <c r="AF1091" s="3"/>
      <c r="AH1091">
        <f>MATCH(ROUND(M1091,0)&amp;ROUND(N1091,0),樣點!N:N,0)</f>
        <v>2170</v>
      </c>
      <c r="AI1091" s="5" t="str">
        <f t="shared" si="216"/>
        <v/>
      </c>
    </row>
    <row r="1092" spans="3:35">
      <c r="C1092" s="246" t="s">
        <v>423</v>
      </c>
      <c r="D1092" s="246" t="s">
        <v>557</v>
      </c>
      <c r="E1092" s="246" t="s">
        <v>561</v>
      </c>
      <c r="F1092" s="246" t="s">
        <v>562</v>
      </c>
      <c r="G1092" s="246">
        <v>2019</v>
      </c>
      <c r="H1092" s="246">
        <v>5</v>
      </c>
      <c r="I1092" s="246">
        <v>30</v>
      </c>
      <c r="J1092" s="246">
        <v>1</v>
      </c>
      <c r="K1092" s="246" t="s">
        <v>563</v>
      </c>
      <c r="L1092" s="247">
        <v>1</v>
      </c>
      <c r="M1092" s="246">
        <v>235744</v>
      </c>
      <c r="N1092" s="246">
        <v>2638824</v>
      </c>
      <c r="O1092" s="246">
        <v>9</v>
      </c>
      <c r="P1092" s="246">
        <v>14</v>
      </c>
      <c r="Q1092" s="246">
        <v>0</v>
      </c>
      <c r="R1092" s="246"/>
      <c r="S1092" s="246"/>
      <c r="T1092" s="246" t="s">
        <v>32</v>
      </c>
      <c r="U1092" s="246"/>
      <c r="V1092" t="str">
        <f>INDEX(樣區!H:H,MATCH(F1092,樣區!E:E,0))</f>
        <v>4月,6月</v>
      </c>
      <c r="W1092" s="3" t="str">
        <f t="shared" si="208"/>
        <v>Y</v>
      </c>
      <c r="X1092" s="3" t="str">
        <f t="shared" si="209"/>
        <v/>
      </c>
      <c r="Y1092" s="3" t="str">
        <f t="shared" si="210"/>
        <v/>
      </c>
      <c r="Z1092" s="3" t="str">
        <f t="shared" si="211"/>
        <v/>
      </c>
      <c r="AA1092" s="3" t="str">
        <f t="shared" si="212"/>
        <v/>
      </c>
      <c r="AB1092" s="249" t="str">
        <f t="shared" si="213"/>
        <v/>
      </c>
      <c r="AC1092" s="3" t="str">
        <f t="shared" si="214"/>
        <v/>
      </c>
      <c r="AD1092" s="5" t="str">
        <f t="shared" si="207"/>
        <v/>
      </c>
      <c r="AE1092" s="3" t="str">
        <f t="shared" si="215"/>
        <v/>
      </c>
      <c r="AF1092" s="3"/>
      <c r="AH1092">
        <f>MATCH(ROUND(M1092,0)&amp;ROUND(N1092,0),樣點!N:N,0)</f>
        <v>2171</v>
      </c>
      <c r="AI1092" s="5">
        <f t="shared" si="216"/>
        <v>7.6388890156522393E-3</v>
      </c>
    </row>
    <row r="1093" spans="3:35">
      <c r="C1093" s="246" t="s">
        <v>423</v>
      </c>
      <c r="D1093" s="246" t="s">
        <v>557</v>
      </c>
      <c r="E1093" s="246" t="s">
        <v>561</v>
      </c>
      <c r="F1093" s="246" t="s">
        <v>562</v>
      </c>
      <c r="G1093" s="246">
        <v>2019</v>
      </c>
      <c r="H1093" s="246">
        <v>5</v>
      </c>
      <c r="I1093" s="246">
        <v>30</v>
      </c>
      <c r="J1093" s="246">
        <v>1</v>
      </c>
      <c r="K1093" s="246" t="s">
        <v>563</v>
      </c>
      <c r="L1093" s="247">
        <v>2</v>
      </c>
      <c r="M1093" s="246">
        <v>235548</v>
      </c>
      <c r="N1093" s="246">
        <v>2638981</v>
      </c>
      <c r="O1093" s="246">
        <v>9</v>
      </c>
      <c r="P1093" s="246">
        <v>25</v>
      </c>
      <c r="Q1093" s="246">
        <v>0</v>
      </c>
      <c r="R1093" s="246"/>
      <c r="S1093" s="246"/>
      <c r="T1093" s="246" t="s">
        <v>32</v>
      </c>
      <c r="U1093" s="246" t="s">
        <v>564</v>
      </c>
      <c r="V1093" t="str">
        <f>INDEX(樣區!H:H,MATCH(F1093,樣區!E:E,0))</f>
        <v>4月,6月</v>
      </c>
      <c r="W1093" s="3" t="str">
        <f t="shared" si="208"/>
        <v>Y</v>
      </c>
      <c r="X1093" s="3" t="str">
        <f t="shared" si="209"/>
        <v/>
      </c>
      <c r="Y1093" s="3" t="str">
        <f t="shared" si="210"/>
        <v/>
      </c>
      <c r="Z1093" s="3" t="str">
        <f t="shared" si="211"/>
        <v/>
      </c>
      <c r="AA1093" s="3" t="str">
        <f t="shared" si="212"/>
        <v/>
      </c>
      <c r="AB1093" s="249" t="str">
        <f t="shared" si="213"/>
        <v/>
      </c>
      <c r="AC1093" s="3" t="str">
        <f t="shared" si="214"/>
        <v/>
      </c>
      <c r="AD1093" s="5" t="str">
        <f t="shared" si="207"/>
        <v/>
      </c>
      <c r="AE1093" s="3" t="str">
        <f t="shared" si="215"/>
        <v/>
      </c>
      <c r="AF1093" s="3"/>
      <c r="AH1093">
        <f>MATCH(ROUND(M1093,0)&amp;ROUND(N1093,0),樣點!N:N,0)</f>
        <v>2172</v>
      </c>
      <c r="AI1093" s="5">
        <f t="shared" si="216"/>
        <v>6.9444439723156393E-3</v>
      </c>
    </row>
    <row r="1094" spans="3:35">
      <c r="C1094" s="246" t="s">
        <v>423</v>
      </c>
      <c r="D1094" s="246" t="s">
        <v>557</v>
      </c>
      <c r="E1094" s="246" t="s">
        <v>561</v>
      </c>
      <c r="F1094" s="246" t="s">
        <v>562</v>
      </c>
      <c r="G1094" s="246">
        <v>2019</v>
      </c>
      <c r="H1094" s="246">
        <v>5</v>
      </c>
      <c r="I1094" s="246">
        <v>30</v>
      </c>
      <c r="J1094" s="246">
        <v>1</v>
      </c>
      <c r="K1094" s="246" t="s">
        <v>563</v>
      </c>
      <c r="L1094" s="247">
        <v>3</v>
      </c>
      <c r="M1094" s="246">
        <v>235380</v>
      </c>
      <c r="N1094" s="246">
        <v>2639074</v>
      </c>
      <c r="O1094" s="246">
        <v>9</v>
      </c>
      <c r="P1094" s="246">
        <v>35</v>
      </c>
      <c r="Q1094" s="246">
        <v>0</v>
      </c>
      <c r="R1094" s="246"/>
      <c r="S1094" s="246"/>
      <c r="T1094" s="246" t="s">
        <v>32</v>
      </c>
      <c r="U1094" s="246" t="s">
        <v>565</v>
      </c>
      <c r="V1094" t="str">
        <f>INDEX(樣區!H:H,MATCH(F1094,樣區!E:E,0))</f>
        <v>4月,6月</v>
      </c>
      <c r="W1094" s="3" t="str">
        <f t="shared" si="208"/>
        <v>Y</v>
      </c>
      <c r="X1094" s="3" t="str">
        <f t="shared" si="209"/>
        <v/>
      </c>
      <c r="Y1094" s="3" t="str">
        <f t="shared" si="210"/>
        <v/>
      </c>
      <c r="Z1094" s="3" t="str">
        <f t="shared" si="211"/>
        <v/>
      </c>
      <c r="AA1094" s="3" t="str">
        <f t="shared" si="212"/>
        <v/>
      </c>
      <c r="AB1094" s="249" t="str">
        <f t="shared" si="213"/>
        <v/>
      </c>
      <c r="AC1094" s="3" t="str">
        <f t="shared" si="214"/>
        <v/>
      </c>
      <c r="AD1094" s="5" t="str">
        <f t="shared" si="207"/>
        <v/>
      </c>
      <c r="AE1094" s="3" t="str">
        <f t="shared" si="215"/>
        <v/>
      </c>
      <c r="AF1094" s="3"/>
      <c r="AH1094">
        <f>MATCH(ROUND(M1094,0)&amp;ROUND(N1094,0),樣點!N:N,0)</f>
        <v>2173</v>
      </c>
      <c r="AI1094" s="5">
        <f t="shared" si="216"/>
        <v>8.3333330112509429E-3</v>
      </c>
    </row>
    <row r="1095" spans="3:35">
      <c r="C1095" s="246" t="s">
        <v>423</v>
      </c>
      <c r="D1095" s="246" t="s">
        <v>557</v>
      </c>
      <c r="E1095" s="246" t="s">
        <v>561</v>
      </c>
      <c r="F1095" s="246" t="s">
        <v>562</v>
      </c>
      <c r="G1095" s="246">
        <v>2019</v>
      </c>
      <c r="H1095" s="246">
        <v>5</v>
      </c>
      <c r="I1095" s="246">
        <v>30</v>
      </c>
      <c r="J1095" s="246">
        <v>1</v>
      </c>
      <c r="K1095" s="246" t="s">
        <v>563</v>
      </c>
      <c r="L1095" s="247">
        <v>4</v>
      </c>
      <c r="M1095" s="246">
        <v>235205</v>
      </c>
      <c r="N1095" s="246">
        <v>2639338</v>
      </c>
      <c r="O1095" s="246">
        <v>9</v>
      </c>
      <c r="P1095" s="246">
        <v>47</v>
      </c>
      <c r="Q1095" s="246">
        <v>0</v>
      </c>
      <c r="R1095" s="246"/>
      <c r="S1095" s="246"/>
      <c r="T1095" s="246" t="s">
        <v>32</v>
      </c>
      <c r="U1095" s="246" t="s">
        <v>566</v>
      </c>
      <c r="V1095" t="str">
        <f>INDEX(樣區!H:H,MATCH(F1095,樣區!E:E,0))</f>
        <v>4月,6月</v>
      </c>
      <c r="W1095" s="3" t="str">
        <f t="shared" si="208"/>
        <v>Y</v>
      </c>
      <c r="X1095" s="3" t="str">
        <f t="shared" si="209"/>
        <v/>
      </c>
      <c r="Y1095" s="3" t="str">
        <f t="shared" si="210"/>
        <v/>
      </c>
      <c r="Z1095" s="3" t="str">
        <f t="shared" si="211"/>
        <v/>
      </c>
      <c r="AA1095" s="3" t="str">
        <f t="shared" si="212"/>
        <v/>
      </c>
      <c r="AB1095" s="249" t="str">
        <f t="shared" si="213"/>
        <v/>
      </c>
      <c r="AC1095" s="3" t="str">
        <f t="shared" si="214"/>
        <v/>
      </c>
      <c r="AD1095" s="5" t="str">
        <f t="shared" si="207"/>
        <v/>
      </c>
      <c r="AE1095" s="3" t="str">
        <f t="shared" si="215"/>
        <v/>
      </c>
      <c r="AF1095" s="3"/>
      <c r="AH1095">
        <f>MATCH(ROUND(M1095,0)&amp;ROUND(N1095,0),樣點!N:N,0)</f>
        <v>2174</v>
      </c>
      <c r="AI1095" s="5">
        <f t="shared" si="216"/>
        <v>9.0277779963798821E-3</v>
      </c>
    </row>
    <row r="1096" spans="3:35">
      <c r="C1096" s="246" t="s">
        <v>423</v>
      </c>
      <c r="D1096" s="246" t="s">
        <v>557</v>
      </c>
      <c r="E1096" s="246" t="s">
        <v>561</v>
      </c>
      <c r="F1096" s="246" t="s">
        <v>562</v>
      </c>
      <c r="G1096" s="246">
        <v>2019</v>
      </c>
      <c r="H1096" s="246">
        <v>5</v>
      </c>
      <c r="I1096" s="246">
        <v>30</v>
      </c>
      <c r="J1096" s="246">
        <v>1</v>
      </c>
      <c r="K1096" s="246" t="s">
        <v>563</v>
      </c>
      <c r="L1096" s="247">
        <v>5</v>
      </c>
      <c r="M1096" s="246">
        <v>235124</v>
      </c>
      <c r="N1096" s="246">
        <v>2639578</v>
      </c>
      <c r="O1096" s="246">
        <v>10</v>
      </c>
      <c r="P1096" s="246">
        <v>0</v>
      </c>
      <c r="Q1096" s="246">
        <v>0</v>
      </c>
      <c r="R1096" s="246"/>
      <c r="S1096" s="246"/>
      <c r="T1096" s="246" t="s">
        <v>32</v>
      </c>
      <c r="U1096" s="246" t="s">
        <v>567</v>
      </c>
      <c r="V1096" t="str">
        <f>INDEX(樣區!H:H,MATCH(F1096,樣區!E:E,0))</f>
        <v>4月,6月</v>
      </c>
      <c r="W1096" s="3" t="str">
        <f t="shared" si="208"/>
        <v>Y</v>
      </c>
      <c r="X1096" s="3" t="str">
        <f t="shared" si="209"/>
        <v/>
      </c>
      <c r="Y1096" s="3" t="str">
        <f t="shared" si="210"/>
        <v>時間太晚</v>
      </c>
      <c r="Z1096" s="3" t="str">
        <f t="shared" si="211"/>
        <v/>
      </c>
      <c r="AA1096" s="3" t="str">
        <f t="shared" si="212"/>
        <v/>
      </c>
      <c r="AB1096" s="249" t="str">
        <f t="shared" si="213"/>
        <v/>
      </c>
      <c r="AC1096" s="3" t="str">
        <f t="shared" si="214"/>
        <v/>
      </c>
      <c r="AD1096" s="5" t="str">
        <f t="shared" si="207"/>
        <v/>
      </c>
      <c r="AE1096" s="3" t="str">
        <f t="shared" si="215"/>
        <v/>
      </c>
      <c r="AF1096" s="3"/>
      <c r="AH1096">
        <f>MATCH(ROUND(M1096,0)&amp;ROUND(N1096,0),樣點!N:N,0)</f>
        <v>2175</v>
      </c>
      <c r="AI1096" s="5">
        <f t="shared" si="216"/>
        <v>6.9444450200535357E-3</v>
      </c>
    </row>
    <row r="1097" spans="3:35">
      <c r="C1097" s="246" t="s">
        <v>423</v>
      </c>
      <c r="D1097" s="246" t="s">
        <v>557</v>
      </c>
      <c r="E1097" s="246" t="s">
        <v>561</v>
      </c>
      <c r="F1097" s="246" t="s">
        <v>562</v>
      </c>
      <c r="G1097" s="246">
        <v>2019</v>
      </c>
      <c r="H1097" s="246">
        <v>5</v>
      </c>
      <c r="I1097" s="246">
        <v>30</v>
      </c>
      <c r="J1097" s="246">
        <v>1</v>
      </c>
      <c r="K1097" s="246" t="s">
        <v>563</v>
      </c>
      <c r="L1097" s="247">
        <v>6</v>
      </c>
      <c r="M1097" s="246">
        <v>234850</v>
      </c>
      <c r="N1097" s="246">
        <v>2639817</v>
      </c>
      <c r="O1097" s="246">
        <v>10</v>
      </c>
      <c r="P1097" s="246">
        <v>10</v>
      </c>
      <c r="Q1097" s="246">
        <v>0</v>
      </c>
      <c r="R1097" s="246"/>
      <c r="S1097" s="246"/>
      <c r="T1097" s="246" t="s">
        <v>32</v>
      </c>
      <c r="U1097" s="246" t="s">
        <v>568</v>
      </c>
      <c r="V1097" t="str">
        <f>INDEX(樣區!H:H,MATCH(F1097,樣區!E:E,0))</f>
        <v>4月,6月</v>
      </c>
      <c r="W1097" s="3" t="str">
        <f t="shared" si="208"/>
        <v>Y</v>
      </c>
      <c r="X1097" s="3" t="str">
        <f t="shared" si="209"/>
        <v/>
      </c>
      <c r="Y1097" s="3" t="str">
        <f t="shared" si="210"/>
        <v>時間太晚</v>
      </c>
      <c r="Z1097" s="3" t="str">
        <f t="shared" si="211"/>
        <v/>
      </c>
      <c r="AA1097" s="3" t="str">
        <f t="shared" si="212"/>
        <v/>
      </c>
      <c r="AB1097" s="249" t="str">
        <f t="shared" si="213"/>
        <v/>
      </c>
      <c r="AC1097" s="3" t="str">
        <f t="shared" si="214"/>
        <v/>
      </c>
      <c r="AD1097" s="5" t="str">
        <f t="shared" si="207"/>
        <v/>
      </c>
      <c r="AE1097" s="3" t="str">
        <f t="shared" si="215"/>
        <v/>
      </c>
      <c r="AF1097" s="3"/>
      <c r="AH1097">
        <f>MATCH(ROUND(M1097,0)&amp;ROUND(N1097,0),樣點!N:N,0)</f>
        <v>2176</v>
      </c>
      <c r="AI1097" s="5">
        <f t="shared" si="216"/>
        <v>6.9444439723156393E-3</v>
      </c>
    </row>
    <row r="1098" spans="3:35">
      <c r="C1098" s="246" t="s">
        <v>423</v>
      </c>
      <c r="D1098" s="246" t="s">
        <v>557</v>
      </c>
      <c r="E1098" s="246" t="s">
        <v>561</v>
      </c>
      <c r="F1098" s="246" t="s">
        <v>562</v>
      </c>
      <c r="G1098" s="246">
        <v>2019</v>
      </c>
      <c r="H1098" s="246">
        <v>5</v>
      </c>
      <c r="I1098" s="246">
        <v>30</v>
      </c>
      <c r="J1098" s="246">
        <v>1</v>
      </c>
      <c r="K1098" s="246" t="s">
        <v>563</v>
      </c>
      <c r="L1098" s="247">
        <v>7</v>
      </c>
      <c r="M1098" s="246">
        <v>234750</v>
      </c>
      <c r="N1098" s="246">
        <v>2640152</v>
      </c>
      <c r="O1098" s="246">
        <v>10</v>
      </c>
      <c r="P1098" s="246">
        <v>20</v>
      </c>
      <c r="Q1098" s="246">
        <v>0</v>
      </c>
      <c r="R1098" s="246"/>
      <c r="S1098" s="246"/>
      <c r="T1098" s="246" t="s">
        <v>32</v>
      </c>
      <c r="U1098" s="246" t="s">
        <v>569</v>
      </c>
      <c r="V1098" t="str">
        <f>INDEX(樣區!H:H,MATCH(F1098,樣區!E:E,0))</f>
        <v>4月,6月</v>
      </c>
      <c r="W1098" s="3" t="str">
        <f t="shared" si="208"/>
        <v>Y</v>
      </c>
      <c r="X1098" s="3" t="str">
        <f t="shared" si="209"/>
        <v/>
      </c>
      <c r="Y1098" s="3" t="str">
        <f t="shared" si="210"/>
        <v>時間太晚</v>
      </c>
      <c r="Z1098" s="3" t="str">
        <f t="shared" si="211"/>
        <v/>
      </c>
      <c r="AA1098" s="3" t="str">
        <f t="shared" si="212"/>
        <v/>
      </c>
      <c r="AB1098" s="249" t="str">
        <f t="shared" si="213"/>
        <v/>
      </c>
      <c r="AC1098" s="3" t="str">
        <f t="shared" si="214"/>
        <v/>
      </c>
      <c r="AD1098" s="5" t="str">
        <f t="shared" si="207"/>
        <v/>
      </c>
      <c r="AE1098" s="3" t="str">
        <f t="shared" si="215"/>
        <v/>
      </c>
      <c r="AF1098" s="3"/>
      <c r="AH1098">
        <f>MATCH(ROUND(M1098,0)&amp;ROUND(N1098,0),樣點!N:N,0)</f>
        <v>2177</v>
      </c>
      <c r="AI1098" s="5" t="str">
        <f t="shared" si="216"/>
        <v/>
      </c>
    </row>
    <row r="1099" spans="3:35">
      <c r="C1099" s="246" t="s">
        <v>423</v>
      </c>
      <c r="D1099" s="246" t="s">
        <v>557</v>
      </c>
      <c r="E1099" s="246" t="s">
        <v>570</v>
      </c>
      <c r="F1099" s="246" t="s">
        <v>571</v>
      </c>
      <c r="G1099" s="246">
        <v>2019</v>
      </c>
      <c r="H1099" s="246">
        <v>7</v>
      </c>
      <c r="I1099" s="246">
        <v>12</v>
      </c>
      <c r="J1099" s="246">
        <v>1</v>
      </c>
      <c r="K1099" s="246" t="s">
        <v>572</v>
      </c>
      <c r="L1099" s="247">
        <v>1</v>
      </c>
      <c r="M1099" s="246">
        <v>238082</v>
      </c>
      <c r="N1099" s="246">
        <v>2628030</v>
      </c>
      <c r="O1099" s="246">
        <v>9</v>
      </c>
      <c r="P1099" s="246">
        <v>30</v>
      </c>
      <c r="Q1099" s="246">
        <v>0</v>
      </c>
      <c r="R1099" s="246"/>
      <c r="S1099" s="246"/>
      <c r="T1099" s="246" t="s">
        <v>26</v>
      </c>
      <c r="U1099" s="246"/>
      <c r="V1099" t="str">
        <f>INDEX(樣區!H:H,MATCH(F1099,樣區!E:E,0))</f>
        <v>4月,6月</v>
      </c>
      <c r="W1099" s="3" t="str">
        <f t="shared" si="208"/>
        <v>Y</v>
      </c>
      <c r="X1099" s="3" t="str">
        <f t="shared" si="209"/>
        <v/>
      </c>
      <c r="Y1099" s="3" t="str">
        <f t="shared" si="210"/>
        <v/>
      </c>
      <c r="Z1099" s="3" t="str">
        <f t="shared" si="211"/>
        <v/>
      </c>
      <c r="AA1099" s="3" t="str">
        <f t="shared" si="212"/>
        <v/>
      </c>
      <c r="AB1099" s="249" t="str">
        <f t="shared" si="213"/>
        <v/>
      </c>
      <c r="AC1099" s="3" t="str">
        <f t="shared" si="214"/>
        <v/>
      </c>
      <c r="AD1099" s="5" t="str">
        <f t="shared" si="207"/>
        <v/>
      </c>
      <c r="AE1099" s="3" t="str">
        <f t="shared" si="215"/>
        <v/>
      </c>
      <c r="AF1099" s="3"/>
      <c r="AH1099">
        <f>MATCH(ROUND(M1099,0)&amp;ROUND(N1099,0),樣點!N:N,0)</f>
        <v>2178</v>
      </c>
      <c r="AI1099" s="5">
        <f t="shared" si="216"/>
        <v>6.9444439723156393E-3</v>
      </c>
    </row>
    <row r="1100" spans="3:35">
      <c r="C1100" s="246" t="s">
        <v>423</v>
      </c>
      <c r="D1100" s="246" t="s">
        <v>557</v>
      </c>
      <c r="E1100" s="246" t="s">
        <v>570</v>
      </c>
      <c r="F1100" s="246" t="s">
        <v>571</v>
      </c>
      <c r="G1100" s="246">
        <v>2019</v>
      </c>
      <c r="H1100" s="246">
        <v>7</v>
      </c>
      <c r="I1100" s="246">
        <v>12</v>
      </c>
      <c r="J1100" s="246">
        <v>1</v>
      </c>
      <c r="K1100" s="246" t="s">
        <v>572</v>
      </c>
      <c r="L1100" s="247">
        <v>2</v>
      </c>
      <c r="M1100" s="246">
        <v>238108</v>
      </c>
      <c r="N1100" s="246">
        <v>2628241</v>
      </c>
      <c r="O1100" s="246">
        <v>9</v>
      </c>
      <c r="P1100" s="246">
        <v>40</v>
      </c>
      <c r="Q1100" s="246">
        <v>0</v>
      </c>
      <c r="R1100" s="246"/>
      <c r="S1100" s="246"/>
      <c r="T1100" s="246" t="s">
        <v>32</v>
      </c>
      <c r="U1100" s="246"/>
      <c r="V1100" t="str">
        <f>INDEX(樣區!H:H,MATCH(F1100,樣區!E:E,0))</f>
        <v>4月,6月</v>
      </c>
      <c r="W1100" s="3" t="str">
        <f t="shared" si="208"/>
        <v>Y</v>
      </c>
      <c r="X1100" s="3" t="str">
        <f t="shared" si="209"/>
        <v/>
      </c>
      <c r="Y1100" s="3" t="str">
        <f t="shared" si="210"/>
        <v/>
      </c>
      <c r="Z1100" s="3" t="str">
        <f t="shared" si="211"/>
        <v/>
      </c>
      <c r="AA1100" s="3" t="str">
        <f t="shared" si="212"/>
        <v/>
      </c>
      <c r="AB1100" s="249" t="str">
        <f t="shared" si="213"/>
        <v/>
      </c>
      <c r="AC1100" s="3" t="str">
        <f t="shared" si="214"/>
        <v/>
      </c>
      <c r="AD1100" s="5" t="str">
        <f t="shared" si="207"/>
        <v/>
      </c>
      <c r="AE1100" s="3" t="str">
        <f t="shared" si="215"/>
        <v/>
      </c>
      <c r="AF1100" s="3"/>
      <c r="AH1100">
        <f>MATCH(ROUND(M1100,0)&amp;ROUND(N1100,0),樣點!N:N,0)</f>
        <v>2179</v>
      </c>
      <c r="AI1100" s="5">
        <f t="shared" si="216"/>
        <v>9.0277779963798821E-3</v>
      </c>
    </row>
    <row r="1101" spans="3:35">
      <c r="C1101" s="246" t="s">
        <v>423</v>
      </c>
      <c r="D1101" s="246" t="s">
        <v>557</v>
      </c>
      <c r="E1101" s="246" t="s">
        <v>570</v>
      </c>
      <c r="F1101" s="246" t="s">
        <v>571</v>
      </c>
      <c r="G1101" s="246">
        <v>2019</v>
      </c>
      <c r="H1101" s="246">
        <v>7</v>
      </c>
      <c r="I1101" s="246">
        <v>12</v>
      </c>
      <c r="J1101" s="246">
        <v>1</v>
      </c>
      <c r="K1101" s="246" t="s">
        <v>572</v>
      </c>
      <c r="L1101" s="247">
        <v>3</v>
      </c>
      <c r="M1101" s="246">
        <v>238150</v>
      </c>
      <c r="N1101" s="246">
        <v>2628449</v>
      </c>
      <c r="O1101" s="246">
        <v>9</v>
      </c>
      <c r="P1101" s="246">
        <v>53</v>
      </c>
      <c r="Q1101" s="246">
        <v>0</v>
      </c>
      <c r="R1101" s="246"/>
      <c r="S1101" s="246"/>
      <c r="T1101" s="246" t="s">
        <v>32</v>
      </c>
      <c r="U1101" s="246"/>
      <c r="V1101" t="str">
        <f>INDEX(樣區!H:H,MATCH(F1101,樣區!E:E,0))</f>
        <v>4月,6月</v>
      </c>
      <c r="W1101" s="3" t="str">
        <f t="shared" si="208"/>
        <v>Y</v>
      </c>
      <c r="X1101" s="3" t="str">
        <f t="shared" si="209"/>
        <v/>
      </c>
      <c r="Y1101" s="3" t="str">
        <f t="shared" si="210"/>
        <v/>
      </c>
      <c r="Z1101" s="3" t="str">
        <f t="shared" si="211"/>
        <v/>
      </c>
      <c r="AA1101" s="3" t="str">
        <f t="shared" si="212"/>
        <v/>
      </c>
      <c r="AB1101" s="249" t="str">
        <f t="shared" si="213"/>
        <v/>
      </c>
      <c r="AC1101" s="3" t="str">
        <f t="shared" si="214"/>
        <v/>
      </c>
      <c r="AD1101" s="5" t="str">
        <f t="shared" si="207"/>
        <v/>
      </c>
      <c r="AE1101" s="3" t="str">
        <f t="shared" si="215"/>
        <v/>
      </c>
      <c r="AF1101" s="3"/>
      <c r="AH1101">
        <f>MATCH(ROUND(M1101,0)&amp;ROUND(N1101,0),樣點!N:N,0)</f>
        <v>2180</v>
      </c>
      <c r="AI1101" s="5">
        <f t="shared" si="216"/>
        <v>9.7222219919785857E-3</v>
      </c>
    </row>
    <row r="1102" spans="3:35">
      <c r="C1102" s="246" t="s">
        <v>423</v>
      </c>
      <c r="D1102" s="246" t="s">
        <v>557</v>
      </c>
      <c r="E1102" s="246" t="s">
        <v>570</v>
      </c>
      <c r="F1102" s="246" t="s">
        <v>571</v>
      </c>
      <c r="G1102" s="246">
        <v>2019</v>
      </c>
      <c r="H1102" s="246">
        <v>7</v>
      </c>
      <c r="I1102" s="246">
        <v>12</v>
      </c>
      <c r="J1102" s="246">
        <v>1</v>
      </c>
      <c r="K1102" s="246" t="s">
        <v>572</v>
      </c>
      <c r="L1102" s="247">
        <v>4</v>
      </c>
      <c r="M1102" s="246">
        <v>238319</v>
      </c>
      <c r="N1102" s="246">
        <v>2628524</v>
      </c>
      <c r="O1102" s="246">
        <v>10</v>
      </c>
      <c r="P1102" s="246">
        <v>7</v>
      </c>
      <c r="Q1102" s="246">
        <v>0</v>
      </c>
      <c r="R1102" s="246"/>
      <c r="S1102" s="246"/>
      <c r="T1102" s="246" t="s">
        <v>32</v>
      </c>
      <c r="U1102" s="246"/>
      <c r="V1102" t="str">
        <f>INDEX(樣區!H:H,MATCH(F1102,樣區!E:E,0))</f>
        <v>4月,6月</v>
      </c>
      <c r="W1102" s="3" t="str">
        <f t="shared" si="208"/>
        <v>Y</v>
      </c>
      <c r="X1102" s="3" t="str">
        <f t="shared" si="209"/>
        <v/>
      </c>
      <c r="Y1102" s="3" t="str">
        <f t="shared" si="210"/>
        <v>時間太晚</v>
      </c>
      <c r="Z1102" s="3" t="str">
        <f t="shared" si="211"/>
        <v/>
      </c>
      <c r="AA1102" s="3" t="str">
        <f t="shared" si="212"/>
        <v/>
      </c>
      <c r="AB1102" s="249" t="str">
        <f t="shared" si="213"/>
        <v/>
      </c>
      <c r="AC1102" s="3" t="str">
        <f t="shared" si="214"/>
        <v/>
      </c>
      <c r="AD1102" s="5" t="str">
        <f t="shared" si="207"/>
        <v/>
      </c>
      <c r="AE1102" s="3" t="str">
        <f t="shared" si="215"/>
        <v/>
      </c>
      <c r="AF1102" s="3"/>
      <c r="AH1102">
        <f>MATCH(ROUND(M1102,0)&amp;ROUND(N1102,0),樣點!N:N,0)</f>
        <v>2181</v>
      </c>
      <c r="AI1102" s="5">
        <f t="shared" si="216"/>
        <v>9.0277779963798821E-3</v>
      </c>
    </row>
    <row r="1103" spans="3:35">
      <c r="C1103" s="246" t="s">
        <v>423</v>
      </c>
      <c r="D1103" s="246" t="s">
        <v>557</v>
      </c>
      <c r="E1103" s="246" t="s">
        <v>570</v>
      </c>
      <c r="F1103" s="246" t="s">
        <v>571</v>
      </c>
      <c r="G1103" s="246">
        <v>2019</v>
      </c>
      <c r="H1103" s="246">
        <v>7</v>
      </c>
      <c r="I1103" s="246">
        <v>12</v>
      </c>
      <c r="J1103" s="246">
        <v>1</v>
      </c>
      <c r="K1103" s="246" t="s">
        <v>572</v>
      </c>
      <c r="L1103" s="247">
        <v>5</v>
      </c>
      <c r="M1103" s="246">
        <v>238353</v>
      </c>
      <c r="N1103" s="246">
        <v>2628741</v>
      </c>
      <c r="O1103" s="246">
        <v>10</v>
      </c>
      <c r="P1103" s="246">
        <v>20</v>
      </c>
      <c r="Q1103" s="246">
        <v>0</v>
      </c>
      <c r="R1103" s="246"/>
      <c r="S1103" s="246"/>
      <c r="T1103" s="246" t="s">
        <v>26</v>
      </c>
      <c r="U1103" s="246"/>
      <c r="V1103" t="str">
        <f>INDEX(樣區!H:H,MATCH(F1103,樣區!E:E,0))</f>
        <v>4月,6月</v>
      </c>
      <c r="W1103" s="3" t="str">
        <f t="shared" si="208"/>
        <v>Y</v>
      </c>
      <c r="X1103" s="3" t="str">
        <f t="shared" si="209"/>
        <v/>
      </c>
      <c r="Y1103" s="3" t="str">
        <f t="shared" si="210"/>
        <v>時間太晚</v>
      </c>
      <c r="Z1103" s="3" t="str">
        <f t="shared" si="211"/>
        <v/>
      </c>
      <c r="AA1103" s="3" t="str">
        <f t="shared" si="212"/>
        <v/>
      </c>
      <c r="AB1103" s="249" t="str">
        <f t="shared" si="213"/>
        <v/>
      </c>
      <c r="AC1103" s="3" t="str">
        <f t="shared" si="214"/>
        <v/>
      </c>
      <c r="AD1103" s="5" t="str">
        <f t="shared" si="207"/>
        <v/>
      </c>
      <c r="AE1103" s="3" t="str">
        <f t="shared" si="215"/>
        <v/>
      </c>
      <c r="AF1103" s="3"/>
      <c r="AH1103">
        <f>MATCH(ROUND(M1103,0)&amp;ROUND(N1103,0),樣點!N:N,0)</f>
        <v>2182</v>
      </c>
      <c r="AI1103" s="5">
        <f t="shared" si="216"/>
        <v>1.1805556016042829E-2</v>
      </c>
    </row>
    <row r="1104" spans="3:35">
      <c r="C1104" s="246" t="s">
        <v>423</v>
      </c>
      <c r="D1104" s="246" t="s">
        <v>557</v>
      </c>
      <c r="E1104" s="246" t="s">
        <v>570</v>
      </c>
      <c r="F1104" s="246" t="s">
        <v>571</v>
      </c>
      <c r="G1104" s="246">
        <v>2019</v>
      </c>
      <c r="H1104" s="246">
        <v>7</v>
      </c>
      <c r="I1104" s="246">
        <v>12</v>
      </c>
      <c r="J1104" s="246">
        <v>1</v>
      </c>
      <c r="K1104" s="246" t="s">
        <v>572</v>
      </c>
      <c r="L1104" s="247">
        <v>6</v>
      </c>
      <c r="M1104" s="246">
        <v>238458</v>
      </c>
      <c r="N1104" s="246">
        <v>2628921</v>
      </c>
      <c r="O1104" s="246">
        <v>10</v>
      </c>
      <c r="P1104" s="246">
        <v>37</v>
      </c>
      <c r="Q1104" s="246">
        <v>0</v>
      </c>
      <c r="R1104" s="246"/>
      <c r="S1104" s="246"/>
      <c r="T1104" s="246" t="s">
        <v>26</v>
      </c>
      <c r="U1104" s="246"/>
      <c r="V1104" t="str">
        <f>INDEX(樣區!H:H,MATCH(F1104,樣區!E:E,0))</f>
        <v>4月,6月</v>
      </c>
      <c r="W1104" s="3" t="str">
        <f t="shared" si="208"/>
        <v>Y</v>
      </c>
      <c r="X1104" s="3" t="str">
        <f t="shared" si="209"/>
        <v/>
      </c>
      <c r="Y1104" s="3" t="str">
        <f t="shared" si="210"/>
        <v>時間太晚</v>
      </c>
      <c r="Z1104" s="3" t="str">
        <f t="shared" si="211"/>
        <v/>
      </c>
      <c r="AA1104" s="3" t="str">
        <f t="shared" si="212"/>
        <v/>
      </c>
      <c r="AB1104" s="249" t="str">
        <f t="shared" si="213"/>
        <v/>
      </c>
      <c r="AC1104" s="3" t="str">
        <f t="shared" si="214"/>
        <v/>
      </c>
      <c r="AD1104" s="5" t="str">
        <f t="shared" si="207"/>
        <v/>
      </c>
      <c r="AE1104" s="3" t="str">
        <f t="shared" si="215"/>
        <v/>
      </c>
      <c r="AF1104" s="3"/>
      <c r="AH1104">
        <f>MATCH(ROUND(M1104,0)&amp;ROUND(N1104,0),樣點!N:N,0)</f>
        <v>2183</v>
      </c>
      <c r="AI1104" s="5" t="str">
        <f t="shared" si="216"/>
        <v/>
      </c>
    </row>
    <row r="1105" spans="3:35">
      <c r="C1105" s="246" t="s">
        <v>423</v>
      </c>
      <c r="D1105" s="246" t="s">
        <v>557</v>
      </c>
      <c r="E1105" s="246" t="s">
        <v>573</v>
      </c>
      <c r="F1105" s="246" t="s">
        <v>574</v>
      </c>
      <c r="G1105" s="246">
        <v>2019</v>
      </c>
      <c r="H1105" s="246">
        <v>5</v>
      </c>
      <c r="I1105" s="246">
        <v>22</v>
      </c>
      <c r="J1105" s="246">
        <v>1</v>
      </c>
      <c r="K1105" s="246" t="s">
        <v>575</v>
      </c>
      <c r="L1105" s="247">
        <v>1</v>
      </c>
      <c r="M1105" s="246">
        <v>241156</v>
      </c>
      <c r="N1105" s="246">
        <v>2623042</v>
      </c>
      <c r="O1105" s="246">
        <v>7</v>
      </c>
      <c r="P1105" s="246">
        <v>7</v>
      </c>
      <c r="Q1105" s="246">
        <v>0</v>
      </c>
      <c r="R1105" s="246"/>
      <c r="S1105" s="246"/>
      <c r="T1105" s="246" t="s">
        <v>32</v>
      </c>
      <c r="U1105" s="246"/>
      <c r="V1105" t="str">
        <f>INDEX(樣區!H:H,MATCH(F1105,樣區!E:E,0))</f>
        <v>4月,6月</v>
      </c>
      <c r="W1105" s="3" t="str">
        <f t="shared" si="208"/>
        <v>Y</v>
      </c>
      <c r="X1105" s="3" t="str">
        <f t="shared" si="209"/>
        <v/>
      </c>
      <c r="Y1105" s="3" t="str">
        <f t="shared" si="210"/>
        <v/>
      </c>
      <c r="Z1105" s="3" t="str">
        <f t="shared" si="211"/>
        <v/>
      </c>
      <c r="AA1105" s="3" t="str">
        <f t="shared" si="212"/>
        <v/>
      </c>
      <c r="AB1105" s="249" t="str">
        <f t="shared" si="213"/>
        <v/>
      </c>
      <c r="AC1105" s="3" t="str">
        <f t="shared" si="214"/>
        <v/>
      </c>
      <c r="AD1105" s="5" t="str">
        <f t="shared" si="207"/>
        <v/>
      </c>
      <c r="AE1105" s="3" t="str">
        <f t="shared" si="215"/>
        <v/>
      </c>
      <c r="AF1105" s="3"/>
      <c r="AH1105">
        <f>MATCH(ROUND(M1105,0)&amp;ROUND(N1105,0),樣點!N:N,0)</f>
        <v>2184</v>
      </c>
      <c r="AI1105" s="5">
        <f t="shared" si="216"/>
        <v>6.2500000349245965E-3</v>
      </c>
    </row>
    <row r="1106" spans="3:35">
      <c r="C1106" s="246" t="s">
        <v>423</v>
      </c>
      <c r="D1106" s="246" t="s">
        <v>557</v>
      </c>
      <c r="E1106" s="246" t="s">
        <v>573</v>
      </c>
      <c r="F1106" s="246" t="s">
        <v>574</v>
      </c>
      <c r="G1106" s="246">
        <v>2019</v>
      </c>
      <c r="H1106" s="246">
        <v>5</v>
      </c>
      <c r="I1106" s="246">
        <v>22</v>
      </c>
      <c r="J1106" s="246">
        <v>1</v>
      </c>
      <c r="K1106" s="246" t="s">
        <v>575</v>
      </c>
      <c r="L1106" s="247">
        <v>2</v>
      </c>
      <c r="M1106" s="246">
        <v>241356</v>
      </c>
      <c r="N1106" s="246">
        <v>2622936</v>
      </c>
      <c r="O1106" s="246">
        <v>7</v>
      </c>
      <c r="P1106" s="246">
        <v>16</v>
      </c>
      <c r="Q1106" s="246">
        <v>0</v>
      </c>
      <c r="R1106" s="246"/>
      <c r="S1106" s="246"/>
      <c r="T1106" s="246" t="s">
        <v>32</v>
      </c>
      <c r="U1106" s="246"/>
      <c r="V1106" t="str">
        <f>INDEX(樣區!H:H,MATCH(F1106,樣區!E:E,0))</f>
        <v>4月,6月</v>
      </c>
      <c r="W1106" s="3" t="str">
        <f t="shared" si="208"/>
        <v>Y</v>
      </c>
      <c r="X1106" s="3" t="str">
        <f t="shared" si="209"/>
        <v/>
      </c>
      <c r="Y1106" s="3" t="str">
        <f t="shared" si="210"/>
        <v/>
      </c>
      <c r="Z1106" s="3" t="str">
        <f t="shared" si="211"/>
        <v/>
      </c>
      <c r="AA1106" s="3" t="str">
        <f t="shared" si="212"/>
        <v/>
      </c>
      <c r="AB1106" s="249" t="str">
        <f t="shared" si="213"/>
        <v/>
      </c>
      <c r="AC1106" s="3" t="str">
        <f t="shared" si="214"/>
        <v/>
      </c>
      <c r="AD1106" s="5" t="str">
        <f t="shared" si="207"/>
        <v/>
      </c>
      <c r="AE1106" s="3" t="str">
        <f t="shared" si="215"/>
        <v/>
      </c>
      <c r="AF1106" s="3"/>
      <c r="AH1106">
        <f>MATCH(ROUND(M1106,0)&amp;ROUND(N1106,0),樣點!N:N,0)</f>
        <v>2185</v>
      </c>
      <c r="AI1106" s="5">
        <f t="shared" si="216"/>
        <v>6.9444449618458748E-3</v>
      </c>
    </row>
    <row r="1107" spans="3:35">
      <c r="C1107" s="246" t="s">
        <v>423</v>
      </c>
      <c r="D1107" s="246" t="s">
        <v>557</v>
      </c>
      <c r="E1107" s="246" t="s">
        <v>573</v>
      </c>
      <c r="F1107" s="246" t="s">
        <v>574</v>
      </c>
      <c r="G1107" s="246">
        <v>2019</v>
      </c>
      <c r="H1107" s="246">
        <v>5</v>
      </c>
      <c r="I1107" s="246">
        <v>22</v>
      </c>
      <c r="J1107" s="246">
        <v>1</v>
      </c>
      <c r="K1107" s="246" t="s">
        <v>575</v>
      </c>
      <c r="L1107" s="247">
        <v>3</v>
      </c>
      <c r="M1107" s="246">
        <v>241649</v>
      </c>
      <c r="N1107" s="246">
        <v>2622912</v>
      </c>
      <c r="O1107" s="246">
        <v>7</v>
      </c>
      <c r="P1107" s="246">
        <v>26</v>
      </c>
      <c r="Q1107" s="246">
        <v>0</v>
      </c>
      <c r="R1107" s="246"/>
      <c r="S1107" s="246"/>
      <c r="T1107" s="246" t="s">
        <v>32</v>
      </c>
      <c r="U1107" s="246"/>
      <c r="V1107" t="str">
        <f>INDEX(樣區!H:H,MATCH(F1107,樣區!E:E,0))</f>
        <v>4月,6月</v>
      </c>
      <c r="W1107" s="3" t="str">
        <f t="shared" si="208"/>
        <v>Y</v>
      </c>
      <c r="X1107" s="3" t="str">
        <f t="shared" si="209"/>
        <v/>
      </c>
      <c r="Y1107" s="3" t="str">
        <f t="shared" si="210"/>
        <v/>
      </c>
      <c r="Z1107" s="3" t="str">
        <f t="shared" si="211"/>
        <v/>
      </c>
      <c r="AA1107" s="3" t="str">
        <f t="shared" si="212"/>
        <v/>
      </c>
      <c r="AB1107" s="249" t="str">
        <f t="shared" si="213"/>
        <v/>
      </c>
      <c r="AC1107" s="3" t="str">
        <f t="shared" si="214"/>
        <v/>
      </c>
      <c r="AD1107" s="5" t="str">
        <f t="shared" si="207"/>
        <v/>
      </c>
      <c r="AE1107" s="3" t="str">
        <f t="shared" si="215"/>
        <v/>
      </c>
      <c r="AF1107" s="3"/>
      <c r="AH1107">
        <f>MATCH(ROUND(M1107,0)&amp;ROUND(N1107,0),樣點!N:N,0)</f>
        <v>2186</v>
      </c>
      <c r="AI1107" s="5">
        <f t="shared" si="216"/>
        <v>7.6388890156522393E-3</v>
      </c>
    </row>
    <row r="1108" spans="3:35">
      <c r="C1108" s="246" t="s">
        <v>423</v>
      </c>
      <c r="D1108" s="246" t="s">
        <v>557</v>
      </c>
      <c r="E1108" s="246" t="s">
        <v>573</v>
      </c>
      <c r="F1108" s="246" t="s">
        <v>574</v>
      </c>
      <c r="G1108" s="246">
        <v>2019</v>
      </c>
      <c r="H1108" s="246">
        <v>5</v>
      </c>
      <c r="I1108" s="246">
        <v>22</v>
      </c>
      <c r="J1108" s="246">
        <v>1</v>
      </c>
      <c r="K1108" s="246" t="s">
        <v>575</v>
      </c>
      <c r="L1108" s="247">
        <v>4</v>
      </c>
      <c r="M1108" s="246">
        <v>241856</v>
      </c>
      <c r="N1108" s="246">
        <v>2622685</v>
      </c>
      <c r="O1108" s="246">
        <v>7</v>
      </c>
      <c r="P1108" s="246">
        <v>37</v>
      </c>
      <c r="Q1108" s="246">
        <v>0</v>
      </c>
      <c r="R1108" s="246"/>
      <c r="S1108" s="246"/>
      <c r="T1108" s="246" t="s">
        <v>32</v>
      </c>
      <c r="U1108" s="246"/>
      <c r="V1108" t="str">
        <f>INDEX(樣區!H:H,MATCH(F1108,樣區!E:E,0))</f>
        <v>4月,6月</v>
      </c>
      <c r="W1108" s="3" t="str">
        <f t="shared" si="208"/>
        <v>Y</v>
      </c>
      <c r="X1108" s="3" t="str">
        <f t="shared" si="209"/>
        <v/>
      </c>
      <c r="Y1108" s="3" t="str">
        <f t="shared" si="210"/>
        <v/>
      </c>
      <c r="Z1108" s="3" t="str">
        <f t="shared" si="211"/>
        <v/>
      </c>
      <c r="AA1108" s="3" t="str">
        <f t="shared" si="212"/>
        <v/>
      </c>
      <c r="AB1108" s="249" t="str">
        <f t="shared" si="213"/>
        <v/>
      </c>
      <c r="AC1108" s="3" t="str">
        <f t="shared" si="214"/>
        <v/>
      </c>
      <c r="AD1108" s="5" t="str">
        <f t="shared" si="207"/>
        <v/>
      </c>
      <c r="AE1108" s="3" t="str">
        <f t="shared" si="215"/>
        <v/>
      </c>
      <c r="AF1108" s="3"/>
      <c r="AH1108">
        <f>MATCH(ROUND(M1108,0)&amp;ROUND(N1108,0),樣點!N:N,0)</f>
        <v>2187</v>
      </c>
      <c r="AI1108" s="5">
        <f t="shared" si="216"/>
        <v>6.2499999767169356E-3</v>
      </c>
    </row>
    <row r="1109" spans="3:35">
      <c r="C1109" s="246" t="s">
        <v>423</v>
      </c>
      <c r="D1109" s="246" t="s">
        <v>557</v>
      </c>
      <c r="E1109" s="246" t="s">
        <v>573</v>
      </c>
      <c r="F1109" s="246" t="s">
        <v>574</v>
      </c>
      <c r="G1109" s="246">
        <v>2019</v>
      </c>
      <c r="H1109" s="246">
        <v>5</v>
      </c>
      <c r="I1109" s="246">
        <v>22</v>
      </c>
      <c r="J1109" s="246">
        <v>1</v>
      </c>
      <c r="K1109" s="246" t="s">
        <v>575</v>
      </c>
      <c r="L1109" s="247">
        <v>5</v>
      </c>
      <c r="M1109" s="246">
        <v>242298</v>
      </c>
      <c r="N1109" s="246">
        <v>2622806</v>
      </c>
      <c r="O1109" s="246">
        <v>7</v>
      </c>
      <c r="P1109" s="246">
        <v>46</v>
      </c>
      <c r="Q1109" s="246">
        <v>0</v>
      </c>
      <c r="R1109" s="246"/>
      <c r="S1109" s="246"/>
      <c r="T1109" s="246" t="s">
        <v>26</v>
      </c>
      <c r="U1109" s="246"/>
      <c r="V1109" t="str">
        <f>INDEX(樣區!H:H,MATCH(F1109,樣區!E:E,0))</f>
        <v>4月,6月</v>
      </c>
      <c r="W1109" s="3" t="str">
        <f t="shared" si="208"/>
        <v>Y</v>
      </c>
      <c r="X1109" s="3" t="str">
        <f t="shared" si="209"/>
        <v/>
      </c>
      <c r="Y1109" s="3" t="str">
        <f t="shared" si="210"/>
        <v/>
      </c>
      <c r="Z1109" s="3" t="str">
        <f t="shared" si="211"/>
        <v/>
      </c>
      <c r="AA1109" s="3" t="str">
        <f t="shared" si="212"/>
        <v/>
      </c>
      <c r="AB1109" s="249" t="str">
        <f t="shared" si="213"/>
        <v/>
      </c>
      <c r="AC1109" s="3" t="str">
        <f t="shared" si="214"/>
        <v/>
      </c>
      <c r="AD1109" s="5" t="str">
        <f t="shared" si="207"/>
        <v/>
      </c>
      <c r="AE1109" s="3" t="str">
        <f t="shared" si="215"/>
        <v/>
      </c>
      <c r="AF1109" s="3"/>
      <c r="AH1109">
        <f>MATCH(ROUND(M1109,0)&amp;ROUND(N1109,0),樣點!N:N,0)</f>
        <v>2188</v>
      </c>
      <c r="AI1109" s="5">
        <f t="shared" si="216"/>
        <v>9.7222220501862466E-3</v>
      </c>
    </row>
    <row r="1110" spans="3:35">
      <c r="C1110" s="246" t="s">
        <v>423</v>
      </c>
      <c r="D1110" s="246" t="s">
        <v>557</v>
      </c>
      <c r="E1110" s="246" t="s">
        <v>573</v>
      </c>
      <c r="F1110" s="246" t="s">
        <v>574</v>
      </c>
      <c r="G1110" s="246">
        <v>2019</v>
      </c>
      <c r="H1110" s="246">
        <v>5</v>
      </c>
      <c r="I1110" s="246">
        <v>22</v>
      </c>
      <c r="J1110" s="246">
        <v>1</v>
      </c>
      <c r="K1110" s="246" t="s">
        <v>575</v>
      </c>
      <c r="L1110" s="247">
        <v>6</v>
      </c>
      <c r="M1110" s="246">
        <v>242478</v>
      </c>
      <c r="N1110" s="246">
        <v>2622805</v>
      </c>
      <c r="O1110" s="246">
        <v>8</v>
      </c>
      <c r="P1110" s="246">
        <v>0</v>
      </c>
      <c r="Q1110" s="246">
        <v>0</v>
      </c>
      <c r="R1110" s="246"/>
      <c r="S1110" s="246"/>
      <c r="T1110" s="246" t="s">
        <v>32</v>
      </c>
      <c r="U1110" s="246"/>
      <c r="V1110" t="str">
        <f>INDEX(樣區!H:H,MATCH(F1110,樣區!E:E,0))</f>
        <v>4月,6月</v>
      </c>
      <c r="W1110" s="3" t="str">
        <f t="shared" si="208"/>
        <v>Y</v>
      </c>
      <c r="X1110" s="3" t="str">
        <f t="shared" si="209"/>
        <v/>
      </c>
      <c r="Y1110" s="3" t="str">
        <f t="shared" si="210"/>
        <v/>
      </c>
      <c r="Z1110" s="3" t="str">
        <f t="shared" si="211"/>
        <v/>
      </c>
      <c r="AA1110" s="3" t="str">
        <f t="shared" si="212"/>
        <v/>
      </c>
      <c r="AB1110" s="249" t="str">
        <f t="shared" si="213"/>
        <v/>
      </c>
      <c r="AC1110" s="3" t="str">
        <f t="shared" si="214"/>
        <v/>
      </c>
      <c r="AD1110" s="5" t="str">
        <f t="shared" si="207"/>
        <v/>
      </c>
      <c r="AE1110" s="3" t="str">
        <f t="shared" si="215"/>
        <v/>
      </c>
      <c r="AF1110" s="3"/>
      <c r="AH1110">
        <f>MATCH(ROUND(M1110,0)&amp;ROUND(N1110,0),樣點!N:N,0)</f>
        <v>2189</v>
      </c>
      <c r="AI1110" s="5" t="str">
        <f t="shared" si="216"/>
        <v/>
      </c>
    </row>
    <row r="1111" spans="3:35">
      <c r="C1111" s="246" t="s">
        <v>423</v>
      </c>
      <c r="D1111" s="246" t="s">
        <v>557</v>
      </c>
      <c r="E1111" s="246" t="s">
        <v>576</v>
      </c>
      <c r="F1111" s="246" t="s">
        <v>577</v>
      </c>
      <c r="G1111" s="246">
        <v>2019</v>
      </c>
      <c r="H1111" s="246">
        <v>6</v>
      </c>
      <c r="I1111" s="246">
        <v>7</v>
      </c>
      <c r="J1111" s="246">
        <v>1</v>
      </c>
      <c r="K1111" s="246" t="s">
        <v>578</v>
      </c>
      <c r="L1111" s="247">
        <v>1</v>
      </c>
      <c r="M1111" s="246">
        <v>239828</v>
      </c>
      <c r="N1111" s="246">
        <v>2623856</v>
      </c>
      <c r="O1111" s="246">
        <v>7</v>
      </c>
      <c r="P1111" s="246">
        <v>10</v>
      </c>
      <c r="Q1111" s="246">
        <v>0</v>
      </c>
      <c r="R1111" s="246"/>
      <c r="S1111" s="246"/>
      <c r="T1111" s="246" t="s">
        <v>133</v>
      </c>
      <c r="U1111" s="246"/>
      <c r="V1111" t="str">
        <f>INDEX(樣區!H:H,MATCH(F1111,樣區!E:E,0))</f>
        <v>4月,6月</v>
      </c>
      <c r="W1111" s="3" t="str">
        <f t="shared" si="208"/>
        <v>Y</v>
      </c>
      <c r="X1111" s="3" t="str">
        <f t="shared" si="209"/>
        <v/>
      </c>
      <c r="Y1111" s="3" t="str">
        <f t="shared" si="210"/>
        <v/>
      </c>
      <c r="Z1111" s="3" t="str">
        <f t="shared" si="211"/>
        <v/>
      </c>
      <c r="AA1111" s="3" t="str">
        <f t="shared" si="212"/>
        <v/>
      </c>
      <c r="AB1111" s="249" t="str">
        <f t="shared" si="213"/>
        <v/>
      </c>
      <c r="AC1111" s="3" t="str">
        <f t="shared" si="214"/>
        <v/>
      </c>
      <c r="AD1111" s="5" t="str">
        <f t="shared" si="207"/>
        <v/>
      </c>
      <c r="AE1111" s="3" t="str">
        <f t="shared" si="215"/>
        <v/>
      </c>
      <c r="AF1111" s="3"/>
      <c r="AH1111">
        <f>MATCH(ROUND(M1111,0)&amp;ROUND(N1111,0),樣點!N:N,0)</f>
        <v>2190</v>
      </c>
      <c r="AI1111" s="5">
        <f t="shared" si="216"/>
        <v>7.6388890156522393E-3</v>
      </c>
    </row>
    <row r="1112" spans="3:35">
      <c r="C1112" s="246" t="s">
        <v>423</v>
      </c>
      <c r="D1112" s="246" t="s">
        <v>557</v>
      </c>
      <c r="E1112" s="246" t="s">
        <v>576</v>
      </c>
      <c r="F1112" s="246" t="s">
        <v>577</v>
      </c>
      <c r="G1112" s="246">
        <v>2019</v>
      </c>
      <c r="H1112" s="246">
        <v>6</v>
      </c>
      <c r="I1112" s="246">
        <v>7</v>
      </c>
      <c r="J1112" s="246">
        <v>1</v>
      </c>
      <c r="K1112" s="246" t="s">
        <v>578</v>
      </c>
      <c r="L1112" s="247">
        <v>2</v>
      </c>
      <c r="M1112" s="246">
        <v>239960</v>
      </c>
      <c r="N1112" s="246">
        <v>2623706</v>
      </c>
      <c r="O1112" s="246">
        <v>7</v>
      </c>
      <c r="P1112" s="246">
        <v>21</v>
      </c>
      <c r="Q1112" s="246">
        <v>0</v>
      </c>
      <c r="R1112" s="246"/>
      <c r="S1112" s="246"/>
      <c r="T1112" s="246" t="s">
        <v>32</v>
      </c>
      <c r="U1112" s="246"/>
      <c r="V1112" t="str">
        <f>INDEX(樣區!H:H,MATCH(F1112,樣區!E:E,0))</f>
        <v>4月,6月</v>
      </c>
      <c r="W1112" s="3" t="str">
        <f t="shared" si="208"/>
        <v>Y</v>
      </c>
      <c r="X1112" s="3" t="str">
        <f t="shared" si="209"/>
        <v/>
      </c>
      <c r="Y1112" s="3" t="str">
        <f t="shared" si="210"/>
        <v/>
      </c>
      <c r="Z1112" s="3" t="str">
        <f t="shared" si="211"/>
        <v/>
      </c>
      <c r="AA1112" s="3" t="str">
        <f t="shared" si="212"/>
        <v/>
      </c>
      <c r="AB1112" s="249" t="str">
        <f t="shared" si="213"/>
        <v/>
      </c>
      <c r="AC1112" s="3" t="str">
        <f t="shared" si="214"/>
        <v/>
      </c>
      <c r="AD1112" s="5" t="str">
        <f t="shared" si="207"/>
        <v/>
      </c>
      <c r="AE1112" s="3" t="str">
        <f t="shared" si="215"/>
        <v/>
      </c>
      <c r="AF1112" s="3"/>
      <c r="AH1112">
        <f>MATCH(ROUND(M1112,0)&amp;ROUND(N1112,0),樣點!N:N,0)</f>
        <v>2191</v>
      </c>
      <c r="AI1112" s="5">
        <f t="shared" si="216"/>
        <v>5.5555549915879965E-3</v>
      </c>
    </row>
    <row r="1113" spans="3:35">
      <c r="C1113" s="246" t="s">
        <v>423</v>
      </c>
      <c r="D1113" s="246" t="s">
        <v>557</v>
      </c>
      <c r="E1113" s="246" t="s">
        <v>576</v>
      </c>
      <c r="F1113" s="246" t="s">
        <v>577</v>
      </c>
      <c r="G1113" s="246">
        <v>2019</v>
      </c>
      <c r="H1113" s="246">
        <v>6</v>
      </c>
      <c r="I1113" s="246">
        <v>7</v>
      </c>
      <c r="J1113" s="246">
        <v>1</v>
      </c>
      <c r="K1113" s="246" t="s">
        <v>578</v>
      </c>
      <c r="L1113" s="247">
        <v>3</v>
      </c>
      <c r="M1113" s="246">
        <v>240076</v>
      </c>
      <c r="N1113" s="246">
        <v>2623543</v>
      </c>
      <c r="O1113" s="246">
        <v>7</v>
      </c>
      <c r="P1113" s="246">
        <v>29</v>
      </c>
      <c r="Q1113" s="246">
        <v>0</v>
      </c>
      <c r="R1113" s="246"/>
      <c r="S1113" s="246"/>
      <c r="T1113" s="246" t="s">
        <v>54</v>
      </c>
      <c r="U1113" s="246"/>
      <c r="V1113" t="str">
        <f>INDEX(樣區!H:H,MATCH(F1113,樣區!E:E,0))</f>
        <v>4月,6月</v>
      </c>
      <c r="W1113" s="3" t="str">
        <f t="shared" si="208"/>
        <v>Y</v>
      </c>
      <c r="X1113" s="3" t="str">
        <f t="shared" si="209"/>
        <v/>
      </c>
      <c r="Y1113" s="3" t="str">
        <f t="shared" si="210"/>
        <v/>
      </c>
      <c r="Z1113" s="3" t="str">
        <f t="shared" si="211"/>
        <v/>
      </c>
      <c r="AA1113" s="3" t="str">
        <f t="shared" si="212"/>
        <v/>
      </c>
      <c r="AB1113" s="249" t="str">
        <f t="shared" si="213"/>
        <v/>
      </c>
      <c r="AC1113" s="3" t="str">
        <f t="shared" si="214"/>
        <v/>
      </c>
      <c r="AD1113" s="5" t="str">
        <f t="shared" si="207"/>
        <v>需計滿6分鐘</v>
      </c>
      <c r="AE1113" s="3" t="str">
        <f t="shared" si="215"/>
        <v/>
      </c>
      <c r="AF1113" s="3"/>
      <c r="AH1113">
        <f>MATCH(ROUND(M1113,0)&amp;ROUND(N1113,0),樣點!N:N,0)</f>
        <v>2192</v>
      </c>
      <c r="AI1113" s="5">
        <f t="shared" si="216"/>
        <v>2.0833329763263464E-3</v>
      </c>
    </row>
    <row r="1114" spans="3:35">
      <c r="C1114" s="246" t="s">
        <v>423</v>
      </c>
      <c r="D1114" s="246" t="s">
        <v>557</v>
      </c>
      <c r="E1114" s="246" t="s">
        <v>576</v>
      </c>
      <c r="F1114" s="246" t="s">
        <v>577</v>
      </c>
      <c r="G1114" s="246">
        <v>2019</v>
      </c>
      <c r="H1114" s="246">
        <v>6</v>
      </c>
      <c r="I1114" s="246">
        <v>7</v>
      </c>
      <c r="J1114" s="246">
        <v>1</v>
      </c>
      <c r="K1114" s="246" t="s">
        <v>578</v>
      </c>
      <c r="L1114" s="247">
        <v>4</v>
      </c>
      <c r="M1114" s="246">
        <v>240189</v>
      </c>
      <c r="N1114" s="246">
        <v>2623378</v>
      </c>
      <c r="O1114" s="246">
        <v>7</v>
      </c>
      <c r="P1114" s="246">
        <v>32</v>
      </c>
      <c r="Q1114" s="246">
        <v>0</v>
      </c>
      <c r="R1114" s="246"/>
      <c r="S1114" s="246"/>
      <c r="T1114" s="246" t="s">
        <v>54</v>
      </c>
      <c r="U1114" s="246"/>
      <c r="V1114" t="str">
        <f>INDEX(樣區!H:H,MATCH(F1114,樣區!E:E,0))</f>
        <v>4月,6月</v>
      </c>
      <c r="W1114" s="3" t="str">
        <f t="shared" si="208"/>
        <v>Y</v>
      </c>
      <c r="X1114" s="3" t="str">
        <f t="shared" si="209"/>
        <v/>
      </c>
      <c r="Y1114" s="3" t="str">
        <f t="shared" si="210"/>
        <v/>
      </c>
      <c r="Z1114" s="3" t="str">
        <f t="shared" si="211"/>
        <v/>
      </c>
      <c r="AA1114" s="3" t="str">
        <f t="shared" si="212"/>
        <v/>
      </c>
      <c r="AB1114" s="249" t="str">
        <f t="shared" si="213"/>
        <v/>
      </c>
      <c r="AC1114" s="3" t="str">
        <f t="shared" si="214"/>
        <v/>
      </c>
      <c r="AD1114" s="5" t="str">
        <f t="shared" si="207"/>
        <v/>
      </c>
      <c r="AE1114" s="3" t="str">
        <f t="shared" si="215"/>
        <v/>
      </c>
      <c r="AF1114" s="3"/>
      <c r="AH1114">
        <f>MATCH(ROUND(M1114,0)&amp;ROUND(N1114,0),樣點!N:N,0)</f>
        <v>2193</v>
      </c>
      <c r="AI1114" s="5">
        <f t="shared" si="216"/>
        <v>8.3333340007811785E-3</v>
      </c>
    </row>
    <row r="1115" spans="3:35">
      <c r="C1115" s="246" t="s">
        <v>423</v>
      </c>
      <c r="D1115" s="246" t="s">
        <v>557</v>
      </c>
      <c r="E1115" s="246" t="s">
        <v>576</v>
      </c>
      <c r="F1115" s="246" t="s">
        <v>577</v>
      </c>
      <c r="G1115" s="246">
        <v>2019</v>
      </c>
      <c r="H1115" s="246">
        <v>6</v>
      </c>
      <c r="I1115" s="246">
        <v>7</v>
      </c>
      <c r="J1115" s="246">
        <v>1</v>
      </c>
      <c r="K1115" s="246" t="s">
        <v>578</v>
      </c>
      <c r="L1115" s="247">
        <v>5</v>
      </c>
      <c r="M1115" s="246">
        <v>240348</v>
      </c>
      <c r="N1115" s="246">
        <v>2623257</v>
      </c>
      <c r="O1115" s="246">
        <v>7</v>
      </c>
      <c r="P1115" s="246">
        <v>44</v>
      </c>
      <c r="Q1115" s="246">
        <v>0</v>
      </c>
      <c r="R1115" s="246"/>
      <c r="S1115" s="246"/>
      <c r="T1115" s="246" t="s">
        <v>54</v>
      </c>
      <c r="U1115" s="246"/>
      <c r="V1115" t="str">
        <f>INDEX(樣區!H:H,MATCH(F1115,樣區!E:E,0))</f>
        <v>4月,6月</v>
      </c>
      <c r="W1115" s="3" t="str">
        <f t="shared" si="208"/>
        <v>Y</v>
      </c>
      <c r="X1115" s="3" t="str">
        <f t="shared" si="209"/>
        <v/>
      </c>
      <c r="Y1115" s="3" t="str">
        <f t="shared" si="210"/>
        <v/>
      </c>
      <c r="Z1115" s="3" t="str">
        <f t="shared" si="211"/>
        <v/>
      </c>
      <c r="AA1115" s="3" t="str">
        <f t="shared" si="212"/>
        <v/>
      </c>
      <c r="AB1115" s="249" t="str">
        <f t="shared" si="213"/>
        <v/>
      </c>
      <c r="AC1115" s="3" t="str">
        <f t="shared" si="214"/>
        <v/>
      </c>
      <c r="AD1115" s="5" t="str">
        <f t="shared" si="207"/>
        <v/>
      </c>
      <c r="AE1115" s="3" t="str">
        <f t="shared" si="215"/>
        <v/>
      </c>
      <c r="AF1115" s="3"/>
      <c r="AH1115">
        <f>MATCH(ROUND(M1115,0)&amp;ROUND(N1115,0),樣點!N:N,0)</f>
        <v>2194</v>
      </c>
      <c r="AI1115" s="5">
        <f t="shared" si="216"/>
        <v>6.9444440305233002E-3</v>
      </c>
    </row>
    <row r="1116" spans="3:35">
      <c r="C1116" s="246" t="s">
        <v>423</v>
      </c>
      <c r="D1116" s="246" t="s">
        <v>557</v>
      </c>
      <c r="E1116" s="246" t="s">
        <v>576</v>
      </c>
      <c r="F1116" s="246" t="s">
        <v>577</v>
      </c>
      <c r="G1116" s="246">
        <v>2019</v>
      </c>
      <c r="H1116" s="246">
        <v>6</v>
      </c>
      <c r="I1116" s="246">
        <v>7</v>
      </c>
      <c r="J1116" s="246">
        <v>1</v>
      </c>
      <c r="K1116" s="246" t="s">
        <v>578</v>
      </c>
      <c r="L1116" s="247">
        <v>6</v>
      </c>
      <c r="M1116" s="246">
        <v>240532</v>
      </c>
      <c r="N1116" s="246">
        <v>2623178</v>
      </c>
      <c r="O1116" s="246">
        <v>7</v>
      </c>
      <c r="P1116" s="246">
        <v>54</v>
      </c>
      <c r="Q1116" s="246">
        <v>0</v>
      </c>
      <c r="R1116" s="246"/>
      <c r="S1116" s="246"/>
      <c r="T1116" s="246" t="s">
        <v>32</v>
      </c>
      <c r="U1116" s="246"/>
      <c r="V1116" t="str">
        <f>INDEX(樣區!H:H,MATCH(F1116,樣區!E:E,0))</f>
        <v>4月,6月</v>
      </c>
      <c r="W1116" s="3" t="str">
        <f t="shared" si="208"/>
        <v>Y</v>
      </c>
      <c r="X1116" s="3" t="str">
        <f t="shared" si="209"/>
        <v/>
      </c>
      <c r="Y1116" s="3" t="str">
        <f t="shared" si="210"/>
        <v/>
      </c>
      <c r="Z1116" s="3" t="str">
        <f t="shared" si="211"/>
        <v/>
      </c>
      <c r="AA1116" s="3" t="str">
        <f t="shared" si="212"/>
        <v/>
      </c>
      <c r="AB1116" s="249" t="str">
        <f t="shared" si="213"/>
        <v/>
      </c>
      <c r="AC1116" s="3" t="str">
        <f t="shared" si="214"/>
        <v/>
      </c>
      <c r="AD1116" s="5" t="str">
        <f t="shared" si="207"/>
        <v/>
      </c>
      <c r="AE1116" s="3" t="str">
        <f t="shared" si="215"/>
        <v/>
      </c>
      <c r="AF1116" s="3"/>
      <c r="AH1116">
        <f>MATCH(ROUND(M1116,0)&amp;ROUND(N1116,0),樣點!N:N,0)</f>
        <v>2195</v>
      </c>
      <c r="AI1116" s="5" t="str">
        <f t="shared" si="216"/>
        <v/>
      </c>
    </row>
    <row r="1117" spans="3:35">
      <c r="C1117" s="246" t="s">
        <v>423</v>
      </c>
      <c r="D1117" s="246" t="s">
        <v>557</v>
      </c>
      <c r="E1117" s="246" t="s">
        <v>579</v>
      </c>
      <c r="F1117" s="246" t="s">
        <v>580</v>
      </c>
      <c r="G1117" s="246">
        <v>2019</v>
      </c>
      <c r="H1117" s="246">
        <v>5</v>
      </c>
      <c r="I1117" s="246">
        <v>31</v>
      </c>
      <c r="J1117" s="246">
        <v>1</v>
      </c>
      <c r="K1117" s="246" t="s">
        <v>581</v>
      </c>
      <c r="L1117" s="247">
        <v>1</v>
      </c>
      <c r="M1117" s="246">
        <v>237985</v>
      </c>
      <c r="N1117" s="246">
        <v>2639471</v>
      </c>
      <c r="O1117" s="246">
        <v>9</v>
      </c>
      <c r="P1117" s="246">
        <v>28</v>
      </c>
      <c r="Q1117" s="246">
        <v>0</v>
      </c>
      <c r="R1117" s="246"/>
      <c r="S1117" s="246"/>
      <c r="T1117" s="246" t="s">
        <v>32</v>
      </c>
      <c r="U1117" s="246"/>
      <c r="V1117" t="str">
        <f>INDEX(樣區!H:H,MATCH(F1117,樣區!E:E,0))</f>
        <v>3月,5月</v>
      </c>
      <c r="W1117" s="3" t="str">
        <f t="shared" si="208"/>
        <v>Y</v>
      </c>
      <c r="X1117" s="3" t="str">
        <f t="shared" si="209"/>
        <v/>
      </c>
      <c r="Y1117" s="3" t="str">
        <f t="shared" si="210"/>
        <v/>
      </c>
      <c r="Z1117" s="3" t="str">
        <f t="shared" si="211"/>
        <v/>
      </c>
      <c r="AA1117" s="3" t="str">
        <f t="shared" si="212"/>
        <v/>
      </c>
      <c r="AB1117" s="249" t="str">
        <f t="shared" si="213"/>
        <v/>
      </c>
      <c r="AC1117" s="3" t="str">
        <f t="shared" si="214"/>
        <v/>
      </c>
      <c r="AD1117" s="5" t="str">
        <f t="shared" si="207"/>
        <v/>
      </c>
      <c r="AE1117" s="3" t="str">
        <f t="shared" si="215"/>
        <v/>
      </c>
      <c r="AF1117" s="3"/>
      <c r="AH1117">
        <f>MATCH(ROUND(M1117,0)&amp;ROUND(N1117,0),樣點!N:N,0)</f>
        <v>2196</v>
      </c>
      <c r="AI1117" s="5">
        <f t="shared" si="216"/>
        <v>6.9444440305233002E-3</v>
      </c>
    </row>
    <row r="1118" spans="3:35">
      <c r="C1118" s="246" t="s">
        <v>423</v>
      </c>
      <c r="D1118" s="246" t="s">
        <v>557</v>
      </c>
      <c r="E1118" s="246" t="s">
        <v>579</v>
      </c>
      <c r="F1118" s="246" t="s">
        <v>580</v>
      </c>
      <c r="G1118" s="246">
        <v>2019</v>
      </c>
      <c r="H1118" s="246">
        <v>5</v>
      </c>
      <c r="I1118" s="246">
        <v>31</v>
      </c>
      <c r="J1118" s="246">
        <v>1</v>
      </c>
      <c r="K1118" s="246" t="s">
        <v>581</v>
      </c>
      <c r="L1118" s="247">
        <v>2</v>
      </c>
      <c r="M1118" s="246">
        <v>237878</v>
      </c>
      <c r="N1118" s="246">
        <v>2639104</v>
      </c>
      <c r="O1118" s="246">
        <v>9</v>
      </c>
      <c r="P1118" s="246">
        <v>38</v>
      </c>
      <c r="Q1118" s="246">
        <v>0</v>
      </c>
      <c r="R1118" s="246"/>
      <c r="S1118" s="246"/>
      <c r="T1118" s="246" t="s">
        <v>133</v>
      </c>
      <c r="U1118" s="246"/>
      <c r="V1118" t="str">
        <f>INDEX(樣區!H:H,MATCH(F1118,樣區!E:E,0))</f>
        <v>3月,5月</v>
      </c>
      <c r="W1118" s="3" t="str">
        <f t="shared" si="208"/>
        <v>Y</v>
      </c>
      <c r="X1118" s="3" t="str">
        <f t="shared" si="209"/>
        <v/>
      </c>
      <c r="Y1118" s="3" t="str">
        <f t="shared" si="210"/>
        <v/>
      </c>
      <c r="Z1118" s="3" t="str">
        <f t="shared" si="211"/>
        <v/>
      </c>
      <c r="AA1118" s="3" t="str">
        <f t="shared" si="212"/>
        <v/>
      </c>
      <c r="AB1118" s="249" t="str">
        <f t="shared" si="213"/>
        <v/>
      </c>
      <c r="AC1118" s="3" t="str">
        <f t="shared" si="214"/>
        <v/>
      </c>
      <c r="AD1118" s="5" t="str">
        <f t="shared" si="207"/>
        <v/>
      </c>
      <c r="AE1118" s="3" t="str">
        <f t="shared" si="215"/>
        <v/>
      </c>
      <c r="AF1118" s="3"/>
      <c r="AH1118">
        <f>MATCH(ROUND(M1118,0)&amp;ROUND(N1118,0),樣點!N:N,0)</f>
        <v>2197</v>
      </c>
      <c r="AI1118" s="5">
        <f t="shared" si="216"/>
        <v>5.555555981118232E-3</v>
      </c>
    </row>
    <row r="1119" spans="3:35">
      <c r="C1119" s="246" t="s">
        <v>423</v>
      </c>
      <c r="D1119" s="246" t="s">
        <v>557</v>
      </c>
      <c r="E1119" s="246" t="s">
        <v>579</v>
      </c>
      <c r="F1119" s="246" t="s">
        <v>580</v>
      </c>
      <c r="G1119" s="246">
        <v>2019</v>
      </c>
      <c r="H1119" s="246">
        <v>5</v>
      </c>
      <c r="I1119" s="246">
        <v>31</v>
      </c>
      <c r="J1119" s="246">
        <v>1</v>
      </c>
      <c r="K1119" s="246" t="s">
        <v>581</v>
      </c>
      <c r="L1119" s="247">
        <v>3</v>
      </c>
      <c r="M1119" s="246">
        <v>238125</v>
      </c>
      <c r="N1119" s="246">
        <v>2639521</v>
      </c>
      <c r="O1119" s="246">
        <v>9</v>
      </c>
      <c r="P1119" s="246">
        <v>46</v>
      </c>
      <c r="Q1119" s="246">
        <v>0</v>
      </c>
      <c r="R1119" s="246"/>
      <c r="S1119" s="246"/>
      <c r="T1119" s="246" t="s">
        <v>133</v>
      </c>
      <c r="U1119" s="246"/>
      <c r="V1119" t="str">
        <f>INDEX(樣區!H:H,MATCH(F1119,樣區!E:E,0))</f>
        <v>3月,5月</v>
      </c>
      <c r="W1119" s="3" t="str">
        <f t="shared" si="208"/>
        <v>Y</v>
      </c>
      <c r="X1119" s="3" t="str">
        <f t="shared" si="209"/>
        <v/>
      </c>
      <c r="Y1119" s="3" t="str">
        <f t="shared" si="210"/>
        <v/>
      </c>
      <c r="Z1119" s="3" t="str">
        <f t="shared" si="211"/>
        <v/>
      </c>
      <c r="AA1119" s="3" t="str">
        <f t="shared" si="212"/>
        <v/>
      </c>
      <c r="AB1119" s="249" t="str">
        <f t="shared" si="213"/>
        <v/>
      </c>
      <c r="AC1119" s="3" t="str">
        <f t="shared" si="214"/>
        <v/>
      </c>
      <c r="AD1119" s="5" t="str">
        <f t="shared" si="207"/>
        <v/>
      </c>
      <c r="AE1119" s="3" t="str">
        <f t="shared" si="215"/>
        <v/>
      </c>
      <c r="AF1119" s="3"/>
      <c r="AH1119">
        <f>MATCH(ROUND(M1119,0)&amp;ROUND(N1119,0),樣點!N:N,0)</f>
        <v>2198</v>
      </c>
      <c r="AI1119" s="5">
        <f t="shared" si="216"/>
        <v>5.555555981118232E-3</v>
      </c>
    </row>
    <row r="1120" spans="3:35">
      <c r="C1120" s="246" t="s">
        <v>423</v>
      </c>
      <c r="D1120" s="246" t="s">
        <v>557</v>
      </c>
      <c r="E1120" s="246" t="s">
        <v>579</v>
      </c>
      <c r="F1120" s="246" t="s">
        <v>580</v>
      </c>
      <c r="G1120" s="246">
        <v>2019</v>
      </c>
      <c r="H1120" s="246">
        <v>5</v>
      </c>
      <c r="I1120" s="246">
        <v>31</v>
      </c>
      <c r="J1120" s="246">
        <v>1</v>
      </c>
      <c r="K1120" s="246" t="s">
        <v>581</v>
      </c>
      <c r="L1120" s="247">
        <v>4</v>
      </c>
      <c r="M1120" s="246">
        <v>238290</v>
      </c>
      <c r="N1120" s="246">
        <v>2639715</v>
      </c>
      <c r="O1120" s="246">
        <v>9</v>
      </c>
      <c r="P1120" s="246">
        <v>54</v>
      </c>
      <c r="Q1120" s="246">
        <v>0</v>
      </c>
      <c r="R1120" s="246"/>
      <c r="S1120" s="246"/>
      <c r="T1120" s="246" t="s">
        <v>32</v>
      </c>
      <c r="U1120" s="246"/>
      <c r="V1120" t="str">
        <f>INDEX(樣區!H:H,MATCH(F1120,樣區!E:E,0))</f>
        <v>3月,5月</v>
      </c>
      <c r="W1120" s="3" t="str">
        <f t="shared" si="208"/>
        <v>Y</v>
      </c>
      <c r="X1120" s="3" t="str">
        <f t="shared" si="209"/>
        <v/>
      </c>
      <c r="Y1120" s="3" t="str">
        <f t="shared" si="210"/>
        <v/>
      </c>
      <c r="Z1120" s="3" t="str">
        <f t="shared" si="211"/>
        <v/>
      </c>
      <c r="AA1120" s="3" t="str">
        <f t="shared" si="212"/>
        <v/>
      </c>
      <c r="AB1120" s="249" t="str">
        <f t="shared" si="213"/>
        <v/>
      </c>
      <c r="AC1120" s="3" t="str">
        <f t="shared" si="214"/>
        <v/>
      </c>
      <c r="AD1120" s="5" t="str">
        <f t="shared" si="207"/>
        <v/>
      </c>
      <c r="AE1120" s="3" t="str">
        <f t="shared" si="215"/>
        <v/>
      </c>
      <c r="AF1120" s="3"/>
      <c r="AH1120">
        <f>MATCH(ROUND(M1120,0)&amp;ROUND(N1120,0),樣點!N:N,0)</f>
        <v>2199</v>
      </c>
      <c r="AI1120" s="5">
        <f t="shared" si="216"/>
        <v>5.5555550497956574E-3</v>
      </c>
    </row>
    <row r="1121" spans="3:35">
      <c r="C1121" s="246" t="s">
        <v>423</v>
      </c>
      <c r="D1121" s="246" t="s">
        <v>557</v>
      </c>
      <c r="E1121" s="246" t="s">
        <v>579</v>
      </c>
      <c r="F1121" s="246" t="s">
        <v>580</v>
      </c>
      <c r="G1121" s="246">
        <v>2019</v>
      </c>
      <c r="H1121" s="246">
        <v>5</v>
      </c>
      <c r="I1121" s="246">
        <v>31</v>
      </c>
      <c r="J1121" s="246">
        <v>1</v>
      </c>
      <c r="K1121" s="246" t="s">
        <v>581</v>
      </c>
      <c r="L1121" s="247">
        <v>5</v>
      </c>
      <c r="M1121" s="246">
        <v>238528</v>
      </c>
      <c r="N1121" s="246">
        <v>2639836</v>
      </c>
      <c r="O1121" s="246">
        <v>10</v>
      </c>
      <c r="P1121" s="246">
        <v>2</v>
      </c>
      <c r="Q1121" s="246">
        <v>0</v>
      </c>
      <c r="R1121" s="246"/>
      <c r="S1121" s="246"/>
      <c r="T1121" s="246" t="s">
        <v>26</v>
      </c>
      <c r="U1121" s="246"/>
      <c r="V1121" t="str">
        <f>INDEX(樣區!H:H,MATCH(F1121,樣區!E:E,0))</f>
        <v>3月,5月</v>
      </c>
      <c r="W1121" s="3" t="str">
        <f t="shared" si="208"/>
        <v>Y</v>
      </c>
      <c r="X1121" s="3" t="str">
        <f t="shared" si="209"/>
        <v/>
      </c>
      <c r="Y1121" s="3" t="str">
        <f t="shared" si="210"/>
        <v>時間太晚</v>
      </c>
      <c r="Z1121" s="3" t="str">
        <f t="shared" si="211"/>
        <v/>
      </c>
      <c r="AA1121" s="3" t="str">
        <f t="shared" si="212"/>
        <v/>
      </c>
      <c r="AB1121" s="249" t="str">
        <f t="shared" si="213"/>
        <v/>
      </c>
      <c r="AC1121" s="3" t="str">
        <f t="shared" si="214"/>
        <v/>
      </c>
      <c r="AD1121" s="5" t="str">
        <f t="shared" si="207"/>
        <v/>
      </c>
      <c r="AE1121" s="3" t="str">
        <f t="shared" si="215"/>
        <v/>
      </c>
      <c r="AF1121" s="3"/>
      <c r="AH1121">
        <f>MATCH(ROUND(M1121,0)&amp;ROUND(N1121,0),樣點!N:N,0)</f>
        <v>2200</v>
      </c>
      <c r="AI1121" s="5">
        <f t="shared" si="216"/>
        <v>6.2499999767169356E-3</v>
      </c>
    </row>
    <row r="1122" spans="3:35">
      <c r="C1122" s="246" t="s">
        <v>423</v>
      </c>
      <c r="D1122" s="246" t="s">
        <v>557</v>
      </c>
      <c r="E1122" s="246" t="s">
        <v>579</v>
      </c>
      <c r="F1122" s="246" t="s">
        <v>580</v>
      </c>
      <c r="G1122" s="246">
        <v>2019</v>
      </c>
      <c r="H1122" s="246">
        <v>5</v>
      </c>
      <c r="I1122" s="246">
        <v>31</v>
      </c>
      <c r="J1122" s="246">
        <v>1</v>
      </c>
      <c r="K1122" s="246" t="s">
        <v>581</v>
      </c>
      <c r="L1122" s="247">
        <v>6</v>
      </c>
      <c r="M1122" s="246">
        <v>238680</v>
      </c>
      <c r="N1122" s="246">
        <v>2639619</v>
      </c>
      <c r="O1122" s="246">
        <v>10</v>
      </c>
      <c r="P1122" s="246">
        <v>11</v>
      </c>
      <c r="Q1122" s="246">
        <v>0</v>
      </c>
      <c r="R1122" s="246"/>
      <c r="S1122" s="246"/>
      <c r="T1122" s="246" t="s">
        <v>32</v>
      </c>
      <c r="U1122" s="246"/>
      <c r="V1122" t="str">
        <f>INDEX(樣區!H:H,MATCH(F1122,樣區!E:E,0))</f>
        <v>3月,5月</v>
      </c>
      <c r="W1122" s="3" t="str">
        <f t="shared" si="208"/>
        <v>Y</v>
      </c>
      <c r="X1122" s="3" t="str">
        <f t="shared" si="209"/>
        <v/>
      </c>
      <c r="Y1122" s="3" t="str">
        <f t="shared" si="210"/>
        <v>時間太晚</v>
      </c>
      <c r="Z1122" s="3" t="str">
        <f t="shared" si="211"/>
        <v/>
      </c>
      <c r="AA1122" s="3" t="str">
        <f t="shared" si="212"/>
        <v/>
      </c>
      <c r="AB1122" s="249" t="str">
        <f t="shared" si="213"/>
        <v/>
      </c>
      <c r="AC1122" s="3" t="str">
        <f t="shared" si="214"/>
        <v/>
      </c>
      <c r="AD1122" s="5" t="str">
        <f t="shared" si="207"/>
        <v/>
      </c>
      <c r="AE1122" s="3" t="str">
        <f t="shared" si="215"/>
        <v/>
      </c>
      <c r="AF1122" s="3"/>
      <c r="AH1122">
        <f>MATCH(ROUND(M1122,0)&amp;ROUND(N1122,0),樣點!N:N,0)</f>
        <v>2201</v>
      </c>
      <c r="AI1122" s="5" t="str">
        <f t="shared" si="216"/>
        <v/>
      </c>
    </row>
    <row r="1123" spans="3:35">
      <c r="C1123" s="246" t="s">
        <v>423</v>
      </c>
      <c r="D1123" s="246" t="s">
        <v>557</v>
      </c>
      <c r="E1123" s="246" t="s">
        <v>582</v>
      </c>
      <c r="F1123" s="246" t="s">
        <v>583</v>
      </c>
      <c r="G1123" s="246">
        <v>2019</v>
      </c>
      <c r="H1123" s="246">
        <v>6</v>
      </c>
      <c r="I1123" s="246">
        <v>5</v>
      </c>
      <c r="J1123" s="246">
        <v>1</v>
      </c>
      <c r="K1123" s="246" t="s">
        <v>563</v>
      </c>
      <c r="L1123" s="247">
        <v>1</v>
      </c>
      <c r="M1123" s="246">
        <v>236035</v>
      </c>
      <c r="N1123" s="246">
        <v>2643201</v>
      </c>
      <c r="O1123" s="246">
        <v>10</v>
      </c>
      <c r="P1123" s="246">
        <v>50</v>
      </c>
      <c r="Q1123" s="246">
        <v>0</v>
      </c>
      <c r="R1123" s="246"/>
      <c r="S1123" s="246"/>
      <c r="T1123" s="246" t="s">
        <v>32</v>
      </c>
      <c r="U1123" s="246"/>
      <c r="V1123" t="str">
        <f>INDEX(樣區!H:H,MATCH(F1123,樣區!E:E,0))</f>
        <v>3月,5月</v>
      </c>
      <c r="W1123" s="3" t="str">
        <f t="shared" si="208"/>
        <v>Y</v>
      </c>
      <c r="X1123" s="3" t="str">
        <f t="shared" si="209"/>
        <v/>
      </c>
      <c r="Y1123" s="3" t="str">
        <f t="shared" si="210"/>
        <v>時間太晚</v>
      </c>
      <c r="Z1123" s="3" t="str">
        <f t="shared" si="211"/>
        <v/>
      </c>
      <c r="AA1123" s="3" t="str">
        <f t="shared" si="212"/>
        <v/>
      </c>
      <c r="AB1123" s="249" t="str">
        <f t="shared" si="213"/>
        <v/>
      </c>
      <c r="AC1123" s="3" t="str">
        <f t="shared" si="214"/>
        <v/>
      </c>
      <c r="AD1123" s="5" t="str">
        <f t="shared" si="207"/>
        <v/>
      </c>
      <c r="AE1123" s="3" t="str">
        <f t="shared" si="215"/>
        <v/>
      </c>
      <c r="AF1123" s="3"/>
      <c r="AH1123">
        <f>MATCH(ROUND(M1123,0)&amp;ROUND(N1123,0),樣點!N:N,0)</f>
        <v>2202</v>
      </c>
      <c r="AI1123" s="5">
        <f t="shared" si="216"/>
        <v>5.5555554979946464E-2</v>
      </c>
    </row>
    <row r="1124" spans="3:35">
      <c r="C1124" s="246" t="s">
        <v>423</v>
      </c>
      <c r="D1124" s="246" t="s">
        <v>557</v>
      </c>
      <c r="E1124" s="246" t="s">
        <v>582</v>
      </c>
      <c r="F1124" s="246" t="s">
        <v>583</v>
      </c>
      <c r="G1124" s="246">
        <v>2019</v>
      </c>
      <c r="H1124" s="246">
        <v>6</v>
      </c>
      <c r="I1124" s="246">
        <v>5</v>
      </c>
      <c r="J1124" s="246">
        <v>1</v>
      </c>
      <c r="K1124" s="246" t="s">
        <v>563</v>
      </c>
      <c r="L1124" s="247">
        <v>2</v>
      </c>
      <c r="M1124" s="246">
        <v>235808</v>
      </c>
      <c r="N1124" s="246">
        <v>2643341</v>
      </c>
      <c r="O1124" s="246">
        <v>9</v>
      </c>
      <c r="P1124" s="246">
        <v>30</v>
      </c>
      <c r="Q1124" s="246">
        <v>0</v>
      </c>
      <c r="R1124" s="246"/>
      <c r="S1124" s="246"/>
      <c r="T1124" s="246" t="s">
        <v>32</v>
      </c>
      <c r="U1124" s="246"/>
      <c r="V1124" t="str">
        <f>INDEX(樣區!H:H,MATCH(F1124,樣區!E:E,0))</f>
        <v>3月,5月</v>
      </c>
      <c r="W1124" s="3" t="str">
        <f t="shared" si="208"/>
        <v>Y</v>
      </c>
      <c r="X1124" s="3" t="str">
        <f t="shared" si="209"/>
        <v/>
      </c>
      <c r="Y1124" s="3" t="str">
        <f t="shared" si="210"/>
        <v/>
      </c>
      <c r="Z1124" s="3" t="str">
        <f t="shared" si="211"/>
        <v/>
      </c>
      <c r="AA1124" s="3" t="str">
        <f t="shared" si="212"/>
        <v/>
      </c>
      <c r="AB1124" s="249" t="str">
        <f t="shared" si="213"/>
        <v/>
      </c>
      <c r="AC1124" s="3" t="str">
        <f t="shared" si="214"/>
        <v/>
      </c>
      <c r="AD1124" s="5" t="str">
        <f t="shared" si="207"/>
        <v/>
      </c>
      <c r="AE1124" s="3" t="str">
        <f t="shared" si="215"/>
        <v/>
      </c>
      <c r="AF1124" s="3"/>
      <c r="AH1124">
        <f>MATCH(ROUND(M1124,0)&amp;ROUND(N1124,0),樣點!N:N,0)</f>
        <v>2203</v>
      </c>
      <c r="AI1124" s="5">
        <f t="shared" si="216"/>
        <v>1.0416666977107525E-2</v>
      </c>
    </row>
    <row r="1125" spans="3:35">
      <c r="C1125" s="246" t="s">
        <v>423</v>
      </c>
      <c r="D1125" s="246" t="s">
        <v>557</v>
      </c>
      <c r="E1125" s="246" t="s">
        <v>582</v>
      </c>
      <c r="F1125" s="246" t="s">
        <v>583</v>
      </c>
      <c r="G1125" s="246">
        <v>2019</v>
      </c>
      <c r="H1125" s="246">
        <v>6</v>
      </c>
      <c r="I1125" s="246">
        <v>5</v>
      </c>
      <c r="J1125" s="246">
        <v>1</v>
      </c>
      <c r="K1125" s="246" t="s">
        <v>563</v>
      </c>
      <c r="L1125" s="247">
        <v>3</v>
      </c>
      <c r="M1125" s="246">
        <v>235516</v>
      </c>
      <c r="N1125" s="246">
        <v>2643343</v>
      </c>
      <c r="O1125" s="246">
        <v>9</v>
      </c>
      <c r="P1125" s="246">
        <v>45</v>
      </c>
      <c r="Q1125" s="246">
        <v>0</v>
      </c>
      <c r="R1125" s="246"/>
      <c r="S1125" s="246"/>
      <c r="T1125" s="246" t="s">
        <v>32</v>
      </c>
      <c r="U1125" s="246"/>
      <c r="V1125" t="str">
        <f>INDEX(樣區!H:H,MATCH(F1125,樣區!E:E,0))</f>
        <v>3月,5月</v>
      </c>
      <c r="W1125" s="3" t="str">
        <f t="shared" si="208"/>
        <v>Y</v>
      </c>
      <c r="X1125" s="3" t="str">
        <f t="shared" si="209"/>
        <v/>
      </c>
      <c r="Y1125" s="3" t="str">
        <f t="shared" si="210"/>
        <v/>
      </c>
      <c r="Z1125" s="3" t="str">
        <f t="shared" si="211"/>
        <v/>
      </c>
      <c r="AA1125" s="3" t="str">
        <f t="shared" si="212"/>
        <v/>
      </c>
      <c r="AB1125" s="249" t="str">
        <f t="shared" si="213"/>
        <v/>
      </c>
      <c r="AC1125" s="3" t="str">
        <f t="shared" si="214"/>
        <v/>
      </c>
      <c r="AD1125" s="5" t="str">
        <f t="shared" si="207"/>
        <v/>
      </c>
      <c r="AE1125" s="3" t="str">
        <f t="shared" si="215"/>
        <v/>
      </c>
      <c r="AF1125" s="3"/>
      <c r="AH1125">
        <f>MATCH(ROUND(M1125,0)&amp;ROUND(N1125,0),樣點!N:N,0)</f>
        <v>2204</v>
      </c>
      <c r="AI1125" s="5">
        <f t="shared" si="216"/>
        <v>3.472222201526165E-2</v>
      </c>
    </row>
    <row r="1126" spans="3:35">
      <c r="C1126" s="246" t="s">
        <v>423</v>
      </c>
      <c r="D1126" s="246" t="s">
        <v>557</v>
      </c>
      <c r="E1126" s="246" t="s">
        <v>582</v>
      </c>
      <c r="F1126" s="246" t="s">
        <v>583</v>
      </c>
      <c r="G1126" s="246">
        <v>2019</v>
      </c>
      <c r="H1126" s="246">
        <v>6</v>
      </c>
      <c r="I1126" s="246">
        <v>5</v>
      </c>
      <c r="J1126" s="246">
        <v>1</v>
      </c>
      <c r="K1126" s="246" t="s">
        <v>563</v>
      </c>
      <c r="L1126" s="247">
        <v>4</v>
      </c>
      <c r="M1126" s="246">
        <v>235398</v>
      </c>
      <c r="N1126" s="246">
        <v>2643540</v>
      </c>
      <c r="O1126" s="246">
        <v>10</v>
      </c>
      <c r="P1126" s="246">
        <v>35</v>
      </c>
      <c r="Q1126" s="246">
        <v>0</v>
      </c>
      <c r="R1126" s="246"/>
      <c r="S1126" s="246"/>
      <c r="T1126" s="246" t="s">
        <v>32</v>
      </c>
      <c r="U1126" s="246"/>
      <c r="V1126" t="str">
        <f>INDEX(樣區!H:H,MATCH(F1126,樣區!E:E,0))</f>
        <v>3月,5月</v>
      </c>
      <c r="W1126" s="3" t="str">
        <f t="shared" si="208"/>
        <v>Y</v>
      </c>
      <c r="X1126" s="3" t="str">
        <f t="shared" si="209"/>
        <v/>
      </c>
      <c r="Y1126" s="3" t="str">
        <f t="shared" si="210"/>
        <v>時間太晚</v>
      </c>
      <c r="Z1126" s="3" t="str">
        <f t="shared" si="211"/>
        <v/>
      </c>
      <c r="AA1126" s="3" t="str">
        <f t="shared" si="212"/>
        <v/>
      </c>
      <c r="AB1126" s="249" t="str">
        <f t="shared" si="213"/>
        <v/>
      </c>
      <c r="AC1126" s="3" t="str">
        <f t="shared" si="214"/>
        <v/>
      </c>
      <c r="AD1126" s="5" t="str">
        <f t="shared" si="207"/>
        <v/>
      </c>
      <c r="AE1126" s="3" t="str">
        <f t="shared" si="215"/>
        <v/>
      </c>
      <c r="AF1126" s="3"/>
      <c r="AH1126">
        <f>MATCH(ROUND(M1126,0)&amp;ROUND(N1126,0),樣點!N:N,0)</f>
        <v>2205</v>
      </c>
      <c r="AI1126" s="5">
        <f t="shared" si="216"/>
        <v>6.9444450200535357E-3</v>
      </c>
    </row>
    <row r="1127" spans="3:35">
      <c r="C1127" s="246" t="s">
        <v>423</v>
      </c>
      <c r="D1127" s="246" t="s">
        <v>557</v>
      </c>
      <c r="E1127" s="246" t="s">
        <v>582</v>
      </c>
      <c r="F1127" s="246" t="s">
        <v>583</v>
      </c>
      <c r="G1127" s="246">
        <v>2019</v>
      </c>
      <c r="H1127" s="246">
        <v>6</v>
      </c>
      <c r="I1127" s="246">
        <v>5</v>
      </c>
      <c r="J1127" s="246">
        <v>1</v>
      </c>
      <c r="K1127" s="246" t="s">
        <v>563</v>
      </c>
      <c r="L1127" s="247">
        <v>5</v>
      </c>
      <c r="M1127" s="246">
        <v>235173</v>
      </c>
      <c r="N1127" s="246">
        <v>2643390</v>
      </c>
      <c r="O1127" s="246">
        <v>10</v>
      </c>
      <c r="P1127" s="246">
        <v>25</v>
      </c>
      <c r="Q1127" s="246">
        <v>0</v>
      </c>
      <c r="R1127" s="246"/>
      <c r="S1127" s="246"/>
      <c r="T1127" s="246" t="s">
        <v>32</v>
      </c>
      <c r="U1127" s="246"/>
      <c r="V1127" t="str">
        <f>INDEX(樣區!H:H,MATCH(F1127,樣區!E:E,0))</f>
        <v>3月,5月</v>
      </c>
      <c r="W1127" s="3" t="str">
        <f t="shared" si="208"/>
        <v>Y</v>
      </c>
      <c r="X1127" s="3" t="str">
        <f t="shared" si="209"/>
        <v/>
      </c>
      <c r="Y1127" s="3" t="str">
        <f t="shared" si="210"/>
        <v>時間太晚</v>
      </c>
      <c r="Z1127" s="3" t="str">
        <f t="shared" si="211"/>
        <v/>
      </c>
      <c r="AA1127" s="3" t="str">
        <f t="shared" si="212"/>
        <v/>
      </c>
      <c r="AB1127" s="249" t="str">
        <f t="shared" si="213"/>
        <v/>
      </c>
      <c r="AC1127" s="3" t="str">
        <f t="shared" si="214"/>
        <v/>
      </c>
      <c r="AD1127" s="5" t="str">
        <f t="shared" si="207"/>
        <v/>
      </c>
      <c r="AE1127" s="3" t="str">
        <f t="shared" si="215"/>
        <v/>
      </c>
      <c r="AF1127" s="3"/>
      <c r="AH1127">
        <f>MATCH(ROUND(M1127,0)&amp;ROUND(N1127,0),樣點!N:N,0)</f>
        <v>2206</v>
      </c>
      <c r="AI1127" s="5">
        <f t="shared" si="216"/>
        <v>8.3333330112509429E-3</v>
      </c>
    </row>
    <row r="1128" spans="3:35">
      <c r="C1128" s="246" t="s">
        <v>423</v>
      </c>
      <c r="D1128" s="246" t="s">
        <v>557</v>
      </c>
      <c r="E1128" s="246" t="s">
        <v>582</v>
      </c>
      <c r="F1128" s="246" t="s">
        <v>583</v>
      </c>
      <c r="G1128" s="246">
        <v>2019</v>
      </c>
      <c r="H1128" s="246">
        <v>6</v>
      </c>
      <c r="I1128" s="246">
        <v>5</v>
      </c>
      <c r="J1128" s="246">
        <v>1</v>
      </c>
      <c r="K1128" s="246" t="s">
        <v>563</v>
      </c>
      <c r="L1128" s="247">
        <v>6</v>
      </c>
      <c r="M1128" s="246">
        <v>234996</v>
      </c>
      <c r="N1128" s="246">
        <v>2643281</v>
      </c>
      <c r="O1128" s="246">
        <v>10</v>
      </c>
      <c r="P1128" s="246">
        <v>13</v>
      </c>
      <c r="Q1128" s="246">
        <v>0</v>
      </c>
      <c r="R1128" s="246"/>
      <c r="S1128" s="246"/>
      <c r="T1128" s="246" t="s">
        <v>32</v>
      </c>
      <c r="U1128" s="246"/>
      <c r="V1128" t="str">
        <f>INDEX(樣區!H:H,MATCH(F1128,樣區!E:E,0))</f>
        <v>3月,5月</v>
      </c>
      <c r="W1128" s="3" t="str">
        <f t="shared" si="208"/>
        <v>Y</v>
      </c>
      <c r="X1128" s="3" t="str">
        <f t="shared" si="209"/>
        <v/>
      </c>
      <c r="Y1128" s="3" t="str">
        <f t="shared" si="210"/>
        <v>時間太晚</v>
      </c>
      <c r="Z1128" s="3" t="str">
        <f t="shared" si="211"/>
        <v/>
      </c>
      <c r="AA1128" s="3" t="str">
        <f t="shared" si="212"/>
        <v/>
      </c>
      <c r="AB1128" s="249" t="str">
        <f t="shared" si="213"/>
        <v/>
      </c>
      <c r="AC1128" s="3" t="str">
        <f t="shared" si="214"/>
        <v/>
      </c>
      <c r="AD1128" s="5" t="str">
        <f t="shared" si="207"/>
        <v/>
      </c>
      <c r="AE1128" s="3" t="str">
        <f t="shared" si="215"/>
        <v/>
      </c>
      <c r="AF1128" s="3"/>
      <c r="AH1128">
        <f>MATCH(ROUND(M1128,0)&amp;ROUND(N1128,0),樣點!N:N,0)</f>
        <v>2207</v>
      </c>
      <c r="AI1128" s="5" t="str">
        <f t="shared" si="216"/>
        <v/>
      </c>
    </row>
    <row r="1129" spans="3:35">
      <c r="C1129" s="246" t="s">
        <v>423</v>
      </c>
      <c r="D1129" s="246" t="s">
        <v>557</v>
      </c>
      <c r="E1129" s="246" t="s">
        <v>584</v>
      </c>
      <c r="F1129" s="246" t="s">
        <v>585</v>
      </c>
      <c r="G1129" s="246">
        <v>2019</v>
      </c>
      <c r="H1129" s="246">
        <v>7</v>
      </c>
      <c r="I1129" s="246">
        <v>29</v>
      </c>
      <c r="J1129" s="246">
        <v>1</v>
      </c>
      <c r="K1129" s="246" t="s">
        <v>572</v>
      </c>
      <c r="L1129" s="247">
        <v>1</v>
      </c>
      <c r="M1129" s="246">
        <v>239996</v>
      </c>
      <c r="N1129" s="246">
        <v>2624368</v>
      </c>
      <c r="O1129" s="246">
        <v>10</v>
      </c>
      <c r="P1129" s="246">
        <v>32</v>
      </c>
      <c r="Q1129" s="246">
        <v>0</v>
      </c>
      <c r="R1129" s="246"/>
      <c r="S1129" s="246"/>
      <c r="T1129" s="246" t="s">
        <v>32</v>
      </c>
      <c r="U1129" s="246"/>
      <c r="V1129" t="str">
        <f>INDEX(樣區!H:H,MATCH(F1129,樣區!E:E,0))</f>
        <v>4月,6月</v>
      </c>
      <c r="W1129" s="3" t="str">
        <f t="shared" si="208"/>
        <v>Y</v>
      </c>
      <c r="X1129" s="3" t="str">
        <f t="shared" si="209"/>
        <v/>
      </c>
      <c r="Y1129" s="3" t="str">
        <f t="shared" si="210"/>
        <v>時間太晚</v>
      </c>
      <c r="Z1129" s="3" t="str">
        <f t="shared" si="211"/>
        <v/>
      </c>
      <c r="AA1129" s="3" t="str">
        <f t="shared" si="212"/>
        <v/>
      </c>
      <c r="AB1129" s="249" t="str">
        <f t="shared" si="213"/>
        <v/>
      </c>
      <c r="AC1129" s="3" t="str">
        <f t="shared" si="214"/>
        <v/>
      </c>
      <c r="AD1129" s="5" t="str">
        <f t="shared" si="207"/>
        <v/>
      </c>
      <c r="AE1129" s="3" t="str">
        <f t="shared" si="215"/>
        <v/>
      </c>
      <c r="AF1129" s="3"/>
      <c r="AH1129">
        <f>MATCH(ROUND(M1129,0)&amp;ROUND(N1129,0),樣點!N:N,0)</f>
        <v>2208</v>
      </c>
      <c r="AI1129" s="5">
        <f t="shared" si="216"/>
        <v>5.555555981118232E-3</v>
      </c>
    </row>
    <row r="1130" spans="3:35">
      <c r="C1130" s="246" t="s">
        <v>423</v>
      </c>
      <c r="D1130" s="246" t="s">
        <v>557</v>
      </c>
      <c r="E1130" s="246" t="s">
        <v>584</v>
      </c>
      <c r="F1130" s="246" t="s">
        <v>585</v>
      </c>
      <c r="G1130" s="246">
        <v>2019</v>
      </c>
      <c r="H1130" s="246">
        <v>7</v>
      </c>
      <c r="I1130" s="246">
        <v>29</v>
      </c>
      <c r="J1130" s="246">
        <v>1</v>
      </c>
      <c r="K1130" s="246" t="s">
        <v>572</v>
      </c>
      <c r="L1130" s="247">
        <v>2</v>
      </c>
      <c r="M1130" s="246">
        <v>240127</v>
      </c>
      <c r="N1130" s="246">
        <v>2624055</v>
      </c>
      <c r="O1130" s="246">
        <v>10</v>
      </c>
      <c r="P1130" s="246">
        <v>40</v>
      </c>
      <c r="Q1130" s="246">
        <v>0</v>
      </c>
      <c r="R1130" s="246"/>
      <c r="S1130" s="246"/>
      <c r="T1130" s="246" t="s">
        <v>133</v>
      </c>
      <c r="U1130" s="246"/>
      <c r="V1130" t="str">
        <f>INDEX(樣區!H:H,MATCH(F1130,樣區!E:E,0))</f>
        <v>4月,6月</v>
      </c>
      <c r="W1130" s="3" t="str">
        <f t="shared" si="208"/>
        <v>Y</v>
      </c>
      <c r="X1130" s="3" t="str">
        <f t="shared" si="209"/>
        <v/>
      </c>
      <c r="Y1130" s="3" t="str">
        <f t="shared" si="210"/>
        <v>時間太晚</v>
      </c>
      <c r="Z1130" s="3" t="str">
        <f t="shared" si="211"/>
        <v/>
      </c>
      <c r="AA1130" s="3" t="str">
        <f t="shared" si="212"/>
        <v/>
      </c>
      <c r="AB1130" s="249" t="str">
        <f t="shared" si="213"/>
        <v/>
      </c>
      <c r="AC1130" s="3" t="str">
        <f t="shared" si="214"/>
        <v/>
      </c>
      <c r="AD1130" s="5" t="str">
        <f t="shared" si="207"/>
        <v/>
      </c>
      <c r="AE1130" s="3" t="str">
        <f t="shared" si="215"/>
        <v/>
      </c>
      <c r="AF1130" s="3"/>
      <c r="AH1130">
        <f>MATCH(ROUND(M1130,0)&amp;ROUND(N1130,0),樣點!N:N,0)</f>
        <v>2209</v>
      </c>
      <c r="AI1130" s="5">
        <f t="shared" si="216"/>
        <v>1.0416667035315186E-2</v>
      </c>
    </row>
    <row r="1131" spans="3:35">
      <c r="C1131" s="246" t="s">
        <v>423</v>
      </c>
      <c r="D1131" s="246" t="s">
        <v>557</v>
      </c>
      <c r="E1131" s="246" t="s">
        <v>584</v>
      </c>
      <c r="F1131" s="246" t="s">
        <v>585</v>
      </c>
      <c r="G1131" s="246">
        <v>2019</v>
      </c>
      <c r="H1131" s="246">
        <v>7</v>
      </c>
      <c r="I1131" s="246">
        <v>29</v>
      </c>
      <c r="J1131" s="246">
        <v>1</v>
      </c>
      <c r="K1131" s="246" t="s">
        <v>572</v>
      </c>
      <c r="L1131" s="247">
        <v>3</v>
      </c>
      <c r="M1131" s="246">
        <v>240166</v>
      </c>
      <c r="N1131" s="246">
        <v>2623760</v>
      </c>
      <c r="O1131" s="246">
        <v>10</v>
      </c>
      <c r="P1131" s="246">
        <v>55</v>
      </c>
      <c r="Q1131" s="246">
        <v>0</v>
      </c>
      <c r="R1131" s="246"/>
      <c r="S1131" s="246"/>
      <c r="T1131" s="246" t="s">
        <v>32</v>
      </c>
      <c r="U1131" s="246"/>
      <c r="V1131" t="str">
        <f>INDEX(樣區!H:H,MATCH(F1131,樣區!E:E,0))</f>
        <v>4月,6月</v>
      </c>
      <c r="W1131" s="3" t="str">
        <f t="shared" si="208"/>
        <v>Y</v>
      </c>
      <c r="X1131" s="3" t="str">
        <f t="shared" si="209"/>
        <v/>
      </c>
      <c r="Y1131" s="3" t="str">
        <f t="shared" si="210"/>
        <v>時間太晚</v>
      </c>
      <c r="Z1131" s="3" t="str">
        <f t="shared" si="211"/>
        <v/>
      </c>
      <c r="AA1131" s="3" t="str">
        <f t="shared" si="212"/>
        <v/>
      </c>
      <c r="AB1131" s="249" t="str">
        <f t="shared" si="213"/>
        <v/>
      </c>
      <c r="AC1131" s="3" t="str">
        <f t="shared" si="214"/>
        <v/>
      </c>
      <c r="AD1131" s="5" t="str">
        <f t="shared" si="207"/>
        <v/>
      </c>
      <c r="AE1131" s="3" t="str">
        <f t="shared" si="215"/>
        <v/>
      </c>
      <c r="AF1131" s="3"/>
      <c r="AH1131">
        <f>MATCH(ROUND(M1131,0)&amp;ROUND(N1131,0),樣點!N:N,0)</f>
        <v>2210</v>
      </c>
      <c r="AI1131" s="5">
        <f t="shared" si="216"/>
        <v>9.0277770068496466E-3</v>
      </c>
    </row>
    <row r="1132" spans="3:35">
      <c r="C1132" s="246" t="s">
        <v>423</v>
      </c>
      <c r="D1132" s="246" t="s">
        <v>557</v>
      </c>
      <c r="E1132" s="246" t="s">
        <v>584</v>
      </c>
      <c r="F1132" s="246" t="s">
        <v>585</v>
      </c>
      <c r="G1132" s="246">
        <v>2019</v>
      </c>
      <c r="H1132" s="246">
        <v>7</v>
      </c>
      <c r="I1132" s="246">
        <v>29</v>
      </c>
      <c r="J1132" s="246">
        <v>1</v>
      </c>
      <c r="K1132" s="246" t="s">
        <v>572</v>
      </c>
      <c r="L1132" s="247">
        <v>4</v>
      </c>
      <c r="M1132" s="246">
        <v>240255</v>
      </c>
      <c r="N1132" s="246">
        <v>2623554</v>
      </c>
      <c r="O1132" s="246">
        <v>11</v>
      </c>
      <c r="P1132" s="246">
        <v>8</v>
      </c>
      <c r="Q1132" s="246">
        <v>0</v>
      </c>
      <c r="R1132" s="246"/>
      <c r="S1132" s="246"/>
      <c r="T1132" s="246" t="s">
        <v>32</v>
      </c>
      <c r="U1132" s="246"/>
      <c r="V1132" t="str">
        <f>INDEX(樣區!H:H,MATCH(F1132,樣區!E:E,0))</f>
        <v>4月,6月</v>
      </c>
      <c r="W1132" s="3" t="str">
        <f t="shared" si="208"/>
        <v>Y</v>
      </c>
      <c r="X1132" s="3" t="str">
        <f t="shared" si="209"/>
        <v/>
      </c>
      <c r="Y1132" s="3" t="str">
        <f t="shared" si="210"/>
        <v>時間太晚</v>
      </c>
      <c r="Z1132" s="3" t="str">
        <f t="shared" si="211"/>
        <v/>
      </c>
      <c r="AA1132" s="3" t="str">
        <f t="shared" si="212"/>
        <v/>
      </c>
      <c r="AB1132" s="249" t="str">
        <f t="shared" si="213"/>
        <v/>
      </c>
      <c r="AC1132" s="3" t="str">
        <f t="shared" si="214"/>
        <v/>
      </c>
      <c r="AD1132" s="5" t="str">
        <f t="shared" si="207"/>
        <v/>
      </c>
      <c r="AE1132" s="3" t="str">
        <f t="shared" si="215"/>
        <v/>
      </c>
      <c r="AF1132" s="3"/>
      <c r="AH1132">
        <f>MATCH(ROUND(M1132,0)&amp;ROUND(N1132,0),樣點!N:N,0)</f>
        <v>2211</v>
      </c>
      <c r="AI1132" s="5">
        <f t="shared" si="216"/>
        <v>6.9444449618458748E-3</v>
      </c>
    </row>
    <row r="1133" spans="3:35">
      <c r="C1133" s="246" t="s">
        <v>423</v>
      </c>
      <c r="D1133" s="246" t="s">
        <v>557</v>
      </c>
      <c r="E1133" s="246" t="s">
        <v>584</v>
      </c>
      <c r="F1133" s="246" t="s">
        <v>585</v>
      </c>
      <c r="G1133" s="246">
        <v>2019</v>
      </c>
      <c r="H1133" s="246">
        <v>7</v>
      </c>
      <c r="I1133" s="246">
        <v>29</v>
      </c>
      <c r="J1133" s="246">
        <v>1</v>
      </c>
      <c r="K1133" s="246" t="s">
        <v>572</v>
      </c>
      <c r="L1133" s="247">
        <v>5</v>
      </c>
      <c r="M1133" s="246">
        <v>240411</v>
      </c>
      <c r="N1133" s="246">
        <v>2623342</v>
      </c>
      <c r="O1133" s="246">
        <v>11</v>
      </c>
      <c r="P1133" s="246">
        <v>18</v>
      </c>
      <c r="Q1133" s="246">
        <v>0</v>
      </c>
      <c r="R1133" s="246"/>
      <c r="S1133" s="246"/>
      <c r="T1133" s="246" t="s">
        <v>32</v>
      </c>
      <c r="U1133" s="246"/>
      <c r="V1133" t="str">
        <f>INDEX(樣區!H:H,MATCH(F1133,樣區!E:E,0))</f>
        <v>4月,6月</v>
      </c>
      <c r="W1133" s="3" t="str">
        <f t="shared" si="208"/>
        <v>Y</v>
      </c>
      <c r="X1133" s="3" t="str">
        <f t="shared" si="209"/>
        <v/>
      </c>
      <c r="Y1133" s="3" t="str">
        <f t="shared" si="210"/>
        <v>時間太晚</v>
      </c>
      <c r="Z1133" s="3" t="str">
        <f t="shared" si="211"/>
        <v/>
      </c>
      <c r="AA1133" s="3" t="str">
        <f t="shared" si="212"/>
        <v/>
      </c>
      <c r="AB1133" s="249" t="str">
        <f t="shared" si="213"/>
        <v/>
      </c>
      <c r="AC1133" s="3" t="str">
        <f t="shared" si="214"/>
        <v/>
      </c>
      <c r="AD1133" s="5" t="str">
        <f t="shared" si="207"/>
        <v/>
      </c>
      <c r="AE1133" s="3" t="str">
        <f t="shared" si="215"/>
        <v/>
      </c>
      <c r="AF1133" s="3"/>
      <c r="AH1133">
        <f>MATCH(ROUND(M1133,0)&amp;ROUND(N1133,0),樣點!N:N,0)</f>
        <v>2212</v>
      </c>
      <c r="AI1133" s="5">
        <f t="shared" si="216"/>
        <v>8.3333330112509429E-3</v>
      </c>
    </row>
    <row r="1134" spans="3:35">
      <c r="C1134" s="246" t="s">
        <v>423</v>
      </c>
      <c r="D1134" s="246" t="s">
        <v>557</v>
      </c>
      <c r="E1134" s="246" t="s">
        <v>584</v>
      </c>
      <c r="F1134" s="246" t="s">
        <v>585</v>
      </c>
      <c r="G1134" s="246">
        <v>2019</v>
      </c>
      <c r="H1134" s="246">
        <v>7</v>
      </c>
      <c r="I1134" s="246">
        <v>29</v>
      </c>
      <c r="J1134" s="246">
        <v>1</v>
      </c>
      <c r="K1134" s="246" t="s">
        <v>572</v>
      </c>
      <c r="L1134" s="247">
        <v>6</v>
      </c>
      <c r="M1134" s="246">
        <v>240666</v>
      </c>
      <c r="N1134" s="246">
        <v>2623290</v>
      </c>
      <c r="O1134" s="246">
        <v>11</v>
      </c>
      <c r="P1134" s="246">
        <v>30</v>
      </c>
      <c r="Q1134" s="246">
        <v>0</v>
      </c>
      <c r="R1134" s="246"/>
      <c r="S1134" s="246"/>
      <c r="T1134" s="246" t="s">
        <v>32</v>
      </c>
      <c r="U1134" s="246"/>
      <c r="V1134" t="str">
        <f>INDEX(樣區!H:H,MATCH(F1134,樣區!E:E,0))</f>
        <v>4月,6月</v>
      </c>
      <c r="W1134" s="3" t="str">
        <f t="shared" si="208"/>
        <v>Y</v>
      </c>
      <c r="X1134" s="3" t="str">
        <f t="shared" si="209"/>
        <v/>
      </c>
      <c r="Y1134" s="3" t="str">
        <f t="shared" si="210"/>
        <v>時間太晚</v>
      </c>
      <c r="Z1134" s="3" t="str">
        <f t="shared" si="211"/>
        <v/>
      </c>
      <c r="AA1134" s="3" t="str">
        <f t="shared" si="212"/>
        <v/>
      </c>
      <c r="AB1134" s="249" t="str">
        <f t="shared" si="213"/>
        <v/>
      </c>
      <c r="AC1134" s="3" t="str">
        <f t="shared" si="214"/>
        <v/>
      </c>
      <c r="AD1134" s="5" t="str">
        <f t="shared" si="207"/>
        <v/>
      </c>
      <c r="AE1134" s="3" t="str">
        <f t="shared" si="215"/>
        <v/>
      </c>
      <c r="AF1134" s="3"/>
      <c r="AH1134">
        <f>MATCH(ROUND(M1134,0)&amp;ROUND(N1134,0),樣點!N:N,0)</f>
        <v>2213</v>
      </c>
      <c r="AI1134" s="5" t="str">
        <f t="shared" si="216"/>
        <v/>
      </c>
    </row>
    <row r="1135" spans="3:35">
      <c r="C1135" s="246" t="s">
        <v>423</v>
      </c>
      <c r="D1135" s="246" t="s">
        <v>557</v>
      </c>
      <c r="E1135" s="246" t="s">
        <v>586</v>
      </c>
      <c r="F1135" s="246" t="s">
        <v>587</v>
      </c>
      <c r="G1135" s="246">
        <v>2019</v>
      </c>
      <c r="H1135" s="246">
        <v>5</v>
      </c>
      <c r="I1135" s="246">
        <v>20</v>
      </c>
      <c r="J1135" s="246">
        <v>1</v>
      </c>
      <c r="K1135" s="246" t="s">
        <v>588</v>
      </c>
      <c r="L1135" s="247">
        <v>1</v>
      </c>
      <c r="M1135" s="246">
        <v>239962</v>
      </c>
      <c r="N1135" s="246">
        <v>2615165</v>
      </c>
      <c r="O1135" s="246">
        <v>9</v>
      </c>
      <c r="P1135" s="246">
        <v>15</v>
      </c>
      <c r="Q1135" s="246">
        <v>0</v>
      </c>
      <c r="R1135" s="246"/>
      <c r="S1135" s="246"/>
      <c r="T1135" s="246" t="s">
        <v>32</v>
      </c>
      <c r="U1135" s="246"/>
      <c r="V1135" t="str">
        <f>INDEX(樣區!H:H,MATCH(F1135,樣區!E:E,0))</f>
        <v>4月,6月</v>
      </c>
      <c r="W1135" s="3" t="str">
        <f t="shared" si="208"/>
        <v>Y</v>
      </c>
      <c r="X1135" s="3" t="str">
        <f t="shared" si="209"/>
        <v/>
      </c>
      <c r="Y1135" s="3" t="str">
        <f t="shared" si="210"/>
        <v/>
      </c>
      <c r="Z1135" s="3" t="str">
        <f t="shared" si="211"/>
        <v/>
      </c>
      <c r="AA1135" s="3" t="str">
        <f t="shared" si="212"/>
        <v/>
      </c>
      <c r="AB1135" s="249" t="str">
        <f t="shared" si="213"/>
        <v/>
      </c>
      <c r="AC1135" s="3" t="str">
        <f t="shared" si="214"/>
        <v/>
      </c>
      <c r="AD1135" s="5" t="str">
        <f t="shared" si="207"/>
        <v/>
      </c>
      <c r="AE1135" s="3" t="str">
        <f t="shared" si="215"/>
        <v/>
      </c>
      <c r="AF1135" s="3"/>
      <c r="AH1135">
        <f>MATCH(ROUND(M1135,0)&amp;ROUND(N1135,0),樣點!N:N,0)</f>
        <v>2214</v>
      </c>
      <c r="AI1135" s="5">
        <f t="shared" si="216"/>
        <v>6.9444450200535357E-3</v>
      </c>
    </row>
    <row r="1136" spans="3:35">
      <c r="C1136" s="246" t="s">
        <v>423</v>
      </c>
      <c r="D1136" s="246" t="s">
        <v>557</v>
      </c>
      <c r="E1136" s="246" t="s">
        <v>586</v>
      </c>
      <c r="F1136" s="246" t="s">
        <v>587</v>
      </c>
      <c r="G1136" s="246">
        <v>2019</v>
      </c>
      <c r="H1136" s="246">
        <v>5</v>
      </c>
      <c r="I1136" s="246">
        <v>20</v>
      </c>
      <c r="J1136" s="246">
        <v>1</v>
      </c>
      <c r="K1136" s="246" t="s">
        <v>588</v>
      </c>
      <c r="L1136" s="247">
        <v>2</v>
      </c>
      <c r="M1136" s="246">
        <v>240105</v>
      </c>
      <c r="N1136" s="246">
        <v>2615013</v>
      </c>
      <c r="O1136" s="246">
        <v>9</v>
      </c>
      <c r="P1136" s="246">
        <v>25</v>
      </c>
      <c r="Q1136" s="246">
        <v>0</v>
      </c>
      <c r="R1136" s="246"/>
      <c r="S1136" s="246"/>
      <c r="T1136" s="246" t="s">
        <v>32</v>
      </c>
      <c r="U1136" s="246"/>
      <c r="V1136" t="str">
        <f>INDEX(樣區!H:H,MATCH(F1136,樣區!E:E,0))</f>
        <v>4月,6月</v>
      </c>
      <c r="W1136" s="3" t="str">
        <f t="shared" si="208"/>
        <v>Y</v>
      </c>
      <c r="X1136" s="3" t="str">
        <f t="shared" si="209"/>
        <v/>
      </c>
      <c r="Y1136" s="3" t="str">
        <f t="shared" si="210"/>
        <v/>
      </c>
      <c r="Z1136" s="3" t="str">
        <f t="shared" si="211"/>
        <v/>
      </c>
      <c r="AA1136" s="3" t="str">
        <f t="shared" si="212"/>
        <v/>
      </c>
      <c r="AB1136" s="249" t="str">
        <f t="shared" si="213"/>
        <v/>
      </c>
      <c r="AC1136" s="3" t="str">
        <f t="shared" si="214"/>
        <v/>
      </c>
      <c r="AD1136" s="5" t="str">
        <f t="shared" si="207"/>
        <v/>
      </c>
      <c r="AE1136" s="3" t="str">
        <f t="shared" si="215"/>
        <v/>
      </c>
      <c r="AF1136" s="3"/>
      <c r="AH1136">
        <f>MATCH(ROUND(M1136,0)&amp;ROUND(N1136,0),樣點!N:N,0)</f>
        <v>2215</v>
      </c>
      <c r="AI1136" s="5">
        <f t="shared" si="216"/>
        <v>6.9444439723156393E-3</v>
      </c>
    </row>
    <row r="1137" spans="3:35">
      <c r="C1137" s="246" t="s">
        <v>423</v>
      </c>
      <c r="D1137" s="246" t="s">
        <v>557</v>
      </c>
      <c r="E1137" s="246" t="s">
        <v>586</v>
      </c>
      <c r="F1137" s="246" t="s">
        <v>587</v>
      </c>
      <c r="G1137" s="246">
        <v>2019</v>
      </c>
      <c r="H1137" s="246">
        <v>5</v>
      </c>
      <c r="I1137" s="246">
        <v>20</v>
      </c>
      <c r="J1137" s="246">
        <v>1</v>
      </c>
      <c r="K1137" s="246" t="s">
        <v>588</v>
      </c>
      <c r="L1137" s="247">
        <v>3</v>
      </c>
      <c r="M1137" s="246">
        <v>240266</v>
      </c>
      <c r="N1137" s="246">
        <v>2614870</v>
      </c>
      <c r="O1137" s="246">
        <v>9</v>
      </c>
      <c r="P1137" s="246">
        <v>35</v>
      </c>
      <c r="Q1137" s="246">
        <v>0</v>
      </c>
      <c r="R1137" s="246"/>
      <c r="S1137" s="246"/>
      <c r="T1137" s="246" t="s">
        <v>32</v>
      </c>
      <c r="U1137" s="246"/>
      <c r="V1137" t="str">
        <f>INDEX(樣區!H:H,MATCH(F1137,樣區!E:E,0))</f>
        <v>4月,6月</v>
      </c>
      <c r="W1137" s="3" t="str">
        <f t="shared" si="208"/>
        <v>Y</v>
      </c>
      <c r="X1137" s="3" t="str">
        <f t="shared" si="209"/>
        <v/>
      </c>
      <c r="Y1137" s="3" t="str">
        <f t="shared" si="210"/>
        <v/>
      </c>
      <c r="Z1137" s="3" t="str">
        <f t="shared" si="211"/>
        <v/>
      </c>
      <c r="AA1137" s="3" t="str">
        <f t="shared" si="212"/>
        <v/>
      </c>
      <c r="AB1137" s="249" t="str">
        <f t="shared" si="213"/>
        <v/>
      </c>
      <c r="AC1137" s="3" t="str">
        <f t="shared" si="214"/>
        <v/>
      </c>
      <c r="AD1137" s="5" t="str">
        <f t="shared" si="207"/>
        <v/>
      </c>
      <c r="AE1137" s="3" t="str">
        <f t="shared" si="215"/>
        <v/>
      </c>
      <c r="AF1137" s="3"/>
      <c r="AH1137">
        <f>MATCH(ROUND(M1137,0)&amp;ROUND(N1137,0),樣點!N:N,0)</f>
        <v>2216</v>
      </c>
      <c r="AI1137" s="5">
        <f t="shared" si="216"/>
        <v>6.9444450200535357E-3</v>
      </c>
    </row>
    <row r="1138" spans="3:35">
      <c r="C1138" s="246" t="s">
        <v>423</v>
      </c>
      <c r="D1138" s="246" t="s">
        <v>557</v>
      </c>
      <c r="E1138" s="246" t="s">
        <v>586</v>
      </c>
      <c r="F1138" s="246" t="s">
        <v>587</v>
      </c>
      <c r="G1138" s="246">
        <v>2019</v>
      </c>
      <c r="H1138" s="246">
        <v>5</v>
      </c>
      <c r="I1138" s="246">
        <v>20</v>
      </c>
      <c r="J1138" s="246">
        <v>1</v>
      </c>
      <c r="K1138" s="246" t="s">
        <v>588</v>
      </c>
      <c r="L1138" s="247">
        <v>4</v>
      </c>
      <c r="M1138" s="246">
        <v>240473</v>
      </c>
      <c r="N1138" s="246">
        <v>2614926</v>
      </c>
      <c r="O1138" s="246">
        <v>9</v>
      </c>
      <c r="P1138" s="246">
        <v>45</v>
      </c>
      <c r="Q1138" s="246">
        <v>0</v>
      </c>
      <c r="R1138" s="246"/>
      <c r="S1138" s="246"/>
      <c r="T1138" s="246" t="s">
        <v>26</v>
      </c>
      <c r="U1138" s="246"/>
      <c r="V1138" t="str">
        <f>INDEX(樣區!H:H,MATCH(F1138,樣區!E:E,0))</f>
        <v>4月,6月</v>
      </c>
      <c r="W1138" s="3" t="str">
        <f t="shared" si="208"/>
        <v>Y</v>
      </c>
      <c r="X1138" s="3" t="str">
        <f t="shared" si="209"/>
        <v/>
      </c>
      <c r="Y1138" s="3" t="str">
        <f t="shared" si="210"/>
        <v/>
      </c>
      <c r="Z1138" s="3" t="str">
        <f t="shared" si="211"/>
        <v/>
      </c>
      <c r="AA1138" s="3" t="str">
        <f t="shared" si="212"/>
        <v/>
      </c>
      <c r="AB1138" s="249" t="str">
        <f t="shared" si="213"/>
        <v/>
      </c>
      <c r="AC1138" s="3" t="str">
        <f t="shared" si="214"/>
        <v/>
      </c>
      <c r="AD1138" s="5" t="str">
        <f t="shared" si="207"/>
        <v/>
      </c>
      <c r="AE1138" s="3" t="str">
        <f t="shared" si="215"/>
        <v/>
      </c>
      <c r="AF1138" s="3"/>
      <c r="AH1138">
        <f>MATCH(ROUND(M1138,0)&amp;ROUND(N1138,0),樣點!N:N,0)</f>
        <v>2217</v>
      </c>
      <c r="AI1138" s="5">
        <f t="shared" si="216"/>
        <v>6.9444439723156393E-3</v>
      </c>
    </row>
    <row r="1139" spans="3:35">
      <c r="C1139" s="246" t="s">
        <v>423</v>
      </c>
      <c r="D1139" s="246" t="s">
        <v>557</v>
      </c>
      <c r="E1139" s="246" t="s">
        <v>586</v>
      </c>
      <c r="F1139" s="246" t="s">
        <v>587</v>
      </c>
      <c r="G1139" s="246">
        <v>2019</v>
      </c>
      <c r="H1139" s="246">
        <v>5</v>
      </c>
      <c r="I1139" s="246">
        <v>20</v>
      </c>
      <c r="J1139" s="246">
        <v>1</v>
      </c>
      <c r="K1139" s="246" t="s">
        <v>588</v>
      </c>
      <c r="L1139" s="247">
        <v>5</v>
      </c>
      <c r="M1139" s="246">
        <v>240599</v>
      </c>
      <c r="N1139" s="246">
        <v>2615073</v>
      </c>
      <c r="O1139" s="246">
        <v>9</v>
      </c>
      <c r="P1139" s="246">
        <v>55</v>
      </c>
      <c r="Q1139" s="246">
        <v>0</v>
      </c>
      <c r="R1139" s="246"/>
      <c r="S1139" s="246"/>
      <c r="T1139" s="246" t="s">
        <v>26</v>
      </c>
      <c r="U1139" s="246"/>
      <c r="V1139" t="str">
        <f>INDEX(樣區!H:H,MATCH(F1139,樣區!E:E,0))</f>
        <v>4月,6月</v>
      </c>
      <c r="W1139" s="3" t="str">
        <f t="shared" si="208"/>
        <v>Y</v>
      </c>
      <c r="X1139" s="3" t="str">
        <f t="shared" si="209"/>
        <v/>
      </c>
      <c r="Y1139" s="3" t="str">
        <f t="shared" si="210"/>
        <v/>
      </c>
      <c r="Z1139" s="3" t="str">
        <f t="shared" si="211"/>
        <v/>
      </c>
      <c r="AA1139" s="3" t="str">
        <f t="shared" si="212"/>
        <v/>
      </c>
      <c r="AB1139" s="249" t="str">
        <f t="shared" si="213"/>
        <v/>
      </c>
      <c r="AC1139" s="3" t="str">
        <f t="shared" si="214"/>
        <v/>
      </c>
      <c r="AD1139" s="5" t="str">
        <f t="shared" si="207"/>
        <v/>
      </c>
      <c r="AE1139" s="3" t="str">
        <f t="shared" si="215"/>
        <v/>
      </c>
      <c r="AF1139" s="3"/>
      <c r="AH1139">
        <f>MATCH(ROUND(M1139,0)&amp;ROUND(N1139,0),樣點!N:N,0)</f>
        <v>2218</v>
      </c>
      <c r="AI1139" s="5">
        <f t="shared" si="216"/>
        <v>6.9444440305233002E-3</v>
      </c>
    </row>
    <row r="1140" spans="3:35">
      <c r="C1140" s="246" t="s">
        <v>423</v>
      </c>
      <c r="D1140" s="246" t="s">
        <v>557</v>
      </c>
      <c r="E1140" s="246" t="s">
        <v>586</v>
      </c>
      <c r="F1140" s="246" t="s">
        <v>587</v>
      </c>
      <c r="G1140" s="246">
        <v>2019</v>
      </c>
      <c r="H1140" s="246">
        <v>5</v>
      </c>
      <c r="I1140" s="246">
        <v>20</v>
      </c>
      <c r="J1140" s="246">
        <v>1</v>
      </c>
      <c r="K1140" s="246" t="s">
        <v>588</v>
      </c>
      <c r="L1140" s="247">
        <v>6</v>
      </c>
      <c r="M1140" s="246">
        <v>240803</v>
      </c>
      <c r="N1140" s="246">
        <v>2615130</v>
      </c>
      <c r="O1140" s="246">
        <v>10</v>
      </c>
      <c r="P1140" s="246">
        <v>5</v>
      </c>
      <c r="Q1140" s="246">
        <v>0</v>
      </c>
      <c r="R1140" s="246"/>
      <c r="S1140" s="246"/>
      <c r="T1140" s="246" t="s">
        <v>26</v>
      </c>
      <c r="U1140" s="246"/>
      <c r="V1140" t="str">
        <f>INDEX(樣區!H:H,MATCH(F1140,樣區!E:E,0))</f>
        <v>4月,6月</v>
      </c>
      <c r="W1140" s="3" t="str">
        <f t="shared" si="208"/>
        <v>Y</v>
      </c>
      <c r="X1140" s="3" t="str">
        <f t="shared" si="209"/>
        <v/>
      </c>
      <c r="Y1140" s="3" t="str">
        <f t="shared" si="210"/>
        <v>時間太晚</v>
      </c>
      <c r="Z1140" s="3" t="str">
        <f t="shared" si="211"/>
        <v/>
      </c>
      <c r="AA1140" s="3" t="str">
        <f t="shared" si="212"/>
        <v/>
      </c>
      <c r="AB1140" s="249" t="str">
        <f t="shared" si="213"/>
        <v/>
      </c>
      <c r="AC1140" s="3" t="str">
        <f t="shared" si="214"/>
        <v/>
      </c>
      <c r="AD1140" s="5" t="str">
        <f t="shared" si="207"/>
        <v/>
      </c>
      <c r="AE1140" s="3" t="str">
        <f t="shared" si="215"/>
        <v/>
      </c>
      <c r="AF1140" s="3"/>
      <c r="AH1140">
        <f>MATCH(ROUND(M1140,0)&amp;ROUND(N1140,0),樣點!N:N,0)</f>
        <v>2219</v>
      </c>
      <c r="AI1140" s="5" t="str">
        <f t="shared" si="216"/>
        <v/>
      </c>
    </row>
    <row r="1141" spans="3:35">
      <c r="C1141" s="246" t="s">
        <v>423</v>
      </c>
      <c r="D1141" s="246" t="s">
        <v>557</v>
      </c>
      <c r="E1141" s="246" t="s">
        <v>589</v>
      </c>
      <c r="F1141" s="246" t="s">
        <v>590</v>
      </c>
      <c r="G1141" s="246">
        <v>2019</v>
      </c>
      <c r="H1141" s="246">
        <v>5</v>
      </c>
      <c r="I1141" s="246">
        <v>30</v>
      </c>
      <c r="J1141" s="246">
        <v>1</v>
      </c>
      <c r="K1141" s="246" t="s">
        <v>591</v>
      </c>
      <c r="L1141" s="247">
        <v>1</v>
      </c>
      <c r="M1141" s="246">
        <v>233739</v>
      </c>
      <c r="N1141" s="246">
        <v>2620636</v>
      </c>
      <c r="O1141" s="246">
        <v>6</v>
      </c>
      <c r="P1141" s="246">
        <v>25</v>
      </c>
      <c r="Q1141" s="246">
        <v>0</v>
      </c>
      <c r="R1141" s="246"/>
      <c r="S1141" s="246"/>
      <c r="T1141" s="246" t="s">
        <v>32</v>
      </c>
      <c r="U1141" s="246"/>
      <c r="V1141" t="str">
        <f>INDEX(樣區!H:H,MATCH(F1141,樣區!E:E,0))</f>
        <v>4月,6月</v>
      </c>
      <c r="W1141" s="3" t="str">
        <f t="shared" si="208"/>
        <v>N</v>
      </c>
      <c r="X1141" s="3" t="str">
        <f t="shared" si="209"/>
        <v/>
      </c>
      <c r="Y1141" s="3" t="str">
        <f t="shared" si="210"/>
        <v/>
      </c>
      <c r="Z1141" s="3" t="str">
        <f t="shared" si="211"/>
        <v/>
      </c>
      <c r="AA1141" s="3" t="str">
        <f t="shared" si="212"/>
        <v/>
      </c>
      <c r="AB1141" s="2" t="str">
        <f t="shared" si="213"/>
        <v/>
      </c>
      <c r="AC1141" s="3" t="str">
        <f t="shared" si="214"/>
        <v/>
      </c>
      <c r="AD1141" s="5" t="str">
        <f>IF(ISBLANK(O1141),"需記錄時間",IFERROR(IF((AI1141-TIME(0,5,59))&lt;0,"需計滿6分鍾",""),""))</f>
        <v/>
      </c>
      <c r="AE1141" s="3" t="str">
        <f t="shared" si="215"/>
        <v/>
      </c>
      <c r="AF1141" s="3"/>
      <c r="AH1141" t="e">
        <f>MATCH(ROUND(M1141,0)&amp;ROUND(N1141,0),樣點!N:N,0)</f>
        <v>#N/A</v>
      </c>
      <c r="AI1141" s="5">
        <f t="shared" si="216"/>
        <v>2.8472221980337054E-2</v>
      </c>
    </row>
    <row r="1142" spans="3:35">
      <c r="C1142" s="246" t="s">
        <v>423</v>
      </c>
      <c r="D1142" s="246" t="s">
        <v>557</v>
      </c>
      <c r="E1142" s="246" t="s">
        <v>589</v>
      </c>
      <c r="F1142" s="246" t="s">
        <v>590</v>
      </c>
      <c r="G1142" s="246">
        <v>2019</v>
      </c>
      <c r="H1142" s="246">
        <v>5</v>
      </c>
      <c r="I1142" s="246">
        <v>30</v>
      </c>
      <c r="J1142" s="246">
        <v>1</v>
      </c>
      <c r="K1142" s="246" t="s">
        <v>591</v>
      </c>
      <c r="L1142" s="247">
        <v>3</v>
      </c>
      <c r="M1142" s="246">
        <v>233494</v>
      </c>
      <c r="N1142" s="246">
        <v>2620691</v>
      </c>
      <c r="O1142" s="246">
        <v>7</v>
      </c>
      <c r="P1142" s="246">
        <v>6</v>
      </c>
      <c r="Q1142" s="246">
        <v>0</v>
      </c>
      <c r="R1142" s="246"/>
      <c r="S1142" s="246"/>
      <c r="T1142" s="246" t="s">
        <v>26</v>
      </c>
      <c r="U1142" s="246"/>
      <c r="V1142" t="str">
        <f>INDEX(樣區!H:H,MATCH(F1142,樣區!E:E,0))</f>
        <v>4月,6月</v>
      </c>
      <c r="W1142" s="3" t="str">
        <f t="shared" si="208"/>
        <v>N</v>
      </c>
      <c r="X1142" s="3" t="str">
        <f t="shared" si="209"/>
        <v/>
      </c>
      <c r="Y1142" s="3" t="str">
        <f t="shared" si="210"/>
        <v/>
      </c>
      <c r="Z1142" s="3" t="str">
        <f t="shared" si="211"/>
        <v/>
      </c>
      <c r="AA1142" s="3" t="str">
        <f t="shared" si="212"/>
        <v/>
      </c>
      <c r="AB1142" s="2" t="str">
        <f t="shared" si="213"/>
        <v/>
      </c>
      <c r="AC1142" s="3" t="str">
        <f t="shared" si="214"/>
        <v/>
      </c>
      <c r="AD1142" s="5" t="str">
        <f>IF(ISBLANK(O1142),"需記錄時間",IFERROR(IF((AI1142-TIME(0,5,59))&lt;0,"需計滿6分鍾",""),""))</f>
        <v/>
      </c>
      <c r="AE1142" s="3" t="str">
        <f t="shared" si="215"/>
        <v/>
      </c>
      <c r="AF1142" s="3"/>
      <c r="AH1142" t="e">
        <f>MATCH(ROUND(M1142,0)&amp;ROUND(N1142,0),樣點!N:N,0)</f>
        <v>#N/A</v>
      </c>
      <c r="AI1142" s="5">
        <f t="shared" si="216"/>
        <v>1.4583332987967879E-2</v>
      </c>
    </row>
    <row r="1143" spans="3:35">
      <c r="C1143" s="246" t="s">
        <v>423</v>
      </c>
      <c r="D1143" s="246" t="s">
        <v>557</v>
      </c>
      <c r="E1143" s="246" t="s">
        <v>589</v>
      </c>
      <c r="F1143" s="246" t="s">
        <v>590</v>
      </c>
      <c r="G1143" s="246">
        <v>2019</v>
      </c>
      <c r="H1143" s="246">
        <v>5</v>
      </c>
      <c r="I1143" s="246">
        <v>30</v>
      </c>
      <c r="J1143" s="246">
        <v>1</v>
      </c>
      <c r="K1143" s="246" t="s">
        <v>591</v>
      </c>
      <c r="L1143" s="247">
        <v>4</v>
      </c>
      <c r="M1143" s="246">
        <v>233376</v>
      </c>
      <c r="N1143" s="246">
        <v>2620934</v>
      </c>
      <c r="O1143" s="246">
        <v>7</v>
      </c>
      <c r="P1143" s="246">
        <v>27</v>
      </c>
      <c r="Q1143" s="246">
        <v>0</v>
      </c>
      <c r="R1143" s="246"/>
      <c r="S1143" s="246"/>
      <c r="T1143" s="246" t="s">
        <v>32</v>
      </c>
      <c r="U1143" s="246"/>
      <c r="V1143" t="str">
        <f>INDEX(樣區!H:H,MATCH(F1143,樣區!E:E,0))</f>
        <v>4月,6月</v>
      </c>
      <c r="W1143" s="3" t="str">
        <f t="shared" si="208"/>
        <v>N</v>
      </c>
      <c r="X1143" s="3" t="str">
        <f t="shared" si="209"/>
        <v/>
      </c>
      <c r="Y1143" s="3" t="str">
        <f t="shared" si="210"/>
        <v/>
      </c>
      <c r="Z1143" s="3" t="str">
        <f t="shared" si="211"/>
        <v/>
      </c>
      <c r="AA1143" s="3" t="str">
        <f t="shared" si="212"/>
        <v/>
      </c>
      <c r="AB1143" s="2" t="str">
        <f t="shared" si="213"/>
        <v/>
      </c>
      <c r="AC1143" s="3" t="str">
        <f t="shared" si="214"/>
        <v/>
      </c>
      <c r="AD1143" s="5" t="str">
        <f>IF(ISBLANK(O1143),"需記錄時間",IFERROR(IF((AI1143-TIME(0,5,59))&lt;0,"需計滿6分鍾",""),""))</f>
        <v/>
      </c>
      <c r="AE1143" s="3" t="str">
        <f t="shared" si="215"/>
        <v/>
      </c>
      <c r="AF1143" s="3"/>
      <c r="AH1143" t="e">
        <f>MATCH(ROUND(M1143,0)&amp;ROUND(N1143,0),樣點!N:N,0)</f>
        <v>#N/A</v>
      </c>
      <c r="AI1143" s="5">
        <f t="shared" si="216"/>
        <v>1.8750000046566129E-2</v>
      </c>
    </row>
    <row r="1144" spans="3:35">
      <c r="C1144" s="246" t="s">
        <v>423</v>
      </c>
      <c r="D1144" s="246" t="s">
        <v>557</v>
      </c>
      <c r="E1144" s="246" t="s">
        <v>589</v>
      </c>
      <c r="F1144" s="246" t="s">
        <v>590</v>
      </c>
      <c r="G1144" s="246">
        <v>2019</v>
      </c>
      <c r="H1144" s="246">
        <v>5</v>
      </c>
      <c r="I1144" s="246">
        <v>30</v>
      </c>
      <c r="J1144" s="246">
        <v>1</v>
      </c>
      <c r="K1144" s="246" t="s">
        <v>591</v>
      </c>
      <c r="L1144" s="247">
        <v>5</v>
      </c>
      <c r="M1144" s="246">
        <v>233188</v>
      </c>
      <c r="N1144" s="246">
        <v>2620685</v>
      </c>
      <c r="O1144" s="246">
        <v>7</v>
      </c>
      <c r="P1144" s="246">
        <v>54</v>
      </c>
      <c r="Q1144" s="246">
        <v>0</v>
      </c>
      <c r="R1144" s="246"/>
      <c r="S1144" s="246"/>
      <c r="T1144" s="246" t="s">
        <v>32</v>
      </c>
      <c r="U1144" s="246"/>
      <c r="V1144" t="str">
        <f>INDEX(樣區!H:H,MATCH(F1144,樣區!E:E,0))</f>
        <v>4月,6月</v>
      </c>
      <c r="W1144" s="3" t="str">
        <f t="shared" si="208"/>
        <v>N</v>
      </c>
      <c r="X1144" s="3" t="str">
        <f t="shared" si="209"/>
        <v/>
      </c>
      <c r="Y1144" s="3" t="str">
        <f t="shared" si="210"/>
        <v/>
      </c>
      <c r="Z1144" s="3" t="str">
        <f t="shared" si="211"/>
        <v/>
      </c>
      <c r="AA1144" s="3" t="str">
        <f t="shared" si="212"/>
        <v/>
      </c>
      <c r="AB1144" s="2" t="str">
        <f t="shared" si="213"/>
        <v/>
      </c>
      <c r="AC1144" s="3" t="str">
        <f t="shared" si="214"/>
        <v/>
      </c>
      <c r="AD1144" s="5" t="str">
        <f>IF(ISBLANK(O1144),"需記錄時間",IFERROR(IF((AI1144-TIME(0,5,59))&lt;0,"需計滿6分鍾",""),""))</f>
        <v/>
      </c>
      <c r="AE1144" s="3" t="str">
        <f t="shared" si="215"/>
        <v/>
      </c>
      <c r="AF1144" s="3"/>
      <c r="AH1144" t="e">
        <f>MATCH(ROUND(M1144,0)&amp;ROUND(N1144,0),樣點!N:N,0)</f>
        <v>#N/A</v>
      </c>
      <c r="AI1144" s="5">
        <f t="shared" si="216"/>
        <v>1.7361110949423164E-2</v>
      </c>
    </row>
    <row r="1145" spans="3:35">
      <c r="C1145" s="246" t="s">
        <v>423</v>
      </c>
      <c r="D1145" s="246" t="s">
        <v>557</v>
      </c>
      <c r="E1145" s="246" t="s">
        <v>589</v>
      </c>
      <c r="F1145" s="246" t="s">
        <v>590</v>
      </c>
      <c r="G1145" s="246">
        <v>2019</v>
      </c>
      <c r="H1145" s="246">
        <v>5</v>
      </c>
      <c r="I1145" s="246">
        <v>30</v>
      </c>
      <c r="J1145" s="246">
        <v>1</v>
      </c>
      <c r="K1145" s="246" t="s">
        <v>591</v>
      </c>
      <c r="L1145" s="247">
        <v>6</v>
      </c>
      <c r="M1145" s="246">
        <v>232968</v>
      </c>
      <c r="N1145" s="246">
        <v>2620650</v>
      </c>
      <c r="O1145" s="246">
        <v>8</v>
      </c>
      <c r="P1145" s="246">
        <v>19</v>
      </c>
      <c r="Q1145" s="246">
        <v>0</v>
      </c>
      <c r="R1145" s="246"/>
      <c r="S1145" s="246"/>
      <c r="T1145" s="246" t="s">
        <v>26</v>
      </c>
      <c r="U1145" s="246"/>
      <c r="V1145" t="str">
        <f>INDEX(樣區!H:H,MATCH(F1145,樣區!E:E,0))</f>
        <v>4月,6月</v>
      </c>
      <c r="W1145" s="3" t="str">
        <f t="shared" si="208"/>
        <v>N</v>
      </c>
      <c r="X1145" s="3" t="str">
        <f t="shared" si="209"/>
        <v/>
      </c>
      <c r="Y1145" s="3" t="str">
        <f t="shared" si="210"/>
        <v/>
      </c>
      <c r="Z1145" s="3" t="str">
        <f t="shared" si="211"/>
        <v/>
      </c>
      <c r="AA1145" s="3" t="str">
        <f t="shared" si="212"/>
        <v/>
      </c>
      <c r="AB1145" s="2" t="str">
        <f t="shared" si="213"/>
        <v/>
      </c>
      <c r="AC1145" s="3" t="str">
        <f t="shared" si="214"/>
        <v/>
      </c>
      <c r="AD1145" s="5" t="str">
        <f>IF(ISBLANK(O1145),"需記錄時間",IFERROR(IF((AI1145-TIME(0,5,59))&lt;0,"需計滿6分鍾",""),""))</f>
        <v/>
      </c>
      <c r="AE1145" s="3" t="str">
        <f t="shared" si="215"/>
        <v/>
      </c>
      <c r="AF1145" s="3"/>
      <c r="AH1145" t="e">
        <f>MATCH(ROUND(M1145,0)&amp;ROUND(N1145,0),樣點!N:N,0)</f>
        <v>#N/A</v>
      </c>
      <c r="AI1145" s="5" t="str">
        <f t="shared" si="216"/>
        <v/>
      </c>
    </row>
    <row r="1146" spans="3:35">
      <c r="C1146" s="246" t="s">
        <v>423</v>
      </c>
      <c r="D1146" s="246" t="s">
        <v>592</v>
      </c>
      <c r="E1146" s="246" t="s">
        <v>593</v>
      </c>
      <c r="F1146" s="246" t="s">
        <v>594</v>
      </c>
      <c r="G1146" s="246">
        <v>2019</v>
      </c>
      <c r="H1146" s="246">
        <v>8</v>
      </c>
      <c r="I1146" s="246">
        <v>21</v>
      </c>
      <c r="J1146" s="246">
        <v>1</v>
      </c>
      <c r="K1146" s="246" t="s">
        <v>595</v>
      </c>
      <c r="L1146" s="247">
        <v>1</v>
      </c>
      <c r="M1146" s="246">
        <v>256650</v>
      </c>
      <c r="N1146" s="246">
        <v>2641976</v>
      </c>
      <c r="O1146" s="246">
        <v>13</v>
      </c>
      <c r="P1146" s="246">
        <v>21</v>
      </c>
      <c r="Q1146" s="246">
        <v>0</v>
      </c>
      <c r="R1146" s="246"/>
      <c r="S1146" s="246"/>
      <c r="T1146" s="246" t="s">
        <v>26</v>
      </c>
      <c r="U1146" s="246"/>
      <c r="V1146" t="str">
        <f>INDEX(樣區!H:H,MATCH(F1146,樣區!E:E,0))</f>
        <v>3月,5月</v>
      </c>
      <c r="W1146" s="3" t="str">
        <f t="shared" si="208"/>
        <v>Y</v>
      </c>
      <c r="X1146" s="3" t="str">
        <f t="shared" si="209"/>
        <v/>
      </c>
      <c r="Y1146" s="3" t="str">
        <f t="shared" si="210"/>
        <v>時間太晚</v>
      </c>
      <c r="Z1146" s="3" t="str">
        <f t="shared" si="211"/>
        <v/>
      </c>
      <c r="AA1146" s="3" t="str">
        <f t="shared" si="212"/>
        <v/>
      </c>
      <c r="AB1146" s="249" t="str">
        <f t="shared" si="213"/>
        <v/>
      </c>
      <c r="AC1146" s="3" t="str">
        <f t="shared" si="214"/>
        <v/>
      </c>
      <c r="AD1146" s="5" t="str">
        <f t="shared" ref="AD1146:AD1157" si="217">IF(ISBLANK(O1146),"需記錄時間",IFERROR(IF((AI1146-TIME(0,5,59))&lt;0,"需計滿6分鐘",""),""))</f>
        <v/>
      </c>
      <c r="AE1146" s="3" t="str">
        <f t="shared" si="215"/>
        <v/>
      </c>
      <c r="AF1146" s="3"/>
      <c r="AH1146">
        <f>MATCH(ROUND(M1146,0)&amp;ROUND(N1146,0),樣點!N:N,0)</f>
        <v>2437</v>
      </c>
      <c r="AI1146" s="5">
        <f t="shared" si="216"/>
        <v>4.1666659526526928E-3</v>
      </c>
    </row>
    <row r="1147" spans="3:35">
      <c r="C1147" s="246" t="s">
        <v>423</v>
      </c>
      <c r="D1147" s="246" t="s">
        <v>592</v>
      </c>
      <c r="E1147" s="246" t="s">
        <v>593</v>
      </c>
      <c r="F1147" s="246" t="s">
        <v>594</v>
      </c>
      <c r="G1147" s="246">
        <v>2019</v>
      </c>
      <c r="H1147" s="246">
        <v>8</v>
      </c>
      <c r="I1147" s="246">
        <v>21</v>
      </c>
      <c r="J1147" s="246">
        <v>1</v>
      </c>
      <c r="K1147" s="246" t="s">
        <v>595</v>
      </c>
      <c r="L1147" s="247">
        <v>2</v>
      </c>
      <c r="M1147" s="246">
        <v>256369</v>
      </c>
      <c r="N1147" s="246">
        <v>2641988</v>
      </c>
      <c r="O1147" s="246">
        <v>13</v>
      </c>
      <c r="P1147" s="246">
        <v>27</v>
      </c>
      <c r="Q1147" s="246">
        <v>0</v>
      </c>
      <c r="R1147" s="246"/>
      <c r="S1147" s="246"/>
      <c r="T1147" s="246" t="s">
        <v>26</v>
      </c>
      <c r="U1147" s="246"/>
      <c r="V1147" t="str">
        <f>INDEX(樣區!H:H,MATCH(F1147,樣區!E:E,0))</f>
        <v>3月,5月</v>
      </c>
      <c r="W1147" s="3" t="str">
        <f t="shared" si="208"/>
        <v>Y</v>
      </c>
      <c r="X1147" s="3" t="str">
        <f t="shared" si="209"/>
        <v/>
      </c>
      <c r="Y1147" s="3" t="str">
        <f t="shared" si="210"/>
        <v>時間太晚</v>
      </c>
      <c r="Z1147" s="3" t="str">
        <f t="shared" si="211"/>
        <v/>
      </c>
      <c r="AA1147" s="3" t="str">
        <f t="shared" si="212"/>
        <v/>
      </c>
      <c r="AB1147" s="249" t="str">
        <f t="shared" si="213"/>
        <v/>
      </c>
      <c r="AC1147" s="3" t="str">
        <f t="shared" si="214"/>
        <v/>
      </c>
      <c r="AD1147" s="5" t="str">
        <f t="shared" si="217"/>
        <v>需計滿6分鐘</v>
      </c>
      <c r="AE1147" s="3" t="str">
        <f t="shared" si="215"/>
        <v/>
      </c>
      <c r="AF1147" s="3"/>
      <c r="AH1147">
        <f>MATCH(ROUND(M1147,0)&amp;ROUND(N1147,0),樣點!N:N,0)</f>
        <v>2438</v>
      </c>
      <c r="AI1147" s="5">
        <f t="shared" si="216"/>
        <v>1.3888890389353037E-3</v>
      </c>
    </row>
    <row r="1148" spans="3:35">
      <c r="C1148" s="246" t="s">
        <v>423</v>
      </c>
      <c r="D1148" s="246" t="s">
        <v>592</v>
      </c>
      <c r="E1148" s="246" t="s">
        <v>593</v>
      </c>
      <c r="F1148" s="246" t="s">
        <v>594</v>
      </c>
      <c r="G1148" s="246">
        <v>2019</v>
      </c>
      <c r="H1148" s="246">
        <v>8</v>
      </c>
      <c r="I1148" s="246">
        <v>21</v>
      </c>
      <c r="J1148" s="246">
        <v>1</v>
      </c>
      <c r="K1148" s="246" t="s">
        <v>595</v>
      </c>
      <c r="L1148" s="247">
        <v>3</v>
      </c>
      <c r="M1148" s="246">
        <v>256236</v>
      </c>
      <c r="N1148" s="246">
        <v>2642145</v>
      </c>
      <c r="O1148" s="246">
        <v>13</v>
      </c>
      <c r="P1148" s="246">
        <v>29</v>
      </c>
      <c r="Q1148" s="246">
        <v>0</v>
      </c>
      <c r="R1148" s="246"/>
      <c r="S1148" s="246"/>
      <c r="T1148" s="246" t="s">
        <v>26</v>
      </c>
      <c r="U1148" s="246"/>
      <c r="V1148" t="str">
        <f>INDEX(樣區!H:H,MATCH(F1148,樣區!E:E,0))</f>
        <v>3月,5月</v>
      </c>
      <c r="W1148" s="3" t="str">
        <f t="shared" si="208"/>
        <v>Y</v>
      </c>
      <c r="X1148" s="3" t="str">
        <f t="shared" si="209"/>
        <v/>
      </c>
      <c r="Y1148" s="3" t="str">
        <f t="shared" si="210"/>
        <v>時間太晚</v>
      </c>
      <c r="Z1148" s="3" t="str">
        <f t="shared" si="211"/>
        <v/>
      </c>
      <c r="AA1148" s="3" t="str">
        <f t="shared" si="212"/>
        <v/>
      </c>
      <c r="AB1148" s="249" t="str">
        <f t="shared" si="213"/>
        <v/>
      </c>
      <c r="AC1148" s="3" t="str">
        <f t="shared" si="214"/>
        <v/>
      </c>
      <c r="AD1148" s="5" t="str">
        <f t="shared" si="217"/>
        <v>需計滿6分鐘</v>
      </c>
      <c r="AE1148" s="3" t="str">
        <f t="shared" si="215"/>
        <v/>
      </c>
      <c r="AF1148" s="3"/>
      <c r="AH1148">
        <f>MATCH(ROUND(M1148,0)&amp;ROUND(N1148,0),樣點!N:N,0)</f>
        <v>2439</v>
      </c>
      <c r="AI1148" s="5">
        <f t="shared" si="216"/>
        <v>2.0833329763263464E-3</v>
      </c>
    </row>
    <row r="1149" spans="3:35">
      <c r="C1149" s="246" t="s">
        <v>423</v>
      </c>
      <c r="D1149" s="246" t="s">
        <v>592</v>
      </c>
      <c r="E1149" s="246" t="s">
        <v>593</v>
      </c>
      <c r="F1149" s="246" t="s">
        <v>594</v>
      </c>
      <c r="G1149" s="246">
        <v>2019</v>
      </c>
      <c r="H1149" s="246">
        <v>8</v>
      </c>
      <c r="I1149" s="246">
        <v>21</v>
      </c>
      <c r="J1149" s="246">
        <v>1</v>
      </c>
      <c r="K1149" s="246" t="s">
        <v>595</v>
      </c>
      <c r="L1149" s="247">
        <v>4</v>
      </c>
      <c r="M1149" s="246">
        <v>256075</v>
      </c>
      <c r="N1149" s="246">
        <v>2642252</v>
      </c>
      <c r="O1149" s="246">
        <v>13</v>
      </c>
      <c r="P1149" s="246">
        <v>32</v>
      </c>
      <c r="Q1149" s="246">
        <v>0</v>
      </c>
      <c r="R1149" s="246"/>
      <c r="S1149" s="246"/>
      <c r="T1149" s="246" t="s">
        <v>26</v>
      </c>
      <c r="U1149" s="246"/>
      <c r="V1149" t="str">
        <f>INDEX(樣區!H:H,MATCH(F1149,樣區!E:E,0))</f>
        <v>3月,5月</v>
      </c>
      <c r="W1149" s="3" t="str">
        <f t="shared" si="208"/>
        <v>Y</v>
      </c>
      <c r="X1149" s="3" t="str">
        <f t="shared" si="209"/>
        <v/>
      </c>
      <c r="Y1149" s="3" t="str">
        <f t="shared" si="210"/>
        <v>時間太晚</v>
      </c>
      <c r="Z1149" s="3" t="str">
        <f t="shared" si="211"/>
        <v/>
      </c>
      <c r="AA1149" s="3" t="str">
        <f t="shared" si="212"/>
        <v/>
      </c>
      <c r="AB1149" s="249" t="str">
        <f t="shared" si="213"/>
        <v/>
      </c>
      <c r="AC1149" s="3" t="str">
        <f t="shared" si="214"/>
        <v/>
      </c>
      <c r="AD1149" s="5" t="str">
        <f t="shared" si="217"/>
        <v>需計滿6分鐘</v>
      </c>
      <c r="AE1149" s="3" t="str">
        <f t="shared" si="215"/>
        <v/>
      </c>
      <c r="AF1149" s="3"/>
      <c r="AH1149">
        <f>MATCH(ROUND(M1149,0)&amp;ROUND(N1149,0),樣點!N:N,0)</f>
        <v>2440</v>
      </c>
      <c r="AI1149" s="5">
        <f t="shared" si="216"/>
        <v>2.0833340240642428E-3</v>
      </c>
    </row>
    <row r="1150" spans="3:35">
      <c r="C1150" s="246" t="s">
        <v>423</v>
      </c>
      <c r="D1150" s="246" t="s">
        <v>592</v>
      </c>
      <c r="E1150" s="246" t="s">
        <v>593</v>
      </c>
      <c r="F1150" s="246" t="s">
        <v>594</v>
      </c>
      <c r="G1150" s="246">
        <v>2019</v>
      </c>
      <c r="H1150" s="246">
        <v>8</v>
      </c>
      <c r="I1150" s="246">
        <v>21</v>
      </c>
      <c r="J1150" s="246">
        <v>1</v>
      </c>
      <c r="K1150" s="246" t="s">
        <v>595</v>
      </c>
      <c r="L1150" s="247">
        <v>5</v>
      </c>
      <c r="M1150" s="246">
        <v>255686</v>
      </c>
      <c r="N1150" s="246">
        <v>2642490</v>
      </c>
      <c r="O1150" s="246">
        <v>13</v>
      </c>
      <c r="P1150" s="246">
        <v>35</v>
      </c>
      <c r="Q1150" s="246">
        <v>0</v>
      </c>
      <c r="R1150" s="246"/>
      <c r="S1150" s="246"/>
      <c r="T1150" s="246" t="s">
        <v>26</v>
      </c>
      <c r="U1150" s="246"/>
      <c r="V1150" t="str">
        <f>INDEX(樣區!H:H,MATCH(F1150,樣區!E:E,0))</f>
        <v>3月,5月</v>
      </c>
      <c r="W1150" s="3" t="str">
        <f t="shared" si="208"/>
        <v>Y</v>
      </c>
      <c r="X1150" s="3" t="str">
        <f t="shared" si="209"/>
        <v/>
      </c>
      <c r="Y1150" s="3" t="str">
        <f t="shared" si="210"/>
        <v>時間太晚</v>
      </c>
      <c r="Z1150" s="3" t="str">
        <f t="shared" si="211"/>
        <v/>
      </c>
      <c r="AA1150" s="3" t="str">
        <f t="shared" si="212"/>
        <v/>
      </c>
      <c r="AB1150" s="249" t="str">
        <f t="shared" si="213"/>
        <v/>
      </c>
      <c r="AC1150" s="3" t="str">
        <f t="shared" si="214"/>
        <v/>
      </c>
      <c r="AD1150" s="5" t="str">
        <f t="shared" si="217"/>
        <v>需計滿6分鐘</v>
      </c>
      <c r="AE1150" s="3" t="str">
        <f t="shared" si="215"/>
        <v/>
      </c>
      <c r="AF1150" s="3"/>
      <c r="AH1150">
        <f>MATCH(ROUND(M1150,0)&amp;ROUND(N1150,0),樣點!N:N,0)</f>
        <v>2441</v>
      </c>
      <c r="AI1150" s="5">
        <f t="shared" si="216"/>
        <v>2.0833329763263464E-3</v>
      </c>
    </row>
    <row r="1151" spans="3:35">
      <c r="C1151" s="246" t="s">
        <v>423</v>
      </c>
      <c r="D1151" s="246" t="s">
        <v>592</v>
      </c>
      <c r="E1151" s="246" t="s">
        <v>593</v>
      </c>
      <c r="F1151" s="246" t="s">
        <v>594</v>
      </c>
      <c r="G1151" s="246">
        <v>2019</v>
      </c>
      <c r="H1151" s="246">
        <v>8</v>
      </c>
      <c r="I1151" s="246">
        <v>21</v>
      </c>
      <c r="J1151" s="246">
        <v>1</v>
      </c>
      <c r="K1151" s="246" t="s">
        <v>595</v>
      </c>
      <c r="L1151" s="247">
        <v>6</v>
      </c>
      <c r="M1151" s="246">
        <v>255508</v>
      </c>
      <c r="N1151" s="246">
        <v>2642671</v>
      </c>
      <c r="O1151" s="246">
        <v>13</v>
      </c>
      <c r="P1151" s="246">
        <v>38</v>
      </c>
      <c r="Q1151" s="246">
        <v>0</v>
      </c>
      <c r="R1151" s="246"/>
      <c r="S1151" s="246"/>
      <c r="T1151" s="246" t="s">
        <v>26</v>
      </c>
      <c r="U1151" s="246"/>
      <c r="V1151" t="str">
        <f>INDEX(樣區!H:H,MATCH(F1151,樣區!E:E,0))</f>
        <v>3月,5月</v>
      </c>
      <c r="W1151" s="3" t="str">
        <f t="shared" si="208"/>
        <v>Y</v>
      </c>
      <c r="X1151" s="3" t="str">
        <f t="shared" si="209"/>
        <v/>
      </c>
      <c r="Y1151" s="3" t="str">
        <f t="shared" si="210"/>
        <v>時間太晚</v>
      </c>
      <c r="Z1151" s="3" t="str">
        <f t="shared" si="211"/>
        <v/>
      </c>
      <c r="AA1151" s="3" t="str">
        <f t="shared" si="212"/>
        <v/>
      </c>
      <c r="AB1151" s="249" t="str">
        <f t="shared" si="213"/>
        <v/>
      </c>
      <c r="AC1151" s="3" t="str">
        <f t="shared" si="214"/>
        <v/>
      </c>
      <c r="AD1151" s="5" t="str">
        <f t="shared" si="217"/>
        <v/>
      </c>
      <c r="AE1151" s="3" t="str">
        <f t="shared" si="215"/>
        <v/>
      </c>
      <c r="AF1151" s="3"/>
      <c r="AH1151">
        <f>MATCH(ROUND(M1151,0)&amp;ROUND(N1151,0),樣點!N:N,0)</f>
        <v>2442</v>
      </c>
      <c r="AI1151" s="5" t="str">
        <f t="shared" si="216"/>
        <v/>
      </c>
    </row>
    <row r="1152" spans="3:35">
      <c r="C1152" s="246" t="s">
        <v>423</v>
      </c>
      <c r="D1152" s="246" t="s">
        <v>592</v>
      </c>
      <c r="E1152" s="246" t="s">
        <v>596</v>
      </c>
      <c r="F1152" s="246" t="s">
        <v>597</v>
      </c>
      <c r="G1152" s="246">
        <v>2019</v>
      </c>
      <c r="H1152" s="246">
        <v>8</v>
      </c>
      <c r="I1152" s="246">
        <v>21</v>
      </c>
      <c r="J1152" s="246">
        <v>1</v>
      </c>
      <c r="K1152" s="246" t="s">
        <v>595</v>
      </c>
      <c r="L1152" s="247">
        <v>1</v>
      </c>
      <c r="M1152" s="246">
        <v>256007</v>
      </c>
      <c r="N1152" s="246">
        <v>2645339</v>
      </c>
      <c r="O1152" s="246">
        <v>13</v>
      </c>
      <c r="P1152" s="246">
        <v>55</v>
      </c>
      <c r="Q1152" s="246">
        <v>0</v>
      </c>
      <c r="R1152" s="246"/>
      <c r="S1152" s="246"/>
      <c r="T1152" s="246" t="s">
        <v>26</v>
      </c>
      <c r="U1152" s="246"/>
      <c r="V1152" t="str">
        <f>INDEX(樣區!H:H,MATCH(F1152,樣區!E:E,0))</f>
        <v>3月,5月</v>
      </c>
      <c r="W1152" s="3" t="str">
        <f t="shared" si="208"/>
        <v>Y</v>
      </c>
      <c r="X1152" s="3" t="str">
        <f t="shared" si="209"/>
        <v/>
      </c>
      <c r="Y1152" s="3" t="str">
        <f t="shared" si="210"/>
        <v>時間太晚</v>
      </c>
      <c r="Z1152" s="3" t="str">
        <f t="shared" si="211"/>
        <v/>
      </c>
      <c r="AA1152" s="3" t="str">
        <f t="shared" si="212"/>
        <v/>
      </c>
      <c r="AB1152" s="249" t="str">
        <f t="shared" si="213"/>
        <v/>
      </c>
      <c r="AC1152" s="3" t="str">
        <f t="shared" si="214"/>
        <v/>
      </c>
      <c r="AD1152" s="5" t="str">
        <f t="shared" si="217"/>
        <v>需計滿6分鐘</v>
      </c>
      <c r="AE1152" s="3" t="str">
        <f t="shared" si="215"/>
        <v/>
      </c>
      <c r="AF1152" s="3"/>
      <c r="AH1152">
        <f>MATCH(ROUND(M1152,0)&amp;ROUND(N1152,0),樣點!N:N,0)</f>
        <v>2467</v>
      </c>
      <c r="AI1152" s="5">
        <f t="shared" si="216"/>
        <v>2.0833329763263464E-3</v>
      </c>
    </row>
    <row r="1153" spans="3:35">
      <c r="C1153" s="246" t="s">
        <v>423</v>
      </c>
      <c r="D1153" s="246" t="s">
        <v>592</v>
      </c>
      <c r="E1153" s="246" t="s">
        <v>596</v>
      </c>
      <c r="F1153" s="246" t="s">
        <v>597</v>
      </c>
      <c r="G1153" s="246">
        <v>2019</v>
      </c>
      <c r="H1153" s="246">
        <v>8</v>
      </c>
      <c r="I1153" s="246">
        <v>21</v>
      </c>
      <c r="J1153" s="246">
        <v>1</v>
      </c>
      <c r="K1153" s="246" t="s">
        <v>595</v>
      </c>
      <c r="L1153" s="247">
        <v>2</v>
      </c>
      <c r="M1153" s="246">
        <v>256572</v>
      </c>
      <c r="N1153" s="246">
        <v>2645710</v>
      </c>
      <c r="O1153" s="246">
        <v>13</v>
      </c>
      <c r="P1153" s="246">
        <v>58</v>
      </c>
      <c r="Q1153" s="246">
        <v>0</v>
      </c>
      <c r="R1153" s="246"/>
      <c r="S1153" s="246"/>
      <c r="T1153" s="246" t="s">
        <v>26</v>
      </c>
      <c r="U1153" s="246"/>
      <c r="V1153" t="str">
        <f>INDEX(樣區!H:H,MATCH(F1153,樣區!E:E,0))</f>
        <v>3月,5月</v>
      </c>
      <c r="W1153" s="3" t="str">
        <f t="shared" si="208"/>
        <v>Y</v>
      </c>
      <c r="X1153" s="3" t="str">
        <f t="shared" si="209"/>
        <v/>
      </c>
      <c r="Y1153" s="3" t="str">
        <f t="shared" si="210"/>
        <v>時間太晚</v>
      </c>
      <c r="Z1153" s="3" t="str">
        <f t="shared" si="211"/>
        <v/>
      </c>
      <c r="AA1153" s="3" t="str">
        <f t="shared" si="212"/>
        <v/>
      </c>
      <c r="AB1153" s="249" t="str">
        <f t="shared" si="213"/>
        <v/>
      </c>
      <c r="AC1153" s="3" t="str">
        <f t="shared" si="214"/>
        <v/>
      </c>
      <c r="AD1153" s="5" t="str">
        <f t="shared" si="217"/>
        <v>需計滿6分鐘</v>
      </c>
      <c r="AE1153" s="3" t="str">
        <f t="shared" si="215"/>
        <v/>
      </c>
      <c r="AF1153" s="3"/>
      <c r="AH1153">
        <f>MATCH(ROUND(M1153,0)&amp;ROUND(N1153,0),樣點!N:N,0)</f>
        <v>2468</v>
      </c>
      <c r="AI1153" s="5">
        <f t="shared" si="216"/>
        <v>2.0833330345340073E-3</v>
      </c>
    </row>
    <row r="1154" spans="3:35">
      <c r="C1154" s="246" t="s">
        <v>423</v>
      </c>
      <c r="D1154" s="246" t="s">
        <v>592</v>
      </c>
      <c r="E1154" s="246" t="s">
        <v>596</v>
      </c>
      <c r="F1154" s="246" t="s">
        <v>597</v>
      </c>
      <c r="G1154" s="246">
        <v>2019</v>
      </c>
      <c r="H1154" s="246">
        <v>8</v>
      </c>
      <c r="I1154" s="246">
        <v>21</v>
      </c>
      <c r="J1154" s="246">
        <v>1</v>
      </c>
      <c r="K1154" s="246" t="s">
        <v>595</v>
      </c>
      <c r="L1154" s="247">
        <v>3</v>
      </c>
      <c r="M1154" s="246">
        <v>256727</v>
      </c>
      <c r="N1154" s="246">
        <v>2645956</v>
      </c>
      <c r="O1154" s="246">
        <v>14</v>
      </c>
      <c r="P1154" s="246">
        <v>1</v>
      </c>
      <c r="Q1154" s="246">
        <v>0</v>
      </c>
      <c r="R1154" s="246"/>
      <c r="S1154" s="246"/>
      <c r="T1154" s="246" t="s">
        <v>26</v>
      </c>
      <c r="U1154" s="246"/>
      <c r="V1154" t="str">
        <f>INDEX(樣區!H:H,MATCH(F1154,樣區!E:E,0))</f>
        <v>3月,5月</v>
      </c>
      <c r="W1154" s="3" t="str">
        <f t="shared" ref="W1154:W1217" si="218">IF(ISNUMBER(AH1154),"Y","N")</f>
        <v>Y</v>
      </c>
      <c r="X1154" s="3" t="str">
        <f t="shared" ref="X1154:X1217" si="219">IF(OR(ISBLANK(H1154),ISBLANK(I1154)),"需記錄日期","")</f>
        <v/>
      </c>
      <c r="Y1154" s="3" t="str">
        <f t="shared" ref="Y1154:Y1217" si="220">IF(O1154&gt;9,"時間太晚","")</f>
        <v>時間太晚</v>
      </c>
      <c r="Z1154" s="3" t="str">
        <f t="shared" ref="Z1154:Z1217" si="221">IF(ISBLANK(Q1154),"需記錄數量",IF(Q1154&gt;2,"2隻以上，請記為猴群",""))</f>
        <v/>
      </c>
      <c r="AA1154" s="3" t="str">
        <f t="shared" ref="AA1154:AA1217" si="222">IF(OR(Q1154=1,Q1154=2),IF(ISTEXT(R1154),"","需記錄距離"),"")</f>
        <v/>
      </c>
      <c r="AB1154" s="249" t="str">
        <f t="shared" ref="AB1154:AB1217" si="223">IF(S1154="Y",IF(Q1154&lt;&gt;2,"有叫聲應為猴群",""),"")</f>
        <v/>
      </c>
      <c r="AC1154" s="3" t="str">
        <f t="shared" ref="AC1154:AC1217" si="224">IF(ISBLANK(T1154),"需記錄棲地類型",IF(LEN(T1154)&lt;&gt;2,"請填最主要的棲地類型，其餘的可在備注補充說明",""))</f>
        <v/>
      </c>
      <c r="AD1154" s="5" t="str">
        <f t="shared" si="217"/>
        <v/>
      </c>
      <c r="AE1154" s="3" t="str">
        <f t="shared" ref="AE1154:AE1217" si="225">IF(COUNTIF(U1154,"*搖樹*")=1,IF(Q1154&lt;&gt;2,"有搖樹行為應為猴群",""),"")</f>
        <v/>
      </c>
      <c r="AF1154" s="3"/>
      <c r="AH1154">
        <f>MATCH(ROUND(M1154,0)&amp;ROUND(N1154,0),樣點!N:N,0)</f>
        <v>2469</v>
      </c>
      <c r="AI1154" s="5">
        <f t="shared" ref="AI1154:AI1217" si="226">IF((F1155&amp;J1155)=(F1154&amp;J1154),ABS((DATE(G1155,H1155,I1155)&amp;TIME(O1155,P1155,0))-(DATE(G1154,H1154,I1154)&amp;TIME(O1154,P1154,0))),"")</f>
        <v>4.8611109959892929E-3</v>
      </c>
    </row>
    <row r="1155" spans="3:35">
      <c r="C1155" s="246" t="s">
        <v>423</v>
      </c>
      <c r="D1155" s="246" t="s">
        <v>592</v>
      </c>
      <c r="E1155" s="246" t="s">
        <v>596</v>
      </c>
      <c r="F1155" s="246" t="s">
        <v>597</v>
      </c>
      <c r="G1155" s="246">
        <v>2019</v>
      </c>
      <c r="H1155" s="246">
        <v>8</v>
      </c>
      <c r="I1155" s="246">
        <v>21</v>
      </c>
      <c r="J1155" s="246">
        <v>1</v>
      </c>
      <c r="K1155" s="246" t="s">
        <v>595</v>
      </c>
      <c r="L1155" s="247">
        <v>4</v>
      </c>
      <c r="M1155" s="246">
        <v>256955</v>
      </c>
      <c r="N1155" s="246">
        <v>2646328</v>
      </c>
      <c r="O1155" s="246">
        <v>14</v>
      </c>
      <c r="P1155" s="246">
        <v>8</v>
      </c>
      <c r="Q1155" s="246">
        <v>0</v>
      </c>
      <c r="R1155" s="246"/>
      <c r="S1155" s="246"/>
      <c r="T1155" s="246" t="s">
        <v>26</v>
      </c>
      <c r="U1155" s="246"/>
      <c r="V1155" t="str">
        <f>INDEX(樣區!H:H,MATCH(F1155,樣區!E:E,0))</f>
        <v>3月,5月</v>
      </c>
      <c r="W1155" s="3" t="str">
        <f t="shared" si="218"/>
        <v>Y</v>
      </c>
      <c r="X1155" s="3" t="str">
        <f t="shared" si="219"/>
        <v/>
      </c>
      <c r="Y1155" s="3" t="str">
        <f t="shared" si="220"/>
        <v>時間太晚</v>
      </c>
      <c r="Z1155" s="3" t="str">
        <f t="shared" si="221"/>
        <v/>
      </c>
      <c r="AA1155" s="3" t="str">
        <f t="shared" si="222"/>
        <v/>
      </c>
      <c r="AB1155" s="249" t="str">
        <f t="shared" si="223"/>
        <v/>
      </c>
      <c r="AC1155" s="3" t="str">
        <f t="shared" si="224"/>
        <v/>
      </c>
      <c r="AD1155" s="5" t="str">
        <f t="shared" si="217"/>
        <v/>
      </c>
      <c r="AE1155" s="3" t="str">
        <f t="shared" si="225"/>
        <v/>
      </c>
      <c r="AF1155" s="3"/>
      <c r="AH1155">
        <f>MATCH(ROUND(M1155,0)&amp;ROUND(N1155,0),樣點!N:N,0)</f>
        <v>2470</v>
      </c>
      <c r="AI1155" s="5">
        <f t="shared" si="226"/>
        <v>2.2916665999218822E-2</v>
      </c>
    </row>
    <row r="1156" spans="3:35">
      <c r="C1156" s="246" t="s">
        <v>423</v>
      </c>
      <c r="D1156" s="246" t="s">
        <v>592</v>
      </c>
      <c r="E1156" s="246" t="s">
        <v>596</v>
      </c>
      <c r="F1156" s="246" t="s">
        <v>597</v>
      </c>
      <c r="G1156" s="246">
        <v>2019</v>
      </c>
      <c r="H1156" s="246">
        <v>8</v>
      </c>
      <c r="I1156" s="246">
        <v>21</v>
      </c>
      <c r="J1156" s="246">
        <v>1</v>
      </c>
      <c r="K1156" s="246" t="s">
        <v>595</v>
      </c>
      <c r="L1156" s="247">
        <v>5</v>
      </c>
      <c r="M1156" s="246">
        <v>257244</v>
      </c>
      <c r="N1156" s="246">
        <v>2646461</v>
      </c>
      <c r="O1156" s="246">
        <v>13</v>
      </c>
      <c r="P1156" s="246">
        <v>35</v>
      </c>
      <c r="Q1156" s="246">
        <v>0</v>
      </c>
      <c r="R1156" s="246"/>
      <c r="S1156" s="246"/>
      <c r="T1156" s="246" t="s">
        <v>32</v>
      </c>
      <c r="U1156" s="246"/>
      <c r="V1156" t="str">
        <f>INDEX(樣區!H:H,MATCH(F1156,樣區!E:E,0))</f>
        <v>3月,5月</v>
      </c>
      <c r="W1156" s="3" t="str">
        <f t="shared" si="218"/>
        <v>Y</v>
      </c>
      <c r="X1156" s="3" t="str">
        <f t="shared" si="219"/>
        <v/>
      </c>
      <c r="Y1156" s="3" t="str">
        <f t="shared" si="220"/>
        <v>時間太晚</v>
      </c>
      <c r="Z1156" s="3" t="str">
        <f t="shared" si="221"/>
        <v/>
      </c>
      <c r="AA1156" s="3" t="str">
        <f t="shared" si="222"/>
        <v/>
      </c>
      <c r="AB1156" s="249" t="str">
        <f t="shared" si="223"/>
        <v/>
      </c>
      <c r="AC1156" s="3" t="str">
        <f t="shared" si="224"/>
        <v/>
      </c>
      <c r="AD1156" s="5" t="str">
        <f t="shared" si="217"/>
        <v/>
      </c>
      <c r="AE1156" s="3" t="str">
        <f t="shared" si="225"/>
        <v/>
      </c>
      <c r="AF1156" s="3"/>
      <c r="AH1156">
        <f>MATCH(ROUND(M1156,0)&amp;ROUND(N1156,0),樣點!N:N,0)</f>
        <v>2471</v>
      </c>
      <c r="AI1156" s="5">
        <f t="shared" si="226"/>
        <v>3.2638888980727643E-2</v>
      </c>
    </row>
    <row r="1157" spans="3:35">
      <c r="C1157" s="246" t="s">
        <v>423</v>
      </c>
      <c r="D1157" s="246" t="s">
        <v>592</v>
      </c>
      <c r="E1157" s="246" t="s">
        <v>596</v>
      </c>
      <c r="F1157" s="246" t="s">
        <v>597</v>
      </c>
      <c r="G1157" s="246">
        <v>2019</v>
      </c>
      <c r="H1157" s="246">
        <v>8</v>
      </c>
      <c r="I1157" s="246">
        <v>21</v>
      </c>
      <c r="J1157" s="246">
        <v>1</v>
      </c>
      <c r="K1157" s="246" t="s">
        <v>595</v>
      </c>
      <c r="L1157" s="247">
        <v>6</v>
      </c>
      <c r="M1157" s="246">
        <v>257463</v>
      </c>
      <c r="N1157" s="246">
        <v>2646491</v>
      </c>
      <c r="O1157" s="246">
        <v>14</v>
      </c>
      <c r="P1157" s="246">
        <v>22</v>
      </c>
      <c r="Q1157" s="246">
        <v>0</v>
      </c>
      <c r="R1157" s="246"/>
      <c r="S1157" s="246"/>
      <c r="T1157" s="246" t="s">
        <v>230</v>
      </c>
      <c r="U1157" s="246"/>
      <c r="V1157" t="str">
        <f>INDEX(樣區!H:H,MATCH(F1157,樣區!E:E,0))</f>
        <v>3月,5月</v>
      </c>
      <c r="W1157" s="3" t="str">
        <f t="shared" si="218"/>
        <v>Y</v>
      </c>
      <c r="X1157" s="3" t="str">
        <f t="shared" si="219"/>
        <v/>
      </c>
      <c r="Y1157" s="3" t="str">
        <f t="shared" si="220"/>
        <v>時間太晚</v>
      </c>
      <c r="Z1157" s="3" t="str">
        <f t="shared" si="221"/>
        <v/>
      </c>
      <c r="AA1157" s="3" t="str">
        <f t="shared" si="222"/>
        <v/>
      </c>
      <c r="AB1157" s="249" t="str">
        <f t="shared" si="223"/>
        <v/>
      </c>
      <c r="AC1157" s="3" t="str">
        <f t="shared" si="224"/>
        <v/>
      </c>
      <c r="AD1157" s="5" t="str">
        <f t="shared" si="217"/>
        <v/>
      </c>
      <c r="AE1157" s="3" t="str">
        <f t="shared" si="225"/>
        <v/>
      </c>
      <c r="AF1157" s="3"/>
      <c r="AH1157">
        <f>MATCH(ROUND(M1157,0)&amp;ROUND(N1157,0),樣點!N:N,0)</f>
        <v>2472</v>
      </c>
      <c r="AI1157" s="5" t="str">
        <f t="shared" si="226"/>
        <v/>
      </c>
    </row>
    <row r="1158" spans="3:35">
      <c r="C1158" s="246" t="s">
        <v>423</v>
      </c>
      <c r="D1158" s="246" t="s">
        <v>592</v>
      </c>
      <c r="E1158" s="246" t="s">
        <v>598</v>
      </c>
      <c r="F1158" s="246" t="s">
        <v>599</v>
      </c>
      <c r="G1158" s="246">
        <v>2019</v>
      </c>
      <c r="H1158" s="246">
        <v>7</v>
      </c>
      <c r="I1158" s="246">
        <v>8</v>
      </c>
      <c r="J1158" s="246">
        <v>1</v>
      </c>
      <c r="K1158" s="246" t="s">
        <v>600</v>
      </c>
      <c r="L1158" s="247">
        <v>1</v>
      </c>
      <c r="M1158" s="246">
        <v>270032</v>
      </c>
      <c r="N1158" s="246">
        <v>2666988</v>
      </c>
      <c r="O1158" s="246">
        <v>6</v>
      </c>
      <c r="P1158" s="246">
        <v>15</v>
      </c>
      <c r="Q1158" s="246">
        <v>0</v>
      </c>
      <c r="R1158" s="246"/>
      <c r="S1158" s="246"/>
      <c r="T1158" s="246" t="s">
        <v>26</v>
      </c>
      <c r="U1158" s="246"/>
      <c r="V1158" t="str">
        <f>INDEX(樣區!H:H,MATCH(F1158,樣區!E:E,0))</f>
        <v>4月,6月</v>
      </c>
      <c r="W1158" s="3" t="str">
        <f t="shared" si="218"/>
        <v>N</v>
      </c>
      <c r="X1158" s="3" t="str">
        <f t="shared" si="219"/>
        <v/>
      </c>
      <c r="Y1158" s="3" t="str">
        <f t="shared" si="220"/>
        <v/>
      </c>
      <c r="Z1158" s="3" t="str">
        <f t="shared" si="221"/>
        <v/>
      </c>
      <c r="AA1158" s="3" t="str">
        <f t="shared" si="222"/>
        <v/>
      </c>
      <c r="AB1158" s="2" t="str">
        <f t="shared" si="223"/>
        <v/>
      </c>
      <c r="AC1158" s="3" t="str">
        <f t="shared" si="224"/>
        <v/>
      </c>
      <c r="AD1158" s="5" t="str">
        <f>IF(ISBLANK(O1158),"需記錄時間",IFERROR(IF((AI1158-TIME(0,5,59))&lt;0,"需計滿6分鍾",""),""))</f>
        <v/>
      </c>
      <c r="AE1158" s="3" t="str">
        <f t="shared" si="225"/>
        <v/>
      </c>
      <c r="AF1158" s="3"/>
      <c r="AH1158" t="e">
        <f>MATCH(ROUND(M1158,0)&amp;ROUND(N1158,0),樣點!N:N,0)</f>
        <v>#N/A</v>
      </c>
      <c r="AI1158" s="5">
        <f t="shared" si="226"/>
        <v>1.3888888992369175E-2</v>
      </c>
    </row>
    <row r="1159" spans="3:35">
      <c r="C1159" s="246" t="s">
        <v>423</v>
      </c>
      <c r="D1159" s="246" t="s">
        <v>592</v>
      </c>
      <c r="E1159" s="246" t="s">
        <v>598</v>
      </c>
      <c r="F1159" s="246" t="s">
        <v>599</v>
      </c>
      <c r="G1159" s="246">
        <v>2019</v>
      </c>
      <c r="H1159" s="246">
        <v>7</v>
      </c>
      <c r="I1159" s="246">
        <v>8</v>
      </c>
      <c r="J1159" s="246">
        <v>1</v>
      </c>
      <c r="K1159" s="246" t="s">
        <v>600</v>
      </c>
      <c r="L1159" s="247">
        <v>2</v>
      </c>
      <c r="M1159" s="246">
        <v>270163</v>
      </c>
      <c r="N1159" s="246">
        <v>2667264</v>
      </c>
      <c r="O1159" s="246">
        <v>6</v>
      </c>
      <c r="P1159" s="246">
        <v>35</v>
      </c>
      <c r="Q1159" s="246">
        <v>0</v>
      </c>
      <c r="R1159" s="246"/>
      <c r="S1159" s="246"/>
      <c r="T1159" s="246" t="s">
        <v>26</v>
      </c>
      <c r="U1159" s="246"/>
      <c r="V1159" t="str">
        <f>INDEX(樣區!H:H,MATCH(F1159,樣區!E:E,0))</f>
        <v>4月,6月</v>
      </c>
      <c r="W1159" s="3" t="str">
        <f t="shared" si="218"/>
        <v>N</v>
      </c>
      <c r="X1159" s="3" t="str">
        <f t="shared" si="219"/>
        <v/>
      </c>
      <c r="Y1159" s="3" t="str">
        <f t="shared" si="220"/>
        <v/>
      </c>
      <c r="Z1159" s="3" t="str">
        <f t="shared" si="221"/>
        <v/>
      </c>
      <c r="AA1159" s="3" t="str">
        <f t="shared" si="222"/>
        <v/>
      </c>
      <c r="AB1159" s="2" t="str">
        <f t="shared" si="223"/>
        <v/>
      </c>
      <c r="AC1159" s="3" t="str">
        <f t="shared" si="224"/>
        <v/>
      </c>
      <c r="AD1159" s="5" t="str">
        <f>IF(ISBLANK(O1159),"需記錄時間",IFERROR(IF((AI1159-TIME(0,5,59))&lt;0,"需計滿6分鍾",""),""))</f>
        <v/>
      </c>
      <c r="AE1159" s="3" t="str">
        <f t="shared" si="225"/>
        <v/>
      </c>
      <c r="AF1159" s="3"/>
      <c r="AH1159" t="e">
        <f>MATCH(ROUND(M1159,0)&amp;ROUND(N1159,0),樣點!N:N,0)</f>
        <v>#N/A</v>
      </c>
      <c r="AI1159" s="5">
        <f t="shared" si="226"/>
        <v>1.0416667035315186E-2</v>
      </c>
    </row>
    <row r="1160" spans="3:35">
      <c r="C1160" s="246" t="s">
        <v>423</v>
      </c>
      <c r="D1160" s="246" t="s">
        <v>592</v>
      </c>
      <c r="E1160" s="246" t="s">
        <v>598</v>
      </c>
      <c r="F1160" s="246" t="s">
        <v>599</v>
      </c>
      <c r="G1160" s="246">
        <v>2019</v>
      </c>
      <c r="H1160" s="246">
        <v>7</v>
      </c>
      <c r="I1160" s="246">
        <v>8</v>
      </c>
      <c r="J1160" s="246">
        <v>1</v>
      </c>
      <c r="K1160" s="246" t="s">
        <v>600</v>
      </c>
      <c r="L1160" s="247">
        <v>3</v>
      </c>
      <c r="M1160" s="246">
        <v>270212</v>
      </c>
      <c r="N1160" s="246">
        <v>2667451</v>
      </c>
      <c r="O1160" s="246">
        <v>6</v>
      </c>
      <c r="P1160" s="246">
        <v>50</v>
      </c>
      <c r="Q1160" s="246">
        <v>0</v>
      </c>
      <c r="R1160" s="246"/>
      <c r="S1160" s="246"/>
      <c r="T1160" s="246" t="s">
        <v>26</v>
      </c>
      <c r="U1160" s="246"/>
      <c r="V1160" t="str">
        <f>INDEX(樣區!H:H,MATCH(F1160,樣區!E:E,0))</f>
        <v>4月,6月</v>
      </c>
      <c r="W1160" s="3" t="str">
        <f t="shared" si="218"/>
        <v>N</v>
      </c>
      <c r="X1160" s="3" t="str">
        <f t="shared" si="219"/>
        <v/>
      </c>
      <c r="Y1160" s="3" t="str">
        <f t="shared" si="220"/>
        <v/>
      </c>
      <c r="Z1160" s="3" t="str">
        <f t="shared" si="221"/>
        <v/>
      </c>
      <c r="AA1160" s="3" t="str">
        <f t="shared" si="222"/>
        <v/>
      </c>
      <c r="AB1160" s="2" t="str">
        <f t="shared" si="223"/>
        <v/>
      </c>
      <c r="AC1160" s="3" t="str">
        <f t="shared" si="224"/>
        <v/>
      </c>
      <c r="AD1160" s="5" t="str">
        <f>IF(ISBLANK(O1160),"需記錄時間",IFERROR(IF((AI1160-TIME(0,5,59))&lt;0,"需計滿6分鍾",""),""))</f>
        <v/>
      </c>
      <c r="AE1160" s="3" t="str">
        <f t="shared" si="225"/>
        <v/>
      </c>
      <c r="AF1160" s="3"/>
      <c r="AH1160" t="e">
        <f>MATCH(ROUND(M1160,0)&amp;ROUND(N1160,0),樣點!N:N,0)</f>
        <v>#N/A</v>
      </c>
      <c r="AI1160" s="5">
        <f t="shared" si="226"/>
        <v>1.1111110972706228E-2</v>
      </c>
    </row>
    <row r="1161" spans="3:35">
      <c r="C1161" s="246" t="s">
        <v>423</v>
      </c>
      <c r="D1161" s="246" t="s">
        <v>592</v>
      </c>
      <c r="E1161" s="246" t="s">
        <v>598</v>
      </c>
      <c r="F1161" s="246" t="s">
        <v>599</v>
      </c>
      <c r="G1161" s="246">
        <v>2019</v>
      </c>
      <c r="H1161" s="246">
        <v>7</v>
      </c>
      <c r="I1161" s="246">
        <v>8</v>
      </c>
      <c r="J1161" s="246">
        <v>1</v>
      </c>
      <c r="K1161" s="246" t="s">
        <v>600</v>
      </c>
      <c r="L1161" s="247">
        <v>4</v>
      </c>
      <c r="M1161" s="246">
        <v>270463</v>
      </c>
      <c r="N1161" s="246">
        <v>2667383</v>
      </c>
      <c r="O1161" s="246">
        <v>7</v>
      </c>
      <c r="P1161" s="246">
        <v>6</v>
      </c>
      <c r="Q1161" s="246">
        <v>0</v>
      </c>
      <c r="R1161" s="246"/>
      <c r="S1161" s="246"/>
      <c r="T1161" s="246" t="s">
        <v>26</v>
      </c>
      <c r="U1161" s="246"/>
      <c r="V1161" t="str">
        <f>INDEX(樣區!H:H,MATCH(F1161,樣區!E:E,0))</f>
        <v>4月,6月</v>
      </c>
      <c r="W1161" s="3" t="str">
        <f t="shared" si="218"/>
        <v>Y</v>
      </c>
      <c r="X1161" s="3" t="str">
        <f t="shared" si="219"/>
        <v/>
      </c>
      <c r="Y1161" s="3" t="str">
        <f t="shared" si="220"/>
        <v/>
      </c>
      <c r="Z1161" s="3" t="str">
        <f t="shared" si="221"/>
        <v/>
      </c>
      <c r="AA1161" s="3" t="str">
        <f t="shared" si="222"/>
        <v/>
      </c>
      <c r="AB1161" s="249" t="str">
        <f t="shared" si="223"/>
        <v/>
      </c>
      <c r="AC1161" s="3" t="str">
        <f t="shared" si="224"/>
        <v/>
      </c>
      <c r="AD1161" s="5" t="str">
        <f t="shared" ref="AD1161:AD1179" si="227">IF(ISBLANK(O1161),"需記錄時間",IFERROR(IF((AI1161-TIME(0,5,59))&lt;0,"需計滿6分鐘",""),""))</f>
        <v/>
      </c>
      <c r="AE1161" s="3" t="str">
        <f t="shared" si="225"/>
        <v/>
      </c>
      <c r="AF1161" s="3"/>
      <c r="AH1161">
        <f>MATCH(ROUND(M1161,0)&amp;ROUND(N1161,0),樣點!N:N,0)</f>
        <v>2443</v>
      </c>
      <c r="AI1161" s="5">
        <f t="shared" si="226"/>
        <v>1.1111111030913889E-2</v>
      </c>
    </row>
    <row r="1162" spans="3:35">
      <c r="C1162" s="246" t="s">
        <v>423</v>
      </c>
      <c r="D1162" s="246" t="s">
        <v>592</v>
      </c>
      <c r="E1162" s="246" t="s">
        <v>598</v>
      </c>
      <c r="F1162" s="246" t="s">
        <v>599</v>
      </c>
      <c r="G1162" s="246">
        <v>2019</v>
      </c>
      <c r="H1162" s="246">
        <v>7</v>
      </c>
      <c r="I1162" s="246">
        <v>8</v>
      </c>
      <c r="J1162" s="246">
        <v>1</v>
      </c>
      <c r="K1162" s="246" t="s">
        <v>600</v>
      </c>
      <c r="L1162" s="247">
        <v>5</v>
      </c>
      <c r="M1162" s="246">
        <v>270709</v>
      </c>
      <c r="N1162" s="246">
        <v>2667449</v>
      </c>
      <c r="O1162" s="246">
        <v>7</v>
      </c>
      <c r="P1162" s="246">
        <v>22</v>
      </c>
      <c r="Q1162" s="246">
        <v>0</v>
      </c>
      <c r="R1162" s="246"/>
      <c r="S1162" s="246"/>
      <c r="T1162" s="246" t="s">
        <v>26</v>
      </c>
      <c r="U1162" s="246"/>
      <c r="V1162" t="str">
        <f>INDEX(樣區!H:H,MATCH(F1162,樣區!E:E,0))</f>
        <v>4月,6月</v>
      </c>
      <c r="W1162" s="3" t="str">
        <f t="shared" si="218"/>
        <v>Y</v>
      </c>
      <c r="X1162" s="3" t="str">
        <f t="shared" si="219"/>
        <v/>
      </c>
      <c r="Y1162" s="3" t="str">
        <f t="shared" si="220"/>
        <v/>
      </c>
      <c r="Z1162" s="3" t="str">
        <f t="shared" si="221"/>
        <v/>
      </c>
      <c r="AA1162" s="3" t="str">
        <f t="shared" si="222"/>
        <v/>
      </c>
      <c r="AB1162" s="249" t="str">
        <f t="shared" si="223"/>
        <v/>
      </c>
      <c r="AC1162" s="3" t="str">
        <f t="shared" si="224"/>
        <v/>
      </c>
      <c r="AD1162" s="5" t="str">
        <f t="shared" si="227"/>
        <v/>
      </c>
      <c r="AE1162" s="3" t="str">
        <f t="shared" si="225"/>
        <v/>
      </c>
      <c r="AF1162" s="3"/>
      <c r="AH1162">
        <f>MATCH(ROUND(M1162,0)&amp;ROUND(N1162,0),樣點!N:N,0)</f>
        <v>2444</v>
      </c>
      <c r="AI1162" s="5">
        <f t="shared" si="226"/>
        <v>9.7222219919785857E-3</v>
      </c>
    </row>
    <row r="1163" spans="3:35">
      <c r="C1163" s="246" t="s">
        <v>423</v>
      </c>
      <c r="D1163" s="246" t="s">
        <v>592</v>
      </c>
      <c r="E1163" s="246" t="s">
        <v>598</v>
      </c>
      <c r="F1163" s="246" t="s">
        <v>599</v>
      </c>
      <c r="G1163" s="246">
        <v>2019</v>
      </c>
      <c r="H1163" s="246">
        <v>7</v>
      </c>
      <c r="I1163" s="246">
        <v>8</v>
      </c>
      <c r="J1163" s="246">
        <v>1</v>
      </c>
      <c r="K1163" s="246" t="s">
        <v>600</v>
      </c>
      <c r="L1163" s="247">
        <v>6</v>
      </c>
      <c r="M1163" s="246">
        <v>270892</v>
      </c>
      <c r="N1163" s="246">
        <v>2667637</v>
      </c>
      <c r="O1163" s="246">
        <v>7</v>
      </c>
      <c r="P1163" s="246">
        <v>36</v>
      </c>
      <c r="Q1163" s="246">
        <v>0</v>
      </c>
      <c r="R1163" s="246"/>
      <c r="S1163" s="246"/>
      <c r="T1163" s="246" t="s">
        <v>26</v>
      </c>
      <c r="U1163" s="246"/>
      <c r="V1163" t="str">
        <f>INDEX(樣區!H:H,MATCH(F1163,樣區!E:E,0))</f>
        <v>4月,6月</v>
      </c>
      <c r="W1163" s="3" t="str">
        <f t="shared" si="218"/>
        <v>Y</v>
      </c>
      <c r="X1163" s="3" t="str">
        <f t="shared" si="219"/>
        <v/>
      </c>
      <c r="Y1163" s="3" t="str">
        <f t="shared" si="220"/>
        <v/>
      </c>
      <c r="Z1163" s="3" t="str">
        <f t="shared" si="221"/>
        <v/>
      </c>
      <c r="AA1163" s="3" t="str">
        <f t="shared" si="222"/>
        <v/>
      </c>
      <c r="AB1163" s="249" t="str">
        <f t="shared" si="223"/>
        <v/>
      </c>
      <c r="AC1163" s="3" t="str">
        <f t="shared" si="224"/>
        <v/>
      </c>
      <c r="AD1163" s="5" t="str">
        <f t="shared" si="227"/>
        <v/>
      </c>
      <c r="AE1163" s="3" t="str">
        <f t="shared" si="225"/>
        <v/>
      </c>
      <c r="AF1163" s="3"/>
      <c r="AH1163">
        <f>MATCH(ROUND(M1163,0)&amp;ROUND(N1163,0),樣點!N:N,0)</f>
        <v>2445</v>
      </c>
      <c r="AI1163" s="5" t="str">
        <f t="shared" si="226"/>
        <v/>
      </c>
    </row>
    <row r="1164" spans="3:35">
      <c r="C1164" s="246" t="s">
        <v>423</v>
      </c>
      <c r="D1164" s="246" t="s">
        <v>592</v>
      </c>
      <c r="E1164" s="246" t="s">
        <v>601</v>
      </c>
      <c r="F1164" s="246" t="s">
        <v>602</v>
      </c>
      <c r="G1164" s="246">
        <v>2019</v>
      </c>
      <c r="H1164" s="246">
        <v>8</v>
      </c>
      <c r="I1164" s="246">
        <v>21</v>
      </c>
      <c r="J1164" s="246">
        <v>1</v>
      </c>
      <c r="K1164" s="246" t="s">
        <v>603</v>
      </c>
      <c r="L1164" s="247">
        <v>1</v>
      </c>
      <c r="M1164" s="246">
        <v>259999</v>
      </c>
      <c r="N1164" s="246">
        <v>2648501</v>
      </c>
      <c r="O1164" s="246">
        <v>9</v>
      </c>
      <c r="P1164" s="246">
        <v>5</v>
      </c>
      <c r="Q1164" s="246">
        <v>0</v>
      </c>
      <c r="R1164" s="246"/>
      <c r="S1164" s="246"/>
      <c r="T1164" s="246" t="s">
        <v>26</v>
      </c>
      <c r="U1164" s="246"/>
      <c r="V1164" t="str">
        <f>INDEX(樣區!H:H,MATCH(F1164,樣區!E:E,0))</f>
        <v>4月,6月</v>
      </c>
      <c r="W1164" s="3" t="str">
        <f t="shared" si="218"/>
        <v>Y</v>
      </c>
      <c r="X1164" s="3" t="str">
        <f t="shared" si="219"/>
        <v/>
      </c>
      <c r="Y1164" s="3" t="str">
        <f t="shared" si="220"/>
        <v/>
      </c>
      <c r="Z1164" s="3" t="str">
        <f t="shared" si="221"/>
        <v/>
      </c>
      <c r="AA1164" s="3" t="str">
        <f t="shared" si="222"/>
        <v/>
      </c>
      <c r="AB1164" s="249" t="str">
        <f t="shared" si="223"/>
        <v/>
      </c>
      <c r="AC1164" s="3" t="str">
        <f t="shared" si="224"/>
        <v/>
      </c>
      <c r="AD1164" s="5" t="str">
        <f t="shared" si="227"/>
        <v/>
      </c>
      <c r="AE1164" s="3" t="str">
        <f t="shared" si="225"/>
        <v/>
      </c>
      <c r="AF1164" s="3"/>
      <c r="AH1164">
        <f>MATCH(ROUND(M1164,0)&amp;ROUND(N1164,0),樣點!N:N,0)</f>
        <v>2449</v>
      </c>
      <c r="AI1164" s="5">
        <f t="shared" si="226"/>
        <v>6.9444439723156393E-3</v>
      </c>
    </row>
    <row r="1165" spans="3:35">
      <c r="C1165" s="246" t="s">
        <v>423</v>
      </c>
      <c r="D1165" s="246" t="s">
        <v>592</v>
      </c>
      <c r="E1165" s="246" t="s">
        <v>601</v>
      </c>
      <c r="F1165" s="246" t="s">
        <v>602</v>
      </c>
      <c r="G1165" s="246">
        <v>2019</v>
      </c>
      <c r="H1165" s="246">
        <v>8</v>
      </c>
      <c r="I1165" s="246">
        <v>21</v>
      </c>
      <c r="J1165" s="246">
        <v>1</v>
      </c>
      <c r="K1165" s="246" t="s">
        <v>603</v>
      </c>
      <c r="L1165" s="247">
        <v>2</v>
      </c>
      <c r="M1165" s="246">
        <v>260154</v>
      </c>
      <c r="N1165" s="246">
        <v>2648236</v>
      </c>
      <c r="O1165" s="246">
        <v>9</v>
      </c>
      <c r="P1165" s="246">
        <v>15</v>
      </c>
      <c r="Q1165" s="246">
        <v>0</v>
      </c>
      <c r="R1165" s="246"/>
      <c r="S1165" s="246"/>
      <c r="T1165" s="246" t="s">
        <v>26</v>
      </c>
      <c r="U1165" s="246"/>
      <c r="V1165" t="str">
        <f>INDEX(樣區!H:H,MATCH(F1165,樣區!E:E,0))</f>
        <v>4月,6月</v>
      </c>
      <c r="W1165" s="3" t="str">
        <f t="shared" si="218"/>
        <v>Y</v>
      </c>
      <c r="X1165" s="3" t="str">
        <f t="shared" si="219"/>
        <v/>
      </c>
      <c r="Y1165" s="3" t="str">
        <f t="shared" si="220"/>
        <v/>
      </c>
      <c r="Z1165" s="3" t="str">
        <f t="shared" si="221"/>
        <v/>
      </c>
      <c r="AA1165" s="3" t="str">
        <f t="shared" si="222"/>
        <v/>
      </c>
      <c r="AB1165" s="249" t="str">
        <f t="shared" si="223"/>
        <v/>
      </c>
      <c r="AC1165" s="3" t="str">
        <f t="shared" si="224"/>
        <v/>
      </c>
      <c r="AD1165" s="5" t="str">
        <f t="shared" si="227"/>
        <v/>
      </c>
      <c r="AE1165" s="3" t="str">
        <f t="shared" si="225"/>
        <v/>
      </c>
      <c r="AF1165" s="3"/>
      <c r="AH1165">
        <f>MATCH(ROUND(M1165,0)&amp;ROUND(N1165,0),樣點!N:N,0)</f>
        <v>2450</v>
      </c>
      <c r="AI1165" s="5">
        <f t="shared" si="226"/>
        <v>9.0277779963798821E-3</v>
      </c>
    </row>
    <row r="1166" spans="3:35">
      <c r="C1166" s="246" t="s">
        <v>423</v>
      </c>
      <c r="D1166" s="246" t="s">
        <v>592</v>
      </c>
      <c r="E1166" s="246" t="s">
        <v>601</v>
      </c>
      <c r="F1166" s="246" t="s">
        <v>602</v>
      </c>
      <c r="G1166" s="246">
        <v>2019</v>
      </c>
      <c r="H1166" s="246">
        <v>8</v>
      </c>
      <c r="I1166" s="246">
        <v>21</v>
      </c>
      <c r="J1166" s="246">
        <v>1</v>
      </c>
      <c r="K1166" s="246" t="s">
        <v>603</v>
      </c>
      <c r="L1166" s="247">
        <v>3</v>
      </c>
      <c r="M1166" s="246">
        <v>260064</v>
      </c>
      <c r="N1166" s="246">
        <v>2648008</v>
      </c>
      <c r="O1166" s="246">
        <v>9</v>
      </c>
      <c r="P1166" s="246">
        <v>28</v>
      </c>
      <c r="Q1166" s="246">
        <v>0</v>
      </c>
      <c r="R1166" s="246"/>
      <c r="S1166" s="246"/>
      <c r="T1166" s="246" t="s">
        <v>26</v>
      </c>
      <c r="U1166" s="246"/>
      <c r="V1166" t="str">
        <f>INDEX(樣區!H:H,MATCH(F1166,樣區!E:E,0))</f>
        <v>4月,6月</v>
      </c>
      <c r="W1166" s="3" t="str">
        <f t="shared" si="218"/>
        <v>Y</v>
      </c>
      <c r="X1166" s="3" t="str">
        <f t="shared" si="219"/>
        <v/>
      </c>
      <c r="Y1166" s="3" t="str">
        <f t="shared" si="220"/>
        <v/>
      </c>
      <c r="Z1166" s="3" t="str">
        <f t="shared" si="221"/>
        <v/>
      </c>
      <c r="AA1166" s="3" t="str">
        <f t="shared" si="222"/>
        <v/>
      </c>
      <c r="AB1166" s="249" t="str">
        <f t="shared" si="223"/>
        <v/>
      </c>
      <c r="AC1166" s="3" t="str">
        <f t="shared" si="224"/>
        <v/>
      </c>
      <c r="AD1166" s="5" t="str">
        <f t="shared" si="227"/>
        <v/>
      </c>
      <c r="AE1166" s="3" t="str">
        <f t="shared" si="225"/>
        <v/>
      </c>
      <c r="AF1166" s="3"/>
      <c r="AH1166">
        <f>MATCH(ROUND(M1166,0)&amp;ROUND(N1166,0),樣點!N:N,0)</f>
        <v>2451</v>
      </c>
      <c r="AI1166" s="5">
        <f t="shared" si="226"/>
        <v>2.4305556027684361E-2</v>
      </c>
    </row>
    <row r="1167" spans="3:35">
      <c r="C1167" s="246" t="s">
        <v>423</v>
      </c>
      <c r="D1167" s="246" t="s">
        <v>592</v>
      </c>
      <c r="E1167" s="246" t="s">
        <v>601</v>
      </c>
      <c r="F1167" s="246" t="s">
        <v>602</v>
      </c>
      <c r="G1167" s="246">
        <v>2019</v>
      </c>
      <c r="H1167" s="246">
        <v>8</v>
      </c>
      <c r="I1167" s="246">
        <v>21</v>
      </c>
      <c r="J1167" s="246">
        <v>1</v>
      </c>
      <c r="K1167" s="246" t="s">
        <v>603</v>
      </c>
      <c r="L1167" s="247">
        <v>4</v>
      </c>
      <c r="M1167" s="246">
        <v>259763</v>
      </c>
      <c r="N1167" s="246">
        <v>2647880</v>
      </c>
      <c r="O1167" s="246">
        <v>10</v>
      </c>
      <c r="P1167" s="246">
        <v>3</v>
      </c>
      <c r="Q1167" s="246">
        <v>0</v>
      </c>
      <c r="R1167" s="246"/>
      <c r="S1167" s="246"/>
      <c r="T1167" s="246" t="s">
        <v>54</v>
      </c>
      <c r="U1167" s="246"/>
      <c r="V1167" t="str">
        <f>INDEX(樣區!H:H,MATCH(F1167,樣區!E:E,0))</f>
        <v>4月,6月</v>
      </c>
      <c r="W1167" s="3" t="str">
        <f t="shared" si="218"/>
        <v>Y</v>
      </c>
      <c r="X1167" s="3" t="str">
        <f t="shared" si="219"/>
        <v/>
      </c>
      <c r="Y1167" s="3" t="str">
        <f t="shared" si="220"/>
        <v>時間太晚</v>
      </c>
      <c r="Z1167" s="3" t="str">
        <f t="shared" si="221"/>
        <v/>
      </c>
      <c r="AA1167" s="3" t="str">
        <f t="shared" si="222"/>
        <v/>
      </c>
      <c r="AB1167" s="249" t="str">
        <f t="shared" si="223"/>
        <v/>
      </c>
      <c r="AC1167" s="3" t="str">
        <f t="shared" si="224"/>
        <v/>
      </c>
      <c r="AD1167" s="5" t="str">
        <f t="shared" si="227"/>
        <v/>
      </c>
      <c r="AE1167" s="3" t="str">
        <f t="shared" si="225"/>
        <v/>
      </c>
      <c r="AF1167" s="3"/>
      <c r="AH1167">
        <f>MATCH(ROUND(M1167,0)&amp;ROUND(N1167,0),樣點!N:N,0)</f>
        <v>2452</v>
      </c>
      <c r="AI1167" s="5">
        <f t="shared" si="226"/>
        <v>1.7361111007630825E-2</v>
      </c>
    </row>
    <row r="1168" spans="3:35">
      <c r="C1168" s="246" t="s">
        <v>423</v>
      </c>
      <c r="D1168" s="246" t="s">
        <v>592</v>
      </c>
      <c r="E1168" s="246" t="s">
        <v>601</v>
      </c>
      <c r="F1168" s="246" t="s">
        <v>602</v>
      </c>
      <c r="G1168" s="246">
        <v>2019</v>
      </c>
      <c r="H1168" s="246">
        <v>8</v>
      </c>
      <c r="I1168" s="246">
        <v>21</v>
      </c>
      <c r="J1168" s="246">
        <v>1</v>
      </c>
      <c r="K1168" s="246" t="s">
        <v>603</v>
      </c>
      <c r="L1168" s="247">
        <v>5</v>
      </c>
      <c r="M1168" s="246">
        <v>259530</v>
      </c>
      <c r="N1168" s="246">
        <v>2647638</v>
      </c>
      <c r="O1168" s="246">
        <v>10</v>
      </c>
      <c r="P1168" s="246">
        <v>28</v>
      </c>
      <c r="Q1168" s="246">
        <v>0</v>
      </c>
      <c r="R1168" s="246"/>
      <c r="S1168" s="246"/>
      <c r="T1168" s="246" t="s">
        <v>54</v>
      </c>
      <c r="U1168" s="246"/>
      <c r="V1168" t="str">
        <f>INDEX(樣區!H:H,MATCH(F1168,樣區!E:E,0))</f>
        <v>4月,6月</v>
      </c>
      <c r="W1168" s="3" t="str">
        <f t="shared" si="218"/>
        <v>Y</v>
      </c>
      <c r="X1168" s="3" t="str">
        <f t="shared" si="219"/>
        <v/>
      </c>
      <c r="Y1168" s="3" t="str">
        <f t="shared" si="220"/>
        <v>時間太晚</v>
      </c>
      <c r="Z1168" s="3" t="str">
        <f t="shared" si="221"/>
        <v/>
      </c>
      <c r="AA1168" s="3" t="str">
        <f t="shared" si="222"/>
        <v/>
      </c>
      <c r="AB1168" s="249" t="str">
        <f t="shared" si="223"/>
        <v/>
      </c>
      <c r="AC1168" s="3" t="str">
        <f t="shared" si="224"/>
        <v/>
      </c>
      <c r="AD1168" s="5" t="str">
        <f t="shared" si="227"/>
        <v/>
      </c>
      <c r="AE1168" s="3" t="str">
        <f t="shared" si="225"/>
        <v/>
      </c>
      <c r="AF1168" s="3"/>
      <c r="AH1168">
        <f>MATCH(ROUND(M1168,0)&amp;ROUND(N1168,0),樣點!N:N,0)</f>
        <v>2453</v>
      </c>
      <c r="AI1168" s="5">
        <f t="shared" si="226"/>
        <v>1.5277776983566582E-2</v>
      </c>
    </row>
    <row r="1169" spans="3:35">
      <c r="C1169" s="246" t="s">
        <v>423</v>
      </c>
      <c r="D1169" s="246" t="s">
        <v>592</v>
      </c>
      <c r="E1169" s="246" t="s">
        <v>601</v>
      </c>
      <c r="F1169" s="246" t="s">
        <v>602</v>
      </c>
      <c r="G1169" s="246">
        <v>2019</v>
      </c>
      <c r="H1169" s="246">
        <v>8</v>
      </c>
      <c r="I1169" s="246">
        <v>21</v>
      </c>
      <c r="J1169" s="246">
        <v>1</v>
      </c>
      <c r="K1169" s="246" t="s">
        <v>603</v>
      </c>
      <c r="L1169" s="247">
        <v>6</v>
      </c>
      <c r="M1169" s="246">
        <v>259487</v>
      </c>
      <c r="N1169" s="246">
        <v>2646943</v>
      </c>
      <c r="O1169" s="246">
        <v>10</v>
      </c>
      <c r="P1169" s="246">
        <v>50</v>
      </c>
      <c r="Q1169" s="246">
        <v>0</v>
      </c>
      <c r="R1169" s="246"/>
      <c r="S1169" s="246"/>
      <c r="T1169" s="246" t="s">
        <v>54</v>
      </c>
      <c r="U1169" s="246"/>
      <c r="V1169" t="str">
        <f>INDEX(樣區!H:H,MATCH(F1169,樣區!E:E,0))</f>
        <v>4月,6月</v>
      </c>
      <c r="W1169" s="3" t="str">
        <f t="shared" si="218"/>
        <v>Y</v>
      </c>
      <c r="X1169" s="3" t="str">
        <f t="shared" si="219"/>
        <v/>
      </c>
      <c r="Y1169" s="3" t="str">
        <f t="shared" si="220"/>
        <v>時間太晚</v>
      </c>
      <c r="Z1169" s="3" t="str">
        <f t="shared" si="221"/>
        <v/>
      </c>
      <c r="AA1169" s="3" t="str">
        <f t="shared" si="222"/>
        <v/>
      </c>
      <c r="AB1169" s="249" t="str">
        <f t="shared" si="223"/>
        <v/>
      </c>
      <c r="AC1169" s="3" t="str">
        <f t="shared" si="224"/>
        <v/>
      </c>
      <c r="AD1169" s="5" t="str">
        <f t="shared" si="227"/>
        <v/>
      </c>
      <c r="AE1169" s="3" t="str">
        <f t="shared" si="225"/>
        <v/>
      </c>
      <c r="AF1169" s="3"/>
      <c r="AH1169">
        <f>MATCH(ROUND(M1169,0)&amp;ROUND(N1169,0),樣點!N:N,0)</f>
        <v>2454</v>
      </c>
      <c r="AI1169" s="5" t="str">
        <f t="shared" si="226"/>
        <v/>
      </c>
    </row>
    <row r="1170" spans="3:35">
      <c r="C1170" s="246" t="s">
        <v>423</v>
      </c>
      <c r="D1170" s="246" t="s">
        <v>592</v>
      </c>
      <c r="E1170" s="246" t="s">
        <v>604</v>
      </c>
      <c r="F1170" s="246" t="s">
        <v>605</v>
      </c>
      <c r="G1170" s="246">
        <v>2019</v>
      </c>
      <c r="H1170" s="246">
        <v>6</v>
      </c>
      <c r="I1170" s="246">
        <v>14</v>
      </c>
      <c r="J1170" s="246">
        <v>1</v>
      </c>
      <c r="K1170" s="246" t="s">
        <v>606</v>
      </c>
      <c r="L1170" s="247">
        <v>1</v>
      </c>
      <c r="M1170" s="246">
        <v>251655</v>
      </c>
      <c r="N1170" s="246">
        <v>2645654</v>
      </c>
      <c r="O1170" s="246">
        <v>8</v>
      </c>
      <c r="P1170" s="246">
        <v>4</v>
      </c>
      <c r="Q1170" s="246">
        <v>0</v>
      </c>
      <c r="R1170" s="246"/>
      <c r="S1170" s="246"/>
      <c r="T1170" s="246" t="s">
        <v>26</v>
      </c>
      <c r="U1170" s="246"/>
      <c r="V1170" t="str">
        <f>INDEX(樣區!H:H,MATCH(F1170,樣區!E:E,0))</f>
        <v>4月,6月</v>
      </c>
      <c r="W1170" s="3" t="str">
        <f t="shared" si="218"/>
        <v>Y</v>
      </c>
      <c r="X1170" s="3" t="str">
        <f t="shared" si="219"/>
        <v/>
      </c>
      <c r="Y1170" s="3" t="str">
        <f t="shared" si="220"/>
        <v/>
      </c>
      <c r="Z1170" s="3" t="str">
        <f t="shared" si="221"/>
        <v/>
      </c>
      <c r="AA1170" s="3" t="str">
        <f t="shared" si="222"/>
        <v/>
      </c>
      <c r="AB1170" s="249" t="str">
        <f t="shared" si="223"/>
        <v/>
      </c>
      <c r="AC1170" s="3" t="str">
        <f t="shared" si="224"/>
        <v/>
      </c>
      <c r="AD1170" s="5" t="str">
        <f t="shared" si="227"/>
        <v/>
      </c>
      <c r="AE1170" s="3" t="str">
        <f t="shared" si="225"/>
        <v/>
      </c>
      <c r="AF1170" s="3"/>
      <c r="AH1170">
        <f>MATCH(ROUND(M1170,0)&amp;ROUND(N1170,0),樣點!N:N,0)</f>
        <v>2461</v>
      </c>
      <c r="AI1170" s="5">
        <f t="shared" si="226"/>
        <v>6.9444440305233002E-3</v>
      </c>
    </row>
    <row r="1171" spans="3:35">
      <c r="C1171" s="246" t="s">
        <v>423</v>
      </c>
      <c r="D1171" s="246" t="s">
        <v>592</v>
      </c>
      <c r="E1171" s="246" t="s">
        <v>604</v>
      </c>
      <c r="F1171" s="246" t="s">
        <v>605</v>
      </c>
      <c r="G1171" s="246">
        <v>2019</v>
      </c>
      <c r="H1171" s="246">
        <v>6</v>
      </c>
      <c r="I1171" s="246">
        <v>14</v>
      </c>
      <c r="J1171" s="246">
        <v>1</v>
      </c>
      <c r="K1171" s="246" t="s">
        <v>606</v>
      </c>
      <c r="L1171" s="247">
        <v>2</v>
      </c>
      <c r="M1171" s="246">
        <v>251320</v>
      </c>
      <c r="N1171" s="246">
        <v>2645372</v>
      </c>
      <c r="O1171" s="246">
        <v>8</v>
      </c>
      <c r="P1171" s="246">
        <v>14</v>
      </c>
      <c r="Q1171" s="246">
        <v>0</v>
      </c>
      <c r="R1171" s="246"/>
      <c r="S1171" s="246"/>
      <c r="T1171" s="246" t="s">
        <v>26</v>
      </c>
      <c r="U1171" s="246"/>
      <c r="V1171" t="str">
        <f>INDEX(樣區!H:H,MATCH(F1171,樣區!E:E,0))</f>
        <v>4月,6月</v>
      </c>
      <c r="W1171" s="3" t="str">
        <f t="shared" si="218"/>
        <v>Y</v>
      </c>
      <c r="X1171" s="3" t="str">
        <f t="shared" si="219"/>
        <v/>
      </c>
      <c r="Y1171" s="3" t="str">
        <f t="shared" si="220"/>
        <v/>
      </c>
      <c r="Z1171" s="3" t="str">
        <f t="shared" si="221"/>
        <v/>
      </c>
      <c r="AA1171" s="3" t="str">
        <f t="shared" si="222"/>
        <v/>
      </c>
      <c r="AB1171" s="249" t="str">
        <f t="shared" si="223"/>
        <v/>
      </c>
      <c r="AC1171" s="3" t="str">
        <f t="shared" si="224"/>
        <v/>
      </c>
      <c r="AD1171" s="5" t="str">
        <f t="shared" si="227"/>
        <v/>
      </c>
      <c r="AE1171" s="3" t="str">
        <f t="shared" si="225"/>
        <v/>
      </c>
      <c r="AF1171" s="3"/>
      <c r="AH1171">
        <f>MATCH(ROUND(M1171,0)&amp;ROUND(N1171,0),樣點!N:N,0)</f>
        <v>2462</v>
      </c>
      <c r="AI1171" s="5">
        <f t="shared" si="226"/>
        <v>4.1666670003905892E-3</v>
      </c>
    </row>
    <row r="1172" spans="3:35">
      <c r="C1172" s="246" t="s">
        <v>423</v>
      </c>
      <c r="D1172" s="246" t="s">
        <v>592</v>
      </c>
      <c r="E1172" s="246" t="s">
        <v>604</v>
      </c>
      <c r="F1172" s="246" t="s">
        <v>605</v>
      </c>
      <c r="G1172" s="246">
        <v>2019</v>
      </c>
      <c r="H1172" s="246">
        <v>6</v>
      </c>
      <c r="I1172" s="246">
        <v>14</v>
      </c>
      <c r="J1172" s="246">
        <v>1</v>
      </c>
      <c r="K1172" s="246" t="s">
        <v>606</v>
      </c>
      <c r="L1172" s="247">
        <v>3</v>
      </c>
      <c r="M1172" s="246">
        <v>251568</v>
      </c>
      <c r="N1172" s="246">
        <v>2644835</v>
      </c>
      <c r="O1172" s="246">
        <v>8</v>
      </c>
      <c r="P1172" s="246">
        <v>20</v>
      </c>
      <c r="Q1172" s="246">
        <v>0</v>
      </c>
      <c r="R1172" s="246"/>
      <c r="S1172" s="246"/>
      <c r="T1172" s="246" t="s">
        <v>26</v>
      </c>
      <c r="U1172" s="246"/>
      <c r="V1172" t="str">
        <f>INDEX(樣區!H:H,MATCH(F1172,樣區!E:E,0))</f>
        <v>4月,6月</v>
      </c>
      <c r="W1172" s="3" t="str">
        <f t="shared" si="218"/>
        <v>Y</v>
      </c>
      <c r="X1172" s="3" t="str">
        <f t="shared" si="219"/>
        <v/>
      </c>
      <c r="Y1172" s="3" t="str">
        <f t="shared" si="220"/>
        <v/>
      </c>
      <c r="Z1172" s="3" t="str">
        <f t="shared" si="221"/>
        <v/>
      </c>
      <c r="AA1172" s="3" t="str">
        <f t="shared" si="222"/>
        <v/>
      </c>
      <c r="AB1172" s="249" t="str">
        <f t="shared" si="223"/>
        <v/>
      </c>
      <c r="AC1172" s="3" t="str">
        <f t="shared" si="224"/>
        <v/>
      </c>
      <c r="AD1172" s="5" t="str">
        <f t="shared" si="227"/>
        <v/>
      </c>
      <c r="AE1172" s="3" t="str">
        <f t="shared" si="225"/>
        <v/>
      </c>
      <c r="AF1172" s="3"/>
      <c r="AH1172">
        <f>MATCH(ROUND(M1172,0)&amp;ROUND(N1172,0),樣點!N:N,0)</f>
        <v>2463</v>
      </c>
      <c r="AI1172" s="5">
        <f t="shared" si="226"/>
        <v>8.3333330112509429E-3</v>
      </c>
    </row>
    <row r="1173" spans="3:35">
      <c r="C1173" s="246" t="s">
        <v>423</v>
      </c>
      <c r="D1173" s="246" t="s">
        <v>592</v>
      </c>
      <c r="E1173" s="246" t="s">
        <v>604</v>
      </c>
      <c r="F1173" s="246" t="s">
        <v>605</v>
      </c>
      <c r="G1173" s="246">
        <v>2019</v>
      </c>
      <c r="H1173" s="246">
        <v>6</v>
      </c>
      <c r="I1173" s="246">
        <v>14</v>
      </c>
      <c r="J1173" s="246">
        <v>1</v>
      </c>
      <c r="K1173" s="246" t="s">
        <v>606</v>
      </c>
      <c r="L1173" s="247">
        <v>4</v>
      </c>
      <c r="M1173" s="246">
        <v>251756</v>
      </c>
      <c r="N1173" s="246">
        <v>2644014</v>
      </c>
      <c r="O1173" s="246">
        <v>8</v>
      </c>
      <c r="P1173" s="246">
        <v>32</v>
      </c>
      <c r="Q1173" s="246">
        <v>0</v>
      </c>
      <c r="R1173" s="246"/>
      <c r="S1173" s="246"/>
      <c r="T1173" s="246" t="s">
        <v>32</v>
      </c>
      <c r="U1173" s="246"/>
      <c r="V1173" t="str">
        <f>INDEX(樣區!H:H,MATCH(F1173,樣區!E:E,0))</f>
        <v>4月,6月</v>
      </c>
      <c r="W1173" s="3" t="str">
        <f t="shared" si="218"/>
        <v>Y</v>
      </c>
      <c r="X1173" s="3" t="str">
        <f t="shared" si="219"/>
        <v/>
      </c>
      <c r="Y1173" s="3" t="str">
        <f t="shared" si="220"/>
        <v/>
      </c>
      <c r="Z1173" s="3" t="str">
        <f t="shared" si="221"/>
        <v/>
      </c>
      <c r="AA1173" s="3" t="str">
        <f t="shared" si="222"/>
        <v/>
      </c>
      <c r="AB1173" s="249" t="str">
        <f t="shared" si="223"/>
        <v/>
      </c>
      <c r="AC1173" s="3" t="str">
        <f t="shared" si="224"/>
        <v/>
      </c>
      <c r="AD1173" s="5" t="str">
        <f t="shared" si="227"/>
        <v/>
      </c>
      <c r="AE1173" s="3" t="str">
        <f t="shared" si="225"/>
        <v/>
      </c>
      <c r="AF1173" s="3"/>
      <c r="AH1173">
        <f>MATCH(ROUND(M1173,0)&amp;ROUND(N1173,0),樣點!N:N,0)</f>
        <v>2464</v>
      </c>
      <c r="AI1173" s="5">
        <f t="shared" si="226"/>
        <v>6.9444449618458748E-3</v>
      </c>
    </row>
    <row r="1174" spans="3:35">
      <c r="C1174" s="246" t="s">
        <v>423</v>
      </c>
      <c r="D1174" s="246" t="s">
        <v>592</v>
      </c>
      <c r="E1174" s="246" t="s">
        <v>604</v>
      </c>
      <c r="F1174" s="246" t="s">
        <v>605</v>
      </c>
      <c r="G1174" s="246">
        <v>2019</v>
      </c>
      <c r="H1174" s="246">
        <v>6</v>
      </c>
      <c r="I1174" s="246">
        <v>14</v>
      </c>
      <c r="J1174" s="246">
        <v>1</v>
      </c>
      <c r="K1174" s="246" t="s">
        <v>606</v>
      </c>
      <c r="L1174" s="247">
        <v>5</v>
      </c>
      <c r="M1174" s="246">
        <v>251821</v>
      </c>
      <c r="N1174" s="246">
        <v>2643427</v>
      </c>
      <c r="O1174" s="246">
        <v>8</v>
      </c>
      <c r="P1174" s="246">
        <v>42</v>
      </c>
      <c r="Q1174" s="246">
        <v>0</v>
      </c>
      <c r="R1174" s="246"/>
      <c r="S1174" s="246"/>
      <c r="T1174" s="246" t="s">
        <v>32</v>
      </c>
      <c r="U1174" s="246"/>
      <c r="V1174" t="str">
        <f>INDEX(樣區!H:H,MATCH(F1174,樣區!E:E,0))</f>
        <v>4月,6月</v>
      </c>
      <c r="W1174" s="3" t="str">
        <f t="shared" si="218"/>
        <v>Y</v>
      </c>
      <c r="X1174" s="3" t="str">
        <f t="shared" si="219"/>
        <v/>
      </c>
      <c r="Y1174" s="3" t="str">
        <f t="shared" si="220"/>
        <v/>
      </c>
      <c r="Z1174" s="3" t="str">
        <f t="shared" si="221"/>
        <v/>
      </c>
      <c r="AA1174" s="3" t="str">
        <f t="shared" si="222"/>
        <v/>
      </c>
      <c r="AB1174" s="249" t="str">
        <f t="shared" si="223"/>
        <v/>
      </c>
      <c r="AC1174" s="3" t="str">
        <f t="shared" si="224"/>
        <v/>
      </c>
      <c r="AD1174" s="5" t="str">
        <f t="shared" si="227"/>
        <v/>
      </c>
      <c r="AE1174" s="3" t="str">
        <f t="shared" si="225"/>
        <v/>
      </c>
      <c r="AF1174" s="3"/>
      <c r="AH1174">
        <f>MATCH(ROUND(M1174,0)&amp;ROUND(N1174,0),樣點!N:N,0)</f>
        <v>2465</v>
      </c>
      <c r="AI1174" s="5">
        <f t="shared" si="226"/>
        <v>5.5555549915879965E-3</v>
      </c>
    </row>
    <row r="1175" spans="3:35">
      <c r="C1175" s="246" t="s">
        <v>423</v>
      </c>
      <c r="D1175" s="246" t="s">
        <v>592</v>
      </c>
      <c r="E1175" s="246" t="s">
        <v>604</v>
      </c>
      <c r="F1175" s="246" t="s">
        <v>605</v>
      </c>
      <c r="G1175" s="246">
        <v>2019</v>
      </c>
      <c r="H1175" s="246">
        <v>6</v>
      </c>
      <c r="I1175" s="246">
        <v>14</v>
      </c>
      <c r="J1175" s="246">
        <v>1</v>
      </c>
      <c r="K1175" s="246" t="s">
        <v>606</v>
      </c>
      <c r="L1175" s="247">
        <v>6</v>
      </c>
      <c r="M1175" s="246">
        <v>250788</v>
      </c>
      <c r="N1175" s="246">
        <v>2643824</v>
      </c>
      <c r="O1175" s="246">
        <v>8</v>
      </c>
      <c r="P1175" s="246">
        <v>50</v>
      </c>
      <c r="Q1175" s="246">
        <v>0</v>
      </c>
      <c r="R1175" s="246"/>
      <c r="S1175" s="246"/>
      <c r="T1175" s="246" t="s">
        <v>54</v>
      </c>
      <c r="U1175" s="246"/>
      <c r="V1175" t="str">
        <f>INDEX(樣區!H:H,MATCH(F1175,樣區!E:E,0))</f>
        <v>4月,6月</v>
      </c>
      <c r="W1175" s="3" t="str">
        <f t="shared" si="218"/>
        <v>Y</v>
      </c>
      <c r="X1175" s="3" t="str">
        <f t="shared" si="219"/>
        <v/>
      </c>
      <c r="Y1175" s="3" t="str">
        <f t="shared" si="220"/>
        <v/>
      </c>
      <c r="Z1175" s="3" t="str">
        <f t="shared" si="221"/>
        <v/>
      </c>
      <c r="AA1175" s="3" t="str">
        <f t="shared" si="222"/>
        <v/>
      </c>
      <c r="AB1175" s="249" t="str">
        <f t="shared" si="223"/>
        <v/>
      </c>
      <c r="AC1175" s="3" t="str">
        <f t="shared" si="224"/>
        <v/>
      </c>
      <c r="AD1175" s="5" t="str">
        <f t="shared" si="227"/>
        <v/>
      </c>
      <c r="AE1175" s="3" t="str">
        <f t="shared" si="225"/>
        <v/>
      </c>
      <c r="AF1175" s="3"/>
      <c r="AH1175">
        <f>MATCH(ROUND(M1175,0)&amp;ROUND(N1175,0),樣點!N:N,0)</f>
        <v>2466</v>
      </c>
      <c r="AI1175" s="5" t="str">
        <f t="shared" si="226"/>
        <v/>
      </c>
    </row>
    <row r="1176" spans="3:35">
      <c r="C1176" s="246" t="s">
        <v>423</v>
      </c>
      <c r="D1176" s="246" t="s">
        <v>592</v>
      </c>
      <c r="E1176" s="246" t="s">
        <v>607</v>
      </c>
      <c r="F1176" s="246" t="s">
        <v>608</v>
      </c>
      <c r="G1176" s="246">
        <v>2019</v>
      </c>
      <c r="H1176" s="246">
        <v>8</v>
      </c>
      <c r="I1176" s="246">
        <v>21</v>
      </c>
      <c r="J1176" s="246">
        <v>1</v>
      </c>
      <c r="K1176" s="246" t="s">
        <v>609</v>
      </c>
      <c r="L1176" s="247">
        <v>1</v>
      </c>
      <c r="M1176" s="246">
        <v>272487</v>
      </c>
      <c r="N1176" s="246">
        <v>2660340</v>
      </c>
      <c r="O1176" s="246">
        <v>9</v>
      </c>
      <c r="P1176" s="246">
        <v>15</v>
      </c>
      <c r="Q1176" s="246">
        <v>0</v>
      </c>
      <c r="R1176" s="246"/>
      <c r="S1176" s="246"/>
      <c r="T1176" s="246" t="s">
        <v>26</v>
      </c>
      <c r="U1176" s="246"/>
      <c r="V1176" t="str">
        <f>INDEX(樣區!H:H,MATCH(F1176,樣區!E:E,0))</f>
        <v>4月,6月</v>
      </c>
      <c r="W1176" s="3" t="str">
        <f t="shared" si="218"/>
        <v>Y</v>
      </c>
      <c r="X1176" s="3" t="str">
        <f t="shared" si="219"/>
        <v/>
      </c>
      <c r="Y1176" s="3" t="str">
        <f t="shared" si="220"/>
        <v/>
      </c>
      <c r="Z1176" s="3" t="str">
        <f t="shared" si="221"/>
        <v/>
      </c>
      <c r="AA1176" s="3" t="str">
        <f t="shared" si="222"/>
        <v/>
      </c>
      <c r="AB1176" s="249" t="str">
        <f t="shared" si="223"/>
        <v/>
      </c>
      <c r="AC1176" s="3" t="str">
        <f t="shared" si="224"/>
        <v/>
      </c>
      <c r="AD1176" s="5" t="str">
        <f t="shared" si="227"/>
        <v/>
      </c>
      <c r="AE1176" s="3" t="str">
        <f t="shared" si="225"/>
        <v/>
      </c>
      <c r="AF1176" s="3"/>
      <c r="AH1176">
        <f>MATCH(ROUND(M1176,0)&amp;ROUND(N1176,0),樣點!N:N,0)</f>
        <v>2455</v>
      </c>
      <c r="AI1176" s="5">
        <f t="shared" si="226"/>
        <v>1.1805556016042829E-2</v>
      </c>
    </row>
    <row r="1177" spans="3:35">
      <c r="C1177" s="246" t="s">
        <v>423</v>
      </c>
      <c r="D1177" s="246" t="s">
        <v>592</v>
      </c>
      <c r="E1177" s="246" t="s">
        <v>607</v>
      </c>
      <c r="F1177" s="246" t="s">
        <v>608</v>
      </c>
      <c r="G1177" s="246">
        <v>2019</v>
      </c>
      <c r="H1177" s="246">
        <v>8</v>
      </c>
      <c r="I1177" s="246">
        <v>21</v>
      </c>
      <c r="J1177" s="246">
        <v>1</v>
      </c>
      <c r="K1177" s="246" t="s">
        <v>609</v>
      </c>
      <c r="L1177" s="247">
        <v>2</v>
      </c>
      <c r="M1177" s="246">
        <v>272638</v>
      </c>
      <c r="N1177" s="246">
        <v>2660243</v>
      </c>
      <c r="O1177" s="246">
        <v>9</v>
      </c>
      <c r="P1177" s="246">
        <v>32</v>
      </c>
      <c r="Q1177" s="246">
        <v>0</v>
      </c>
      <c r="R1177" s="246"/>
      <c r="S1177" s="246"/>
      <c r="T1177" s="246" t="s">
        <v>26</v>
      </c>
      <c r="U1177" s="246"/>
      <c r="V1177" t="str">
        <f>INDEX(樣區!H:H,MATCH(F1177,樣區!E:E,0))</f>
        <v>4月,6月</v>
      </c>
      <c r="W1177" s="3" t="str">
        <f t="shared" si="218"/>
        <v>Y</v>
      </c>
      <c r="X1177" s="3" t="str">
        <f t="shared" si="219"/>
        <v/>
      </c>
      <c r="Y1177" s="3" t="str">
        <f t="shared" si="220"/>
        <v/>
      </c>
      <c r="Z1177" s="3" t="str">
        <f t="shared" si="221"/>
        <v/>
      </c>
      <c r="AA1177" s="3" t="str">
        <f t="shared" si="222"/>
        <v/>
      </c>
      <c r="AB1177" s="249" t="str">
        <f t="shared" si="223"/>
        <v/>
      </c>
      <c r="AC1177" s="3" t="str">
        <f t="shared" si="224"/>
        <v/>
      </c>
      <c r="AD1177" s="5" t="str">
        <f t="shared" si="227"/>
        <v/>
      </c>
      <c r="AE1177" s="3" t="str">
        <f t="shared" si="225"/>
        <v/>
      </c>
      <c r="AF1177" s="3"/>
      <c r="AH1177">
        <f>MATCH(ROUND(M1177,0)&amp;ROUND(N1177,0),樣點!N:N,0)</f>
        <v>2456</v>
      </c>
      <c r="AI1177" s="5">
        <f t="shared" si="226"/>
        <v>1.1111110972706228E-2</v>
      </c>
    </row>
    <row r="1178" spans="3:35">
      <c r="C1178" s="246" t="s">
        <v>423</v>
      </c>
      <c r="D1178" s="246" t="s">
        <v>592</v>
      </c>
      <c r="E1178" s="246" t="s">
        <v>607</v>
      </c>
      <c r="F1178" s="246" t="s">
        <v>608</v>
      </c>
      <c r="G1178" s="246">
        <v>2019</v>
      </c>
      <c r="H1178" s="246">
        <v>8</v>
      </c>
      <c r="I1178" s="246">
        <v>21</v>
      </c>
      <c r="J1178" s="246">
        <v>1</v>
      </c>
      <c r="K1178" s="246" t="s">
        <v>609</v>
      </c>
      <c r="L1178" s="247">
        <v>3</v>
      </c>
      <c r="M1178" s="246">
        <v>272764</v>
      </c>
      <c r="N1178" s="246">
        <v>2660126</v>
      </c>
      <c r="O1178" s="246">
        <v>9</v>
      </c>
      <c r="P1178" s="246">
        <v>48</v>
      </c>
      <c r="Q1178" s="246">
        <v>0</v>
      </c>
      <c r="R1178" s="246"/>
      <c r="S1178" s="246"/>
      <c r="T1178" s="246" t="s">
        <v>26</v>
      </c>
      <c r="U1178" s="246"/>
      <c r="V1178" t="str">
        <f>INDEX(樣區!H:H,MATCH(F1178,樣區!E:E,0))</f>
        <v>4月,6月</v>
      </c>
      <c r="W1178" s="3" t="str">
        <f t="shared" si="218"/>
        <v>Y</v>
      </c>
      <c r="X1178" s="3" t="str">
        <f t="shared" si="219"/>
        <v/>
      </c>
      <c r="Y1178" s="3" t="str">
        <f t="shared" si="220"/>
        <v/>
      </c>
      <c r="Z1178" s="3" t="str">
        <f t="shared" si="221"/>
        <v/>
      </c>
      <c r="AA1178" s="3" t="str">
        <f t="shared" si="222"/>
        <v/>
      </c>
      <c r="AB1178" s="249" t="str">
        <f t="shared" si="223"/>
        <v/>
      </c>
      <c r="AC1178" s="3" t="str">
        <f t="shared" si="224"/>
        <v/>
      </c>
      <c r="AD1178" s="5" t="str">
        <f t="shared" si="227"/>
        <v/>
      </c>
      <c r="AE1178" s="3" t="str">
        <f t="shared" si="225"/>
        <v/>
      </c>
      <c r="AF1178" s="3"/>
      <c r="AH1178">
        <f>MATCH(ROUND(M1178,0)&amp;ROUND(N1178,0),樣點!N:N,0)</f>
        <v>2457</v>
      </c>
      <c r="AI1178" s="5">
        <f t="shared" si="226"/>
        <v>1.8750000046566129E-2</v>
      </c>
    </row>
    <row r="1179" spans="3:35">
      <c r="C1179" s="246" t="s">
        <v>423</v>
      </c>
      <c r="D1179" s="246" t="s">
        <v>592</v>
      </c>
      <c r="E1179" s="246" t="s">
        <v>607</v>
      </c>
      <c r="F1179" s="246" t="s">
        <v>608</v>
      </c>
      <c r="G1179" s="246">
        <v>2019</v>
      </c>
      <c r="H1179" s="246">
        <v>8</v>
      </c>
      <c r="I1179" s="246">
        <v>21</v>
      </c>
      <c r="J1179" s="246">
        <v>1</v>
      </c>
      <c r="K1179" s="246" t="s">
        <v>609</v>
      </c>
      <c r="L1179" s="247">
        <v>4</v>
      </c>
      <c r="M1179" s="246">
        <v>272896</v>
      </c>
      <c r="N1179" s="246">
        <v>2659995</v>
      </c>
      <c r="O1179" s="246">
        <v>10</v>
      </c>
      <c r="P1179" s="246">
        <v>15</v>
      </c>
      <c r="Q1179" s="246">
        <v>0</v>
      </c>
      <c r="R1179" s="246"/>
      <c r="S1179" s="246"/>
      <c r="T1179" s="246" t="s">
        <v>26</v>
      </c>
      <c r="U1179" s="246"/>
      <c r="V1179" t="str">
        <f>INDEX(樣區!H:H,MATCH(F1179,樣區!E:E,0))</f>
        <v>4月,6月</v>
      </c>
      <c r="W1179" s="3" t="str">
        <f t="shared" si="218"/>
        <v>Y</v>
      </c>
      <c r="X1179" s="3" t="str">
        <f t="shared" si="219"/>
        <v/>
      </c>
      <c r="Y1179" s="3" t="str">
        <f t="shared" si="220"/>
        <v>時間太晚</v>
      </c>
      <c r="Z1179" s="3" t="str">
        <f t="shared" si="221"/>
        <v/>
      </c>
      <c r="AA1179" s="3" t="str">
        <f t="shared" si="222"/>
        <v/>
      </c>
      <c r="AB1179" s="249" t="str">
        <f t="shared" si="223"/>
        <v/>
      </c>
      <c r="AC1179" s="3" t="str">
        <f t="shared" si="224"/>
        <v/>
      </c>
      <c r="AD1179" s="5" t="str">
        <f t="shared" si="227"/>
        <v/>
      </c>
      <c r="AE1179" s="3" t="str">
        <f t="shared" si="225"/>
        <v/>
      </c>
      <c r="AF1179" s="3"/>
      <c r="AH1179">
        <f>MATCH(ROUND(M1179,0)&amp;ROUND(N1179,0),樣點!N:N,0)</f>
        <v>2458</v>
      </c>
      <c r="AI1179" s="5">
        <f t="shared" si="226"/>
        <v>1.3194443949032575E-2</v>
      </c>
    </row>
    <row r="1180" spans="3:35">
      <c r="C1180" s="246" t="s">
        <v>423</v>
      </c>
      <c r="D1180" s="246" t="s">
        <v>592</v>
      </c>
      <c r="E1180" s="246" t="s">
        <v>607</v>
      </c>
      <c r="F1180" s="246" t="s">
        <v>608</v>
      </c>
      <c r="G1180" s="246">
        <v>2019</v>
      </c>
      <c r="H1180" s="246">
        <v>8</v>
      </c>
      <c r="I1180" s="246">
        <v>21</v>
      </c>
      <c r="J1180" s="246">
        <v>1</v>
      </c>
      <c r="K1180" s="246" t="s">
        <v>609</v>
      </c>
      <c r="L1180" s="247">
        <v>5</v>
      </c>
      <c r="M1180" s="246">
        <v>272953</v>
      </c>
      <c r="N1180" s="246">
        <v>2660035</v>
      </c>
      <c r="O1180" s="246">
        <v>10</v>
      </c>
      <c r="P1180" s="246">
        <v>34</v>
      </c>
      <c r="Q1180" s="246">
        <v>0</v>
      </c>
      <c r="R1180" s="246"/>
      <c r="S1180" s="246"/>
      <c r="T1180" s="246" t="s">
        <v>54</v>
      </c>
      <c r="U1180" s="246"/>
      <c r="V1180" t="str">
        <f>INDEX(樣區!H:H,MATCH(F1180,樣區!E:E,0))</f>
        <v>4月,6月</v>
      </c>
      <c r="W1180" s="3" t="str">
        <f t="shared" si="218"/>
        <v>N</v>
      </c>
      <c r="X1180" s="3" t="str">
        <f t="shared" si="219"/>
        <v/>
      </c>
      <c r="Y1180" s="3" t="str">
        <f t="shared" si="220"/>
        <v>時間太晚</v>
      </c>
      <c r="Z1180" s="3" t="str">
        <f t="shared" si="221"/>
        <v/>
      </c>
      <c r="AA1180" s="3" t="str">
        <f t="shared" si="222"/>
        <v/>
      </c>
      <c r="AB1180" s="2" t="str">
        <f t="shared" si="223"/>
        <v/>
      </c>
      <c r="AC1180" s="3" t="str">
        <f t="shared" si="224"/>
        <v/>
      </c>
      <c r="AD1180" s="5" t="str">
        <f>IF(ISBLANK(O1180),"需記錄時間",IFERROR(IF((AI1180-TIME(0,5,59))&lt;0,"需計滿6分鍾",""),""))</f>
        <v/>
      </c>
      <c r="AE1180" s="3" t="str">
        <f t="shared" si="225"/>
        <v/>
      </c>
      <c r="AF1180" s="3"/>
      <c r="AH1180" t="e">
        <f>MATCH(ROUND(M1180,0)&amp;ROUND(N1180,0),樣點!N:N,0)</f>
        <v>#N/A</v>
      </c>
      <c r="AI1180" s="5">
        <f t="shared" si="226"/>
        <v>1.2500000011641532E-2</v>
      </c>
    </row>
    <row r="1181" spans="3:35">
      <c r="C1181" s="246" t="s">
        <v>423</v>
      </c>
      <c r="D1181" s="246" t="s">
        <v>592</v>
      </c>
      <c r="E1181" s="246" t="s">
        <v>607</v>
      </c>
      <c r="F1181" s="246" t="s">
        <v>608</v>
      </c>
      <c r="G1181" s="246">
        <v>2019</v>
      </c>
      <c r="H1181" s="246">
        <v>8</v>
      </c>
      <c r="I1181" s="246">
        <v>21</v>
      </c>
      <c r="J1181" s="246">
        <v>1</v>
      </c>
      <c r="K1181" s="246" t="s">
        <v>609</v>
      </c>
      <c r="L1181" s="247">
        <v>6</v>
      </c>
      <c r="M1181" s="246">
        <v>272977</v>
      </c>
      <c r="N1181" s="246">
        <v>2660237</v>
      </c>
      <c r="O1181" s="246">
        <v>10</v>
      </c>
      <c r="P1181" s="246">
        <v>52</v>
      </c>
      <c r="Q1181" s="246">
        <v>0</v>
      </c>
      <c r="R1181" s="246"/>
      <c r="S1181" s="246"/>
      <c r="T1181" s="246" t="s">
        <v>26</v>
      </c>
      <c r="U1181" s="246"/>
      <c r="V1181" t="str">
        <f>INDEX(樣區!H:H,MATCH(F1181,樣區!E:E,0))</f>
        <v>4月,6月</v>
      </c>
      <c r="W1181" s="3" t="str">
        <f t="shared" si="218"/>
        <v>Y</v>
      </c>
      <c r="X1181" s="3" t="str">
        <f t="shared" si="219"/>
        <v/>
      </c>
      <c r="Y1181" s="3" t="str">
        <f t="shared" si="220"/>
        <v>時間太晚</v>
      </c>
      <c r="Z1181" s="3" t="str">
        <f t="shared" si="221"/>
        <v/>
      </c>
      <c r="AA1181" s="3" t="str">
        <f t="shared" si="222"/>
        <v/>
      </c>
      <c r="AB1181" s="249" t="str">
        <f t="shared" si="223"/>
        <v/>
      </c>
      <c r="AC1181" s="3" t="str">
        <f t="shared" si="224"/>
        <v/>
      </c>
      <c r="AD1181" s="5" t="str">
        <f t="shared" ref="AD1181:AD1194" si="228">IF(ISBLANK(O1181),"需記錄時間",IFERROR(IF((AI1181-TIME(0,5,59))&lt;0,"需計滿6分鐘",""),""))</f>
        <v/>
      </c>
      <c r="AE1181" s="3" t="str">
        <f t="shared" si="225"/>
        <v/>
      </c>
      <c r="AF1181" s="3"/>
      <c r="AH1181">
        <f>MATCH(ROUND(M1181,0)&amp;ROUND(N1181,0),樣點!N:N,0)</f>
        <v>2460</v>
      </c>
      <c r="AI1181" s="5" t="str">
        <f t="shared" si="226"/>
        <v/>
      </c>
    </row>
    <row r="1182" spans="3:35">
      <c r="C1182" s="246" t="s">
        <v>610</v>
      </c>
      <c r="D1182" s="246" t="s">
        <v>611</v>
      </c>
      <c r="E1182" s="246" t="s">
        <v>612</v>
      </c>
      <c r="F1182" s="246" t="s">
        <v>613</v>
      </c>
      <c r="G1182" s="246">
        <v>2019</v>
      </c>
      <c r="H1182" s="246">
        <v>5</v>
      </c>
      <c r="I1182" s="246">
        <v>4</v>
      </c>
      <c r="J1182" s="246">
        <v>1</v>
      </c>
      <c r="K1182" s="246" t="s">
        <v>614</v>
      </c>
      <c r="L1182" s="247">
        <v>1</v>
      </c>
      <c r="M1182" s="246">
        <v>215112</v>
      </c>
      <c r="N1182" s="246">
        <v>2539802</v>
      </c>
      <c r="O1182" s="246">
        <v>10</v>
      </c>
      <c r="P1182" s="246">
        <v>25</v>
      </c>
      <c r="Q1182" s="246">
        <v>0</v>
      </c>
      <c r="R1182" s="246"/>
      <c r="S1182" s="246" t="s">
        <v>615</v>
      </c>
      <c r="T1182" s="246" t="s">
        <v>26</v>
      </c>
      <c r="U1182" s="246"/>
      <c r="V1182" t="str">
        <f>INDEX(樣區!H:H,MATCH(F1182,樣區!E:E,0))</f>
        <v>3月,5月</v>
      </c>
      <c r="W1182" s="3" t="str">
        <f t="shared" si="218"/>
        <v>Y</v>
      </c>
      <c r="X1182" s="3" t="str">
        <f t="shared" si="219"/>
        <v/>
      </c>
      <c r="Y1182" s="3" t="str">
        <f t="shared" si="220"/>
        <v>時間太晚</v>
      </c>
      <c r="Z1182" s="3" t="str">
        <f t="shared" si="221"/>
        <v/>
      </c>
      <c r="AA1182" s="3" t="str">
        <f t="shared" si="222"/>
        <v/>
      </c>
      <c r="AB1182" s="249" t="str">
        <f t="shared" si="223"/>
        <v/>
      </c>
      <c r="AC1182" s="3" t="str">
        <f t="shared" si="224"/>
        <v/>
      </c>
      <c r="AD1182" s="5" t="str">
        <f t="shared" si="228"/>
        <v/>
      </c>
      <c r="AE1182" s="3" t="str">
        <f t="shared" si="225"/>
        <v/>
      </c>
      <c r="AF1182" s="3"/>
      <c r="AH1182">
        <f>MATCH(ROUND(M1182,0)&amp;ROUND(N1182,0),樣點!N:N,0)</f>
        <v>1384</v>
      </c>
      <c r="AI1182" s="5">
        <f t="shared" si="226"/>
        <v>6.9444450200535357E-3</v>
      </c>
    </row>
    <row r="1183" spans="3:35">
      <c r="C1183" s="246" t="s">
        <v>610</v>
      </c>
      <c r="D1183" s="246" t="s">
        <v>611</v>
      </c>
      <c r="E1183" s="246" t="s">
        <v>612</v>
      </c>
      <c r="F1183" s="246" t="s">
        <v>613</v>
      </c>
      <c r="G1183" s="246">
        <v>2019</v>
      </c>
      <c r="H1183" s="246">
        <v>5</v>
      </c>
      <c r="I1183" s="246">
        <v>4</v>
      </c>
      <c r="J1183" s="246">
        <v>1</v>
      </c>
      <c r="K1183" s="246" t="s">
        <v>614</v>
      </c>
      <c r="L1183" s="247">
        <v>2</v>
      </c>
      <c r="M1183" s="246">
        <v>214576</v>
      </c>
      <c r="N1183" s="246">
        <v>2539932</v>
      </c>
      <c r="O1183" s="246">
        <v>10</v>
      </c>
      <c r="P1183" s="246">
        <v>35</v>
      </c>
      <c r="Q1183" s="246">
        <v>0</v>
      </c>
      <c r="R1183" s="246"/>
      <c r="S1183" s="246" t="s">
        <v>615</v>
      </c>
      <c r="T1183" s="246" t="s">
        <v>26</v>
      </c>
      <c r="U1183" s="246"/>
      <c r="V1183" t="str">
        <f>INDEX(樣區!H:H,MATCH(F1183,樣區!E:E,0))</f>
        <v>3月,5月</v>
      </c>
      <c r="W1183" s="3" t="str">
        <f t="shared" si="218"/>
        <v>Y</v>
      </c>
      <c r="X1183" s="3" t="str">
        <f t="shared" si="219"/>
        <v/>
      </c>
      <c r="Y1183" s="3" t="str">
        <f t="shared" si="220"/>
        <v>時間太晚</v>
      </c>
      <c r="Z1183" s="3" t="str">
        <f t="shared" si="221"/>
        <v/>
      </c>
      <c r="AA1183" s="3" t="str">
        <f t="shared" si="222"/>
        <v/>
      </c>
      <c r="AB1183" s="249" t="str">
        <f t="shared" si="223"/>
        <v/>
      </c>
      <c r="AC1183" s="3" t="str">
        <f t="shared" si="224"/>
        <v/>
      </c>
      <c r="AD1183" s="5" t="str">
        <f t="shared" si="228"/>
        <v/>
      </c>
      <c r="AE1183" s="3" t="str">
        <f t="shared" si="225"/>
        <v/>
      </c>
      <c r="AF1183" s="3"/>
      <c r="AH1183">
        <f>MATCH(ROUND(M1183,0)&amp;ROUND(N1183,0),樣點!N:N,0)</f>
        <v>1385</v>
      </c>
      <c r="AI1183" s="5">
        <f t="shared" si="226"/>
        <v>4.8611109959892929E-3</v>
      </c>
    </row>
    <row r="1184" spans="3:35">
      <c r="C1184" s="246" t="s">
        <v>610</v>
      </c>
      <c r="D1184" s="246" t="s">
        <v>611</v>
      </c>
      <c r="E1184" s="246" t="s">
        <v>612</v>
      </c>
      <c r="F1184" s="246" t="s">
        <v>613</v>
      </c>
      <c r="G1184" s="246">
        <v>2019</v>
      </c>
      <c r="H1184" s="246">
        <v>5</v>
      </c>
      <c r="I1184" s="246">
        <v>4</v>
      </c>
      <c r="J1184" s="246">
        <v>1</v>
      </c>
      <c r="K1184" s="246" t="s">
        <v>614</v>
      </c>
      <c r="L1184" s="247">
        <v>3</v>
      </c>
      <c r="M1184" s="246">
        <v>214512</v>
      </c>
      <c r="N1184" s="246">
        <v>2540130</v>
      </c>
      <c r="O1184" s="246">
        <v>10</v>
      </c>
      <c r="P1184" s="246">
        <v>42</v>
      </c>
      <c r="Q1184" s="246">
        <v>0</v>
      </c>
      <c r="R1184" s="246"/>
      <c r="S1184" s="246" t="s">
        <v>615</v>
      </c>
      <c r="T1184" s="246" t="s">
        <v>26</v>
      </c>
      <c r="U1184" s="246"/>
      <c r="V1184" t="str">
        <f>INDEX(樣區!H:H,MATCH(F1184,樣區!E:E,0))</f>
        <v>3月,5月</v>
      </c>
      <c r="W1184" s="3" t="str">
        <f t="shared" si="218"/>
        <v>Y</v>
      </c>
      <c r="X1184" s="3" t="str">
        <f t="shared" si="219"/>
        <v/>
      </c>
      <c r="Y1184" s="3" t="str">
        <f t="shared" si="220"/>
        <v>時間太晚</v>
      </c>
      <c r="Z1184" s="3" t="str">
        <f t="shared" si="221"/>
        <v/>
      </c>
      <c r="AA1184" s="3" t="str">
        <f t="shared" si="222"/>
        <v/>
      </c>
      <c r="AB1184" s="249" t="str">
        <f t="shared" si="223"/>
        <v/>
      </c>
      <c r="AC1184" s="3" t="str">
        <f t="shared" si="224"/>
        <v/>
      </c>
      <c r="AD1184" s="5" t="str">
        <f t="shared" si="228"/>
        <v/>
      </c>
      <c r="AE1184" s="3" t="str">
        <f t="shared" si="225"/>
        <v/>
      </c>
      <c r="AF1184" s="3"/>
      <c r="AH1184">
        <f>MATCH(ROUND(M1184,0)&amp;ROUND(N1184,0),樣點!N:N,0)</f>
        <v>1386</v>
      </c>
      <c r="AI1184" s="5">
        <f t="shared" si="226"/>
        <v>4.8611109959892929E-3</v>
      </c>
    </row>
    <row r="1185" spans="3:35">
      <c r="C1185" s="246" t="s">
        <v>610</v>
      </c>
      <c r="D1185" s="246" t="s">
        <v>611</v>
      </c>
      <c r="E1185" s="246" t="s">
        <v>612</v>
      </c>
      <c r="F1185" s="246" t="s">
        <v>613</v>
      </c>
      <c r="G1185" s="246">
        <v>2019</v>
      </c>
      <c r="H1185" s="246">
        <v>5</v>
      </c>
      <c r="I1185" s="246">
        <v>4</v>
      </c>
      <c r="J1185" s="246">
        <v>1</v>
      </c>
      <c r="K1185" s="246" t="s">
        <v>614</v>
      </c>
      <c r="L1185" s="247">
        <v>4</v>
      </c>
      <c r="M1185" s="246">
        <v>214508</v>
      </c>
      <c r="N1185" s="246">
        <v>2540328</v>
      </c>
      <c r="O1185" s="246">
        <v>10</v>
      </c>
      <c r="P1185" s="246">
        <v>49</v>
      </c>
      <c r="Q1185" s="246">
        <v>0</v>
      </c>
      <c r="R1185" s="246"/>
      <c r="S1185" s="246" t="s">
        <v>615</v>
      </c>
      <c r="T1185" s="246" t="s">
        <v>26</v>
      </c>
      <c r="U1185" s="246"/>
      <c r="V1185" t="str">
        <f>INDEX(樣區!H:H,MATCH(F1185,樣區!E:E,0))</f>
        <v>3月,5月</v>
      </c>
      <c r="W1185" s="3" t="str">
        <f t="shared" si="218"/>
        <v>Y</v>
      </c>
      <c r="X1185" s="3" t="str">
        <f t="shared" si="219"/>
        <v/>
      </c>
      <c r="Y1185" s="3" t="str">
        <f t="shared" si="220"/>
        <v>時間太晚</v>
      </c>
      <c r="Z1185" s="3" t="str">
        <f t="shared" si="221"/>
        <v/>
      </c>
      <c r="AA1185" s="3" t="str">
        <f t="shared" si="222"/>
        <v/>
      </c>
      <c r="AB1185" s="249" t="str">
        <f t="shared" si="223"/>
        <v/>
      </c>
      <c r="AC1185" s="3" t="str">
        <f t="shared" si="224"/>
        <v/>
      </c>
      <c r="AD1185" s="5" t="str">
        <f t="shared" si="228"/>
        <v/>
      </c>
      <c r="AE1185" s="3" t="str">
        <f t="shared" si="225"/>
        <v/>
      </c>
      <c r="AF1185" s="3"/>
      <c r="AH1185">
        <f>MATCH(ROUND(M1185,0)&amp;ROUND(N1185,0),樣點!N:N,0)</f>
        <v>1387</v>
      </c>
      <c r="AI1185" s="5">
        <f t="shared" si="226"/>
        <v>6.9444439723156393E-3</v>
      </c>
    </row>
    <row r="1186" spans="3:35">
      <c r="C1186" s="246" t="s">
        <v>610</v>
      </c>
      <c r="D1186" s="246" t="s">
        <v>611</v>
      </c>
      <c r="E1186" s="246" t="s">
        <v>612</v>
      </c>
      <c r="F1186" s="246" t="s">
        <v>613</v>
      </c>
      <c r="G1186" s="246">
        <v>2019</v>
      </c>
      <c r="H1186" s="246">
        <v>5</v>
      </c>
      <c r="I1186" s="246">
        <v>4</v>
      </c>
      <c r="J1186" s="246">
        <v>1</v>
      </c>
      <c r="K1186" s="246" t="s">
        <v>614</v>
      </c>
      <c r="L1186" s="247">
        <v>5</v>
      </c>
      <c r="M1186" s="246">
        <v>214450</v>
      </c>
      <c r="N1186" s="246">
        <v>2540587</v>
      </c>
      <c r="O1186" s="246">
        <v>10</v>
      </c>
      <c r="P1186" s="246">
        <v>59</v>
      </c>
      <c r="Q1186" s="246">
        <v>0</v>
      </c>
      <c r="R1186" s="246"/>
      <c r="S1186" s="246" t="s">
        <v>615</v>
      </c>
      <c r="T1186" s="246" t="s">
        <v>26</v>
      </c>
      <c r="U1186" s="246"/>
      <c r="V1186" t="str">
        <f>INDEX(樣區!H:H,MATCH(F1186,樣區!E:E,0))</f>
        <v>3月,5月</v>
      </c>
      <c r="W1186" s="3" t="str">
        <f t="shared" si="218"/>
        <v>Y</v>
      </c>
      <c r="X1186" s="3" t="str">
        <f t="shared" si="219"/>
        <v/>
      </c>
      <c r="Y1186" s="3" t="str">
        <f t="shared" si="220"/>
        <v>時間太晚</v>
      </c>
      <c r="Z1186" s="3" t="str">
        <f t="shared" si="221"/>
        <v/>
      </c>
      <c r="AA1186" s="3" t="str">
        <f t="shared" si="222"/>
        <v/>
      </c>
      <c r="AB1186" s="249" t="str">
        <f t="shared" si="223"/>
        <v/>
      </c>
      <c r="AC1186" s="3" t="str">
        <f t="shared" si="224"/>
        <v/>
      </c>
      <c r="AD1186" s="5" t="str">
        <f t="shared" si="228"/>
        <v/>
      </c>
      <c r="AE1186" s="3" t="str">
        <f t="shared" si="225"/>
        <v/>
      </c>
      <c r="AF1186" s="3"/>
      <c r="AH1186">
        <f>MATCH(ROUND(M1186,0)&amp;ROUND(N1186,0),樣點!N:N,0)</f>
        <v>1388</v>
      </c>
      <c r="AI1186" s="5">
        <f t="shared" si="226"/>
        <v>7.6388890156522393E-3</v>
      </c>
    </row>
    <row r="1187" spans="3:35">
      <c r="C1187" s="246" t="s">
        <v>610</v>
      </c>
      <c r="D1187" s="246" t="s">
        <v>611</v>
      </c>
      <c r="E1187" s="246" t="s">
        <v>612</v>
      </c>
      <c r="F1187" s="246" t="s">
        <v>613</v>
      </c>
      <c r="G1187" s="246">
        <v>2019</v>
      </c>
      <c r="H1187" s="246">
        <v>5</v>
      </c>
      <c r="I1187" s="246">
        <v>4</v>
      </c>
      <c r="J1187" s="246">
        <v>1</v>
      </c>
      <c r="K1187" s="246" t="s">
        <v>614</v>
      </c>
      <c r="L1187" s="247">
        <v>6</v>
      </c>
      <c r="M1187" s="246">
        <v>214591</v>
      </c>
      <c r="N1187" s="246">
        <v>2540817</v>
      </c>
      <c r="O1187" s="246">
        <v>11</v>
      </c>
      <c r="P1187" s="246">
        <v>10</v>
      </c>
      <c r="Q1187" s="246">
        <v>1</v>
      </c>
      <c r="R1187" s="246" t="s">
        <v>89</v>
      </c>
      <c r="S1187" s="246" t="s">
        <v>615</v>
      </c>
      <c r="T1187" s="246" t="s">
        <v>26</v>
      </c>
      <c r="U1187" s="246"/>
      <c r="V1187" t="str">
        <f>INDEX(樣區!H:H,MATCH(F1187,樣區!E:E,0))</f>
        <v>3月,5月</v>
      </c>
      <c r="W1187" s="3" t="str">
        <f t="shared" si="218"/>
        <v>Y</v>
      </c>
      <c r="X1187" s="3" t="str">
        <f t="shared" si="219"/>
        <v/>
      </c>
      <c r="Y1187" s="3" t="str">
        <f t="shared" si="220"/>
        <v>時間太晚</v>
      </c>
      <c r="Z1187" s="3" t="str">
        <f t="shared" si="221"/>
        <v/>
      </c>
      <c r="AA1187" s="3" t="str">
        <f t="shared" si="222"/>
        <v/>
      </c>
      <c r="AB1187" s="249" t="str">
        <f t="shared" si="223"/>
        <v/>
      </c>
      <c r="AC1187" s="3" t="str">
        <f t="shared" si="224"/>
        <v/>
      </c>
      <c r="AD1187" s="5" t="str">
        <f t="shared" si="228"/>
        <v/>
      </c>
      <c r="AE1187" s="3" t="str">
        <f t="shared" si="225"/>
        <v/>
      </c>
      <c r="AF1187" s="3"/>
      <c r="AH1187">
        <f>MATCH(ROUND(M1187,0)&amp;ROUND(N1187,0),樣點!N:N,0)</f>
        <v>1389</v>
      </c>
      <c r="AI1187" s="5" t="str">
        <f t="shared" si="226"/>
        <v/>
      </c>
    </row>
    <row r="1188" spans="3:35">
      <c r="C1188" s="246" t="s">
        <v>610</v>
      </c>
      <c r="D1188" s="246" t="s">
        <v>611</v>
      </c>
      <c r="E1188" s="246" t="s">
        <v>616</v>
      </c>
      <c r="F1188" s="246" t="s">
        <v>617</v>
      </c>
      <c r="G1188" s="246">
        <v>2019</v>
      </c>
      <c r="H1188" s="246">
        <v>5</v>
      </c>
      <c r="I1188" s="246">
        <v>28</v>
      </c>
      <c r="J1188" s="246">
        <v>1</v>
      </c>
      <c r="K1188" s="246" t="s">
        <v>618</v>
      </c>
      <c r="L1188" s="247">
        <v>1</v>
      </c>
      <c r="M1188" s="246">
        <v>217951</v>
      </c>
      <c r="N1188" s="246">
        <v>2546139</v>
      </c>
      <c r="O1188" s="246">
        <v>7</v>
      </c>
      <c r="P1188" s="246">
        <v>44</v>
      </c>
      <c r="Q1188" s="246">
        <v>0</v>
      </c>
      <c r="R1188" s="246"/>
      <c r="S1188" s="246" t="s">
        <v>615</v>
      </c>
      <c r="T1188" s="246" t="s">
        <v>26</v>
      </c>
      <c r="U1188" s="246"/>
      <c r="V1188" t="str">
        <f>INDEX(樣區!H:H,MATCH(F1188,樣區!E:E,0))</f>
        <v>3月,5月</v>
      </c>
      <c r="W1188" s="3" t="str">
        <f t="shared" si="218"/>
        <v>Y</v>
      </c>
      <c r="X1188" s="3" t="str">
        <f t="shared" si="219"/>
        <v/>
      </c>
      <c r="Y1188" s="3" t="str">
        <f t="shared" si="220"/>
        <v/>
      </c>
      <c r="Z1188" s="3" t="str">
        <f t="shared" si="221"/>
        <v/>
      </c>
      <c r="AA1188" s="3" t="str">
        <f t="shared" si="222"/>
        <v/>
      </c>
      <c r="AB1188" s="249" t="str">
        <f t="shared" si="223"/>
        <v/>
      </c>
      <c r="AC1188" s="3" t="str">
        <f t="shared" si="224"/>
        <v/>
      </c>
      <c r="AD1188" s="5" t="str">
        <f t="shared" si="228"/>
        <v/>
      </c>
      <c r="AE1188" s="3" t="str">
        <f t="shared" si="225"/>
        <v/>
      </c>
      <c r="AF1188" s="3"/>
      <c r="AH1188">
        <f>MATCH(ROUND(M1188,0)&amp;ROUND(N1188,0),樣點!N:N,0)</f>
        <v>1390</v>
      </c>
      <c r="AI1188" s="5">
        <f t="shared" si="226"/>
        <v>6.2499999767169356E-3</v>
      </c>
    </row>
    <row r="1189" spans="3:35">
      <c r="C1189" s="246" t="s">
        <v>610</v>
      </c>
      <c r="D1189" s="246" t="s">
        <v>611</v>
      </c>
      <c r="E1189" s="246" t="s">
        <v>616</v>
      </c>
      <c r="F1189" s="246" t="s">
        <v>617</v>
      </c>
      <c r="G1189" s="246">
        <v>2019</v>
      </c>
      <c r="H1189" s="246">
        <v>5</v>
      </c>
      <c r="I1189" s="246">
        <v>28</v>
      </c>
      <c r="J1189" s="246">
        <v>1</v>
      </c>
      <c r="K1189" s="246" t="s">
        <v>618</v>
      </c>
      <c r="L1189" s="247">
        <v>2</v>
      </c>
      <c r="M1189" s="246">
        <v>217791</v>
      </c>
      <c r="N1189" s="246">
        <v>2545986</v>
      </c>
      <c r="O1189" s="246">
        <v>7</v>
      </c>
      <c r="P1189" s="246">
        <v>35</v>
      </c>
      <c r="Q1189" s="246">
        <v>0</v>
      </c>
      <c r="R1189" s="246"/>
      <c r="S1189" s="246" t="s">
        <v>615</v>
      </c>
      <c r="T1189" s="246" t="s">
        <v>26</v>
      </c>
      <c r="U1189" s="246"/>
      <c r="V1189" t="str">
        <f>INDEX(樣區!H:H,MATCH(F1189,樣區!E:E,0))</f>
        <v>3月,5月</v>
      </c>
      <c r="W1189" s="3" t="str">
        <f t="shared" si="218"/>
        <v>Y</v>
      </c>
      <c r="X1189" s="3" t="str">
        <f t="shared" si="219"/>
        <v/>
      </c>
      <c r="Y1189" s="3" t="str">
        <f t="shared" si="220"/>
        <v/>
      </c>
      <c r="Z1189" s="3" t="str">
        <f t="shared" si="221"/>
        <v/>
      </c>
      <c r="AA1189" s="3" t="str">
        <f t="shared" si="222"/>
        <v/>
      </c>
      <c r="AB1189" s="249" t="str">
        <f t="shared" si="223"/>
        <v/>
      </c>
      <c r="AC1189" s="3" t="str">
        <f t="shared" si="224"/>
        <v/>
      </c>
      <c r="AD1189" s="5" t="str">
        <f t="shared" si="228"/>
        <v/>
      </c>
      <c r="AE1189" s="3" t="str">
        <f t="shared" si="225"/>
        <v/>
      </c>
      <c r="AF1189" s="3"/>
      <c r="AH1189">
        <f>MATCH(ROUND(M1189,0)&amp;ROUND(N1189,0),樣點!N:N,0)</f>
        <v>1391</v>
      </c>
      <c r="AI1189" s="5">
        <f t="shared" si="226"/>
        <v>7.6388890156522393E-3</v>
      </c>
    </row>
    <row r="1190" spans="3:35">
      <c r="C1190" s="246" t="s">
        <v>610</v>
      </c>
      <c r="D1190" s="246" t="s">
        <v>611</v>
      </c>
      <c r="E1190" s="246" t="s">
        <v>616</v>
      </c>
      <c r="F1190" s="246" t="s">
        <v>617</v>
      </c>
      <c r="G1190" s="246">
        <v>2019</v>
      </c>
      <c r="H1190" s="246">
        <v>5</v>
      </c>
      <c r="I1190" s="246">
        <v>28</v>
      </c>
      <c r="J1190" s="246">
        <v>1</v>
      </c>
      <c r="K1190" s="246" t="s">
        <v>618</v>
      </c>
      <c r="L1190" s="247">
        <v>3</v>
      </c>
      <c r="M1190" s="246">
        <v>217563</v>
      </c>
      <c r="N1190" s="246">
        <v>2545875</v>
      </c>
      <c r="O1190" s="246">
        <v>7</v>
      </c>
      <c r="P1190" s="246">
        <v>24</v>
      </c>
      <c r="Q1190" s="246">
        <v>0</v>
      </c>
      <c r="R1190" s="246"/>
      <c r="S1190" s="246" t="s">
        <v>615</v>
      </c>
      <c r="T1190" s="246" t="s">
        <v>54</v>
      </c>
      <c r="U1190" s="246"/>
      <c r="V1190" t="str">
        <f>INDEX(樣區!H:H,MATCH(F1190,樣區!E:E,0))</f>
        <v>3月,5月</v>
      </c>
      <c r="W1190" s="3" t="str">
        <f t="shared" si="218"/>
        <v>Y</v>
      </c>
      <c r="X1190" s="3" t="str">
        <f t="shared" si="219"/>
        <v/>
      </c>
      <c r="Y1190" s="3" t="str">
        <f t="shared" si="220"/>
        <v/>
      </c>
      <c r="Z1190" s="3" t="str">
        <f t="shared" si="221"/>
        <v/>
      </c>
      <c r="AA1190" s="3" t="str">
        <f t="shared" si="222"/>
        <v/>
      </c>
      <c r="AB1190" s="249" t="str">
        <f t="shared" si="223"/>
        <v/>
      </c>
      <c r="AC1190" s="3" t="str">
        <f t="shared" si="224"/>
        <v/>
      </c>
      <c r="AD1190" s="5" t="str">
        <f t="shared" si="228"/>
        <v/>
      </c>
      <c r="AE1190" s="3" t="str">
        <f t="shared" si="225"/>
        <v/>
      </c>
      <c r="AF1190" s="3"/>
      <c r="AH1190">
        <f>MATCH(ROUND(M1190,0)&amp;ROUND(N1190,0),樣點!N:N,0)</f>
        <v>1392</v>
      </c>
      <c r="AI1190" s="5">
        <f t="shared" si="226"/>
        <v>5.555555981118232E-3</v>
      </c>
    </row>
    <row r="1191" spans="3:35">
      <c r="C1191" s="246" t="s">
        <v>610</v>
      </c>
      <c r="D1191" s="246" t="s">
        <v>611</v>
      </c>
      <c r="E1191" s="246" t="s">
        <v>616</v>
      </c>
      <c r="F1191" s="246" t="s">
        <v>617</v>
      </c>
      <c r="G1191" s="246">
        <v>2019</v>
      </c>
      <c r="H1191" s="246">
        <v>5</v>
      </c>
      <c r="I1191" s="246">
        <v>28</v>
      </c>
      <c r="J1191" s="246">
        <v>1</v>
      </c>
      <c r="K1191" s="246" t="s">
        <v>618</v>
      </c>
      <c r="L1191" s="247">
        <v>4</v>
      </c>
      <c r="M1191" s="246">
        <v>217393</v>
      </c>
      <c r="N1191" s="246">
        <v>2545737</v>
      </c>
      <c r="O1191" s="246">
        <v>7</v>
      </c>
      <c r="P1191" s="246">
        <v>16</v>
      </c>
      <c r="Q1191" s="246">
        <v>0</v>
      </c>
      <c r="R1191" s="246"/>
      <c r="S1191" s="246" t="s">
        <v>615</v>
      </c>
      <c r="T1191" s="246" t="s">
        <v>26</v>
      </c>
      <c r="U1191" s="246"/>
      <c r="V1191" t="str">
        <f>INDEX(樣區!H:H,MATCH(F1191,樣區!E:E,0))</f>
        <v>3月,5月</v>
      </c>
      <c r="W1191" s="3" t="str">
        <f t="shared" si="218"/>
        <v>Y</v>
      </c>
      <c r="X1191" s="3" t="str">
        <f t="shared" si="219"/>
        <v/>
      </c>
      <c r="Y1191" s="3" t="str">
        <f t="shared" si="220"/>
        <v/>
      </c>
      <c r="Z1191" s="3" t="str">
        <f t="shared" si="221"/>
        <v/>
      </c>
      <c r="AA1191" s="3" t="str">
        <f t="shared" si="222"/>
        <v/>
      </c>
      <c r="AB1191" s="249" t="str">
        <f t="shared" si="223"/>
        <v/>
      </c>
      <c r="AC1191" s="3" t="str">
        <f t="shared" si="224"/>
        <v/>
      </c>
      <c r="AD1191" s="5" t="str">
        <f t="shared" si="228"/>
        <v/>
      </c>
      <c r="AE1191" s="3" t="str">
        <f t="shared" si="225"/>
        <v/>
      </c>
      <c r="AF1191" s="3"/>
      <c r="AH1191">
        <f>MATCH(ROUND(M1191,0)&amp;ROUND(N1191,0),樣點!N:N,0)</f>
        <v>1393</v>
      </c>
      <c r="AI1191" s="5">
        <f t="shared" si="226"/>
        <v>5.5555549915879965E-3</v>
      </c>
    </row>
    <row r="1192" spans="3:35">
      <c r="C1192" s="246" t="s">
        <v>610</v>
      </c>
      <c r="D1192" s="246" t="s">
        <v>611</v>
      </c>
      <c r="E1192" s="246" t="s">
        <v>616</v>
      </c>
      <c r="F1192" s="246" t="s">
        <v>617</v>
      </c>
      <c r="G1192" s="246">
        <v>2019</v>
      </c>
      <c r="H1192" s="246">
        <v>5</v>
      </c>
      <c r="I1192" s="246">
        <v>28</v>
      </c>
      <c r="J1192" s="246">
        <v>1</v>
      </c>
      <c r="K1192" s="246" t="s">
        <v>618</v>
      </c>
      <c r="L1192" s="247">
        <v>5</v>
      </c>
      <c r="M1192" s="246">
        <v>217272</v>
      </c>
      <c r="N1192" s="246">
        <v>2545547</v>
      </c>
      <c r="O1192" s="246">
        <v>7</v>
      </c>
      <c r="P1192" s="246">
        <v>8</v>
      </c>
      <c r="Q1192" s="246">
        <v>0</v>
      </c>
      <c r="R1192" s="246"/>
      <c r="S1192" s="246" t="s">
        <v>615</v>
      </c>
      <c r="T1192" s="246" t="s">
        <v>26</v>
      </c>
      <c r="U1192" s="246"/>
      <c r="V1192" t="str">
        <f>INDEX(樣區!H:H,MATCH(F1192,樣區!E:E,0))</f>
        <v>3月,5月</v>
      </c>
      <c r="W1192" s="3" t="str">
        <f t="shared" si="218"/>
        <v>Y</v>
      </c>
      <c r="X1192" s="3" t="str">
        <f t="shared" si="219"/>
        <v/>
      </c>
      <c r="Y1192" s="3" t="str">
        <f t="shared" si="220"/>
        <v/>
      </c>
      <c r="Z1192" s="3" t="str">
        <f t="shared" si="221"/>
        <v/>
      </c>
      <c r="AA1192" s="3" t="str">
        <f t="shared" si="222"/>
        <v/>
      </c>
      <c r="AB1192" s="249" t="str">
        <f t="shared" si="223"/>
        <v/>
      </c>
      <c r="AC1192" s="3" t="str">
        <f t="shared" si="224"/>
        <v/>
      </c>
      <c r="AD1192" s="5" t="str">
        <f t="shared" si="228"/>
        <v/>
      </c>
      <c r="AE1192" s="3" t="str">
        <f t="shared" si="225"/>
        <v/>
      </c>
      <c r="AF1192" s="3"/>
      <c r="AH1192">
        <f>MATCH(ROUND(M1192,0)&amp;ROUND(N1192,0),樣點!N:N,0)</f>
        <v>1394</v>
      </c>
      <c r="AI1192" s="5">
        <f t="shared" si="226"/>
        <v>7.6388890156522393E-3</v>
      </c>
    </row>
    <row r="1193" spans="3:35">
      <c r="C1193" s="246" t="s">
        <v>610</v>
      </c>
      <c r="D1193" s="246" t="s">
        <v>611</v>
      </c>
      <c r="E1193" s="246" t="s">
        <v>616</v>
      </c>
      <c r="F1193" s="246" t="s">
        <v>617</v>
      </c>
      <c r="G1193" s="246">
        <v>2019</v>
      </c>
      <c r="H1193" s="246">
        <v>5</v>
      </c>
      <c r="I1193" s="246">
        <v>28</v>
      </c>
      <c r="J1193" s="246">
        <v>1</v>
      </c>
      <c r="K1193" s="246" t="s">
        <v>618</v>
      </c>
      <c r="L1193" s="247">
        <v>6</v>
      </c>
      <c r="M1193" s="246">
        <v>217233</v>
      </c>
      <c r="N1193" s="246">
        <v>2545324</v>
      </c>
      <c r="O1193" s="246">
        <v>6</v>
      </c>
      <c r="P1193" s="246">
        <v>57</v>
      </c>
      <c r="Q1193" s="246">
        <v>0</v>
      </c>
      <c r="R1193" s="246"/>
      <c r="S1193" s="246" t="s">
        <v>615</v>
      </c>
      <c r="T1193" s="246" t="s">
        <v>26</v>
      </c>
      <c r="U1193" s="246"/>
      <c r="V1193" t="str">
        <f>INDEX(樣區!H:H,MATCH(F1193,樣區!E:E,0))</f>
        <v>3月,5月</v>
      </c>
      <c r="W1193" s="3" t="str">
        <f t="shared" si="218"/>
        <v>Y</v>
      </c>
      <c r="X1193" s="3" t="str">
        <f t="shared" si="219"/>
        <v/>
      </c>
      <c r="Y1193" s="3" t="str">
        <f t="shared" si="220"/>
        <v/>
      </c>
      <c r="Z1193" s="3" t="str">
        <f t="shared" si="221"/>
        <v/>
      </c>
      <c r="AA1193" s="3" t="str">
        <f t="shared" si="222"/>
        <v/>
      </c>
      <c r="AB1193" s="249" t="str">
        <f t="shared" si="223"/>
        <v/>
      </c>
      <c r="AC1193" s="3" t="str">
        <f t="shared" si="224"/>
        <v/>
      </c>
      <c r="AD1193" s="5" t="str">
        <f t="shared" si="228"/>
        <v/>
      </c>
      <c r="AE1193" s="3" t="str">
        <f t="shared" si="225"/>
        <v/>
      </c>
      <c r="AF1193" s="3"/>
      <c r="AH1193">
        <f>MATCH(ROUND(M1193,0)&amp;ROUND(N1193,0),樣點!N:N,0)</f>
        <v>1395</v>
      </c>
      <c r="AI1193" s="5" t="str">
        <f t="shared" si="226"/>
        <v/>
      </c>
    </row>
    <row r="1194" spans="3:35">
      <c r="C1194" s="246" t="s">
        <v>610</v>
      </c>
      <c r="D1194" s="246" t="s">
        <v>611</v>
      </c>
      <c r="E1194" s="246" t="s">
        <v>619</v>
      </c>
      <c r="F1194" s="246" t="s">
        <v>620</v>
      </c>
      <c r="G1194" s="246">
        <v>2019</v>
      </c>
      <c r="H1194" s="246">
        <v>5</v>
      </c>
      <c r="I1194" s="246">
        <v>22</v>
      </c>
      <c r="J1194" s="246">
        <v>1</v>
      </c>
      <c r="K1194" s="246" t="s">
        <v>621</v>
      </c>
      <c r="L1194" s="247">
        <v>1</v>
      </c>
      <c r="M1194" s="246">
        <v>212820</v>
      </c>
      <c r="N1194" s="246">
        <v>2552349</v>
      </c>
      <c r="O1194" s="246">
        <v>8</v>
      </c>
      <c r="P1194" s="246">
        <v>34</v>
      </c>
      <c r="Q1194" s="246">
        <v>0</v>
      </c>
      <c r="R1194" s="246"/>
      <c r="S1194" s="246" t="s">
        <v>615</v>
      </c>
      <c r="T1194" s="246" t="s">
        <v>26</v>
      </c>
      <c r="U1194" s="246"/>
      <c r="V1194" t="str">
        <f>INDEX(樣區!H:H,MATCH(F1194,樣區!E:E,0))</f>
        <v>3月,5月</v>
      </c>
      <c r="W1194" s="3" t="str">
        <f t="shared" si="218"/>
        <v>Y</v>
      </c>
      <c r="X1194" s="3" t="str">
        <f t="shared" si="219"/>
        <v/>
      </c>
      <c r="Y1194" s="3" t="str">
        <f t="shared" si="220"/>
        <v/>
      </c>
      <c r="Z1194" s="3" t="str">
        <f t="shared" si="221"/>
        <v/>
      </c>
      <c r="AA1194" s="3" t="str">
        <f t="shared" si="222"/>
        <v/>
      </c>
      <c r="AB1194" s="249" t="str">
        <f t="shared" si="223"/>
        <v/>
      </c>
      <c r="AC1194" s="3" t="str">
        <f t="shared" si="224"/>
        <v/>
      </c>
      <c r="AD1194" s="5" t="str">
        <f t="shared" si="228"/>
        <v/>
      </c>
      <c r="AE1194" s="3" t="str">
        <f t="shared" si="225"/>
        <v/>
      </c>
      <c r="AF1194" s="3"/>
      <c r="AH1194">
        <f>MATCH(ROUND(M1194,0)&amp;ROUND(N1194,0),樣點!N:N,0)</f>
        <v>1396</v>
      </c>
      <c r="AI1194" s="5">
        <f t="shared" si="226"/>
        <v>4.1666670003905892E-3</v>
      </c>
    </row>
    <row r="1195" spans="3:35">
      <c r="C1195" s="246" t="s">
        <v>610</v>
      </c>
      <c r="D1195" s="246" t="s">
        <v>611</v>
      </c>
      <c r="E1195" s="246" t="s">
        <v>619</v>
      </c>
      <c r="F1195" s="246" t="s">
        <v>620</v>
      </c>
      <c r="G1195" s="246">
        <v>2019</v>
      </c>
      <c r="H1195" s="246">
        <v>5</v>
      </c>
      <c r="I1195" s="246">
        <v>22</v>
      </c>
      <c r="J1195" s="246">
        <v>1</v>
      </c>
      <c r="K1195" s="246" t="s">
        <v>621</v>
      </c>
      <c r="L1195" s="247">
        <v>2</v>
      </c>
      <c r="M1195" s="246">
        <v>212771</v>
      </c>
      <c r="N1195" s="246">
        <v>2552192</v>
      </c>
      <c r="O1195" s="246">
        <v>8</v>
      </c>
      <c r="P1195" s="246">
        <v>40</v>
      </c>
      <c r="Q1195" s="246">
        <v>0</v>
      </c>
      <c r="R1195" s="246"/>
      <c r="S1195" s="246" t="s">
        <v>615</v>
      </c>
      <c r="T1195" s="246" t="s">
        <v>26</v>
      </c>
      <c r="U1195" s="246"/>
      <c r="V1195" t="str">
        <f>INDEX(樣區!H:H,MATCH(F1195,樣區!E:E,0))</f>
        <v>3月,5月</v>
      </c>
      <c r="W1195" s="3" t="str">
        <f t="shared" si="218"/>
        <v>N</v>
      </c>
      <c r="X1195" s="3" t="str">
        <f t="shared" si="219"/>
        <v/>
      </c>
      <c r="Y1195" s="3" t="str">
        <f t="shared" si="220"/>
        <v/>
      </c>
      <c r="Z1195" s="3" t="str">
        <f t="shared" si="221"/>
        <v/>
      </c>
      <c r="AA1195" s="3" t="str">
        <f t="shared" si="222"/>
        <v/>
      </c>
      <c r="AB1195" s="2" t="str">
        <f t="shared" si="223"/>
        <v/>
      </c>
      <c r="AC1195" s="3" t="str">
        <f t="shared" si="224"/>
        <v/>
      </c>
      <c r="AD1195" s="5" t="str">
        <f>IF(ISBLANK(O1195),"需記錄時間",IFERROR(IF((AI1195-TIME(0,5,59))&lt;0,"需計滿6分鍾",""),""))</f>
        <v/>
      </c>
      <c r="AE1195" s="3" t="str">
        <f t="shared" si="225"/>
        <v/>
      </c>
      <c r="AF1195" s="3"/>
      <c r="AH1195" t="e">
        <f>MATCH(ROUND(M1195,0)&amp;ROUND(N1195,0),樣點!N:N,0)</f>
        <v>#N/A</v>
      </c>
      <c r="AI1195" s="5">
        <f t="shared" si="226"/>
        <v>4.1666660108603537E-3</v>
      </c>
    </row>
    <row r="1196" spans="3:35">
      <c r="C1196" s="246" t="s">
        <v>610</v>
      </c>
      <c r="D1196" s="246" t="s">
        <v>611</v>
      </c>
      <c r="E1196" s="246" t="s">
        <v>619</v>
      </c>
      <c r="F1196" s="246" t="s">
        <v>620</v>
      </c>
      <c r="G1196" s="246">
        <v>2019</v>
      </c>
      <c r="H1196" s="246">
        <v>5</v>
      </c>
      <c r="I1196" s="246">
        <v>22</v>
      </c>
      <c r="J1196" s="246">
        <v>1</v>
      </c>
      <c r="K1196" s="246" t="s">
        <v>621</v>
      </c>
      <c r="L1196" s="247">
        <v>3</v>
      </c>
      <c r="M1196" s="246">
        <v>212800</v>
      </c>
      <c r="N1196" s="246">
        <v>2552543</v>
      </c>
      <c r="O1196" s="246">
        <v>8</v>
      </c>
      <c r="P1196" s="246">
        <v>46</v>
      </c>
      <c r="Q1196" s="246">
        <v>0</v>
      </c>
      <c r="R1196" s="246"/>
      <c r="S1196" s="246" t="s">
        <v>615</v>
      </c>
      <c r="T1196" s="246" t="s">
        <v>133</v>
      </c>
      <c r="U1196" s="246"/>
      <c r="V1196" t="str">
        <f>INDEX(樣區!H:H,MATCH(F1196,樣區!E:E,0))</f>
        <v>3月,5月</v>
      </c>
      <c r="W1196" s="3" t="str">
        <f t="shared" si="218"/>
        <v>Y</v>
      </c>
      <c r="X1196" s="3" t="str">
        <f t="shared" si="219"/>
        <v/>
      </c>
      <c r="Y1196" s="3" t="str">
        <f t="shared" si="220"/>
        <v/>
      </c>
      <c r="Z1196" s="3" t="str">
        <f t="shared" si="221"/>
        <v/>
      </c>
      <c r="AA1196" s="3" t="str">
        <f t="shared" si="222"/>
        <v/>
      </c>
      <c r="AB1196" s="249" t="str">
        <f t="shared" si="223"/>
        <v/>
      </c>
      <c r="AC1196" s="3" t="str">
        <f t="shared" si="224"/>
        <v/>
      </c>
      <c r="AD1196" s="5" t="str">
        <f t="shared" ref="AD1196:AD1206" si="229">IF(ISBLANK(O1196),"需記錄時間",IFERROR(IF((AI1196-TIME(0,5,59))&lt;0,"需計滿6分鐘",""),""))</f>
        <v>需計滿6分鐘</v>
      </c>
      <c r="AE1196" s="3" t="str">
        <f t="shared" si="225"/>
        <v/>
      </c>
      <c r="AF1196" s="3"/>
      <c r="AH1196">
        <f>MATCH(ROUND(M1196,0)&amp;ROUND(N1196,0),樣點!N:N,0)</f>
        <v>1398</v>
      </c>
      <c r="AI1196" s="5">
        <f t="shared" si="226"/>
        <v>2.0833330345340073E-3</v>
      </c>
    </row>
    <row r="1197" spans="3:35">
      <c r="C1197" s="246" t="s">
        <v>610</v>
      </c>
      <c r="D1197" s="246" t="s">
        <v>611</v>
      </c>
      <c r="E1197" s="246" t="s">
        <v>619</v>
      </c>
      <c r="F1197" s="246" t="s">
        <v>620</v>
      </c>
      <c r="G1197" s="246">
        <v>2019</v>
      </c>
      <c r="H1197" s="246">
        <v>5</v>
      </c>
      <c r="I1197" s="246">
        <v>22</v>
      </c>
      <c r="J1197" s="246">
        <v>1</v>
      </c>
      <c r="K1197" s="246" t="s">
        <v>621</v>
      </c>
      <c r="L1197" s="247">
        <v>4</v>
      </c>
      <c r="M1197" s="246">
        <v>212934</v>
      </c>
      <c r="N1197" s="246">
        <v>2552724</v>
      </c>
      <c r="O1197" s="246">
        <v>8</v>
      </c>
      <c r="P1197" s="246">
        <v>43</v>
      </c>
      <c r="Q1197" s="246">
        <v>0</v>
      </c>
      <c r="R1197" s="246"/>
      <c r="S1197" s="246" t="s">
        <v>615</v>
      </c>
      <c r="T1197" s="246" t="s">
        <v>133</v>
      </c>
      <c r="U1197" s="246"/>
      <c r="V1197" t="str">
        <f>INDEX(樣區!H:H,MATCH(F1197,樣區!E:E,0))</f>
        <v>3月,5月</v>
      </c>
      <c r="W1197" s="3" t="str">
        <f t="shared" si="218"/>
        <v>Y</v>
      </c>
      <c r="X1197" s="3" t="str">
        <f t="shared" si="219"/>
        <v/>
      </c>
      <c r="Y1197" s="3" t="str">
        <f t="shared" si="220"/>
        <v/>
      </c>
      <c r="Z1197" s="3" t="str">
        <f t="shared" si="221"/>
        <v/>
      </c>
      <c r="AA1197" s="3" t="str">
        <f t="shared" si="222"/>
        <v/>
      </c>
      <c r="AB1197" s="249" t="str">
        <f t="shared" si="223"/>
        <v/>
      </c>
      <c r="AC1197" s="3" t="str">
        <f t="shared" si="224"/>
        <v/>
      </c>
      <c r="AD1197" s="5" t="str">
        <f t="shared" si="229"/>
        <v/>
      </c>
      <c r="AE1197" s="3" t="str">
        <f t="shared" si="225"/>
        <v/>
      </c>
      <c r="AF1197" s="3"/>
      <c r="AH1197">
        <f>MATCH(ROUND(M1197,0)&amp;ROUND(N1197,0),樣點!N:N,0)</f>
        <v>1399</v>
      </c>
      <c r="AI1197" s="5">
        <f t="shared" si="226"/>
        <v>4.8611109959892929E-3</v>
      </c>
    </row>
    <row r="1198" spans="3:35">
      <c r="C1198" s="246" t="s">
        <v>610</v>
      </c>
      <c r="D1198" s="246" t="s">
        <v>611</v>
      </c>
      <c r="E1198" s="246" t="s">
        <v>619</v>
      </c>
      <c r="F1198" s="246" t="s">
        <v>620</v>
      </c>
      <c r="G1198" s="246">
        <v>2019</v>
      </c>
      <c r="H1198" s="246">
        <v>5</v>
      </c>
      <c r="I1198" s="246">
        <v>22</v>
      </c>
      <c r="J1198" s="246">
        <v>1</v>
      </c>
      <c r="K1198" s="246" t="s">
        <v>621</v>
      </c>
      <c r="L1198" s="247">
        <v>5</v>
      </c>
      <c r="M1198" s="246">
        <v>213084</v>
      </c>
      <c r="N1198" s="246">
        <v>2552905</v>
      </c>
      <c r="O1198" s="246">
        <v>8</v>
      </c>
      <c r="P1198" s="246">
        <v>50</v>
      </c>
      <c r="Q1198" s="246">
        <v>0</v>
      </c>
      <c r="R1198" s="246"/>
      <c r="S1198" s="246" t="s">
        <v>615</v>
      </c>
      <c r="T1198" s="246" t="s">
        <v>32</v>
      </c>
      <c r="U1198" s="246"/>
      <c r="V1198" t="str">
        <f>INDEX(樣區!H:H,MATCH(F1198,樣區!E:E,0))</f>
        <v>3月,5月</v>
      </c>
      <c r="W1198" s="3" t="str">
        <f t="shared" si="218"/>
        <v>Y</v>
      </c>
      <c r="X1198" s="3" t="str">
        <f t="shared" si="219"/>
        <v/>
      </c>
      <c r="Y1198" s="3" t="str">
        <f t="shared" si="220"/>
        <v/>
      </c>
      <c r="Z1198" s="3" t="str">
        <f t="shared" si="221"/>
        <v/>
      </c>
      <c r="AA1198" s="3" t="str">
        <f t="shared" si="222"/>
        <v/>
      </c>
      <c r="AB1198" s="249" t="str">
        <f t="shared" si="223"/>
        <v/>
      </c>
      <c r="AC1198" s="3" t="str">
        <f t="shared" si="224"/>
        <v/>
      </c>
      <c r="AD1198" s="5" t="str">
        <f t="shared" si="229"/>
        <v/>
      </c>
      <c r="AE1198" s="3" t="str">
        <f t="shared" si="225"/>
        <v/>
      </c>
      <c r="AF1198" s="3"/>
      <c r="AH1198">
        <f>MATCH(ROUND(M1198,0)&amp;ROUND(N1198,0),樣點!N:N,0)</f>
        <v>1400</v>
      </c>
      <c r="AI1198" s="5">
        <f t="shared" si="226"/>
        <v>4.1666670003905892E-3</v>
      </c>
    </row>
    <row r="1199" spans="3:35">
      <c r="C1199" s="246" t="s">
        <v>610</v>
      </c>
      <c r="D1199" s="246" t="s">
        <v>611</v>
      </c>
      <c r="E1199" s="246" t="s">
        <v>619</v>
      </c>
      <c r="F1199" s="246" t="s">
        <v>620</v>
      </c>
      <c r="G1199" s="246">
        <v>2019</v>
      </c>
      <c r="H1199" s="246">
        <v>5</v>
      </c>
      <c r="I1199" s="246">
        <v>22</v>
      </c>
      <c r="J1199" s="246">
        <v>1</v>
      </c>
      <c r="K1199" s="246" t="s">
        <v>621</v>
      </c>
      <c r="L1199" s="247">
        <v>6</v>
      </c>
      <c r="M1199" s="246">
        <v>213115</v>
      </c>
      <c r="N1199" s="246">
        <v>2553113</v>
      </c>
      <c r="O1199" s="246">
        <v>8</v>
      </c>
      <c r="P1199" s="246">
        <v>56</v>
      </c>
      <c r="Q1199" s="246">
        <v>0</v>
      </c>
      <c r="R1199" s="246"/>
      <c r="S1199" s="246" t="s">
        <v>615</v>
      </c>
      <c r="T1199" s="246" t="s">
        <v>32</v>
      </c>
      <c r="U1199" s="246"/>
      <c r="V1199" t="str">
        <f>INDEX(樣區!H:H,MATCH(F1199,樣區!E:E,0))</f>
        <v>3月,5月</v>
      </c>
      <c r="W1199" s="3" t="str">
        <f t="shared" si="218"/>
        <v>Y</v>
      </c>
      <c r="X1199" s="3" t="str">
        <f t="shared" si="219"/>
        <v/>
      </c>
      <c r="Y1199" s="3" t="str">
        <f t="shared" si="220"/>
        <v/>
      </c>
      <c r="Z1199" s="3" t="str">
        <f t="shared" si="221"/>
        <v/>
      </c>
      <c r="AA1199" s="3" t="str">
        <f t="shared" si="222"/>
        <v/>
      </c>
      <c r="AB1199" s="249" t="str">
        <f t="shared" si="223"/>
        <v/>
      </c>
      <c r="AC1199" s="3" t="str">
        <f t="shared" si="224"/>
        <v/>
      </c>
      <c r="AD1199" s="5" t="str">
        <f t="shared" si="229"/>
        <v/>
      </c>
      <c r="AE1199" s="3" t="str">
        <f t="shared" si="225"/>
        <v/>
      </c>
      <c r="AF1199" s="3"/>
      <c r="AH1199">
        <f>MATCH(ROUND(M1199,0)&amp;ROUND(N1199,0),樣點!N:N,0)</f>
        <v>1401</v>
      </c>
      <c r="AI1199" s="5" t="str">
        <f t="shared" si="226"/>
        <v/>
      </c>
    </row>
    <row r="1200" spans="3:35">
      <c r="C1200" s="246" t="s">
        <v>610</v>
      </c>
      <c r="D1200" s="246" t="s">
        <v>611</v>
      </c>
      <c r="E1200" s="246" t="s">
        <v>622</v>
      </c>
      <c r="F1200" s="246" t="s">
        <v>623</v>
      </c>
      <c r="G1200" s="246">
        <v>2019</v>
      </c>
      <c r="H1200" s="246">
        <v>5</v>
      </c>
      <c r="I1200" s="246">
        <v>28</v>
      </c>
      <c r="J1200" s="246">
        <v>1</v>
      </c>
      <c r="K1200" s="246" t="s">
        <v>624</v>
      </c>
      <c r="L1200" s="247">
        <v>1</v>
      </c>
      <c r="M1200" s="246">
        <v>223169</v>
      </c>
      <c r="N1200" s="246">
        <v>2554819</v>
      </c>
      <c r="O1200" s="246">
        <v>8</v>
      </c>
      <c r="P1200" s="246">
        <v>14</v>
      </c>
      <c r="Q1200" s="246">
        <v>0</v>
      </c>
      <c r="R1200" s="246"/>
      <c r="S1200" s="246" t="s">
        <v>615</v>
      </c>
      <c r="T1200" s="246" t="s">
        <v>133</v>
      </c>
      <c r="U1200" s="246"/>
      <c r="V1200" t="str">
        <f>INDEX(樣區!H:H,MATCH(F1200,樣區!E:E,0))</f>
        <v>3月,5月</v>
      </c>
      <c r="W1200" s="3" t="str">
        <f t="shared" si="218"/>
        <v>Y</v>
      </c>
      <c r="X1200" s="3" t="str">
        <f t="shared" si="219"/>
        <v/>
      </c>
      <c r="Y1200" s="3" t="str">
        <f t="shared" si="220"/>
        <v/>
      </c>
      <c r="Z1200" s="3" t="str">
        <f t="shared" si="221"/>
        <v/>
      </c>
      <c r="AA1200" s="3" t="str">
        <f t="shared" si="222"/>
        <v/>
      </c>
      <c r="AB1200" s="249" t="str">
        <f t="shared" si="223"/>
        <v/>
      </c>
      <c r="AC1200" s="3" t="str">
        <f t="shared" si="224"/>
        <v/>
      </c>
      <c r="AD1200" s="5" t="str">
        <f t="shared" si="229"/>
        <v/>
      </c>
      <c r="AE1200" s="3" t="str">
        <f t="shared" si="225"/>
        <v/>
      </c>
      <c r="AF1200" s="3"/>
      <c r="AH1200">
        <f>MATCH(ROUND(M1200,0)&amp;ROUND(N1200,0),樣點!N:N,0)</f>
        <v>1402</v>
      </c>
      <c r="AI1200" s="5">
        <f t="shared" si="226"/>
        <v>6.9444440305233002E-3</v>
      </c>
    </row>
    <row r="1201" spans="3:35">
      <c r="C1201" s="246" t="s">
        <v>610</v>
      </c>
      <c r="D1201" s="246" t="s">
        <v>611</v>
      </c>
      <c r="E1201" s="246" t="s">
        <v>622</v>
      </c>
      <c r="F1201" s="246" t="s">
        <v>623</v>
      </c>
      <c r="G1201" s="246">
        <v>2019</v>
      </c>
      <c r="H1201" s="246">
        <v>5</v>
      </c>
      <c r="I1201" s="246">
        <v>28</v>
      </c>
      <c r="J1201" s="246">
        <v>1</v>
      </c>
      <c r="K1201" s="246" t="s">
        <v>624</v>
      </c>
      <c r="L1201" s="247">
        <v>2</v>
      </c>
      <c r="M1201" s="246">
        <v>223150</v>
      </c>
      <c r="N1201" s="246">
        <v>2554484</v>
      </c>
      <c r="O1201" s="246">
        <v>8</v>
      </c>
      <c r="P1201" s="246">
        <v>4</v>
      </c>
      <c r="Q1201" s="246">
        <v>0</v>
      </c>
      <c r="R1201" s="246"/>
      <c r="S1201" s="246" t="s">
        <v>615</v>
      </c>
      <c r="T1201" s="246" t="s">
        <v>26</v>
      </c>
      <c r="U1201" s="246"/>
      <c r="V1201" t="str">
        <f>INDEX(樣區!H:H,MATCH(F1201,樣區!E:E,0))</f>
        <v>3月,5月</v>
      </c>
      <c r="W1201" s="3" t="str">
        <f t="shared" si="218"/>
        <v>Y</v>
      </c>
      <c r="X1201" s="3" t="str">
        <f t="shared" si="219"/>
        <v/>
      </c>
      <c r="Y1201" s="3" t="str">
        <f t="shared" si="220"/>
        <v/>
      </c>
      <c r="Z1201" s="3" t="str">
        <f t="shared" si="221"/>
        <v/>
      </c>
      <c r="AA1201" s="3" t="str">
        <f t="shared" si="222"/>
        <v/>
      </c>
      <c r="AB1201" s="249" t="str">
        <f t="shared" si="223"/>
        <v/>
      </c>
      <c r="AC1201" s="3" t="str">
        <f t="shared" si="224"/>
        <v/>
      </c>
      <c r="AD1201" s="5" t="str">
        <f t="shared" si="229"/>
        <v/>
      </c>
      <c r="AE1201" s="3" t="str">
        <f t="shared" si="225"/>
        <v/>
      </c>
      <c r="AF1201" s="3"/>
      <c r="AH1201">
        <f>MATCH(ROUND(M1201,0)&amp;ROUND(N1201,0),樣點!N:N,0)</f>
        <v>1403</v>
      </c>
      <c r="AI1201" s="5">
        <f t="shared" si="226"/>
        <v>6.9444449618458748E-3</v>
      </c>
    </row>
    <row r="1202" spans="3:35">
      <c r="C1202" s="246" t="s">
        <v>610</v>
      </c>
      <c r="D1202" s="246" t="s">
        <v>611</v>
      </c>
      <c r="E1202" s="246" t="s">
        <v>622</v>
      </c>
      <c r="F1202" s="246" t="s">
        <v>623</v>
      </c>
      <c r="G1202" s="246">
        <v>2019</v>
      </c>
      <c r="H1202" s="246">
        <v>5</v>
      </c>
      <c r="I1202" s="246">
        <v>28</v>
      </c>
      <c r="J1202" s="246">
        <v>1</v>
      </c>
      <c r="K1202" s="246" t="s">
        <v>624</v>
      </c>
      <c r="L1202" s="247">
        <v>3</v>
      </c>
      <c r="M1202" s="246">
        <v>223044</v>
      </c>
      <c r="N1202" s="246">
        <v>2554659</v>
      </c>
      <c r="O1202" s="246">
        <v>7</v>
      </c>
      <c r="P1202" s="246">
        <v>54</v>
      </c>
      <c r="Q1202" s="246">
        <v>0</v>
      </c>
      <c r="R1202" s="246"/>
      <c r="S1202" s="246" t="s">
        <v>615</v>
      </c>
      <c r="T1202" s="246" t="s">
        <v>26</v>
      </c>
      <c r="U1202" s="246"/>
      <c r="V1202" t="str">
        <f>INDEX(樣區!H:H,MATCH(F1202,樣區!E:E,0))</f>
        <v>3月,5月</v>
      </c>
      <c r="W1202" s="3" t="str">
        <f t="shared" si="218"/>
        <v>Y</v>
      </c>
      <c r="X1202" s="3" t="str">
        <f t="shared" si="219"/>
        <v/>
      </c>
      <c r="Y1202" s="3" t="str">
        <f t="shared" si="220"/>
        <v/>
      </c>
      <c r="Z1202" s="3" t="str">
        <f t="shared" si="221"/>
        <v/>
      </c>
      <c r="AA1202" s="3" t="str">
        <f t="shared" si="222"/>
        <v/>
      </c>
      <c r="AB1202" s="249" t="str">
        <f t="shared" si="223"/>
        <v/>
      </c>
      <c r="AC1202" s="3" t="str">
        <f t="shared" si="224"/>
        <v/>
      </c>
      <c r="AD1202" s="5" t="str">
        <f t="shared" si="229"/>
        <v/>
      </c>
      <c r="AE1202" s="3" t="str">
        <f t="shared" si="225"/>
        <v/>
      </c>
      <c r="AF1202" s="3"/>
      <c r="AH1202">
        <f>MATCH(ROUND(M1202,0)&amp;ROUND(N1202,0),樣點!N:N,0)</f>
        <v>1404</v>
      </c>
      <c r="AI1202" s="5">
        <f t="shared" si="226"/>
        <v>6.2500000349245965E-3</v>
      </c>
    </row>
    <row r="1203" spans="3:35">
      <c r="C1203" s="246" t="s">
        <v>610</v>
      </c>
      <c r="D1203" s="246" t="s">
        <v>611</v>
      </c>
      <c r="E1203" s="246" t="s">
        <v>622</v>
      </c>
      <c r="F1203" s="246" t="s">
        <v>623</v>
      </c>
      <c r="G1203" s="246">
        <v>2019</v>
      </c>
      <c r="H1203" s="246">
        <v>5</v>
      </c>
      <c r="I1203" s="246">
        <v>28</v>
      </c>
      <c r="J1203" s="246">
        <v>1</v>
      </c>
      <c r="K1203" s="246" t="s">
        <v>624</v>
      </c>
      <c r="L1203" s="247">
        <v>4</v>
      </c>
      <c r="M1203" s="246">
        <v>222894</v>
      </c>
      <c r="N1203" s="246">
        <v>2554800</v>
      </c>
      <c r="O1203" s="246">
        <v>7</v>
      </c>
      <c r="P1203" s="246">
        <v>45</v>
      </c>
      <c r="Q1203" s="246">
        <v>0</v>
      </c>
      <c r="R1203" s="246"/>
      <c r="S1203" s="246" t="s">
        <v>615</v>
      </c>
      <c r="T1203" s="246" t="s">
        <v>26</v>
      </c>
      <c r="U1203" s="246"/>
      <c r="V1203" t="str">
        <f>INDEX(樣區!H:H,MATCH(F1203,樣區!E:E,0))</f>
        <v>3月,5月</v>
      </c>
      <c r="W1203" s="3" t="str">
        <f t="shared" si="218"/>
        <v>Y</v>
      </c>
      <c r="X1203" s="3" t="str">
        <f t="shared" si="219"/>
        <v/>
      </c>
      <c r="Y1203" s="3" t="str">
        <f t="shared" si="220"/>
        <v/>
      </c>
      <c r="Z1203" s="3" t="str">
        <f t="shared" si="221"/>
        <v/>
      </c>
      <c r="AA1203" s="3" t="str">
        <f t="shared" si="222"/>
        <v/>
      </c>
      <c r="AB1203" s="249" t="str">
        <f t="shared" si="223"/>
        <v/>
      </c>
      <c r="AC1203" s="3" t="str">
        <f t="shared" si="224"/>
        <v/>
      </c>
      <c r="AD1203" s="5" t="str">
        <f t="shared" si="229"/>
        <v/>
      </c>
      <c r="AE1203" s="3" t="str">
        <f t="shared" si="225"/>
        <v/>
      </c>
      <c r="AF1203" s="3"/>
      <c r="AH1203">
        <f>MATCH(ROUND(M1203,0)&amp;ROUND(N1203,0),樣點!N:N,0)</f>
        <v>1405</v>
      </c>
      <c r="AI1203" s="5">
        <f t="shared" si="226"/>
        <v>5.5555549915879965E-3</v>
      </c>
    </row>
    <row r="1204" spans="3:35">
      <c r="C1204" s="246" t="s">
        <v>610</v>
      </c>
      <c r="D1204" s="246" t="s">
        <v>611</v>
      </c>
      <c r="E1204" s="246" t="s">
        <v>622</v>
      </c>
      <c r="F1204" s="246" t="s">
        <v>623</v>
      </c>
      <c r="G1204" s="246">
        <v>2019</v>
      </c>
      <c r="H1204" s="246">
        <v>5</v>
      </c>
      <c r="I1204" s="246">
        <v>28</v>
      </c>
      <c r="J1204" s="246">
        <v>1</v>
      </c>
      <c r="K1204" s="246" t="s">
        <v>624</v>
      </c>
      <c r="L1204" s="247">
        <v>5</v>
      </c>
      <c r="M1204" s="246">
        <v>222706</v>
      </c>
      <c r="N1204" s="246">
        <v>2554904</v>
      </c>
      <c r="O1204" s="246">
        <v>7</v>
      </c>
      <c r="P1204" s="246">
        <v>37</v>
      </c>
      <c r="Q1204" s="246">
        <v>0</v>
      </c>
      <c r="R1204" s="246"/>
      <c r="S1204" s="246" t="s">
        <v>615</v>
      </c>
      <c r="T1204" s="246" t="s">
        <v>26</v>
      </c>
      <c r="U1204" s="246"/>
      <c r="V1204" t="str">
        <f>INDEX(樣區!H:H,MATCH(F1204,樣區!E:E,0))</f>
        <v>3月,5月</v>
      </c>
      <c r="W1204" s="3" t="str">
        <f t="shared" si="218"/>
        <v>Y</v>
      </c>
      <c r="X1204" s="3" t="str">
        <f t="shared" si="219"/>
        <v/>
      </c>
      <c r="Y1204" s="3" t="str">
        <f t="shared" si="220"/>
        <v/>
      </c>
      <c r="Z1204" s="3" t="str">
        <f t="shared" si="221"/>
        <v/>
      </c>
      <c r="AA1204" s="3" t="str">
        <f t="shared" si="222"/>
        <v/>
      </c>
      <c r="AB1204" s="249" t="str">
        <f t="shared" si="223"/>
        <v/>
      </c>
      <c r="AC1204" s="3" t="str">
        <f t="shared" si="224"/>
        <v/>
      </c>
      <c r="AD1204" s="5" t="str">
        <f t="shared" si="229"/>
        <v/>
      </c>
      <c r="AE1204" s="3" t="str">
        <f t="shared" si="225"/>
        <v/>
      </c>
      <c r="AF1204" s="3"/>
      <c r="AH1204">
        <f>MATCH(ROUND(M1204,0)&amp;ROUND(N1204,0),樣點!N:N,0)</f>
        <v>1406</v>
      </c>
      <c r="AI1204" s="5">
        <f t="shared" si="226"/>
        <v>7.6388890156522393E-3</v>
      </c>
    </row>
    <row r="1205" spans="3:35">
      <c r="C1205" s="246" t="s">
        <v>610</v>
      </c>
      <c r="D1205" s="246" t="s">
        <v>611</v>
      </c>
      <c r="E1205" s="246" t="s">
        <v>622</v>
      </c>
      <c r="F1205" s="246" t="s">
        <v>623</v>
      </c>
      <c r="G1205" s="246">
        <v>2019</v>
      </c>
      <c r="H1205" s="246">
        <v>5</v>
      </c>
      <c r="I1205" s="246">
        <v>28</v>
      </c>
      <c r="J1205" s="246">
        <v>1</v>
      </c>
      <c r="K1205" s="246" t="s">
        <v>624</v>
      </c>
      <c r="L1205" s="247">
        <v>6</v>
      </c>
      <c r="M1205" s="246">
        <v>222502</v>
      </c>
      <c r="N1205" s="246">
        <v>2554835</v>
      </c>
      <c r="O1205" s="246">
        <v>7</v>
      </c>
      <c r="P1205" s="246">
        <v>26</v>
      </c>
      <c r="Q1205" s="246">
        <v>0</v>
      </c>
      <c r="R1205" s="246"/>
      <c r="S1205" s="246" t="s">
        <v>615</v>
      </c>
      <c r="T1205" s="246" t="s">
        <v>26</v>
      </c>
      <c r="U1205" s="246"/>
      <c r="V1205" t="str">
        <f>INDEX(樣區!H:H,MATCH(F1205,樣區!E:E,0))</f>
        <v>3月,5月</v>
      </c>
      <c r="W1205" s="3" t="str">
        <f t="shared" si="218"/>
        <v>Y</v>
      </c>
      <c r="X1205" s="3" t="str">
        <f t="shared" si="219"/>
        <v/>
      </c>
      <c r="Y1205" s="3" t="str">
        <f t="shared" si="220"/>
        <v/>
      </c>
      <c r="Z1205" s="3" t="str">
        <f t="shared" si="221"/>
        <v/>
      </c>
      <c r="AA1205" s="3" t="str">
        <f t="shared" si="222"/>
        <v/>
      </c>
      <c r="AB1205" s="249" t="str">
        <f t="shared" si="223"/>
        <v/>
      </c>
      <c r="AC1205" s="3" t="str">
        <f t="shared" si="224"/>
        <v/>
      </c>
      <c r="AD1205" s="5" t="str">
        <f t="shared" si="229"/>
        <v/>
      </c>
      <c r="AE1205" s="3" t="str">
        <f t="shared" si="225"/>
        <v/>
      </c>
      <c r="AF1205" s="3"/>
      <c r="AH1205">
        <f>MATCH(ROUND(M1205,0)&amp;ROUND(N1205,0),樣點!N:N,0)</f>
        <v>1407</v>
      </c>
      <c r="AI1205" s="5" t="str">
        <f t="shared" si="226"/>
        <v/>
      </c>
    </row>
    <row r="1206" spans="3:35">
      <c r="C1206" s="246" t="s">
        <v>610</v>
      </c>
      <c r="D1206" s="246" t="s">
        <v>611</v>
      </c>
      <c r="E1206" s="246" t="s">
        <v>625</v>
      </c>
      <c r="F1206" s="246" t="s">
        <v>626</v>
      </c>
      <c r="G1206" s="246">
        <v>2019</v>
      </c>
      <c r="H1206" s="246">
        <v>5</v>
      </c>
      <c r="I1206" s="246">
        <v>10</v>
      </c>
      <c r="J1206" s="246">
        <v>1</v>
      </c>
      <c r="K1206" s="246" t="s">
        <v>627</v>
      </c>
      <c r="L1206" s="247">
        <v>1</v>
      </c>
      <c r="M1206" s="246">
        <v>213245</v>
      </c>
      <c r="N1206" s="246">
        <v>2538676</v>
      </c>
      <c r="O1206" s="246">
        <v>10</v>
      </c>
      <c r="P1206" s="246">
        <v>53</v>
      </c>
      <c r="Q1206" s="246">
        <v>0</v>
      </c>
      <c r="R1206" s="246"/>
      <c r="S1206" s="246" t="s">
        <v>615</v>
      </c>
      <c r="T1206" s="246" t="s">
        <v>32</v>
      </c>
      <c r="U1206" s="246"/>
      <c r="V1206" t="str">
        <f>INDEX(樣區!H:H,MATCH(F1206,樣區!E:E,0))</f>
        <v>3月,5月</v>
      </c>
      <c r="W1206" s="3" t="str">
        <f t="shared" si="218"/>
        <v>Y</v>
      </c>
      <c r="X1206" s="3" t="str">
        <f t="shared" si="219"/>
        <v/>
      </c>
      <c r="Y1206" s="3" t="str">
        <f t="shared" si="220"/>
        <v>時間太晚</v>
      </c>
      <c r="Z1206" s="3" t="str">
        <f t="shared" si="221"/>
        <v/>
      </c>
      <c r="AA1206" s="3" t="str">
        <f t="shared" si="222"/>
        <v/>
      </c>
      <c r="AB1206" s="249" t="str">
        <f t="shared" si="223"/>
        <v/>
      </c>
      <c r="AC1206" s="3" t="str">
        <f t="shared" si="224"/>
        <v/>
      </c>
      <c r="AD1206" s="5" t="str">
        <f t="shared" si="229"/>
        <v>需計滿6分鐘</v>
      </c>
      <c r="AE1206" s="3" t="str">
        <f t="shared" si="225"/>
        <v/>
      </c>
      <c r="AF1206" s="3"/>
      <c r="AH1206">
        <f>MATCH(ROUND(M1206,0)&amp;ROUND(N1206,0),樣點!N:N,0)</f>
        <v>1409</v>
      </c>
      <c r="AI1206" s="5">
        <f t="shared" si="226"/>
        <v>2.0833340240642428E-3</v>
      </c>
    </row>
    <row r="1207" spans="3:35">
      <c r="C1207" s="246" t="s">
        <v>610</v>
      </c>
      <c r="D1207" s="246" t="s">
        <v>611</v>
      </c>
      <c r="E1207" s="246" t="s">
        <v>625</v>
      </c>
      <c r="F1207" s="246" t="s">
        <v>626</v>
      </c>
      <c r="G1207" s="246">
        <v>2019</v>
      </c>
      <c r="H1207" s="246">
        <v>5</v>
      </c>
      <c r="I1207" s="246">
        <v>10</v>
      </c>
      <c r="J1207" s="246">
        <v>1</v>
      </c>
      <c r="K1207" s="246" t="s">
        <v>627</v>
      </c>
      <c r="L1207" s="247">
        <v>2</v>
      </c>
      <c r="M1207" s="246">
        <v>213062</v>
      </c>
      <c r="N1207" s="246">
        <v>2538612</v>
      </c>
      <c r="O1207" s="246">
        <v>10</v>
      </c>
      <c r="P1207" s="246">
        <v>50</v>
      </c>
      <c r="Q1207" s="246">
        <v>0</v>
      </c>
      <c r="R1207" s="246"/>
      <c r="S1207" s="246" t="s">
        <v>615</v>
      </c>
      <c r="T1207" s="246" t="s">
        <v>133</v>
      </c>
      <c r="U1207" s="246"/>
      <c r="V1207" t="str">
        <f>INDEX(樣區!H:H,MATCH(F1207,樣區!E:E,0))</f>
        <v>3月,5月</v>
      </c>
      <c r="W1207" s="3" t="str">
        <f t="shared" si="218"/>
        <v>N</v>
      </c>
      <c r="X1207" s="3" t="str">
        <f t="shared" si="219"/>
        <v/>
      </c>
      <c r="Y1207" s="3" t="str">
        <f t="shared" si="220"/>
        <v>時間太晚</v>
      </c>
      <c r="Z1207" s="3" t="str">
        <f t="shared" si="221"/>
        <v/>
      </c>
      <c r="AA1207" s="3" t="str">
        <f t="shared" si="222"/>
        <v/>
      </c>
      <c r="AB1207" s="2" t="str">
        <f t="shared" si="223"/>
        <v/>
      </c>
      <c r="AC1207" s="3" t="str">
        <f t="shared" si="224"/>
        <v/>
      </c>
      <c r="AD1207" s="5" t="str">
        <f>IF(ISBLANK(O1207),"需記錄時間",IFERROR(IF((AI1207-TIME(0,5,59))&lt;0,"需計滿6分鍾",""),""))</f>
        <v>需計滿6分鍾</v>
      </c>
      <c r="AE1207" s="3" t="str">
        <f t="shared" si="225"/>
        <v/>
      </c>
      <c r="AF1207" s="3"/>
      <c r="AH1207" t="e">
        <f>MATCH(ROUND(M1207,0)&amp;ROUND(N1207,0),樣點!N:N,0)</f>
        <v>#N/A</v>
      </c>
      <c r="AI1207" s="5">
        <f t="shared" si="226"/>
        <v>2.0833329763263464E-3</v>
      </c>
    </row>
    <row r="1208" spans="3:35">
      <c r="C1208" s="246" t="s">
        <v>610</v>
      </c>
      <c r="D1208" s="246" t="s">
        <v>611</v>
      </c>
      <c r="E1208" s="246" t="s">
        <v>625</v>
      </c>
      <c r="F1208" s="246" t="s">
        <v>626</v>
      </c>
      <c r="G1208" s="246">
        <v>2019</v>
      </c>
      <c r="H1208" s="246">
        <v>5</v>
      </c>
      <c r="I1208" s="246">
        <v>10</v>
      </c>
      <c r="J1208" s="246">
        <v>1</v>
      </c>
      <c r="K1208" s="246" t="s">
        <v>627</v>
      </c>
      <c r="L1208" s="247">
        <v>3</v>
      </c>
      <c r="M1208" s="246">
        <v>212900</v>
      </c>
      <c r="N1208" s="246">
        <v>2538412</v>
      </c>
      <c r="O1208" s="246">
        <v>10</v>
      </c>
      <c r="P1208" s="246">
        <v>47</v>
      </c>
      <c r="Q1208" s="246">
        <v>0</v>
      </c>
      <c r="R1208" s="246"/>
      <c r="S1208" s="246" t="s">
        <v>615</v>
      </c>
      <c r="T1208" s="246" t="s">
        <v>32</v>
      </c>
      <c r="U1208" s="246"/>
      <c r="V1208" t="str">
        <f>INDEX(樣區!H:H,MATCH(F1208,樣區!E:E,0))</f>
        <v>3月,5月</v>
      </c>
      <c r="W1208" s="3" t="str">
        <f t="shared" si="218"/>
        <v>N</v>
      </c>
      <c r="X1208" s="3" t="str">
        <f t="shared" si="219"/>
        <v/>
      </c>
      <c r="Y1208" s="3" t="str">
        <f t="shared" si="220"/>
        <v>時間太晚</v>
      </c>
      <c r="Z1208" s="3" t="str">
        <f t="shared" si="221"/>
        <v/>
      </c>
      <c r="AA1208" s="3" t="str">
        <f t="shared" si="222"/>
        <v/>
      </c>
      <c r="AB1208" s="2" t="str">
        <f t="shared" si="223"/>
        <v/>
      </c>
      <c r="AC1208" s="3" t="str">
        <f t="shared" si="224"/>
        <v/>
      </c>
      <c r="AD1208" s="5" t="str">
        <f>IF(ISBLANK(O1208),"需記錄時間",IFERROR(IF((AI1208-TIME(0,5,59))&lt;0,"需計滿6分鍾",""),""))</f>
        <v>需計滿6分鍾</v>
      </c>
      <c r="AE1208" s="3" t="str">
        <f t="shared" si="225"/>
        <v/>
      </c>
      <c r="AF1208" s="3"/>
      <c r="AH1208" t="e">
        <f>MATCH(ROUND(M1208,0)&amp;ROUND(N1208,0),樣點!N:N,0)</f>
        <v>#N/A</v>
      </c>
      <c r="AI1208" s="5">
        <f t="shared" si="226"/>
        <v>1.3888890389353037E-3</v>
      </c>
    </row>
    <row r="1209" spans="3:35">
      <c r="C1209" s="246" t="s">
        <v>610</v>
      </c>
      <c r="D1209" s="246" t="s">
        <v>611</v>
      </c>
      <c r="E1209" s="246" t="s">
        <v>625</v>
      </c>
      <c r="F1209" s="246" t="s">
        <v>626</v>
      </c>
      <c r="G1209" s="246">
        <v>2019</v>
      </c>
      <c r="H1209" s="246">
        <v>5</v>
      </c>
      <c r="I1209" s="246">
        <v>10</v>
      </c>
      <c r="J1209" s="246">
        <v>1</v>
      </c>
      <c r="K1209" s="246" t="s">
        <v>627</v>
      </c>
      <c r="L1209" s="247">
        <v>4</v>
      </c>
      <c r="M1209" s="246">
        <v>212755</v>
      </c>
      <c r="N1209" s="246">
        <v>2538450</v>
      </c>
      <c r="O1209" s="246">
        <v>10</v>
      </c>
      <c r="P1209" s="246">
        <v>45</v>
      </c>
      <c r="Q1209" s="246">
        <v>0</v>
      </c>
      <c r="R1209" s="246"/>
      <c r="S1209" s="246" t="s">
        <v>615</v>
      </c>
      <c r="T1209" s="246" t="s">
        <v>32</v>
      </c>
      <c r="U1209" s="246"/>
      <c r="V1209" t="str">
        <f>INDEX(樣區!H:H,MATCH(F1209,樣區!E:E,0))</f>
        <v>3月,5月</v>
      </c>
      <c r="W1209" s="3" t="str">
        <f t="shared" si="218"/>
        <v>N</v>
      </c>
      <c r="X1209" s="3" t="str">
        <f t="shared" si="219"/>
        <v/>
      </c>
      <c r="Y1209" s="3" t="str">
        <f t="shared" si="220"/>
        <v>時間太晚</v>
      </c>
      <c r="Z1209" s="3" t="str">
        <f t="shared" si="221"/>
        <v/>
      </c>
      <c r="AA1209" s="3" t="str">
        <f t="shared" si="222"/>
        <v/>
      </c>
      <c r="AB1209" s="2" t="str">
        <f t="shared" si="223"/>
        <v/>
      </c>
      <c r="AC1209" s="3" t="str">
        <f t="shared" si="224"/>
        <v/>
      </c>
      <c r="AD1209" s="5" t="str">
        <f>IF(ISBLANK(O1209),"需記錄時間",IFERROR(IF((AI1209-TIME(0,5,59))&lt;0,"需計滿6分鍾",""),""))</f>
        <v>需計滿6分鍾</v>
      </c>
      <c r="AE1209" s="3" t="str">
        <f t="shared" si="225"/>
        <v/>
      </c>
      <c r="AF1209" s="3"/>
      <c r="AH1209" t="e">
        <f>MATCH(ROUND(M1209,0)&amp;ROUND(N1209,0),樣點!N:N,0)</f>
        <v>#N/A</v>
      </c>
      <c r="AI1209" s="5">
        <f t="shared" si="226"/>
        <v>2.0833329763263464E-3</v>
      </c>
    </row>
    <row r="1210" spans="3:35">
      <c r="C1210" s="246" t="s">
        <v>610</v>
      </c>
      <c r="D1210" s="246" t="s">
        <v>611</v>
      </c>
      <c r="E1210" s="246" t="s">
        <v>625</v>
      </c>
      <c r="F1210" s="246" t="s">
        <v>626</v>
      </c>
      <c r="G1210" s="246">
        <v>2019</v>
      </c>
      <c r="H1210" s="246">
        <v>5</v>
      </c>
      <c r="I1210" s="246">
        <v>10</v>
      </c>
      <c r="J1210" s="246">
        <v>1</v>
      </c>
      <c r="K1210" s="246" t="s">
        <v>627</v>
      </c>
      <c r="L1210" s="247">
        <v>5</v>
      </c>
      <c r="M1210" s="246">
        <v>212607</v>
      </c>
      <c r="N1210" s="246">
        <v>2538431</v>
      </c>
      <c r="O1210" s="246">
        <v>10</v>
      </c>
      <c r="P1210" s="246">
        <v>42</v>
      </c>
      <c r="Q1210" s="246">
        <v>0</v>
      </c>
      <c r="R1210" s="246"/>
      <c r="S1210" s="246" t="s">
        <v>615</v>
      </c>
      <c r="T1210" s="246" t="s">
        <v>32</v>
      </c>
      <c r="U1210" s="246"/>
      <c r="V1210" t="str">
        <f>INDEX(樣區!H:H,MATCH(F1210,樣區!E:E,0))</f>
        <v>3月,5月</v>
      </c>
      <c r="W1210" s="3" t="str">
        <f t="shared" si="218"/>
        <v>Y</v>
      </c>
      <c r="X1210" s="3" t="str">
        <f t="shared" si="219"/>
        <v/>
      </c>
      <c r="Y1210" s="3" t="str">
        <f t="shared" si="220"/>
        <v>時間太晚</v>
      </c>
      <c r="Z1210" s="3" t="str">
        <f t="shared" si="221"/>
        <v/>
      </c>
      <c r="AA1210" s="3" t="str">
        <f t="shared" si="222"/>
        <v/>
      </c>
      <c r="AB1210" s="249" t="str">
        <f t="shared" si="223"/>
        <v/>
      </c>
      <c r="AC1210" s="3" t="str">
        <f t="shared" si="224"/>
        <v/>
      </c>
      <c r="AD1210" s="5" t="str">
        <f t="shared" ref="AD1210:AD1221" si="230">IF(ISBLANK(O1210),"需記錄時間",IFERROR(IF((AI1210-TIME(0,5,59))&lt;0,"需計滿6分鐘",""),""))</f>
        <v>需計滿6分鐘</v>
      </c>
      <c r="AE1210" s="3" t="str">
        <f t="shared" si="225"/>
        <v/>
      </c>
      <c r="AF1210" s="3"/>
      <c r="AH1210">
        <f>MATCH(ROUND(M1210,0)&amp;ROUND(N1210,0),樣點!N:N,0)</f>
        <v>1412</v>
      </c>
      <c r="AI1210" s="5">
        <f t="shared" si="226"/>
        <v>3.4722220152616501E-3</v>
      </c>
    </row>
    <row r="1211" spans="3:35">
      <c r="C1211" s="246" t="s">
        <v>610</v>
      </c>
      <c r="D1211" s="246" t="s">
        <v>611</v>
      </c>
      <c r="E1211" s="246" t="s">
        <v>625</v>
      </c>
      <c r="F1211" s="246" t="s">
        <v>626</v>
      </c>
      <c r="G1211" s="246">
        <v>2019</v>
      </c>
      <c r="H1211" s="246">
        <v>5</v>
      </c>
      <c r="I1211" s="246">
        <v>10</v>
      </c>
      <c r="J1211" s="246">
        <v>1</v>
      </c>
      <c r="K1211" s="246" t="s">
        <v>627</v>
      </c>
      <c r="L1211" s="247">
        <v>6</v>
      </c>
      <c r="M1211" s="246">
        <v>212361</v>
      </c>
      <c r="N1211" s="246">
        <v>2538281</v>
      </c>
      <c r="O1211" s="246">
        <v>10</v>
      </c>
      <c r="P1211" s="246">
        <v>37</v>
      </c>
      <c r="Q1211" s="246">
        <v>0</v>
      </c>
      <c r="R1211" s="246"/>
      <c r="S1211" s="246" t="s">
        <v>615</v>
      </c>
      <c r="T1211" s="246" t="s">
        <v>133</v>
      </c>
      <c r="U1211" s="246"/>
      <c r="V1211" t="str">
        <f>INDEX(樣區!H:H,MATCH(F1211,樣區!E:E,0))</f>
        <v>3月,5月</v>
      </c>
      <c r="W1211" s="3" t="str">
        <f t="shared" si="218"/>
        <v>Y</v>
      </c>
      <c r="X1211" s="3" t="str">
        <f t="shared" si="219"/>
        <v/>
      </c>
      <c r="Y1211" s="3" t="str">
        <f t="shared" si="220"/>
        <v>時間太晚</v>
      </c>
      <c r="Z1211" s="3" t="str">
        <f t="shared" si="221"/>
        <v/>
      </c>
      <c r="AA1211" s="3" t="str">
        <f t="shared" si="222"/>
        <v/>
      </c>
      <c r="AB1211" s="249" t="str">
        <f t="shared" si="223"/>
        <v/>
      </c>
      <c r="AC1211" s="3" t="str">
        <f t="shared" si="224"/>
        <v/>
      </c>
      <c r="AD1211" s="5" t="str">
        <f t="shared" si="230"/>
        <v/>
      </c>
      <c r="AE1211" s="3" t="str">
        <f t="shared" si="225"/>
        <v/>
      </c>
      <c r="AF1211" s="3"/>
      <c r="AH1211">
        <f>MATCH(ROUND(M1211,0)&amp;ROUND(N1211,0),樣點!N:N,0)</f>
        <v>1413</v>
      </c>
      <c r="AI1211" s="5" t="str">
        <f t="shared" si="226"/>
        <v/>
      </c>
    </row>
    <row r="1212" spans="3:35">
      <c r="C1212" s="246" t="s">
        <v>610</v>
      </c>
      <c r="D1212" s="246" t="s">
        <v>611</v>
      </c>
      <c r="E1212" s="246" t="s">
        <v>628</v>
      </c>
      <c r="F1212" s="246" t="s">
        <v>629</v>
      </c>
      <c r="G1212" s="246">
        <v>2019</v>
      </c>
      <c r="H1212" s="246">
        <v>5</v>
      </c>
      <c r="I1212" s="246">
        <v>28</v>
      </c>
      <c r="J1212" s="246">
        <v>1</v>
      </c>
      <c r="K1212" s="246" t="s">
        <v>630</v>
      </c>
      <c r="L1212" s="247">
        <v>1</v>
      </c>
      <c r="M1212" s="246">
        <v>215711</v>
      </c>
      <c r="N1212" s="246">
        <v>2552397</v>
      </c>
      <c r="O1212" s="246">
        <v>10</v>
      </c>
      <c r="P1212" s="246">
        <v>25</v>
      </c>
      <c r="Q1212" s="246">
        <v>0</v>
      </c>
      <c r="R1212" s="246"/>
      <c r="S1212" s="246" t="s">
        <v>615</v>
      </c>
      <c r="T1212" s="246" t="s">
        <v>133</v>
      </c>
      <c r="U1212" s="246" t="s">
        <v>631</v>
      </c>
      <c r="V1212" t="str">
        <f>INDEX(樣區!H:H,MATCH(F1212,樣區!E:E,0))</f>
        <v>3月,5月</v>
      </c>
      <c r="W1212" s="3" t="str">
        <f t="shared" si="218"/>
        <v>Y</v>
      </c>
      <c r="X1212" s="3" t="str">
        <f t="shared" si="219"/>
        <v/>
      </c>
      <c r="Y1212" s="3" t="str">
        <f t="shared" si="220"/>
        <v>時間太晚</v>
      </c>
      <c r="Z1212" s="3" t="str">
        <f t="shared" si="221"/>
        <v/>
      </c>
      <c r="AA1212" s="3" t="str">
        <f t="shared" si="222"/>
        <v/>
      </c>
      <c r="AB1212" s="249" t="str">
        <f t="shared" si="223"/>
        <v/>
      </c>
      <c r="AC1212" s="3" t="str">
        <f t="shared" si="224"/>
        <v/>
      </c>
      <c r="AD1212" s="5" t="str">
        <f t="shared" si="230"/>
        <v/>
      </c>
      <c r="AE1212" s="3" t="str">
        <f t="shared" si="225"/>
        <v/>
      </c>
      <c r="AF1212" s="3"/>
      <c r="AH1212">
        <f>MATCH(ROUND(M1212,0)&amp;ROUND(N1212,0),樣點!N:N,0)</f>
        <v>1414</v>
      </c>
      <c r="AI1212" s="5">
        <f t="shared" si="226"/>
        <v>6.2499999767169356E-3</v>
      </c>
    </row>
    <row r="1213" spans="3:35">
      <c r="C1213" s="246" t="s">
        <v>610</v>
      </c>
      <c r="D1213" s="246" t="s">
        <v>611</v>
      </c>
      <c r="E1213" s="246" t="s">
        <v>628</v>
      </c>
      <c r="F1213" s="246" t="s">
        <v>629</v>
      </c>
      <c r="G1213" s="246">
        <v>2019</v>
      </c>
      <c r="H1213" s="246">
        <v>5</v>
      </c>
      <c r="I1213" s="246">
        <v>28</v>
      </c>
      <c r="J1213" s="246">
        <v>1</v>
      </c>
      <c r="K1213" s="246" t="s">
        <v>630</v>
      </c>
      <c r="L1213" s="247">
        <v>2</v>
      </c>
      <c r="M1213" s="246">
        <v>215613</v>
      </c>
      <c r="N1213" s="246">
        <v>2552572</v>
      </c>
      <c r="O1213" s="246">
        <v>10</v>
      </c>
      <c r="P1213" s="246">
        <v>34</v>
      </c>
      <c r="Q1213" s="246">
        <v>0</v>
      </c>
      <c r="R1213" s="246"/>
      <c r="S1213" s="246" t="s">
        <v>615</v>
      </c>
      <c r="T1213" s="246" t="s">
        <v>133</v>
      </c>
      <c r="U1213" s="246"/>
      <c r="V1213" t="str">
        <f>INDEX(樣區!H:H,MATCH(F1213,樣區!E:E,0))</f>
        <v>3月,5月</v>
      </c>
      <c r="W1213" s="3" t="str">
        <f t="shared" si="218"/>
        <v>Y</v>
      </c>
      <c r="X1213" s="3" t="str">
        <f t="shared" si="219"/>
        <v/>
      </c>
      <c r="Y1213" s="3" t="str">
        <f t="shared" si="220"/>
        <v>時間太晚</v>
      </c>
      <c r="Z1213" s="3" t="str">
        <f t="shared" si="221"/>
        <v/>
      </c>
      <c r="AA1213" s="3" t="str">
        <f t="shared" si="222"/>
        <v/>
      </c>
      <c r="AB1213" s="249" t="str">
        <f t="shared" si="223"/>
        <v/>
      </c>
      <c r="AC1213" s="3" t="str">
        <f t="shared" si="224"/>
        <v/>
      </c>
      <c r="AD1213" s="5" t="str">
        <f t="shared" si="230"/>
        <v/>
      </c>
      <c r="AE1213" s="3" t="str">
        <f t="shared" si="225"/>
        <v/>
      </c>
      <c r="AF1213" s="3"/>
      <c r="AH1213">
        <f>MATCH(ROUND(M1213,0)&amp;ROUND(N1213,0),樣點!N:N,0)</f>
        <v>1415</v>
      </c>
      <c r="AI1213" s="5">
        <f t="shared" si="226"/>
        <v>9.027778054587543E-3</v>
      </c>
    </row>
    <row r="1214" spans="3:35">
      <c r="C1214" s="246" t="s">
        <v>610</v>
      </c>
      <c r="D1214" s="246" t="s">
        <v>611</v>
      </c>
      <c r="E1214" s="246" t="s">
        <v>628</v>
      </c>
      <c r="F1214" s="246" t="s">
        <v>629</v>
      </c>
      <c r="G1214" s="246">
        <v>2019</v>
      </c>
      <c r="H1214" s="246">
        <v>5</v>
      </c>
      <c r="I1214" s="246">
        <v>28</v>
      </c>
      <c r="J1214" s="246">
        <v>1</v>
      </c>
      <c r="K1214" s="246" t="s">
        <v>630</v>
      </c>
      <c r="L1214" s="247">
        <v>3</v>
      </c>
      <c r="M1214" s="246">
        <v>215578</v>
      </c>
      <c r="N1214" s="246">
        <v>2552930</v>
      </c>
      <c r="O1214" s="246">
        <v>10</v>
      </c>
      <c r="P1214" s="246">
        <v>47</v>
      </c>
      <c r="Q1214" s="246">
        <v>0</v>
      </c>
      <c r="R1214" s="246"/>
      <c r="S1214" s="246" t="s">
        <v>615</v>
      </c>
      <c r="T1214" s="246" t="s">
        <v>32</v>
      </c>
      <c r="U1214" s="246" t="s">
        <v>631</v>
      </c>
      <c r="V1214" t="str">
        <f>INDEX(樣區!H:H,MATCH(F1214,樣區!E:E,0))</f>
        <v>3月,5月</v>
      </c>
      <c r="W1214" s="3" t="str">
        <f t="shared" si="218"/>
        <v>Y</v>
      </c>
      <c r="X1214" s="3" t="str">
        <f t="shared" si="219"/>
        <v/>
      </c>
      <c r="Y1214" s="3" t="str">
        <f t="shared" si="220"/>
        <v>時間太晚</v>
      </c>
      <c r="Z1214" s="3" t="str">
        <f t="shared" si="221"/>
        <v/>
      </c>
      <c r="AA1214" s="3" t="str">
        <f t="shared" si="222"/>
        <v/>
      </c>
      <c r="AB1214" s="249" t="str">
        <f t="shared" si="223"/>
        <v/>
      </c>
      <c r="AC1214" s="3" t="str">
        <f t="shared" si="224"/>
        <v/>
      </c>
      <c r="AD1214" s="5" t="str">
        <f t="shared" si="230"/>
        <v/>
      </c>
      <c r="AE1214" s="3" t="str">
        <f t="shared" si="225"/>
        <v/>
      </c>
      <c r="AF1214" s="3"/>
      <c r="AH1214">
        <f>MATCH(ROUND(M1214,0)&amp;ROUND(N1214,0),樣點!N:N,0)</f>
        <v>1416</v>
      </c>
      <c r="AI1214" s="5">
        <f t="shared" si="226"/>
        <v>1.2499999953433871E-2</v>
      </c>
    </row>
    <row r="1215" spans="3:35">
      <c r="C1215" s="246" t="s">
        <v>610</v>
      </c>
      <c r="D1215" s="246" t="s">
        <v>611</v>
      </c>
      <c r="E1215" s="246" t="s">
        <v>628</v>
      </c>
      <c r="F1215" s="246" t="s">
        <v>629</v>
      </c>
      <c r="G1215" s="246">
        <v>2019</v>
      </c>
      <c r="H1215" s="246">
        <v>5</v>
      </c>
      <c r="I1215" s="246">
        <v>28</v>
      </c>
      <c r="J1215" s="246">
        <v>1</v>
      </c>
      <c r="K1215" s="246" t="s">
        <v>630</v>
      </c>
      <c r="L1215" s="247">
        <v>4</v>
      </c>
      <c r="M1215" s="246">
        <v>215517</v>
      </c>
      <c r="N1215" s="246">
        <v>2553168</v>
      </c>
      <c r="O1215" s="246">
        <v>11</v>
      </c>
      <c r="P1215" s="246">
        <v>5</v>
      </c>
      <c r="Q1215" s="246">
        <v>0</v>
      </c>
      <c r="R1215" s="246"/>
      <c r="S1215" s="246" t="s">
        <v>615</v>
      </c>
      <c r="T1215" s="246" t="s">
        <v>32</v>
      </c>
      <c r="U1215" s="246" t="s">
        <v>631</v>
      </c>
      <c r="V1215" t="str">
        <f>INDEX(樣區!H:H,MATCH(F1215,樣區!E:E,0))</f>
        <v>3月,5月</v>
      </c>
      <c r="W1215" s="3" t="str">
        <f t="shared" si="218"/>
        <v>Y</v>
      </c>
      <c r="X1215" s="3" t="str">
        <f t="shared" si="219"/>
        <v/>
      </c>
      <c r="Y1215" s="3" t="str">
        <f t="shared" si="220"/>
        <v>時間太晚</v>
      </c>
      <c r="Z1215" s="3" t="str">
        <f t="shared" si="221"/>
        <v/>
      </c>
      <c r="AA1215" s="3" t="str">
        <f t="shared" si="222"/>
        <v/>
      </c>
      <c r="AB1215" s="249" t="str">
        <f t="shared" si="223"/>
        <v/>
      </c>
      <c r="AC1215" s="3" t="str">
        <f t="shared" si="224"/>
        <v/>
      </c>
      <c r="AD1215" s="5" t="str">
        <f t="shared" si="230"/>
        <v/>
      </c>
      <c r="AE1215" s="3" t="str">
        <f t="shared" si="225"/>
        <v/>
      </c>
      <c r="AF1215" s="3"/>
      <c r="AH1215">
        <f>MATCH(ROUND(M1215,0)&amp;ROUND(N1215,0),樣點!N:N,0)</f>
        <v>1417</v>
      </c>
      <c r="AI1215" s="5">
        <f t="shared" si="226"/>
        <v>8.3333330112509429E-3</v>
      </c>
    </row>
    <row r="1216" spans="3:35">
      <c r="C1216" s="246" t="s">
        <v>610</v>
      </c>
      <c r="D1216" s="246" t="s">
        <v>611</v>
      </c>
      <c r="E1216" s="246" t="s">
        <v>628</v>
      </c>
      <c r="F1216" s="246" t="s">
        <v>629</v>
      </c>
      <c r="G1216" s="246">
        <v>2019</v>
      </c>
      <c r="H1216" s="246">
        <v>5</v>
      </c>
      <c r="I1216" s="246">
        <v>28</v>
      </c>
      <c r="J1216" s="246">
        <v>1</v>
      </c>
      <c r="K1216" s="246" t="s">
        <v>630</v>
      </c>
      <c r="L1216" s="247">
        <v>5</v>
      </c>
      <c r="M1216" s="246">
        <v>215470</v>
      </c>
      <c r="N1216" s="246">
        <v>2553340</v>
      </c>
      <c r="O1216" s="246">
        <v>11</v>
      </c>
      <c r="P1216" s="246">
        <v>17</v>
      </c>
      <c r="Q1216" s="246">
        <v>0</v>
      </c>
      <c r="R1216" s="246"/>
      <c r="S1216" s="246" t="s">
        <v>615</v>
      </c>
      <c r="T1216" s="246" t="s">
        <v>32</v>
      </c>
      <c r="U1216" s="246" t="s">
        <v>631</v>
      </c>
      <c r="V1216" t="str">
        <f>INDEX(樣區!H:H,MATCH(F1216,樣區!E:E,0))</f>
        <v>3月,5月</v>
      </c>
      <c r="W1216" s="3" t="str">
        <f t="shared" si="218"/>
        <v>Y</v>
      </c>
      <c r="X1216" s="3" t="str">
        <f t="shared" si="219"/>
        <v/>
      </c>
      <c r="Y1216" s="3" t="str">
        <f t="shared" si="220"/>
        <v>時間太晚</v>
      </c>
      <c r="Z1216" s="3" t="str">
        <f t="shared" si="221"/>
        <v/>
      </c>
      <c r="AA1216" s="3" t="str">
        <f t="shared" si="222"/>
        <v/>
      </c>
      <c r="AB1216" s="249" t="str">
        <f t="shared" si="223"/>
        <v/>
      </c>
      <c r="AC1216" s="3" t="str">
        <f t="shared" si="224"/>
        <v/>
      </c>
      <c r="AD1216" s="5" t="str">
        <f t="shared" si="230"/>
        <v/>
      </c>
      <c r="AE1216" s="3" t="str">
        <f t="shared" si="225"/>
        <v/>
      </c>
      <c r="AF1216" s="3"/>
      <c r="AH1216">
        <f>MATCH(ROUND(M1216,0)&amp;ROUND(N1216,0),樣點!N:N,0)</f>
        <v>1418</v>
      </c>
      <c r="AI1216" s="5">
        <f t="shared" si="226"/>
        <v>6.2500000349245965E-3</v>
      </c>
    </row>
    <row r="1217" spans="3:35">
      <c r="C1217" s="246" t="s">
        <v>610</v>
      </c>
      <c r="D1217" s="246" t="s">
        <v>611</v>
      </c>
      <c r="E1217" s="246" t="s">
        <v>628</v>
      </c>
      <c r="F1217" s="246" t="s">
        <v>629</v>
      </c>
      <c r="G1217" s="246">
        <v>2019</v>
      </c>
      <c r="H1217" s="246">
        <v>5</v>
      </c>
      <c r="I1217" s="246">
        <v>28</v>
      </c>
      <c r="J1217" s="246">
        <v>1</v>
      </c>
      <c r="K1217" s="246" t="s">
        <v>630</v>
      </c>
      <c r="L1217" s="247">
        <v>6</v>
      </c>
      <c r="M1217" s="246">
        <v>215312</v>
      </c>
      <c r="N1217" s="246">
        <v>2553602</v>
      </c>
      <c r="O1217" s="246">
        <v>11</v>
      </c>
      <c r="P1217" s="246">
        <v>26</v>
      </c>
      <c r="Q1217" s="246">
        <v>0</v>
      </c>
      <c r="R1217" s="246"/>
      <c r="S1217" s="246" t="s">
        <v>615</v>
      </c>
      <c r="T1217" s="246" t="s">
        <v>32</v>
      </c>
      <c r="U1217" s="246" t="s">
        <v>631</v>
      </c>
      <c r="V1217" t="str">
        <f>INDEX(樣區!H:H,MATCH(F1217,樣區!E:E,0))</f>
        <v>3月,5月</v>
      </c>
      <c r="W1217" s="3" t="str">
        <f t="shared" si="218"/>
        <v>Y</v>
      </c>
      <c r="X1217" s="3" t="str">
        <f t="shared" si="219"/>
        <v/>
      </c>
      <c r="Y1217" s="3" t="str">
        <f t="shared" si="220"/>
        <v>時間太晚</v>
      </c>
      <c r="Z1217" s="3" t="str">
        <f t="shared" si="221"/>
        <v/>
      </c>
      <c r="AA1217" s="3" t="str">
        <f t="shared" si="222"/>
        <v/>
      </c>
      <c r="AB1217" s="249" t="str">
        <f t="shared" si="223"/>
        <v/>
      </c>
      <c r="AC1217" s="3" t="str">
        <f t="shared" si="224"/>
        <v/>
      </c>
      <c r="AD1217" s="5" t="str">
        <f t="shared" si="230"/>
        <v/>
      </c>
      <c r="AE1217" s="3" t="str">
        <f t="shared" si="225"/>
        <v/>
      </c>
      <c r="AF1217" s="3"/>
      <c r="AH1217">
        <f>MATCH(ROUND(M1217,0)&amp;ROUND(N1217,0),樣點!N:N,0)</f>
        <v>1419</v>
      </c>
      <c r="AI1217" s="5" t="str">
        <f t="shared" si="226"/>
        <v/>
      </c>
    </row>
    <row r="1218" spans="3:35">
      <c r="C1218" s="246" t="s">
        <v>610</v>
      </c>
      <c r="D1218" s="246" t="s">
        <v>611</v>
      </c>
      <c r="E1218" s="246" t="s">
        <v>632</v>
      </c>
      <c r="F1218" s="246" t="s">
        <v>633</v>
      </c>
      <c r="G1218" s="246">
        <v>2019</v>
      </c>
      <c r="H1218" s="246">
        <v>5</v>
      </c>
      <c r="I1218" s="246">
        <v>30</v>
      </c>
      <c r="J1218" s="246">
        <v>1</v>
      </c>
      <c r="K1218" s="246" t="s">
        <v>634</v>
      </c>
      <c r="L1218" s="247">
        <v>1</v>
      </c>
      <c r="M1218" s="246">
        <v>218367</v>
      </c>
      <c r="N1218" s="246">
        <v>2552586</v>
      </c>
      <c r="O1218" s="246">
        <v>8</v>
      </c>
      <c r="P1218" s="246">
        <v>40</v>
      </c>
      <c r="Q1218" s="246">
        <v>0</v>
      </c>
      <c r="R1218" s="246"/>
      <c r="S1218" s="246" t="s">
        <v>615</v>
      </c>
      <c r="T1218" s="246" t="s">
        <v>32</v>
      </c>
      <c r="U1218" s="246"/>
      <c r="V1218" t="str">
        <f>INDEX(樣區!H:H,MATCH(F1218,樣區!E:E,0))</f>
        <v>3月,5月</v>
      </c>
      <c r="W1218" s="3" t="str">
        <f t="shared" ref="W1218:W1281" si="231">IF(ISNUMBER(AH1218),"Y","N")</f>
        <v>Y</v>
      </c>
      <c r="X1218" s="3" t="str">
        <f t="shared" ref="X1218:X1281" si="232">IF(OR(ISBLANK(H1218),ISBLANK(I1218)),"需記錄日期","")</f>
        <v/>
      </c>
      <c r="Y1218" s="3" t="str">
        <f t="shared" ref="Y1218:Y1281" si="233">IF(O1218&gt;9,"時間太晚","")</f>
        <v/>
      </c>
      <c r="Z1218" s="3" t="str">
        <f t="shared" ref="Z1218:Z1281" si="234">IF(ISBLANK(Q1218),"需記錄數量",IF(Q1218&gt;2,"2隻以上，請記為猴群",""))</f>
        <v/>
      </c>
      <c r="AA1218" s="3" t="str">
        <f t="shared" ref="AA1218:AA1281" si="235">IF(OR(Q1218=1,Q1218=2),IF(ISTEXT(R1218),"","需記錄距離"),"")</f>
        <v/>
      </c>
      <c r="AB1218" s="249" t="str">
        <f t="shared" ref="AB1218:AB1281" si="236">IF(S1218="Y",IF(Q1218&lt;&gt;2,"有叫聲應為猴群",""),"")</f>
        <v/>
      </c>
      <c r="AC1218" s="3" t="str">
        <f t="shared" ref="AC1218:AC1281" si="237">IF(ISBLANK(T1218),"需記錄棲地類型",IF(LEN(T1218)&lt;&gt;2,"請填最主要的棲地類型，其餘的可在備注補充說明",""))</f>
        <v/>
      </c>
      <c r="AD1218" s="5" t="str">
        <f t="shared" si="230"/>
        <v/>
      </c>
      <c r="AE1218" s="3" t="str">
        <f t="shared" ref="AE1218:AE1281" si="238">IF(COUNTIF(U1218,"*搖樹*")=1,IF(Q1218&lt;&gt;2,"有搖樹行為應為猴群",""),"")</f>
        <v/>
      </c>
      <c r="AF1218" s="3"/>
      <c r="AH1218">
        <f>MATCH(ROUND(M1218,0)&amp;ROUND(N1218,0),樣點!N:N,0)</f>
        <v>1421</v>
      </c>
      <c r="AI1218" s="5">
        <f t="shared" ref="AI1218:AI1281" si="239">IF((F1219&amp;J1219)=(F1218&amp;J1218),ABS((DATE(G1219,H1219,I1219)&amp;TIME(O1219,P1219,0))-(DATE(G1218,H1218,I1218)&amp;TIME(O1218,P1218,0))),"")</f>
        <v>8.3333330112509429E-3</v>
      </c>
    </row>
    <row r="1219" spans="3:35">
      <c r="C1219" s="246" t="s">
        <v>610</v>
      </c>
      <c r="D1219" s="246" t="s">
        <v>611</v>
      </c>
      <c r="E1219" s="246" t="s">
        <v>632</v>
      </c>
      <c r="F1219" s="246" t="s">
        <v>633</v>
      </c>
      <c r="G1219" s="246">
        <v>2019</v>
      </c>
      <c r="H1219" s="246">
        <v>5</v>
      </c>
      <c r="I1219" s="246">
        <v>30</v>
      </c>
      <c r="J1219" s="246">
        <v>1</v>
      </c>
      <c r="K1219" s="246" t="s">
        <v>634</v>
      </c>
      <c r="L1219" s="247">
        <v>2</v>
      </c>
      <c r="M1219" s="246">
        <v>218516</v>
      </c>
      <c r="N1219" s="246">
        <v>2552885</v>
      </c>
      <c r="O1219" s="246">
        <v>8</v>
      </c>
      <c r="P1219" s="246">
        <v>52</v>
      </c>
      <c r="Q1219" s="246">
        <v>0</v>
      </c>
      <c r="R1219" s="246"/>
      <c r="S1219" s="246" t="s">
        <v>615</v>
      </c>
      <c r="T1219" s="246" t="s">
        <v>133</v>
      </c>
      <c r="U1219" s="246"/>
      <c r="V1219" t="str">
        <f>INDEX(樣區!H:H,MATCH(F1219,樣區!E:E,0))</f>
        <v>3月,5月</v>
      </c>
      <c r="W1219" s="3" t="str">
        <f t="shared" si="231"/>
        <v>Y</v>
      </c>
      <c r="X1219" s="3" t="str">
        <f t="shared" si="232"/>
        <v/>
      </c>
      <c r="Y1219" s="3" t="str">
        <f t="shared" si="233"/>
        <v/>
      </c>
      <c r="Z1219" s="3" t="str">
        <f t="shared" si="234"/>
        <v/>
      </c>
      <c r="AA1219" s="3" t="str">
        <f t="shared" si="235"/>
        <v/>
      </c>
      <c r="AB1219" s="249" t="str">
        <f t="shared" si="236"/>
        <v/>
      </c>
      <c r="AC1219" s="3" t="str">
        <f t="shared" si="237"/>
        <v/>
      </c>
      <c r="AD1219" s="5" t="str">
        <f t="shared" si="230"/>
        <v/>
      </c>
      <c r="AE1219" s="3" t="str">
        <f t="shared" si="238"/>
        <v/>
      </c>
      <c r="AF1219" s="3"/>
      <c r="AH1219">
        <f>MATCH(ROUND(M1219,0)&amp;ROUND(N1219,0),樣點!N:N,0)</f>
        <v>1422</v>
      </c>
      <c r="AI1219" s="5">
        <f t="shared" si="239"/>
        <v>1.2499999953433871E-2</v>
      </c>
    </row>
    <row r="1220" spans="3:35">
      <c r="C1220" s="246" t="s">
        <v>610</v>
      </c>
      <c r="D1220" s="246" t="s">
        <v>611</v>
      </c>
      <c r="E1220" s="246" t="s">
        <v>632</v>
      </c>
      <c r="F1220" s="246" t="s">
        <v>633</v>
      </c>
      <c r="G1220" s="246">
        <v>2019</v>
      </c>
      <c r="H1220" s="246">
        <v>5</v>
      </c>
      <c r="I1220" s="246">
        <v>30</v>
      </c>
      <c r="J1220" s="246">
        <v>1</v>
      </c>
      <c r="K1220" s="246" t="s">
        <v>634</v>
      </c>
      <c r="L1220" s="247">
        <v>3</v>
      </c>
      <c r="M1220" s="246">
        <v>218501</v>
      </c>
      <c r="N1220" s="246">
        <v>2553104</v>
      </c>
      <c r="O1220" s="246">
        <v>9</v>
      </c>
      <c r="P1220" s="246">
        <v>10</v>
      </c>
      <c r="Q1220" s="246">
        <v>0</v>
      </c>
      <c r="R1220" s="246"/>
      <c r="S1220" s="246" t="s">
        <v>615</v>
      </c>
      <c r="T1220" s="246" t="s">
        <v>31</v>
      </c>
      <c r="U1220" s="246"/>
      <c r="V1220" t="str">
        <f>INDEX(樣區!H:H,MATCH(F1220,樣區!E:E,0))</f>
        <v>3月,5月</v>
      </c>
      <c r="W1220" s="3" t="str">
        <f t="shared" si="231"/>
        <v>Y</v>
      </c>
      <c r="X1220" s="3" t="str">
        <f t="shared" si="232"/>
        <v/>
      </c>
      <c r="Y1220" s="3" t="str">
        <f t="shared" si="233"/>
        <v/>
      </c>
      <c r="Z1220" s="3" t="str">
        <f t="shared" si="234"/>
        <v/>
      </c>
      <c r="AA1220" s="3" t="str">
        <f t="shared" si="235"/>
        <v/>
      </c>
      <c r="AB1220" s="249" t="str">
        <f t="shared" si="236"/>
        <v/>
      </c>
      <c r="AC1220" s="3" t="str">
        <f t="shared" si="237"/>
        <v/>
      </c>
      <c r="AD1220" s="5" t="str">
        <f t="shared" si="230"/>
        <v/>
      </c>
      <c r="AE1220" s="3" t="str">
        <f t="shared" si="238"/>
        <v/>
      </c>
      <c r="AF1220" s="3"/>
      <c r="AH1220">
        <f>MATCH(ROUND(M1220,0)&amp;ROUND(N1220,0),樣點!N:N,0)</f>
        <v>1423</v>
      </c>
      <c r="AI1220" s="5">
        <f t="shared" si="239"/>
        <v>6.2500000349245965E-3</v>
      </c>
    </row>
    <row r="1221" spans="3:35">
      <c r="C1221" s="246" t="s">
        <v>610</v>
      </c>
      <c r="D1221" s="246" t="s">
        <v>611</v>
      </c>
      <c r="E1221" s="246" t="s">
        <v>632</v>
      </c>
      <c r="F1221" s="246" t="s">
        <v>633</v>
      </c>
      <c r="G1221" s="246">
        <v>2019</v>
      </c>
      <c r="H1221" s="246">
        <v>5</v>
      </c>
      <c r="I1221" s="246">
        <v>30</v>
      </c>
      <c r="J1221" s="246">
        <v>1</v>
      </c>
      <c r="K1221" s="246" t="s">
        <v>634</v>
      </c>
      <c r="L1221" s="247">
        <v>4</v>
      </c>
      <c r="M1221" s="246">
        <v>218640</v>
      </c>
      <c r="N1221" s="246">
        <v>2553277</v>
      </c>
      <c r="O1221" s="246">
        <v>9</v>
      </c>
      <c r="P1221" s="246">
        <v>19</v>
      </c>
      <c r="Q1221" s="246">
        <v>0</v>
      </c>
      <c r="R1221" s="246"/>
      <c r="S1221" s="246" t="s">
        <v>615</v>
      </c>
      <c r="T1221" s="246" t="s">
        <v>32</v>
      </c>
      <c r="U1221" s="246"/>
      <c r="V1221" t="str">
        <f>INDEX(樣區!H:H,MATCH(F1221,樣區!E:E,0))</f>
        <v>3月,5月</v>
      </c>
      <c r="W1221" s="3" t="str">
        <f t="shared" si="231"/>
        <v>Y</v>
      </c>
      <c r="X1221" s="3" t="str">
        <f t="shared" si="232"/>
        <v/>
      </c>
      <c r="Y1221" s="3" t="str">
        <f t="shared" si="233"/>
        <v/>
      </c>
      <c r="Z1221" s="3" t="str">
        <f t="shared" si="234"/>
        <v/>
      </c>
      <c r="AA1221" s="3" t="str">
        <f t="shared" si="235"/>
        <v/>
      </c>
      <c r="AB1221" s="249" t="str">
        <f t="shared" si="236"/>
        <v/>
      </c>
      <c r="AC1221" s="3" t="str">
        <f t="shared" si="237"/>
        <v/>
      </c>
      <c r="AD1221" s="5" t="str">
        <f t="shared" si="230"/>
        <v/>
      </c>
      <c r="AE1221" s="3" t="str">
        <f t="shared" si="238"/>
        <v/>
      </c>
      <c r="AF1221" s="3"/>
      <c r="AH1221">
        <f>MATCH(ROUND(M1221,0)&amp;ROUND(N1221,0),樣點!N:N,0)</f>
        <v>1424</v>
      </c>
      <c r="AI1221" s="5">
        <f t="shared" si="239"/>
        <v>5.555555981118232E-3</v>
      </c>
    </row>
    <row r="1222" spans="3:35">
      <c r="C1222" s="246" t="s">
        <v>610</v>
      </c>
      <c r="D1222" s="246" t="s">
        <v>611</v>
      </c>
      <c r="E1222" s="246" t="s">
        <v>632</v>
      </c>
      <c r="F1222" s="246" t="s">
        <v>633</v>
      </c>
      <c r="G1222" s="246">
        <v>2019</v>
      </c>
      <c r="H1222" s="246">
        <v>5</v>
      </c>
      <c r="I1222" s="246">
        <v>30</v>
      </c>
      <c r="J1222" s="246">
        <v>1</v>
      </c>
      <c r="K1222" s="246" t="s">
        <v>634</v>
      </c>
      <c r="L1222" s="247">
        <v>5</v>
      </c>
      <c r="M1222" s="246">
        <v>218706</v>
      </c>
      <c r="N1222" s="246">
        <v>2553426</v>
      </c>
      <c r="O1222" s="246">
        <v>9</v>
      </c>
      <c r="P1222" s="246">
        <v>27</v>
      </c>
      <c r="Q1222" s="246">
        <v>0</v>
      </c>
      <c r="R1222" s="246"/>
      <c r="S1222" s="246" t="s">
        <v>615</v>
      </c>
      <c r="T1222" s="246" t="s">
        <v>30</v>
      </c>
      <c r="U1222" s="246"/>
      <c r="V1222" t="str">
        <f>INDEX(樣區!H:H,MATCH(F1222,樣區!E:E,0))</f>
        <v>3月,5月</v>
      </c>
      <c r="W1222" s="3" t="str">
        <f t="shared" si="231"/>
        <v>N</v>
      </c>
      <c r="X1222" s="3" t="str">
        <f t="shared" si="232"/>
        <v/>
      </c>
      <c r="Y1222" s="3" t="str">
        <f t="shared" si="233"/>
        <v/>
      </c>
      <c r="Z1222" s="3" t="str">
        <f t="shared" si="234"/>
        <v/>
      </c>
      <c r="AA1222" s="3" t="str">
        <f t="shared" si="235"/>
        <v/>
      </c>
      <c r="AB1222" s="2" t="str">
        <f t="shared" si="236"/>
        <v/>
      </c>
      <c r="AC1222" s="3" t="str">
        <f t="shared" si="237"/>
        <v/>
      </c>
      <c r="AD1222" s="5" t="str">
        <f>IF(ISBLANK(O1222),"需記錄時間",IFERROR(IF((AI1222-TIME(0,5,59))&lt;0,"需計滿6分鍾",""),""))</f>
        <v/>
      </c>
      <c r="AE1222" s="3" t="str">
        <f t="shared" si="238"/>
        <v/>
      </c>
      <c r="AF1222" s="3"/>
      <c r="AH1222" t="e">
        <f>MATCH(ROUND(M1222,0)&amp;ROUND(N1222,0),樣點!N:N,0)</f>
        <v>#N/A</v>
      </c>
      <c r="AI1222" s="5">
        <f t="shared" si="239"/>
        <v>5.5555549915879965E-3</v>
      </c>
    </row>
    <row r="1223" spans="3:35">
      <c r="C1223" s="246" t="s">
        <v>610</v>
      </c>
      <c r="D1223" s="246" t="s">
        <v>611</v>
      </c>
      <c r="E1223" s="246" t="s">
        <v>632</v>
      </c>
      <c r="F1223" s="246" t="s">
        <v>633</v>
      </c>
      <c r="G1223" s="246">
        <v>2019</v>
      </c>
      <c r="H1223" s="246">
        <v>5</v>
      </c>
      <c r="I1223" s="246">
        <v>30</v>
      </c>
      <c r="J1223" s="246">
        <v>1</v>
      </c>
      <c r="K1223" s="246" t="s">
        <v>634</v>
      </c>
      <c r="L1223" s="247">
        <v>6</v>
      </c>
      <c r="M1223" s="246">
        <v>218510</v>
      </c>
      <c r="N1223" s="246">
        <v>2553325</v>
      </c>
      <c r="O1223" s="246">
        <v>9</v>
      </c>
      <c r="P1223" s="246">
        <v>35</v>
      </c>
      <c r="Q1223" s="246">
        <v>0</v>
      </c>
      <c r="R1223" s="246"/>
      <c r="S1223" s="246" t="s">
        <v>615</v>
      </c>
      <c r="T1223" s="246" t="s">
        <v>31</v>
      </c>
      <c r="U1223" s="246"/>
      <c r="V1223" t="str">
        <f>INDEX(樣區!H:H,MATCH(F1223,樣區!E:E,0))</f>
        <v>3月,5月</v>
      </c>
      <c r="W1223" s="3" t="str">
        <f t="shared" si="231"/>
        <v>N</v>
      </c>
      <c r="X1223" s="3" t="str">
        <f t="shared" si="232"/>
        <v/>
      </c>
      <c r="Y1223" s="3" t="str">
        <f t="shared" si="233"/>
        <v/>
      </c>
      <c r="Z1223" s="3" t="str">
        <f t="shared" si="234"/>
        <v/>
      </c>
      <c r="AA1223" s="3" t="str">
        <f t="shared" si="235"/>
        <v/>
      </c>
      <c r="AB1223" s="2" t="str">
        <f t="shared" si="236"/>
        <v/>
      </c>
      <c r="AC1223" s="3" t="str">
        <f t="shared" si="237"/>
        <v/>
      </c>
      <c r="AD1223" s="5" t="str">
        <f>IF(ISBLANK(O1223),"需記錄時間",IFERROR(IF((AI1223-TIME(0,5,59))&lt;0,"需計滿6分鍾",""),""))</f>
        <v/>
      </c>
      <c r="AE1223" s="3" t="str">
        <f t="shared" si="238"/>
        <v/>
      </c>
      <c r="AF1223" s="3"/>
      <c r="AH1223" t="e">
        <f>MATCH(ROUND(M1223,0)&amp;ROUND(N1223,0),樣點!N:N,0)</f>
        <v>#N/A</v>
      </c>
      <c r="AI1223" s="5" t="str">
        <f t="shared" si="239"/>
        <v/>
      </c>
    </row>
    <row r="1224" spans="3:35">
      <c r="C1224" s="246" t="s">
        <v>610</v>
      </c>
      <c r="D1224" s="246" t="s">
        <v>611</v>
      </c>
      <c r="E1224" s="246" t="s">
        <v>635</v>
      </c>
      <c r="F1224" s="246" t="s">
        <v>636</v>
      </c>
      <c r="G1224" s="246">
        <v>2019</v>
      </c>
      <c r="H1224" s="246">
        <v>5</v>
      </c>
      <c r="I1224" s="246">
        <v>30</v>
      </c>
      <c r="J1224" s="246">
        <v>1</v>
      </c>
      <c r="K1224" s="246" t="s">
        <v>634</v>
      </c>
      <c r="L1224" s="247">
        <v>1</v>
      </c>
      <c r="M1224" s="246">
        <v>214169</v>
      </c>
      <c r="N1224" s="246">
        <v>2538172</v>
      </c>
      <c r="O1224" s="246">
        <v>10</v>
      </c>
      <c r="P1224" s="246">
        <v>2</v>
      </c>
      <c r="Q1224" s="246">
        <v>0</v>
      </c>
      <c r="R1224" s="246"/>
      <c r="S1224" s="246" t="s">
        <v>615</v>
      </c>
      <c r="T1224" s="246" t="s">
        <v>32</v>
      </c>
      <c r="U1224" s="246"/>
      <c r="V1224" t="str">
        <f>INDEX(樣區!H:H,MATCH(F1224,樣區!E:E,0))</f>
        <v>3月,5月</v>
      </c>
      <c r="W1224" s="3" t="str">
        <f t="shared" si="231"/>
        <v>Y</v>
      </c>
      <c r="X1224" s="3" t="str">
        <f t="shared" si="232"/>
        <v/>
      </c>
      <c r="Y1224" s="3" t="str">
        <f t="shared" si="233"/>
        <v>時間太晚</v>
      </c>
      <c r="Z1224" s="3" t="str">
        <f t="shared" si="234"/>
        <v/>
      </c>
      <c r="AA1224" s="3" t="str">
        <f t="shared" si="235"/>
        <v/>
      </c>
      <c r="AB1224" s="249" t="str">
        <f t="shared" si="236"/>
        <v/>
      </c>
      <c r="AC1224" s="3" t="str">
        <f t="shared" si="237"/>
        <v/>
      </c>
      <c r="AD1224" s="5" t="str">
        <f t="shared" ref="AD1224:AD1225" si="240">IF(ISBLANK(O1224),"需記錄時間",IFERROR(IF((AI1224-TIME(0,5,59))&lt;0,"需計滿6分鐘",""),""))</f>
        <v/>
      </c>
      <c r="AE1224" s="3" t="str">
        <f t="shared" si="238"/>
        <v/>
      </c>
      <c r="AF1224" s="3"/>
      <c r="AH1224">
        <f>MATCH(ROUND(M1224,0)&amp;ROUND(N1224,0),樣點!N:N,0)</f>
        <v>1426</v>
      </c>
      <c r="AI1224" s="5">
        <f t="shared" si="239"/>
        <v>5.555555981118232E-3</v>
      </c>
    </row>
    <row r="1225" spans="3:35">
      <c r="C1225" s="246" t="s">
        <v>610</v>
      </c>
      <c r="D1225" s="246" t="s">
        <v>611</v>
      </c>
      <c r="E1225" s="246" t="s">
        <v>635</v>
      </c>
      <c r="F1225" s="246" t="s">
        <v>636</v>
      </c>
      <c r="G1225" s="246">
        <v>2019</v>
      </c>
      <c r="H1225" s="246">
        <v>5</v>
      </c>
      <c r="I1225" s="246">
        <v>30</v>
      </c>
      <c r="J1225" s="246">
        <v>1</v>
      </c>
      <c r="K1225" s="246" t="s">
        <v>634</v>
      </c>
      <c r="L1225" s="247">
        <v>2</v>
      </c>
      <c r="M1225" s="246">
        <v>214200</v>
      </c>
      <c r="N1225" s="246">
        <v>2537865</v>
      </c>
      <c r="O1225" s="246">
        <v>10</v>
      </c>
      <c r="P1225" s="246">
        <v>10</v>
      </c>
      <c r="Q1225" s="246">
        <v>0</v>
      </c>
      <c r="R1225" s="246"/>
      <c r="S1225" s="246" t="s">
        <v>615</v>
      </c>
      <c r="T1225" s="246" t="s">
        <v>31</v>
      </c>
      <c r="U1225" s="246"/>
      <c r="V1225" t="str">
        <f>INDEX(樣區!H:H,MATCH(F1225,樣區!E:E,0))</f>
        <v>3月,5月</v>
      </c>
      <c r="W1225" s="3" t="str">
        <f t="shared" si="231"/>
        <v>Y</v>
      </c>
      <c r="X1225" s="3" t="str">
        <f t="shared" si="232"/>
        <v/>
      </c>
      <c r="Y1225" s="3" t="str">
        <f t="shared" si="233"/>
        <v>時間太晚</v>
      </c>
      <c r="Z1225" s="3" t="str">
        <f t="shared" si="234"/>
        <v/>
      </c>
      <c r="AA1225" s="3" t="str">
        <f t="shared" si="235"/>
        <v/>
      </c>
      <c r="AB1225" s="249" t="str">
        <f t="shared" si="236"/>
        <v/>
      </c>
      <c r="AC1225" s="3" t="str">
        <f t="shared" si="237"/>
        <v/>
      </c>
      <c r="AD1225" s="5" t="str">
        <f t="shared" si="240"/>
        <v/>
      </c>
      <c r="AE1225" s="3" t="str">
        <f t="shared" si="238"/>
        <v/>
      </c>
      <c r="AF1225" s="3"/>
      <c r="AH1225">
        <f>MATCH(ROUND(M1225,0)&amp;ROUND(N1225,0),樣點!N:N,0)</f>
        <v>1427</v>
      </c>
      <c r="AI1225" s="5">
        <f t="shared" si="239"/>
        <v>6.2499999767169356E-3</v>
      </c>
    </row>
    <row r="1226" spans="3:35">
      <c r="C1226" s="246" t="s">
        <v>610</v>
      </c>
      <c r="D1226" s="246" t="s">
        <v>611</v>
      </c>
      <c r="E1226" s="246" t="s">
        <v>635</v>
      </c>
      <c r="F1226" s="246" t="s">
        <v>636</v>
      </c>
      <c r="G1226" s="246">
        <v>2019</v>
      </c>
      <c r="H1226" s="246">
        <v>5</v>
      </c>
      <c r="I1226" s="246">
        <v>30</v>
      </c>
      <c r="J1226" s="246">
        <v>1</v>
      </c>
      <c r="K1226" s="246" t="s">
        <v>634</v>
      </c>
      <c r="L1226" s="247">
        <v>3</v>
      </c>
      <c r="M1226" s="246">
        <v>214180</v>
      </c>
      <c r="N1226" s="246">
        <v>2534781</v>
      </c>
      <c r="O1226" s="246">
        <v>10</v>
      </c>
      <c r="P1226" s="246">
        <v>19</v>
      </c>
      <c r="Q1226" s="246">
        <v>0</v>
      </c>
      <c r="R1226" s="246"/>
      <c r="S1226" s="246" t="s">
        <v>615</v>
      </c>
      <c r="T1226" s="246" t="s">
        <v>32</v>
      </c>
      <c r="U1226" s="246"/>
      <c r="V1226" t="str">
        <f>INDEX(樣區!H:H,MATCH(F1226,樣區!E:E,0))</f>
        <v>3月,5月</v>
      </c>
      <c r="W1226" s="3" t="str">
        <f t="shared" si="231"/>
        <v>N</v>
      </c>
      <c r="X1226" s="3" t="str">
        <f t="shared" si="232"/>
        <v/>
      </c>
      <c r="Y1226" s="3" t="str">
        <f t="shared" si="233"/>
        <v>時間太晚</v>
      </c>
      <c r="Z1226" s="3" t="str">
        <f t="shared" si="234"/>
        <v/>
      </c>
      <c r="AA1226" s="3" t="str">
        <f t="shared" si="235"/>
        <v/>
      </c>
      <c r="AB1226" s="2" t="str">
        <f t="shared" si="236"/>
        <v/>
      </c>
      <c r="AC1226" s="3" t="str">
        <f t="shared" si="237"/>
        <v/>
      </c>
      <c r="AD1226" s="5" t="str">
        <f>IF(ISBLANK(O1226),"需記錄時間",IFERROR(IF((AI1226-TIME(0,5,59))&lt;0,"需計滿6分鍾",""),""))</f>
        <v/>
      </c>
      <c r="AE1226" s="3" t="str">
        <f t="shared" si="238"/>
        <v/>
      </c>
      <c r="AF1226" s="3"/>
      <c r="AH1226" t="e">
        <f>MATCH(ROUND(M1226,0)&amp;ROUND(N1226,0),樣點!N:N,0)</f>
        <v>#N/A</v>
      </c>
      <c r="AI1226" s="5">
        <f t="shared" si="239"/>
        <v>5.5555549915879965E-3</v>
      </c>
    </row>
    <row r="1227" spans="3:35">
      <c r="C1227" s="246" t="s">
        <v>610</v>
      </c>
      <c r="D1227" s="246" t="s">
        <v>611</v>
      </c>
      <c r="E1227" s="246" t="s">
        <v>635</v>
      </c>
      <c r="F1227" s="246" t="s">
        <v>636</v>
      </c>
      <c r="G1227" s="246">
        <v>2019</v>
      </c>
      <c r="H1227" s="246">
        <v>5</v>
      </c>
      <c r="I1227" s="246">
        <v>30</v>
      </c>
      <c r="J1227" s="246">
        <v>1</v>
      </c>
      <c r="K1227" s="246" t="s">
        <v>634</v>
      </c>
      <c r="L1227" s="247">
        <v>4</v>
      </c>
      <c r="M1227" s="246">
        <v>214243</v>
      </c>
      <c r="N1227" s="246">
        <v>2537069</v>
      </c>
      <c r="O1227" s="246">
        <v>10</v>
      </c>
      <c r="P1227" s="246">
        <v>27</v>
      </c>
      <c r="Q1227" s="246">
        <v>0</v>
      </c>
      <c r="R1227" s="246"/>
      <c r="S1227" s="246" t="s">
        <v>615</v>
      </c>
      <c r="T1227" s="246" t="s">
        <v>50</v>
      </c>
      <c r="U1227" s="246"/>
      <c r="V1227" t="str">
        <f>INDEX(樣區!H:H,MATCH(F1227,樣區!E:E,0))</f>
        <v>3月,5月</v>
      </c>
      <c r="W1227" s="3" t="str">
        <f t="shared" si="231"/>
        <v>Y</v>
      </c>
      <c r="X1227" s="3" t="str">
        <f t="shared" si="232"/>
        <v/>
      </c>
      <c r="Y1227" s="3" t="str">
        <f t="shared" si="233"/>
        <v>時間太晚</v>
      </c>
      <c r="Z1227" s="3" t="str">
        <f t="shared" si="234"/>
        <v/>
      </c>
      <c r="AA1227" s="3" t="str">
        <f t="shared" si="235"/>
        <v/>
      </c>
      <c r="AB1227" s="249" t="str">
        <f t="shared" si="236"/>
        <v/>
      </c>
      <c r="AC1227" s="3" t="str">
        <f t="shared" si="237"/>
        <v/>
      </c>
      <c r="AD1227" s="5" t="str">
        <f t="shared" ref="AD1227:AD1229" si="241">IF(ISBLANK(O1227),"需記錄時間",IFERROR(IF((AI1227-TIME(0,5,59))&lt;0,"需計滿6分鐘",""),""))</f>
        <v/>
      </c>
      <c r="AE1227" s="3" t="str">
        <f t="shared" si="238"/>
        <v/>
      </c>
      <c r="AF1227" s="3"/>
      <c r="AH1227">
        <f>MATCH(ROUND(M1227,0)&amp;ROUND(N1227,0),樣點!N:N,0)</f>
        <v>1429</v>
      </c>
      <c r="AI1227" s="5">
        <f t="shared" si="239"/>
        <v>6.2500000349245965E-3</v>
      </c>
    </row>
    <row r="1228" spans="3:35">
      <c r="C1228" s="246" t="s">
        <v>610</v>
      </c>
      <c r="D1228" s="246" t="s">
        <v>611</v>
      </c>
      <c r="E1228" s="246" t="s">
        <v>635</v>
      </c>
      <c r="F1228" s="246" t="s">
        <v>636</v>
      </c>
      <c r="G1228" s="246">
        <v>2019</v>
      </c>
      <c r="H1228" s="246">
        <v>5</v>
      </c>
      <c r="I1228" s="246">
        <v>30</v>
      </c>
      <c r="J1228" s="246">
        <v>1</v>
      </c>
      <c r="K1228" s="246" t="s">
        <v>634</v>
      </c>
      <c r="L1228" s="247">
        <v>5</v>
      </c>
      <c r="M1228" s="246">
        <v>214281</v>
      </c>
      <c r="N1228" s="246">
        <v>2536681</v>
      </c>
      <c r="O1228" s="246">
        <v>10</v>
      </c>
      <c r="P1228" s="246">
        <v>36</v>
      </c>
      <c r="Q1228" s="246">
        <v>0</v>
      </c>
      <c r="R1228" s="246"/>
      <c r="S1228" s="246" t="s">
        <v>615</v>
      </c>
      <c r="T1228" s="246" t="s">
        <v>30</v>
      </c>
      <c r="U1228" s="246"/>
      <c r="V1228" t="str">
        <f>INDEX(樣區!H:H,MATCH(F1228,樣區!E:E,0))</f>
        <v>3月,5月</v>
      </c>
      <c r="W1228" s="3" t="str">
        <f t="shared" si="231"/>
        <v>Y</v>
      </c>
      <c r="X1228" s="3" t="str">
        <f t="shared" si="232"/>
        <v/>
      </c>
      <c r="Y1228" s="3" t="str">
        <f t="shared" si="233"/>
        <v>時間太晚</v>
      </c>
      <c r="Z1228" s="3" t="str">
        <f t="shared" si="234"/>
        <v/>
      </c>
      <c r="AA1228" s="3" t="str">
        <f t="shared" si="235"/>
        <v/>
      </c>
      <c r="AB1228" s="249" t="str">
        <f t="shared" si="236"/>
        <v/>
      </c>
      <c r="AC1228" s="3" t="str">
        <f t="shared" si="237"/>
        <v/>
      </c>
      <c r="AD1228" s="5" t="str">
        <f t="shared" si="241"/>
        <v/>
      </c>
      <c r="AE1228" s="3" t="str">
        <f t="shared" si="238"/>
        <v/>
      </c>
      <c r="AF1228" s="3"/>
      <c r="AH1228">
        <f>MATCH(ROUND(M1228,0)&amp;ROUND(N1228,0),樣點!N:N,0)</f>
        <v>1430</v>
      </c>
      <c r="AI1228" s="5">
        <f t="shared" si="239"/>
        <v>6.2499999767169356E-3</v>
      </c>
    </row>
    <row r="1229" spans="3:35">
      <c r="C1229" s="246" t="s">
        <v>610</v>
      </c>
      <c r="D1229" s="246" t="s">
        <v>611</v>
      </c>
      <c r="E1229" s="246" t="s">
        <v>635</v>
      </c>
      <c r="F1229" s="246" t="s">
        <v>636</v>
      </c>
      <c r="G1229" s="246">
        <v>2019</v>
      </c>
      <c r="H1229" s="246">
        <v>5</v>
      </c>
      <c r="I1229" s="246">
        <v>30</v>
      </c>
      <c r="J1229" s="246">
        <v>1</v>
      </c>
      <c r="K1229" s="246" t="s">
        <v>634</v>
      </c>
      <c r="L1229" s="247">
        <v>6</v>
      </c>
      <c r="M1229" s="246">
        <v>214349</v>
      </c>
      <c r="N1229" s="246">
        <v>2536247</v>
      </c>
      <c r="O1229" s="246">
        <v>10</v>
      </c>
      <c r="P1229" s="246">
        <v>45</v>
      </c>
      <c r="Q1229" s="246">
        <v>2</v>
      </c>
      <c r="R1229" s="246" t="s">
        <v>43</v>
      </c>
      <c r="S1229" s="246" t="s">
        <v>615</v>
      </c>
      <c r="T1229" s="246" t="s">
        <v>32</v>
      </c>
      <c r="U1229" s="246" t="s">
        <v>637</v>
      </c>
      <c r="V1229" t="str">
        <f>INDEX(樣區!H:H,MATCH(F1229,樣區!E:E,0))</f>
        <v>3月,5月</v>
      </c>
      <c r="W1229" s="3" t="str">
        <f t="shared" si="231"/>
        <v>Y</v>
      </c>
      <c r="X1229" s="3" t="str">
        <f t="shared" si="232"/>
        <v/>
      </c>
      <c r="Y1229" s="3" t="str">
        <f t="shared" si="233"/>
        <v>時間太晚</v>
      </c>
      <c r="Z1229" s="3" t="str">
        <f t="shared" si="234"/>
        <v/>
      </c>
      <c r="AA1229" s="3" t="str">
        <f t="shared" si="235"/>
        <v/>
      </c>
      <c r="AB1229" s="249" t="str">
        <f t="shared" si="236"/>
        <v/>
      </c>
      <c r="AC1229" s="3" t="str">
        <f t="shared" si="237"/>
        <v/>
      </c>
      <c r="AD1229" s="5" t="str">
        <f t="shared" si="241"/>
        <v/>
      </c>
      <c r="AE1229" s="3" t="str">
        <f t="shared" si="238"/>
        <v/>
      </c>
      <c r="AF1229" s="3"/>
      <c r="AH1229">
        <f>MATCH(ROUND(M1229,0)&amp;ROUND(N1229,0),樣點!N:N,0)</f>
        <v>1431</v>
      </c>
      <c r="AI1229" s="5" t="str">
        <f t="shared" si="239"/>
        <v/>
      </c>
    </row>
    <row r="1230" spans="3:35">
      <c r="C1230" s="246" t="s">
        <v>610</v>
      </c>
      <c r="D1230" s="246" t="s">
        <v>611</v>
      </c>
      <c r="E1230" s="246" t="s">
        <v>638</v>
      </c>
      <c r="F1230" s="246" t="s">
        <v>639</v>
      </c>
      <c r="G1230" s="246">
        <v>2019</v>
      </c>
      <c r="H1230" s="246">
        <v>5</v>
      </c>
      <c r="I1230" s="246">
        <v>31</v>
      </c>
      <c r="J1230" s="246">
        <v>1</v>
      </c>
      <c r="K1230" s="246" t="s">
        <v>614</v>
      </c>
      <c r="L1230" s="247">
        <v>1</v>
      </c>
      <c r="M1230" s="246">
        <v>217700</v>
      </c>
      <c r="N1230" s="246">
        <v>2551194</v>
      </c>
      <c r="O1230" s="246">
        <v>10</v>
      </c>
      <c r="P1230" s="246">
        <v>43</v>
      </c>
      <c r="Q1230" s="246">
        <v>0</v>
      </c>
      <c r="R1230" s="246"/>
      <c r="S1230" s="246" t="s">
        <v>615</v>
      </c>
      <c r="T1230" s="246" t="s">
        <v>26</v>
      </c>
      <c r="U1230" s="246"/>
      <c r="V1230" t="str">
        <f>INDEX(樣區!H:H,MATCH(F1230,樣區!E:E,0))</f>
        <v>3月,5月</v>
      </c>
      <c r="W1230" s="3" t="str">
        <f t="shared" si="231"/>
        <v>N</v>
      </c>
      <c r="X1230" s="3" t="str">
        <f t="shared" si="232"/>
        <v/>
      </c>
      <c r="Y1230" s="3" t="str">
        <f t="shared" si="233"/>
        <v>時間太晚</v>
      </c>
      <c r="Z1230" s="3" t="str">
        <f t="shared" si="234"/>
        <v/>
      </c>
      <c r="AA1230" s="3" t="str">
        <f t="shared" si="235"/>
        <v/>
      </c>
      <c r="AB1230" s="2" t="str">
        <f t="shared" si="236"/>
        <v/>
      </c>
      <c r="AC1230" s="3" t="str">
        <f t="shared" si="237"/>
        <v/>
      </c>
      <c r="AD1230" s="5" t="str">
        <f t="shared" ref="AD1230:AD1235" si="242">IF(ISBLANK(O1230),"需記錄時間",IFERROR(IF((AI1230-TIME(0,5,59))&lt;0,"需計滿6分鍾",""),""))</f>
        <v/>
      </c>
      <c r="AE1230" s="3" t="str">
        <f t="shared" si="238"/>
        <v/>
      </c>
      <c r="AF1230" s="3"/>
      <c r="AH1230" t="e">
        <f>MATCH(ROUND(M1230,0)&amp;ROUND(N1230,0),樣點!N:N,0)</f>
        <v>#N/A</v>
      </c>
      <c r="AI1230" s="5">
        <f t="shared" si="239"/>
        <v>6.9444450200535357E-3</v>
      </c>
    </row>
    <row r="1231" spans="3:35">
      <c r="C1231" s="246" t="s">
        <v>610</v>
      </c>
      <c r="D1231" s="246" t="s">
        <v>611</v>
      </c>
      <c r="E1231" s="246" t="s">
        <v>638</v>
      </c>
      <c r="F1231" s="246" t="s">
        <v>639</v>
      </c>
      <c r="G1231" s="246">
        <v>2019</v>
      </c>
      <c r="H1231" s="246">
        <v>5</v>
      </c>
      <c r="I1231" s="246">
        <v>31</v>
      </c>
      <c r="J1231" s="246">
        <v>1</v>
      </c>
      <c r="K1231" s="246" t="s">
        <v>614</v>
      </c>
      <c r="L1231" s="247">
        <v>2</v>
      </c>
      <c r="M1231" s="246">
        <v>217678</v>
      </c>
      <c r="N1231" s="246">
        <v>2551136</v>
      </c>
      <c r="O1231" s="246">
        <v>10</v>
      </c>
      <c r="P1231" s="246">
        <v>53</v>
      </c>
      <c r="Q1231" s="246">
        <v>0</v>
      </c>
      <c r="R1231" s="246"/>
      <c r="S1231" s="246" t="s">
        <v>615</v>
      </c>
      <c r="T1231" s="246" t="s">
        <v>26</v>
      </c>
      <c r="U1231" s="246"/>
      <c r="V1231" t="str">
        <f>INDEX(樣區!H:H,MATCH(F1231,樣區!E:E,0))</f>
        <v>3月,5月</v>
      </c>
      <c r="W1231" s="3" t="str">
        <f t="shared" si="231"/>
        <v>N</v>
      </c>
      <c r="X1231" s="3" t="str">
        <f t="shared" si="232"/>
        <v/>
      </c>
      <c r="Y1231" s="3" t="str">
        <f t="shared" si="233"/>
        <v>時間太晚</v>
      </c>
      <c r="Z1231" s="3" t="str">
        <f t="shared" si="234"/>
        <v/>
      </c>
      <c r="AA1231" s="3" t="str">
        <f t="shared" si="235"/>
        <v/>
      </c>
      <c r="AB1231" s="2" t="str">
        <f t="shared" si="236"/>
        <v/>
      </c>
      <c r="AC1231" s="3" t="str">
        <f t="shared" si="237"/>
        <v/>
      </c>
      <c r="AD1231" s="5" t="str">
        <f t="shared" si="242"/>
        <v/>
      </c>
      <c r="AE1231" s="3" t="str">
        <f t="shared" si="238"/>
        <v/>
      </c>
      <c r="AF1231" s="3"/>
      <c r="AH1231" t="e">
        <f>MATCH(ROUND(M1231,0)&amp;ROUND(N1231,0),樣點!N:N,0)</f>
        <v>#N/A</v>
      </c>
      <c r="AI1231" s="5">
        <f t="shared" si="239"/>
        <v>5.5555549915879965E-3</v>
      </c>
    </row>
    <row r="1232" spans="3:35">
      <c r="C1232" s="246" t="s">
        <v>610</v>
      </c>
      <c r="D1232" s="246" t="s">
        <v>611</v>
      </c>
      <c r="E1232" s="246" t="s">
        <v>638</v>
      </c>
      <c r="F1232" s="246" t="s">
        <v>639</v>
      </c>
      <c r="G1232" s="246">
        <v>2019</v>
      </c>
      <c r="H1232" s="246">
        <v>5</v>
      </c>
      <c r="I1232" s="246">
        <v>31</v>
      </c>
      <c r="J1232" s="246">
        <v>1</v>
      </c>
      <c r="K1232" s="246" t="s">
        <v>614</v>
      </c>
      <c r="L1232" s="247">
        <v>3</v>
      </c>
      <c r="M1232" s="246">
        <v>217597</v>
      </c>
      <c r="N1232" s="246">
        <v>2551055</v>
      </c>
      <c r="O1232" s="246">
        <v>11</v>
      </c>
      <c r="P1232" s="246">
        <v>1</v>
      </c>
      <c r="Q1232" s="246">
        <v>0</v>
      </c>
      <c r="R1232" s="246"/>
      <c r="S1232" s="246" t="s">
        <v>615</v>
      </c>
      <c r="T1232" s="246" t="s">
        <v>26</v>
      </c>
      <c r="U1232" s="246"/>
      <c r="V1232" t="str">
        <f>INDEX(樣區!H:H,MATCH(F1232,樣區!E:E,0))</f>
        <v>3月,5月</v>
      </c>
      <c r="W1232" s="3" t="str">
        <f t="shared" si="231"/>
        <v>N</v>
      </c>
      <c r="X1232" s="3" t="str">
        <f t="shared" si="232"/>
        <v/>
      </c>
      <c r="Y1232" s="3" t="str">
        <f t="shared" si="233"/>
        <v>時間太晚</v>
      </c>
      <c r="Z1232" s="3" t="str">
        <f t="shared" si="234"/>
        <v/>
      </c>
      <c r="AA1232" s="3" t="str">
        <f t="shared" si="235"/>
        <v/>
      </c>
      <c r="AB1232" s="2" t="str">
        <f t="shared" si="236"/>
        <v/>
      </c>
      <c r="AC1232" s="3" t="str">
        <f t="shared" si="237"/>
        <v/>
      </c>
      <c r="AD1232" s="5" t="str">
        <f t="shared" si="242"/>
        <v/>
      </c>
      <c r="AE1232" s="3" t="str">
        <f t="shared" si="238"/>
        <v/>
      </c>
      <c r="AF1232" s="3"/>
      <c r="AH1232" t="e">
        <f>MATCH(ROUND(M1232,0)&amp;ROUND(N1232,0),樣點!N:N,0)</f>
        <v>#N/A</v>
      </c>
      <c r="AI1232" s="5">
        <f t="shared" si="239"/>
        <v>5.555555981118232E-3</v>
      </c>
    </row>
    <row r="1233" spans="3:35">
      <c r="C1233" s="246" t="s">
        <v>610</v>
      </c>
      <c r="D1233" s="246" t="s">
        <v>611</v>
      </c>
      <c r="E1233" s="246" t="s">
        <v>638</v>
      </c>
      <c r="F1233" s="246" t="s">
        <v>639</v>
      </c>
      <c r="G1233" s="246">
        <v>2019</v>
      </c>
      <c r="H1233" s="246">
        <v>5</v>
      </c>
      <c r="I1233" s="246">
        <v>31</v>
      </c>
      <c r="J1233" s="246">
        <v>1</v>
      </c>
      <c r="K1233" s="246" t="s">
        <v>614</v>
      </c>
      <c r="L1233" s="247">
        <v>4</v>
      </c>
      <c r="M1233" s="246">
        <v>217792</v>
      </c>
      <c r="N1233" s="246">
        <v>2551076</v>
      </c>
      <c r="O1233" s="246">
        <v>11</v>
      </c>
      <c r="P1233" s="246">
        <v>9</v>
      </c>
      <c r="Q1233" s="246">
        <v>0</v>
      </c>
      <c r="R1233" s="246"/>
      <c r="S1233" s="246" t="s">
        <v>615</v>
      </c>
      <c r="T1233" s="246" t="s">
        <v>26</v>
      </c>
      <c r="U1233" s="246"/>
      <c r="V1233" t="str">
        <f>INDEX(樣區!H:H,MATCH(F1233,樣區!E:E,0))</f>
        <v>3月,5月</v>
      </c>
      <c r="W1233" s="3" t="str">
        <f t="shared" si="231"/>
        <v>N</v>
      </c>
      <c r="X1233" s="3" t="str">
        <f t="shared" si="232"/>
        <v/>
      </c>
      <c r="Y1233" s="3" t="str">
        <f t="shared" si="233"/>
        <v>時間太晚</v>
      </c>
      <c r="Z1233" s="3" t="str">
        <f t="shared" si="234"/>
        <v/>
      </c>
      <c r="AA1233" s="3" t="str">
        <f t="shared" si="235"/>
        <v/>
      </c>
      <c r="AB1233" s="2" t="str">
        <f t="shared" si="236"/>
        <v/>
      </c>
      <c r="AC1233" s="3" t="str">
        <f t="shared" si="237"/>
        <v/>
      </c>
      <c r="AD1233" s="5" t="str">
        <f t="shared" si="242"/>
        <v/>
      </c>
      <c r="AE1233" s="3" t="str">
        <f t="shared" si="238"/>
        <v/>
      </c>
      <c r="AF1233" s="3"/>
      <c r="AH1233" t="e">
        <f>MATCH(ROUND(M1233,0)&amp;ROUND(N1233,0),樣點!N:N,0)</f>
        <v>#N/A</v>
      </c>
      <c r="AI1233" s="5">
        <f t="shared" si="239"/>
        <v>6.2499999767169356E-3</v>
      </c>
    </row>
    <row r="1234" spans="3:35">
      <c r="C1234" s="246" t="s">
        <v>610</v>
      </c>
      <c r="D1234" s="246" t="s">
        <v>611</v>
      </c>
      <c r="E1234" s="246" t="s">
        <v>638</v>
      </c>
      <c r="F1234" s="246" t="s">
        <v>639</v>
      </c>
      <c r="G1234" s="246">
        <v>2019</v>
      </c>
      <c r="H1234" s="246">
        <v>5</v>
      </c>
      <c r="I1234" s="246">
        <v>31</v>
      </c>
      <c r="J1234" s="246">
        <v>1</v>
      </c>
      <c r="K1234" s="246" t="s">
        <v>614</v>
      </c>
      <c r="L1234" s="247">
        <v>5</v>
      </c>
      <c r="M1234" s="246">
        <v>217714</v>
      </c>
      <c r="N1234" s="246">
        <v>2550996</v>
      </c>
      <c r="O1234" s="246">
        <v>11</v>
      </c>
      <c r="P1234" s="246">
        <v>18</v>
      </c>
      <c r="Q1234" s="246">
        <v>0</v>
      </c>
      <c r="R1234" s="246"/>
      <c r="S1234" s="246" t="s">
        <v>615</v>
      </c>
      <c r="T1234" s="246" t="s">
        <v>26</v>
      </c>
      <c r="U1234" s="246"/>
      <c r="V1234" t="str">
        <f>INDEX(樣區!H:H,MATCH(F1234,樣區!E:E,0))</f>
        <v>3月,5月</v>
      </c>
      <c r="W1234" s="3" t="str">
        <f t="shared" si="231"/>
        <v>N</v>
      </c>
      <c r="X1234" s="3" t="str">
        <f t="shared" si="232"/>
        <v/>
      </c>
      <c r="Y1234" s="3" t="str">
        <f t="shared" si="233"/>
        <v>時間太晚</v>
      </c>
      <c r="Z1234" s="3" t="str">
        <f t="shared" si="234"/>
        <v/>
      </c>
      <c r="AA1234" s="3" t="str">
        <f t="shared" si="235"/>
        <v/>
      </c>
      <c r="AB1234" s="2" t="str">
        <f t="shared" si="236"/>
        <v/>
      </c>
      <c r="AC1234" s="3" t="str">
        <f t="shared" si="237"/>
        <v/>
      </c>
      <c r="AD1234" s="5" t="str">
        <f t="shared" si="242"/>
        <v/>
      </c>
      <c r="AE1234" s="3" t="str">
        <f t="shared" si="238"/>
        <v/>
      </c>
      <c r="AF1234" s="3"/>
      <c r="AH1234" t="e">
        <f>MATCH(ROUND(M1234,0)&amp;ROUND(N1234,0),樣點!N:N,0)</f>
        <v>#N/A</v>
      </c>
      <c r="AI1234" s="5">
        <f t="shared" si="239"/>
        <v>6.2500000349245965E-3</v>
      </c>
    </row>
    <row r="1235" spans="3:35">
      <c r="C1235" s="246" t="s">
        <v>610</v>
      </c>
      <c r="D1235" s="246" t="s">
        <v>611</v>
      </c>
      <c r="E1235" s="246" t="s">
        <v>638</v>
      </c>
      <c r="F1235" s="246" t="s">
        <v>639</v>
      </c>
      <c r="G1235" s="246">
        <v>2019</v>
      </c>
      <c r="H1235" s="246">
        <v>5</v>
      </c>
      <c r="I1235" s="246">
        <v>31</v>
      </c>
      <c r="J1235" s="246">
        <v>1</v>
      </c>
      <c r="K1235" s="246" t="s">
        <v>614</v>
      </c>
      <c r="L1235" s="247">
        <v>6</v>
      </c>
      <c r="M1235" s="246">
        <v>218066</v>
      </c>
      <c r="N1235" s="246">
        <v>2550969</v>
      </c>
      <c r="O1235" s="246">
        <v>11</v>
      </c>
      <c r="P1235" s="246">
        <v>27</v>
      </c>
      <c r="Q1235" s="246">
        <v>0</v>
      </c>
      <c r="R1235" s="246"/>
      <c r="S1235" s="246" t="s">
        <v>615</v>
      </c>
      <c r="T1235" s="246" t="s">
        <v>61</v>
      </c>
      <c r="U1235" s="246"/>
      <c r="V1235" t="str">
        <f>INDEX(樣區!H:H,MATCH(F1235,樣區!E:E,0))</f>
        <v>3月,5月</v>
      </c>
      <c r="W1235" s="3" t="str">
        <f t="shared" si="231"/>
        <v>N</v>
      </c>
      <c r="X1235" s="3" t="str">
        <f t="shared" si="232"/>
        <v/>
      </c>
      <c r="Y1235" s="3" t="str">
        <f t="shared" si="233"/>
        <v>時間太晚</v>
      </c>
      <c r="Z1235" s="3" t="str">
        <f t="shared" si="234"/>
        <v/>
      </c>
      <c r="AA1235" s="3" t="str">
        <f t="shared" si="235"/>
        <v/>
      </c>
      <c r="AB1235" s="2" t="str">
        <f t="shared" si="236"/>
        <v/>
      </c>
      <c r="AC1235" s="3" t="str">
        <f t="shared" si="237"/>
        <v/>
      </c>
      <c r="AD1235" s="5" t="str">
        <f t="shared" si="242"/>
        <v/>
      </c>
      <c r="AE1235" s="3" t="str">
        <f t="shared" si="238"/>
        <v/>
      </c>
      <c r="AF1235" s="3"/>
      <c r="AH1235" t="e">
        <f>MATCH(ROUND(M1235,0)&amp;ROUND(N1235,0),樣點!N:N,0)</f>
        <v>#N/A</v>
      </c>
      <c r="AI1235" s="5" t="str">
        <f t="shared" si="239"/>
        <v/>
      </c>
    </row>
    <row r="1236" spans="3:35">
      <c r="C1236" s="246" t="s">
        <v>610</v>
      </c>
      <c r="D1236" s="246" t="s">
        <v>611</v>
      </c>
      <c r="E1236" s="246" t="s">
        <v>640</v>
      </c>
      <c r="F1236" s="246" t="s">
        <v>641</v>
      </c>
      <c r="G1236" s="246">
        <v>2019</v>
      </c>
      <c r="H1236" s="246">
        <v>6</v>
      </c>
      <c r="I1236" s="246">
        <v>7</v>
      </c>
      <c r="J1236" s="246">
        <v>1</v>
      </c>
      <c r="K1236" s="246" t="s">
        <v>642</v>
      </c>
      <c r="L1236" s="247">
        <v>1</v>
      </c>
      <c r="M1236" s="246">
        <v>225115</v>
      </c>
      <c r="N1236" s="246">
        <v>2552245</v>
      </c>
      <c r="O1236" s="246">
        <v>10</v>
      </c>
      <c r="P1236" s="246">
        <v>45</v>
      </c>
      <c r="Q1236" s="246">
        <v>0</v>
      </c>
      <c r="R1236" s="246"/>
      <c r="S1236" s="246" t="s">
        <v>615</v>
      </c>
      <c r="T1236" s="246" t="s">
        <v>32</v>
      </c>
      <c r="U1236" s="246"/>
      <c r="V1236" t="str">
        <f>INDEX(樣區!H:H,MATCH(F1236,樣區!E:E,0))</f>
        <v>4月,6月</v>
      </c>
      <c r="W1236" s="3" t="str">
        <f t="shared" si="231"/>
        <v>Y</v>
      </c>
      <c r="X1236" s="3" t="str">
        <f t="shared" si="232"/>
        <v/>
      </c>
      <c r="Y1236" s="3" t="str">
        <f t="shared" si="233"/>
        <v>時間太晚</v>
      </c>
      <c r="Z1236" s="3" t="str">
        <f t="shared" si="234"/>
        <v/>
      </c>
      <c r="AA1236" s="3" t="str">
        <f t="shared" si="235"/>
        <v/>
      </c>
      <c r="AB1236" s="249" t="str">
        <f t="shared" si="236"/>
        <v/>
      </c>
      <c r="AC1236" s="3" t="str">
        <f t="shared" si="237"/>
        <v/>
      </c>
      <c r="AD1236" s="5" t="str">
        <f>IF(ISBLANK(O1236),"需記錄時間",IFERROR(IF((AI1236-TIME(0,5,59))&lt;0,"需計滿6分鐘",""),""))</f>
        <v/>
      </c>
      <c r="AE1236" s="3" t="str">
        <f t="shared" si="238"/>
        <v/>
      </c>
      <c r="AF1236" s="3"/>
      <c r="AH1236">
        <f>MATCH(ROUND(M1236,0)&amp;ROUND(N1236,0),樣點!N:N,0)</f>
        <v>1439</v>
      </c>
      <c r="AI1236" s="5">
        <f t="shared" si="239"/>
        <v>4.8611109959892929E-3</v>
      </c>
    </row>
    <row r="1237" spans="3:35">
      <c r="C1237" s="246" t="s">
        <v>610</v>
      </c>
      <c r="D1237" s="246" t="s">
        <v>611</v>
      </c>
      <c r="E1237" s="246" t="s">
        <v>640</v>
      </c>
      <c r="F1237" s="246" t="s">
        <v>641</v>
      </c>
      <c r="G1237" s="246">
        <v>2019</v>
      </c>
      <c r="H1237" s="246">
        <v>6</v>
      </c>
      <c r="I1237" s="246">
        <v>7</v>
      </c>
      <c r="J1237" s="246">
        <v>1</v>
      </c>
      <c r="K1237" s="246" t="s">
        <v>642</v>
      </c>
      <c r="L1237" s="247">
        <v>2</v>
      </c>
      <c r="M1237" s="246">
        <v>225339</v>
      </c>
      <c r="N1237" s="246">
        <v>2552134</v>
      </c>
      <c r="O1237" s="246">
        <v>10</v>
      </c>
      <c r="P1237" s="246">
        <v>52</v>
      </c>
      <c r="Q1237" s="246">
        <v>0</v>
      </c>
      <c r="R1237" s="246"/>
      <c r="S1237" s="246" t="s">
        <v>615</v>
      </c>
      <c r="T1237" s="246" t="s">
        <v>32</v>
      </c>
      <c r="U1237" s="246"/>
      <c r="V1237" t="str">
        <f>INDEX(樣區!H:H,MATCH(F1237,樣區!E:E,0))</f>
        <v>4月,6月</v>
      </c>
      <c r="W1237" s="3" t="str">
        <f t="shared" si="231"/>
        <v>N</v>
      </c>
      <c r="X1237" s="3" t="str">
        <f t="shared" si="232"/>
        <v/>
      </c>
      <c r="Y1237" s="3" t="str">
        <f t="shared" si="233"/>
        <v>時間太晚</v>
      </c>
      <c r="Z1237" s="3" t="str">
        <f t="shared" si="234"/>
        <v/>
      </c>
      <c r="AA1237" s="3" t="str">
        <f t="shared" si="235"/>
        <v/>
      </c>
      <c r="AB1237" s="2" t="str">
        <f t="shared" si="236"/>
        <v/>
      </c>
      <c r="AC1237" s="3" t="str">
        <f t="shared" si="237"/>
        <v/>
      </c>
      <c r="AD1237" s="5" t="str">
        <f>IF(ISBLANK(O1237),"需記錄時間",IFERROR(IF((AI1237-TIME(0,5,59))&lt;0,"需計滿6分鍾",""),""))</f>
        <v/>
      </c>
      <c r="AE1237" s="3" t="str">
        <f t="shared" si="238"/>
        <v/>
      </c>
      <c r="AF1237" s="3"/>
      <c r="AH1237" t="e">
        <f>MATCH(ROUND(M1237,0)&amp;ROUND(N1237,0),樣點!N:N,0)</f>
        <v>#N/A</v>
      </c>
      <c r="AI1237" s="5">
        <f t="shared" si="239"/>
        <v>4.8611109959892929E-3</v>
      </c>
    </row>
    <row r="1238" spans="3:35">
      <c r="C1238" s="246" t="s">
        <v>610</v>
      </c>
      <c r="D1238" s="246" t="s">
        <v>611</v>
      </c>
      <c r="E1238" s="246" t="s">
        <v>640</v>
      </c>
      <c r="F1238" s="246" t="s">
        <v>641</v>
      </c>
      <c r="G1238" s="246">
        <v>2019</v>
      </c>
      <c r="H1238" s="246">
        <v>6</v>
      </c>
      <c r="I1238" s="246">
        <v>7</v>
      </c>
      <c r="J1238" s="246">
        <v>1</v>
      </c>
      <c r="K1238" s="246" t="s">
        <v>642</v>
      </c>
      <c r="L1238" s="247">
        <v>3</v>
      </c>
      <c r="M1238" s="246">
        <v>225453</v>
      </c>
      <c r="N1238" s="246">
        <v>2552241</v>
      </c>
      <c r="O1238" s="246">
        <v>10</v>
      </c>
      <c r="P1238" s="246">
        <v>59</v>
      </c>
      <c r="Q1238" s="246">
        <v>0</v>
      </c>
      <c r="R1238" s="246"/>
      <c r="S1238" s="246" t="s">
        <v>615</v>
      </c>
      <c r="T1238" s="246" t="s">
        <v>32</v>
      </c>
      <c r="U1238" s="246"/>
      <c r="V1238" t="str">
        <f>INDEX(樣區!H:H,MATCH(F1238,樣區!E:E,0))</f>
        <v>4月,6月</v>
      </c>
      <c r="W1238" s="3" t="str">
        <f t="shared" si="231"/>
        <v>N</v>
      </c>
      <c r="X1238" s="3" t="str">
        <f t="shared" si="232"/>
        <v/>
      </c>
      <c r="Y1238" s="3" t="str">
        <f t="shared" si="233"/>
        <v>時間太晚</v>
      </c>
      <c r="Z1238" s="3" t="str">
        <f t="shared" si="234"/>
        <v/>
      </c>
      <c r="AA1238" s="3" t="str">
        <f t="shared" si="235"/>
        <v/>
      </c>
      <c r="AB1238" s="2" t="str">
        <f t="shared" si="236"/>
        <v/>
      </c>
      <c r="AC1238" s="3" t="str">
        <f t="shared" si="237"/>
        <v/>
      </c>
      <c r="AD1238" s="5" t="str">
        <f>IF(ISBLANK(O1238),"需記錄時間",IFERROR(IF((AI1238-TIME(0,5,59))&lt;0,"需計滿6分鍾",""),""))</f>
        <v/>
      </c>
      <c r="AE1238" s="3" t="str">
        <f t="shared" si="238"/>
        <v/>
      </c>
      <c r="AF1238" s="3"/>
      <c r="AH1238" t="e">
        <f>MATCH(ROUND(M1238,0)&amp;ROUND(N1238,0),樣點!N:N,0)</f>
        <v>#N/A</v>
      </c>
      <c r="AI1238" s="5">
        <f t="shared" si="239"/>
        <v>5.5555560393258929E-3</v>
      </c>
    </row>
    <row r="1239" spans="3:35">
      <c r="C1239" s="246" t="s">
        <v>610</v>
      </c>
      <c r="D1239" s="246" t="s">
        <v>611</v>
      </c>
      <c r="E1239" s="246" t="s">
        <v>640</v>
      </c>
      <c r="F1239" s="246" t="s">
        <v>641</v>
      </c>
      <c r="G1239" s="246">
        <v>2019</v>
      </c>
      <c r="H1239" s="246">
        <v>6</v>
      </c>
      <c r="I1239" s="246">
        <v>7</v>
      </c>
      <c r="J1239" s="246">
        <v>1</v>
      </c>
      <c r="K1239" s="246" t="s">
        <v>642</v>
      </c>
      <c r="L1239" s="247">
        <v>4</v>
      </c>
      <c r="M1239" s="246">
        <v>225325</v>
      </c>
      <c r="N1239" s="246">
        <v>2552366</v>
      </c>
      <c r="O1239" s="246">
        <v>11</v>
      </c>
      <c r="P1239" s="246">
        <v>7</v>
      </c>
      <c r="Q1239" s="246">
        <v>0</v>
      </c>
      <c r="R1239" s="246"/>
      <c r="S1239" s="246" t="s">
        <v>615</v>
      </c>
      <c r="T1239" s="246" t="s">
        <v>32</v>
      </c>
      <c r="U1239" s="246"/>
      <c r="V1239" t="str">
        <f>INDEX(樣區!H:H,MATCH(F1239,樣區!E:E,0))</f>
        <v>4月,6月</v>
      </c>
      <c r="W1239" s="3" t="str">
        <f t="shared" si="231"/>
        <v>N</v>
      </c>
      <c r="X1239" s="3" t="str">
        <f t="shared" si="232"/>
        <v/>
      </c>
      <c r="Y1239" s="3" t="str">
        <f t="shared" si="233"/>
        <v>時間太晚</v>
      </c>
      <c r="Z1239" s="3" t="str">
        <f t="shared" si="234"/>
        <v/>
      </c>
      <c r="AA1239" s="3" t="str">
        <f t="shared" si="235"/>
        <v/>
      </c>
      <c r="AB1239" s="2" t="str">
        <f t="shared" si="236"/>
        <v/>
      </c>
      <c r="AC1239" s="3" t="str">
        <f t="shared" si="237"/>
        <v/>
      </c>
      <c r="AD1239" s="5" t="str">
        <f>IF(ISBLANK(O1239),"需記錄時間",IFERROR(IF((AI1239-TIME(0,5,59))&lt;0,"需計滿6分鍾",""),""))</f>
        <v/>
      </c>
      <c r="AE1239" s="3" t="str">
        <f t="shared" si="238"/>
        <v/>
      </c>
      <c r="AF1239" s="3"/>
      <c r="AH1239" t="e">
        <f>MATCH(ROUND(M1239,0)&amp;ROUND(N1239,0),樣點!N:N,0)</f>
        <v>#N/A</v>
      </c>
      <c r="AI1239" s="5">
        <f t="shared" si="239"/>
        <v>7.6388889574445784E-3</v>
      </c>
    </row>
    <row r="1240" spans="3:35">
      <c r="C1240" s="246" t="s">
        <v>610</v>
      </c>
      <c r="D1240" s="246" t="s">
        <v>611</v>
      </c>
      <c r="E1240" s="246" t="s">
        <v>640</v>
      </c>
      <c r="F1240" s="246" t="s">
        <v>641</v>
      </c>
      <c r="G1240" s="246">
        <v>2019</v>
      </c>
      <c r="H1240" s="246">
        <v>6</v>
      </c>
      <c r="I1240" s="246">
        <v>7</v>
      </c>
      <c r="J1240" s="246">
        <v>1</v>
      </c>
      <c r="K1240" s="246" t="s">
        <v>642</v>
      </c>
      <c r="L1240" s="247">
        <v>5</v>
      </c>
      <c r="M1240" s="246">
        <v>225308</v>
      </c>
      <c r="N1240" s="246">
        <v>2552556</v>
      </c>
      <c r="O1240" s="246">
        <v>11</v>
      </c>
      <c r="P1240" s="246">
        <v>18</v>
      </c>
      <c r="Q1240" s="246">
        <v>0</v>
      </c>
      <c r="R1240" s="246"/>
      <c r="S1240" s="246" t="s">
        <v>615</v>
      </c>
      <c r="T1240" s="246" t="s">
        <v>32</v>
      </c>
      <c r="U1240" s="246"/>
      <c r="V1240" t="str">
        <f>INDEX(樣區!H:H,MATCH(F1240,樣區!E:E,0))</f>
        <v>4月,6月</v>
      </c>
      <c r="W1240" s="3" t="str">
        <f t="shared" si="231"/>
        <v>Y</v>
      </c>
      <c r="X1240" s="3" t="str">
        <f t="shared" si="232"/>
        <v/>
      </c>
      <c r="Y1240" s="3" t="str">
        <f t="shared" si="233"/>
        <v>時間太晚</v>
      </c>
      <c r="Z1240" s="3" t="str">
        <f t="shared" si="234"/>
        <v/>
      </c>
      <c r="AA1240" s="3" t="str">
        <f t="shared" si="235"/>
        <v/>
      </c>
      <c r="AB1240" s="249" t="str">
        <f t="shared" si="236"/>
        <v/>
      </c>
      <c r="AC1240" s="3" t="str">
        <f t="shared" si="237"/>
        <v/>
      </c>
      <c r="AD1240" s="5" t="str">
        <f t="shared" ref="AD1240:AD1247" si="243">IF(ISBLANK(O1240),"需記錄時間",IFERROR(IF((AI1240-TIME(0,5,59))&lt;0,"需計滿6分鐘",""),""))</f>
        <v/>
      </c>
      <c r="AE1240" s="3" t="str">
        <f t="shared" si="238"/>
        <v/>
      </c>
      <c r="AF1240" s="3"/>
      <c r="AH1240">
        <f>MATCH(ROUND(M1240,0)&amp;ROUND(N1240,0),樣點!N:N,0)</f>
        <v>1442</v>
      </c>
      <c r="AI1240" s="5">
        <f t="shared" si="239"/>
        <v>8.3333330112509429E-3</v>
      </c>
    </row>
    <row r="1241" spans="3:35">
      <c r="C1241" s="246" t="s">
        <v>610</v>
      </c>
      <c r="D1241" s="246" t="s">
        <v>611</v>
      </c>
      <c r="E1241" s="246" t="s">
        <v>640</v>
      </c>
      <c r="F1241" s="246" t="s">
        <v>641</v>
      </c>
      <c r="G1241" s="246">
        <v>2019</v>
      </c>
      <c r="H1241" s="246">
        <v>6</v>
      </c>
      <c r="I1241" s="246">
        <v>7</v>
      </c>
      <c r="J1241" s="246">
        <v>1</v>
      </c>
      <c r="K1241" s="246" t="s">
        <v>642</v>
      </c>
      <c r="L1241" s="247">
        <v>6</v>
      </c>
      <c r="M1241" s="246">
        <v>225551</v>
      </c>
      <c r="N1241" s="246">
        <v>2552648</v>
      </c>
      <c r="O1241" s="246">
        <v>11</v>
      </c>
      <c r="P1241" s="246">
        <v>30</v>
      </c>
      <c r="Q1241" s="246">
        <v>0</v>
      </c>
      <c r="R1241" s="246"/>
      <c r="S1241" s="246" t="s">
        <v>615</v>
      </c>
      <c r="T1241" s="246" t="s">
        <v>32</v>
      </c>
      <c r="U1241" s="246"/>
      <c r="V1241" t="str">
        <f>INDEX(樣區!H:H,MATCH(F1241,樣區!E:E,0))</f>
        <v>4月,6月</v>
      </c>
      <c r="W1241" s="3" t="str">
        <f t="shared" si="231"/>
        <v>Y</v>
      </c>
      <c r="X1241" s="3" t="str">
        <f t="shared" si="232"/>
        <v/>
      </c>
      <c r="Y1241" s="3" t="str">
        <f t="shared" si="233"/>
        <v>時間太晚</v>
      </c>
      <c r="Z1241" s="3" t="str">
        <f t="shared" si="234"/>
        <v/>
      </c>
      <c r="AA1241" s="3" t="str">
        <f t="shared" si="235"/>
        <v/>
      </c>
      <c r="AB1241" s="249" t="str">
        <f t="shared" si="236"/>
        <v/>
      </c>
      <c r="AC1241" s="3" t="str">
        <f t="shared" si="237"/>
        <v/>
      </c>
      <c r="AD1241" s="5" t="str">
        <f t="shared" si="243"/>
        <v/>
      </c>
      <c r="AE1241" s="3" t="str">
        <f t="shared" si="238"/>
        <v/>
      </c>
      <c r="AF1241" s="3"/>
      <c r="AH1241">
        <f>MATCH(ROUND(M1241,0)&amp;ROUND(N1241,0),樣點!N:N,0)</f>
        <v>1443</v>
      </c>
      <c r="AI1241" s="5" t="str">
        <f t="shared" si="239"/>
        <v/>
      </c>
    </row>
    <row r="1242" spans="3:35">
      <c r="C1242" s="246" t="s">
        <v>610</v>
      </c>
      <c r="D1242" s="246" t="s">
        <v>643</v>
      </c>
      <c r="E1242" s="246" t="s">
        <v>644</v>
      </c>
      <c r="F1242" s="246" t="s">
        <v>645</v>
      </c>
      <c r="G1242" s="246">
        <v>2019</v>
      </c>
      <c r="H1242" s="246">
        <v>6</v>
      </c>
      <c r="I1242" s="246">
        <v>3</v>
      </c>
      <c r="J1242" s="246">
        <v>1</v>
      </c>
      <c r="K1242" s="246" t="s">
        <v>646</v>
      </c>
      <c r="L1242" s="247">
        <v>1</v>
      </c>
      <c r="M1242" s="246">
        <v>209786</v>
      </c>
      <c r="N1242" s="246">
        <v>2543038</v>
      </c>
      <c r="O1242" s="246">
        <v>9</v>
      </c>
      <c r="P1242" s="246">
        <v>2</v>
      </c>
      <c r="Q1242" s="246">
        <v>0</v>
      </c>
      <c r="R1242" s="246"/>
      <c r="S1242" s="246" t="s">
        <v>90</v>
      </c>
      <c r="T1242" s="246" t="s">
        <v>31</v>
      </c>
      <c r="U1242" s="246"/>
      <c r="V1242" t="str">
        <f>INDEX(樣區!H:H,MATCH(F1242,樣區!E:E,0))</f>
        <v>3月,5月</v>
      </c>
      <c r="W1242" s="3" t="str">
        <f t="shared" si="231"/>
        <v>Y</v>
      </c>
      <c r="X1242" s="3" t="str">
        <f t="shared" si="232"/>
        <v/>
      </c>
      <c r="Y1242" s="3" t="str">
        <f t="shared" si="233"/>
        <v/>
      </c>
      <c r="Z1242" s="3" t="str">
        <f t="shared" si="234"/>
        <v/>
      </c>
      <c r="AA1242" s="3" t="str">
        <f t="shared" si="235"/>
        <v/>
      </c>
      <c r="AB1242" s="249" t="str">
        <f t="shared" si="236"/>
        <v/>
      </c>
      <c r="AC1242" s="3" t="str">
        <f t="shared" si="237"/>
        <v/>
      </c>
      <c r="AD1242" s="5" t="str">
        <f t="shared" si="243"/>
        <v/>
      </c>
      <c r="AE1242" s="3" t="str">
        <f t="shared" si="238"/>
        <v/>
      </c>
      <c r="AF1242" s="3"/>
      <c r="AH1242">
        <f>MATCH(ROUND(M1242,0)&amp;ROUND(N1242,0),樣點!N:N,0)</f>
        <v>1456</v>
      </c>
      <c r="AI1242" s="5">
        <f t="shared" si="239"/>
        <v>6.9444450200535357E-3</v>
      </c>
    </row>
    <row r="1243" spans="3:35">
      <c r="C1243" s="246" t="s">
        <v>610</v>
      </c>
      <c r="D1243" s="246" t="s">
        <v>643</v>
      </c>
      <c r="E1243" s="246" t="s">
        <v>644</v>
      </c>
      <c r="F1243" s="246" t="s">
        <v>645</v>
      </c>
      <c r="G1243" s="246">
        <v>2019</v>
      </c>
      <c r="H1243" s="246">
        <v>6</v>
      </c>
      <c r="I1243" s="246">
        <v>3</v>
      </c>
      <c r="J1243" s="246">
        <v>1</v>
      </c>
      <c r="K1243" s="246" t="s">
        <v>646</v>
      </c>
      <c r="L1243" s="247">
        <v>2</v>
      </c>
      <c r="M1243" s="246">
        <v>209819</v>
      </c>
      <c r="N1243" s="246">
        <v>2542847</v>
      </c>
      <c r="O1243" s="246">
        <v>9</v>
      </c>
      <c r="P1243" s="246">
        <v>12</v>
      </c>
      <c r="Q1243" s="246">
        <v>0</v>
      </c>
      <c r="R1243" s="246"/>
      <c r="S1243" s="246" t="s">
        <v>90</v>
      </c>
      <c r="T1243" s="246" t="s">
        <v>31</v>
      </c>
      <c r="U1243" s="246"/>
      <c r="V1243" t="str">
        <f>INDEX(樣區!H:H,MATCH(F1243,樣區!E:E,0))</f>
        <v>3月,5月</v>
      </c>
      <c r="W1243" s="3" t="str">
        <f t="shared" si="231"/>
        <v>Y</v>
      </c>
      <c r="X1243" s="3" t="str">
        <f t="shared" si="232"/>
        <v/>
      </c>
      <c r="Y1243" s="3" t="str">
        <f t="shared" si="233"/>
        <v/>
      </c>
      <c r="Z1243" s="3" t="str">
        <f t="shared" si="234"/>
        <v/>
      </c>
      <c r="AA1243" s="3" t="str">
        <f t="shared" si="235"/>
        <v/>
      </c>
      <c r="AB1243" s="249" t="str">
        <f t="shared" si="236"/>
        <v/>
      </c>
      <c r="AC1243" s="3" t="str">
        <f t="shared" si="237"/>
        <v/>
      </c>
      <c r="AD1243" s="5" t="str">
        <f t="shared" si="243"/>
        <v/>
      </c>
      <c r="AE1243" s="3" t="str">
        <f t="shared" si="238"/>
        <v/>
      </c>
      <c r="AF1243" s="3"/>
      <c r="AH1243">
        <f>MATCH(ROUND(M1243,0)&amp;ROUND(N1243,0),樣點!N:N,0)</f>
        <v>1457</v>
      </c>
      <c r="AI1243" s="5">
        <f t="shared" si="239"/>
        <v>6.9444439723156393E-3</v>
      </c>
    </row>
    <row r="1244" spans="3:35">
      <c r="C1244" s="246" t="s">
        <v>610</v>
      </c>
      <c r="D1244" s="246" t="s">
        <v>643</v>
      </c>
      <c r="E1244" s="246" t="s">
        <v>644</v>
      </c>
      <c r="F1244" s="246" t="s">
        <v>645</v>
      </c>
      <c r="G1244" s="246">
        <v>2019</v>
      </c>
      <c r="H1244" s="246">
        <v>6</v>
      </c>
      <c r="I1244" s="246">
        <v>3</v>
      </c>
      <c r="J1244" s="246">
        <v>1</v>
      </c>
      <c r="K1244" s="246" t="s">
        <v>646</v>
      </c>
      <c r="L1244" s="247">
        <v>3</v>
      </c>
      <c r="M1244" s="246">
        <v>209411</v>
      </c>
      <c r="N1244" s="246">
        <v>2543017</v>
      </c>
      <c r="O1244" s="246">
        <v>9</v>
      </c>
      <c r="P1244" s="246">
        <v>22</v>
      </c>
      <c r="Q1244" s="246">
        <v>0</v>
      </c>
      <c r="R1244" s="246"/>
      <c r="S1244" s="246" t="s">
        <v>90</v>
      </c>
      <c r="T1244" s="246" t="s">
        <v>31</v>
      </c>
      <c r="U1244" s="246"/>
      <c r="V1244" t="str">
        <f>INDEX(樣區!H:H,MATCH(F1244,樣區!E:E,0))</f>
        <v>3月,5月</v>
      </c>
      <c r="W1244" s="3" t="str">
        <f t="shared" si="231"/>
        <v>Y</v>
      </c>
      <c r="X1244" s="3" t="str">
        <f t="shared" si="232"/>
        <v/>
      </c>
      <c r="Y1244" s="3" t="str">
        <f t="shared" si="233"/>
        <v/>
      </c>
      <c r="Z1244" s="3" t="str">
        <f t="shared" si="234"/>
        <v/>
      </c>
      <c r="AA1244" s="3" t="str">
        <f t="shared" si="235"/>
        <v/>
      </c>
      <c r="AB1244" s="249" t="str">
        <f t="shared" si="236"/>
        <v/>
      </c>
      <c r="AC1244" s="3" t="str">
        <f t="shared" si="237"/>
        <v/>
      </c>
      <c r="AD1244" s="5" t="str">
        <f t="shared" si="243"/>
        <v/>
      </c>
      <c r="AE1244" s="3" t="str">
        <f t="shared" si="238"/>
        <v/>
      </c>
      <c r="AF1244" s="3"/>
      <c r="AH1244">
        <f>MATCH(ROUND(M1244,0)&amp;ROUND(N1244,0),樣點!N:N,0)</f>
        <v>1458</v>
      </c>
      <c r="AI1244" s="5">
        <f t="shared" si="239"/>
        <v>6.9444450200535357E-3</v>
      </c>
    </row>
    <row r="1245" spans="3:35">
      <c r="C1245" s="246" t="s">
        <v>610</v>
      </c>
      <c r="D1245" s="246" t="s">
        <v>643</v>
      </c>
      <c r="E1245" s="246" t="s">
        <v>644</v>
      </c>
      <c r="F1245" s="246" t="s">
        <v>645</v>
      </c>
      <c r="G1245" s="246">
        <v>2019</v>
      </c>
      <c r="H1245" s="246">
        <v>6</v>
      </c>
      <c r="I1245" s="246">
        <v>3</v>
      </c>
      <c r="J1245" s="246">
        <v>1</v>
      </c>
      <c r="K1245" s="246" t="s">
        <v>646</v>
      </c>
      <c r="L1245" s="247">
        <v>4</v>
      </c>
      <c r="M1245" s="246">
        <v>209231</v>
      </c>
      <c r="N1245" s="246">
        <v>2543396</v>
      </c>
      <c r="O1245" s="246">
        <v>9</v>
      </c>
      <c r="P1245" s="246">
        <v>32</v>
      </c>
      <c r="Q1245" s="246">
        <v>0</v>
      </c>
      <c r="R1245" s="246"/>
      <c r="S1245" s="246" t="s">
        <v>90</v>
      </c>
      <c r="T1245" s="246" t="s">
        <v>31</v>
      </c>
      <c r="U1245" s="246"/>
      <c r="V1245" t="str">
        <f>INDEX(樣區!H:H,MATCH(F1245,樣區!E:E,0))</f>
        <v>3月,5月</v>
      </c>
      <c r="W1245" s="3" t="str">
        <f t="shared" si="231"/>
        <v>Y</v>
      </c>
      <c r="X1245" s="3" t="str">
        <f t="shared" si="232"/>
        <v/>
      </c>
      <c r="Y1245" s="3" t="str">
        <f t="shared" si="233"/>
        <v/>
      </c>
      <c r="Z1245" s="3" t="str">
        <f t="shared" si="234"/>
        <v/>
      </c>
      <c r="AA1245" s="3" t="str">
        <f t="shared" si="235"/>
        <v/>
      </c>
      <c r="AB1245" s="249" t="str">
        <f t="shared" si="236"/>
        <v/>
      </c>
      <c r="AC1245" s="3" t="str">
        <f t="shared" si="237"/>
        <v/>
      </c>
      <c r="AD1245" s="5" t="str">
        <f t="shared" si="243"/>
        <v/>
      </c>
      <c r="AE1245" s="3" t="str">
        <f t="shared" si="238"/>
        <v/>
      </c>
      <c r="AF1245" s="3"/>
      <c r="AH1245">
        <f>MATCH(ROUND(M1245,0)&amp;ROUND(N1245,0),樣點!N:N,0)</f>
        <v>1459</v>
      </c>
      <c r="AI1245" s="5">
        <f t="shared" si="239"/>
        <v>6.9444439723156393E-3</v>
      </c>
    </row>
    <row r="1246" spans="3:35">
      <c r="C1246" s="246" t="s">
        <v>610</v>
      </c>
      <c r="D1246" s="246" t="s">
        <v>643</v>
      </c>
      <c r="E1246" s="246" t="s">
        <v>644</v>
      </c>
      <c r="F1246" s="246" t="s">
        <v>645</v>
      </c>
      <c r="G1246" s="246">
        <v>2019</v>
      </c>
      <c r="H1246" s="246">
        <v>6</v>
      </c>
      <c r="I1246" s="246">
        <v>3</v>
      </c>
      <c r="J1246" s="246">
        <v>1</v>
      </c>
      <c r="K1246" s="246" t="s">
        <v>646</v>
      </c>
      <c r="L1246" s="247">
        <v>5</v>
      </c>
      <c r="M1246" s="246">
        <v>209569</v>
      </c>
      <c r="N1246" s="246">
        <v>2543369</v>
      </c>
      <c r="O1246" s="246">
        <v>9</v>
      </c>
      <c r="P1246" s="246">
        <v>42</v>
      </c>
      <c r="Q1246" s="246">
        <v>0</v>
      </c>
      <c r="R1246" s="246"/>
      <c r="S1246" s="246" t="s">
        <v>90</v>
      </c>
      <c r="T1246" s="246" t="s">
        <v>31</v>
      </c>
      <c r="U1246" s="246"/>
      <c r="V1246" t="str">
        <f>INDEX(樣區!H:H,MATCH(F1246,樣區!E:E,0))</f>
        <v>3月,5月</v>
      </c>
      <c r="W1246" s="3" t="str">
        <f t="shared" si="231"/>
        <v>Y</v>
      </c>
      <c r="X1246" s="3" t="str">
        <f t="shared" si="232"/>
        <v/>
      </c>
      <c r="Y1246" s="3" t="str">
        <f t="shared" si="233"/>
        <v/>
      </c>
      <c r="Z1246" s="3" t="str">
        <f t="shared" si="234"/>
        <v/>
      </c>
      <c r="AA1246" s="3" t="str">
        <f t="shared" si="235"/>
        <v/>
      </c>
      <c r="AB1246" s="249" t="str">
        <f t="shared" si="236"/>
        <v/>
      </c>
      <c r="AC1246" s="3" t="str">
        <f t="shared" si="237"/>
        <v/>
      </c>
      <c r="AD1246" s="5" t="str">
        <f t="shared" si="243"/>
        <v/>
      </c>
      <c r="AE1246" s="3" t="str">
        <f t="shared" si="238"/>
        <v/>
      </c>
      <c r="AF1246" s="3"/>
      <c r="AH1246">
        <f>MATCH(ROUND(M1246,0)&amp;ROUND(N1246,0),樣點!N:N,0)</f>
        <v>1460</v>
      </c>
      <c r="AI1246" s="5">
        <f t="shared" si="239"/>
        <v>6.9444450200535357E-3</v>
      </c>
    </row>
    <row r="1247" spans="3:35">
      <c r="C1247" s="246" t="s">
        <v>610</v>
      </c>
      <c r="D1247" s="246" t="s">
        <v>643</v>
      </c>
      <c r="E1247" s="246" t="s">
        <v>644</v>
      </c>
      <c r="F1247" s="246" t="s">
        <v>645</v>
      </c>
      <c r="G1247" s="246">
        <v>2019</v>
      </c>
      <c r="H1247" s="246">
        <v>6</v>
      </c>
      <c r="I1247" s="246">
        <v>3</v>
      </c>
      <c r="J1247" s="246">
        <v>1</v>
      </c>
      <c r="K1247" s="246" t="s">
        <v>646</v>
      </c>
      <c r="L1247" s="247">
        <v>6</v>
      </c>
      <c r="M1247" s="246">
        <v>209853</v>
      </c>
      <c r="N1247" s="246">
        <v>2543353</v>
      </c>
      <c r="O1247" s="246">
        <v>9</v>
      </c>
      <c r="P1247" s="246">
        <v>52</v>
      </c>
      <c r="Q1247" s="246">
        <v>0</v>
      </c>
      <c r="R1247" s="246"/>
      <c r="S1247" s="246" t="s">
        <v>90</v>
      </c>
      <c r="T1247" s="246" t="s">
        <v>31</v>
      </c>
      <c r="U1247" s="246"/>
      <c r="V1247" t="str">
        <f>INDEX(樣區!H:H,MATCH(F1247,樣區!E:E,0))</f>
        <v>3月,5月</v>
      </c>
      <c r="W1247" s="3" t="str">
        <f t="shared" si="231"/>
        <v>Y</v>
      </c>
      <c r="X1247" s="3" t="str">
        <f t="shared" si="232"/>
        <v/>
      </c>
      <c r="Y1247" s="3" t="str">
        <f t="shared" si="233"/>
        <v/>
      </c>
      <c r="Z1247" s="3" t="str">
        <f t="shared" si="234"/>
        <v/>
      </c>
      <c r="AA1247" s="3" t="str">
        <f t="shared" si="235"/>
        <v/>
      </c>
      <c r="AB1247" s="249" t="str">
        <f t="shared" si="236"/>
        <v/>
      </c>
      <c r="AC1247" s="3" t="str">
        <f t="shared" si="237"/>
        <v/>
      </c>
      <c r="AD1247" s="5" t="str">
        <f t="shared" si="243"/>
        <v/>
      </c>
      <c r="AE1247" s="3" t="str">
        <f t="shared" si="238"/>
        <v/>
      </c>
      <c r="AF1247" s="3"/>
      <c r="AH1247">
        <f>MATCH(ROUND(M1247,0)&amp;ROUND(N1247,0),樣點!N:N,0)</f>
        <v>1461</v>
      </c>
      <c r="AI1247" s="5" t="str">
        <f t="shared" si="239"/>
        <v/>
      </c>
    </row>
    <row r="1248" spans="3:35">
      <c r="C1248" s="246" t="s">
        <v>610</v>
      </c>
      <c r="D1248" s="246" t="s">
        <v>643</v>
      </c>
      <c r="E1248" s="246" t="s">
        <v>647</v>
      </c>
      <c r="F1248" s="246" t="s">
        <v>648</v>
      </c>
      <c r="G1248" s="246">
        <v>2019</v>
      </c>
      <c r="H1248" s="246">
        <v>5</v>
      </c>
      <c r="I1248" s="246">
        <v>31</v>
      </c>
      <c r="J1248" s="246">
        <v>1</v>
      </c>
      <c r="K1248" s="246" t="s">
        <v>649</v>
      </c>
      <c r="L1248" s="247">
        <v>1</v>
      </c>
      <c r="M1248" s="246">
        <v>175098</v>
      </c>
      <c r="N1248" s="246">
        <v>2505933</v>
      </c>
      <c r="O1248" s="246">
        <v>10</v>
      </c>
      <c r="P1248" s="246">
        <v>23</v>
      </c>
      <c r="Q1248" s="246">
        <v>2</v>
      </c>
      <c r="R1248" s="246" t="s">
        <v>89</v>
      </c>
      <c r="S1248" s="246" t="s">
        <v>44</v>
      </c>
      <c r="T1248" s="246" t="s">
        <v>26</v>
      </c>
      <c r="U1248" s="246"/>
      <c r="V1248" t="e">
        <f>INDEX(樣區!H:H,MATCH(F1248,樣區!E:E,0))</f>
        <v>#N/A</v>
      </c>
      <c r="W1248" s="3" t="str">
        <f t="shared" si="231"/>
        <v>N</v>
      </c>
      <c r="X1248" s="3" t="str">
        <f t="shared" si="232"/>
        <v/>
      </c>
      <c r="Y1248" s="3" t="str">
        <f t="shared" si="233"/>
        <v>時間太晚</v>
      </c>
      <c r="Z1248" s="3" t="str">
        <f t="shared" si="234"/>
        <v/>
      </c>
      <c r="AA1248" s="3" t="str">
        <f t="shared" si="235"/>
        <v/>
      </c>
      <c r="AB1248" s="2" t="str">
        <f t="shared" si="236"/>
        <v/>
      </c>
      <c r="AC1248" s="3" t="str">
        <f t="shared" si="237"/>
        <v/>
      </c>
      <c r="AD1248" s="5" t="str">
        <f t="shared" ref="AD1248:AD1253" si="244">IF(ISBLANK(O1248),"需記錄時間",IFERROR(IF((AI1248-TIME(0,5,59))&lt;0,"需計滿6分鍾",""),""))</f>
        <v/>
      </c>
      <c r="AE1248" s="3" t="str">
        <f t="shared" si="238"/>
        <v/>
      </c>
      <c r="AF1248" s="3"/>
      <c r="AH1248" t="e">
        <f>MATCH(ROUND(M1248,0)&amp;ROUND(N1248,0),樣點!N:N,0)</f>
        <v>#N/A</v>
      </c>
      <c r="AI1248" s="5">
        <f t="shared" si="239"/>
        <v>1.1805555957835168E-2</v>
      </c>
    </row>
    <row r="1249" spans="3:35">
      <c r="C1249" s="246" t="s">
        <v>610</v>
      </c>
      <c r="D1249" s="246" t="s">
        <v>643</v>
      </c>
      <c r="E1249" s="246" t="s">
        <v>647</v>
      </c>
      <c r="F1249" s="246" t="s">
        <v>648</v>
      </c>
      <c r="G1249" s="246">
        <v>2019</v>
      </c>
      <c r="H1249" s="246">
        <v>5</v>
      </c>
      <c r="I1249" s="246">
        <v>31</v>
      </c>
      <c r="J1249" s="246">
        <v>1</v>
      </c>
      <c r="K1249" s="246" t="s">
        <v>649</v>
      </c>
      <c r="L1249" s="247">
        <v>2</v>
      </c>
      <c r="M1249" s="246">
        <v>174968</v>
      </c>
      <c r="N1249" s="246">
        <v>2505771</v>
      </c>
      <c r="O1249" s="246">
        <v>10</v>
      </c>
      <c r="P1249" s="246">
        <v>40</v>
      </c>
      <c r="Q1249" s="246">
        <v>0</v>
      </c>
      <c r="R1249" s="246"/>
      <c r="S1249" s="246" t="s">
        <v>90</v>
      </c>
      <c r="T1249" s="246" t="s">
        <v>26</v>
      </c>
      <c r="U1249" s="246"/>
      <c r="V1249" t="e">
        <f>INDEX(樣區!H:H,MATCH(F1249,樣區!E:E,0))</f>
        <v>#N/A</v>
      </c>
      <c r="W1249" s="3" t="str">
        <f t="shared" si="231"/>
        <v>N</v>
      </c>
      <c r="X1249" s="3" t="str">
        <f t="shared" si="232"/>
        <v/>
      </c>
      <c r="Y1249" s="3" t="str">
        <f t="shared" si="233"/>
        <v>時間太晚</v>
      </c>
      <c r="Z1249" s="3" t="str">
        <f t="shared" si="234"/>
        <v/>
      </c>
      <c r="AA1249" s="3" t="str">
        <f t="shared" si="235"/>
        <v/>
      </c>
      <c r="AB1249" s="2" t="str">
        <f t="shared" si="236"/>
        <v/>
      </c>
      <c r="AC1249" s="3" t="str">
        <f t="shared" si="237"/>
        <v/>
      </c>
      <c r="AD1249" s="5" t="str">
        <f t="shared" si="244"/>
        <v/>
      </c>
      <c r="AE1249" s="3" t="str">
        <f t="shared" si="238"/>
        <v/>
      </c>
      <c r="AF1249" s="3"/>
      <c r="AH1249" t="e">
        <f>MATCH(ROUND(M1249,0)&amp;ROUND(N1249,0),樣點!N:N,0)</f>
        <v>#N/A</v>
      </c>
      <c r="AI1249" s="5">
        <f t="shared" si="239"/>
        <v>2.2222222003620118E-2</v>
      </c>
    </row>
    <row r="1250" spans="3:35">
      <c r="C1250" s="246" t="s">
        <v>610</v>
      </c>
      <c r="D1250" s="246" t="s">
        <v>643</v>
      </c>
      <c r="E1250" s="246" t="s">
        <v>647</v>
      </c>
      <c r="F1250" s="246" t="s">
        <v>648</v>
      </c>
      <c r="G1250" s="246">
        <v>2019</v>
      </c>
      <c r="H1250" s="246">
        <v>5</v>
      </c>
      <c r="I1250" s="246">
        <v>31</v>
      </c>
      <c r="J1250" s="246">
        <v>1</v>
      </c>
      <c r="K1250" s="246" t="s">
        <v>649</v>
      </c>
      <c r="L1250" s="247">
        <v>3</v>
      </c>
      <c r="M1250" s="246">
        <v>174758</v>
      </c>
      <c r="N1250" s="246">
        <v>2505947</v>
      </c>
      <c r="O1250" s="246">
        <v>11</v>
      </c>
      <c r="P1250" s="246">
        <v>12</v>
      </c>
      <c r="Q1250" s="246">
        <v>0</v>
      </c>
      <c r="R1250" s="246"/>
      <c r="S1250" s="246" t="s">
        <v>90</v>
      </c>
      <c r="T1250" s="246" t="s">
        <v>26</v>
      </c>
      <c r="U1250" s="246"/>
      <c r="V1250" t="e">
        <f>INDEX(樣區!H:H,MATCH(F1250,樣區!E:E,0))</f>
        <v>#N/A</v>
      </c>
      <c r="W1250" s="3" t="str">
        <f t="shared" si="231"/>
        <v>N</v>
      </c>
      <c r="X1250" s="3" t="str">
        <f t="shared" si="232"/>
        <v/>
      </c>
      <c r="Y1250" s="3" t="str">
        <f t="shared" si="233"/>
        <v>時間太晚</v>
      </c>
      <c r="Z1250" s="3" t="str">
        <f t="shared" si="234"/>
        <v/>
      </c>
      <c r="AA1250" s="3" t="str">
        <f t="shared" si="235"/>
        <v/>
      </c>
      <c r="AB1250" s="2" t="str">
        <f t="shared" si="236"/>
        <v/>
      </c>
      <c r="AC1250" s="3" t="str">
        <f t="shared" si="237"/>
        <v/>
      </c>
      <c r="AD1250" s="5" t="str">
        <f t="shared" si="244"/>
        <v/>
      </c>
      <c r="AE1250" s="3" t="str">
        <f t="shared" si="238"/>
        <v/>
      </c>
      <c r="AF1250" s="3"/>
      <c r="AH1250" t="e">
        <f>MATCH(ROUND(M1250,0)&amp;ROUND(N1250,0),樣點!N:N,0)</f>
        <v>#N/A</v>
      </c>
      <c r="AI1250" s="5">
        <f t="shared" si="239"/>
        <v>8.3333340007811785E-3</v>
      </c>
    </row>
    <row r="1251" spans="3:35">
      <c r="C1251" s="246" t="s">
        <v>610</v>
      </c>
      <c r="D1251" s="246" t="s">
        <v>643</v>
      </c>
      <c r="E1251" s="246" t="s">
        <v>647</v>
      </c>
      <c r="F1251" s="246" t="s">
        <v>648</v>
      </c>
      <c r="G1251" s="246">
        <v>2019</v>
      </c>
      <c r="H1251" s="246">
        <v>5</v>
      </c>
      <c r="I1251" s="246">
        <v>31</v>
      </c>
      <c r="J1251" s="246">
        <v>1</v>
      </c>
      <c r="K1251" s="246" t="s">
        <v>649</v>
      </c>
      <c r="L1251" s="247">
        <v>4</v>
      </c>
      <c r="M1251" s="246">
        <v>174510</v>
      </c>
      <c r="N1251" s="246">
        <v>2506091</v>
      </c>
      <c r="O1251" s="246">
        <v>11</v>
      </c>
      <c r="P1251" s="246">
        <v>24</v>
      </c>
      <c r="Q1251" s="246">
        <v>2</v>
      </c>
      <c r="R1251" s="246" t="s">
        <v>89</v>
      </c>
      <c r="S1251" s="246" t="s">
        <v>44</v>
      </c>
      <c r="T1251" s="246" t="s">
        <v>26</v>
      </c>
      <c r="U1251" s="246"/>
      <c r="V1251" t="e">
        <f>INDEX(樣區!H:H,MATCH(F1251,樣區!E:E,0))</f>
        <v>#N/A</v>
      </c>
      <c r="W1251" s="3" t="str">
        <f t="shared" si="231"/>
        <v>N</v>
      </c>
      <c r="X1251" s="3" t="str">
        <f t="shared" si="232"/>
        <v/>
      </c>
      <c r="Y1251" s="3" t="str">
        <f t="shared" si="233"/>
        <v>時間太晚</v>
      </c>
      <c r="Z1251" s="3" t="str">
        <f t="shared" si="234"/>
        <v/>
      </c>
      <c r="AA1251" s="3" t="str">
        <f t="shared" si="235"/>
        <v/>
      </c>
      <c r="AB1251" s="2" t="str">
        <f t="shared" si="236"/>
        <v/>
      </c>
      <c r="AC1251" s="3" t="str">
        <f t="shared" si="237"/>
        <v/>
      </c>
      <c r="AD1251" s="5" t="str">
        <f t="shared" si="244"/>
        <v/>
      </c>
      <c r="AE1251" s="3" t="str">
        <f t="shared" si="238"/>
        <v/>
      </c>
      <c r="AF1251" s="3"/>
      <c r="AH1251" t="e">
        <f>MATCH(ROUND(M1251,0)&amp;ROUND(N1251,0),樣點!N:N,0)</f>
        <v>#N/A</v>
      </c>
      <c r="AI1251" s="5">
        <f t="shared" si="239"/>
        <v>9.7222220501862466E-3</v>
      </c>
    </row>
    <row r="1252" spans="3:35">
      <c r="C1252" s="246" t="s">
        <v>610</v>
      </c>
      <c r="D1252" s="246" t="s">
        <v>643</v>
      </c>
      <c r="E1252" s="246" t="s">
        <v>647</v>
      </c>
      <c r="F1252" s="246" t="s">
        <v>648</v>
      </c>
      <c r="G1252" s="246">
        <v>2019</v>
      </c>
      <c r="H1252" s="246">
        <v>5</v>
      </c>
      <c r="I1252" s="246">
        <v>31</v>
      </c>
      <c r="J1252" s="246">
        <v>1</v>
      </c>
      <c r="K1252" s="246" t="s">
        <v>649</v>
      </c>
      <c r="L1252" s="247">
        <v>5</v>
      </c>
      <c r="M1252" s="246">
        <v>174545</v>
      </c>
      <c r="N1252" s="246">
        <v>2505909</v>
      </c>
      <c r="O1252" s="246">
        <v>11</v>
      </c>
      <c r="P1252" s="246">
        <v>38</v>
      </c>
      <c r="Q1252" s="246">
        <v>2</v>
      </c>
      <c r="R1252" s="246" t="s">
        <v>43</v>
      </c>
      <c r="S1252" s="246" t="s">
        <v>44</v>
      </c>
      <c r="T1252" s="246" t="s">
        <v>26</v>
      </c>
      <c r="U1252" s="246"/>
      <c r="V1252" t="e">
        <f>INDEX(樣區!H:H,MATCH(F1252,樣區!E:E,0))</f>
        <v>#N/A</v>
      </c>
      <c r="W1252" s="3" t="str">
        <f t="shared" si="231"/>
        <v>N</v>
      </c>
      <c r="X1252" s="3" t="str">
        <f t="shared" si="232"/>
        <v/>
      </c>
      <c r="Y1252" s="3" t="str">
        <f t="shared" si="233"/>
        <v>時間太晚</v>
      </c>
      <c r="Z1252" s="3" t="str">
        <f t="shared" si="234"/>
        <v/>
      </c>
      <c r="AA1252" s="3" t="str">
        <f t="shared" si="235"/>
        <v/>
      </c>
      <c r="AB1252" s="2" t="str">
        <f t="shared" si="236"/>
        <v/>
      </c>
      <c r="AC1252" s="3" t="str">
        <f t="shared" si="237"/>
        <v/>
      </c>
      <c r="AD1252" s="5" t="str">
        <f t="shared" si="244"/>
        <v/>
      </c>
      <c r="AE1252" s="3" t="str">
        <f t="shared" si="238"/>
        <v/>
      </c>
      <c r="AF1252" s="3"/>
      <c r="AH1252" t="e">
        <f>MATCH(ROUND(M1252,0)&amp;ROUND(N1252,0),樣點!N:N,0)</f>
        <v>#N/A</v>
      </c>
      <c r="AI1252" s="5">
        <f t="shared" si="239"/>
        <v>2.4999999965075403E-2</v>
      </c>
    </row>
    <row r="1253" spans="3:35">
      <c r="C1253" s="246" t="s">
        <v>610</v>
      </c>
      <c r="D1253" s="246" t="s">
        <v>643</v>
      </c>
      <c r="E1253" s="246" t="s">
        <v>647</v>
      </c>
      <c r="F1253" s="246" t="s">
        <v>648</v>
      </c>
      <c r="G1253" s="246">
        <v>2019</v>
      </c>
      <c r="H1253" s="246">
        <v>5</v>
      </c>
      <c r="I1253" s="246">
        <v>31</v>
      </c>
      <c r="J1253" s="246">
        <v>1</v>
      </c>
      <c r="K1253" s="246" t="s">
        <v>649</v>
      </c>
      <c r="L1253" s="247">
        <v>6</v>
      </c>
      <c r="M1253" s="246">
        <v>174542</v>
      </c>
      <c r="N1253" s="246">
        <v>2505653</v>
      </c>
      <c r="O1253" s="246">
        <v>12</v>
      </c>
      <c r="P1253" s="246">
        <v>14</v>
      </c>
      <c r="Q1253" s="246">
        <v>0</v>
      </c>
      <c r="R1253" s="246"/>
      <c r="S1253" s="246" t="s">
        <v>90</v>
      </c>
      <c r="T1253" s="246" t="s">
        <v>26</v>
      </c>
      <c r="U1253" s="246"/>
      <c r="V1253" t="e">
        <f>INDEX(樣區!H:H,MATCH(F1253,樣區!E:E,0))</f>
        <v>#N/A</v>
      </c>
      <c r="W1253" s="3" t="str">
        <f t="shared" si="231"/>
        <v>N</v>
      </c>
      <c r="X1253" s="3" t="str">
        <f t="shared" si="232"/>
        <v/>
      </c>
      <c r="Y1253" s="3" t="str">
        <f t="shared" si="233"/>
        <v>時間太晚</v>
      </c>
      <c r="Z1253" s="3" t="str">
        <f t="shared" si="234"/>
        <v/>
      </c>
      <c r="AA1253" s="3" t="str">
        <f t="shared" si="235"/>
        <v/>
      </c>
      <c r="AB1253" s="2" t="str">
        <f t="shared" si="236"/>
        <v/>
      </c>
      <c r="AC1253" s="3" t="str">
        <f t="shared" si="237"/>
        <v/>
      </c>
      <c r="AD1253" s="5" t="str">
        <f t="shared" si="244"/>
        <v/>
      </c>
      <c r="AE1253" s="3" t="str">
        <f t="shared" si="238"/>
        <v/>
      </c>
      <c r="AF1253" s="3"/>
      <c r="AH1253" t="e">
        <f>MATCH(ROUND(M1253,0)&amp;ROUND(N1253,0),樣點!N:N,0)</f>
        <v>#N/A</v>
      </c>
      <c r="AI1253" s="5" t="str">
        <f t="shared" si="239"/>
        <v/>
      </c>
    </row>
    <row r="1254" spans="3:35">
      <c r="C1254" s="246" t="s">
        <v>610</v>
      </c>
      <c r="D1254" s="246" t="s">
        <v>643</v>
      </c>
      <c r="E1254" s="246" t="s">
        <v>4552</v>
      </c>
      <c r="F1254" s="246" t="s">
        <v>3964</v>
      </c>
      <c r="G1254" s="246">
        <v>2019</v>
      </c>
      <c r="H1254" s="246">
        <v>5</v>
      </c>
      <c r="I1254" s="246">
        <v>30</v>
      </c>
      <c r="J1254" s="246">
        <v>1</v>
      </c>
      <c r="K1254" s="246" t="s">
        <v>651</v>
      </c>
      <c r="L1254" s="247">
        <v>1</v>
      </c>
      <c r="M1254" s="246">
        <v>188276</v>
      </c>
      <c r="N1254" s="246">
        <v>2522950</v>
      </c>
      <c r="O1254" s="246">
        <v>8</v>
      </c>
      <c r="P1254" s="246">
        <v>40</v>
      </c>
      <c r="Q1254" s="246">
        <v>0</v>
      </c>
      <c r="R1254" s="246"/>
      <c r="S1254" s="246" t="s">
        <v>90</v>
      </c>
      <c r="T1254" s="246" t="s">
        <v>652</v>
      </c>
      <c r="U1254" s="246"/>
      <c r="V1254" t="str">
        <f>INDEX(樣區!H:H,MATCH(F1254,樣區!E:E,0))</f>
        <v>3月,5月</v>
      </c>
      <c r="W1254" s="3" t="str">
        <f t="shared" si="231"/>
        <v>Y</v>
      </c>
      <c r="X1254" s="3" t="str">
        <f t="shared" si="232"/>
        <v/>
      </c>
      <c r="Y1254" s="3" t="str">
        <f t="shared" si="233"/>
        <v/>
      </c>
      <c r="Z1254" s="3" t="str">
        <f t="shared" si="234"/>
        <v/>
      </c>
      <c r="AA1254" s="3" t="str">
        <f t="shared" si="235"/>
        <v/>
      </c>
      <c r="AB1254" s="249" t="str">
        <f t="shared" si="236"/>
        <v/>
      </c>
      <c r="AC1254" s="3" t="str">
        <f t="shared" si="237"/>
        <v>請填最主要的棲地類型，其餘的可在備注補充說明</v>
      </c>
      <c r="AD1254" s="5" t="str">
        <f t="shared" ref="AD1254:AD1258" si="245">IF(ISBLANK(O1254),"需記錄時間",IFERROR(IF((AI1254-TIME(0,5,59))&lt;0,"需計滿6分鐘",""),""))</f>
        <v/>
      </c>
      <c r="AE1254" s="3" t="str">
        <f t="shared" si="238"/>
        <v/>
      </c>
      <c r="AF1254" s="3"/>
      <c r="AH1254">
        <f>MATCH(ROUND(M1254,0)&amp;ROUND(N1254,0),樣點!N:N,0)</f>
        <v>1516</v>
      </c>
      <c r="AI1254" s="5">
        <f t="shared" si="239"/>
        <v>6.9444439723156393E-3</v>
      </c>
    </row>
    <row r="1255" spans="3:35">
      <c r="C1255" s="246" t="s">
        <v>610</v>
      </c>
      <c r="D1255" s="246" t="s">
        <v>643</v>
      </c>
      <c r="E1255" s="246" t="s">
        <v>650</v>
      </c>
      <c r="F1255" s="246" t="s">
        <v>3964</v>
      </c>
      <c r="G1255" s="246">
        <v>2019</v>
      </c>
      <c r="H1255" s="246">
        <v>5</v>
      </c>
      <c r="I1255" s="246">
        <v>30</v>
      </c>
      <c r="J1255" s="246">
        <v>1</v>
      </c>
      <c r="K1255" s="246" t="s">
        <v>651</v>
      </c>
      <c r="L1255" s="247">
        <v>2</v>
      </c>
      <c r="M1255" s="246">
        <v>188090</v>
      </c>
      <c r="N1255" s="246">
        <v>2522769</v>
      </c>
      <c r="O1255" s="246">
        <v>8</v>
      </c>
      <c r="P1255" s="246">
        <v>50</v>
      </c>
      <c r="Q1255" s="246">
        <v>0</v>
      </c>
      <c r="R1255" s="246"/>
      <c r="S1255" s="246" t="s">
        <v>90</v>
      </c>
      <c r="T1255" s="246" t="s">
        <v>653</v>
      </c>
      <c r="U1255" s="246"/>
      <c r="V1255" t="str">
        <f>INDEX(樣區!H:H,MATCH(F1255,樣區!E:E,0))</f>
        <v>3月,5月</v>
      </c>
      <c r="W1255" s="3" t="str">
        <f t="shared" si="231"/>
        <v>Y</v>
      </c>
      <c r="X1255" s="3" t="str">
        <f t="shared" si="232"/>
        <v/>
      </c>
      <c r="Y1255" s="3" t="str">
        <f t="shared" si="233"/>
        <v/>
      </c>
      <c r="Z1255" s="3" t="str">
        <f t="shared" si="234"/>
        <v/>
      </c>
      <c r="AA1255" s="3" t="str">
        <f t="shared" si="235"/>
        <v/>
      </c>
      <c r="AB1255" s="249" t="str">
        <f t="shared" si="236"/>
        <v/>
      </c>
      <c r="AC1255" s="3" t="str">
        <f t="shared" si="237"/>
        <v>請填最主要的棲地類型，其餘的可在備注補充說明</v>
      </c>
      <c r="AD1255" s="5" t="str">
        <f t="shared" si="245"/>
        <v/>
      </c>
      <c r="AE1255" s="3" t="str">
        <f t="shared" si="238"/>
        <v/>
      </c>
      <c r="AF1255" s="3"/>
      <c r="AH1255">
        <f>MATCH(ROUND(M1255,0)&amp;ROUND(N1255,0),樣點!N:N,0)</f>
        <v>1517</v>
      </c>
      <c r="AI1255" s="5">
        <f t="shared" si="239"/>
        <v>6.9444450200535357E-3</v>
      </c>
    </row>
    <row r="1256" spans="3:35">
      <c r="C1256" s="246" t="s">
        <v>610</v>
      </c>
      <c r="D1256" s="246" t="s">
        <v>643</v>
      </c>
      <c r="E1256" s="246" t="s">
        <v>650</v>
      </c>
      <c r="F1256" s="246" t="s">
        <v>3964</v>
      </c>
      <c r="G1256" s="246">
        <v>2019</v>
      </c>
      <c r="H1256" s="246">
        <v>5</v>
      </c>
      <c r="I1256" s="246">
        <v>30</v>
      </c>
      <c r="J1256" s="246">
        <v>1</v>
      </c>
      <c r="K1256" s="246" t="s">
        <v>651</v>
      </c>
      <c r="L1256" s="247">
        <v>3</v>
      </c>
      <c r="M1256" s="246">
        <v>187932</v>
      </c>
      <c r="N1256" s="246">
        <v>2522598</v>
      </c>
      <c r="O1256" s="246">
        <v>9</v>
      </c>
      <c r="P1256" s="246">
        <v>0</v>
      </c>
      <c r="Q1256" s="246">
        <v>0</v>
      </c>
      <c r="R1256" s="246"/>
      <c r="S1256" s="246" t="s">
        <v>90</v>
      </c>
      <c r="T1256" s="246" t="s">
        <v>652</v>
      </c>
      <c r="U1256" s="246"/>
      <c r="V1256" t="str">
        <f>INDEX(樣區!H:H,MATCH(F1256,樣區!E:E,0))</f>
        <v>3月,5月</v>
      </c>
      <c r="W1256" s="3" t="str">
        <f t="shared" si="231"/>
        <v>Y</v>
      </c>
      <c r="X1256" s="3" t="str">
        <f t="shared" si="232"/>
        <v/>
      </c>
      <c r="Y1256" s="3" t="str">
        <f t="shared" si="233"/>
        <v/>
      </c>
      <c r="Z1256" s="3" t="str">
        <f t="shared" si="234"/>
        <v/>
      </c>
      <c r="AA1256" s="3" t="str">
        <f t="shared" si="235"/>
        <v/>
      </c>
      <c r="AB1256" s="249" t="str">
        <f t="shared" si="236"/>
        <v/>
      </c>
      <c r="AC1256" s="3" t="str">
        <f t="shared" si="237"/>
        <v>請填最主要的棲地類型，其餘的可在備注補充說明</v>
      </c>
      <c r="AD1256" s="5" t="str">
        <f t="shared" si="245"/>
        <v/>
      </c>
      <c r="AE1256" s="3" t="str">
        <f t="shared" si="238"/>
        <v/>
      </c>
      <c r="AF1256" s="3"/>
      <c r="AH1256">
        <f>MATCH(ROUND(M1256,0)&amp;ROUND(N1256,0),樣點!N:N,0)</f>
        <v>1518</v>
      </c>
      <c r="AI1256" s="5">
        <f t="shared" si="239"/>
        <v>6.9444439723156393E-3</v>
      </c>
    </row>
    <row r="1257" spans="3:35">
      <c r="C1257" s="246" t="s">
        <v>610</v>
      </c>
      <c r="D1257" s="246" t="s">
        <v>643</v>
      </c>
      <c r="E1257" s="246" t="s">
        <v>650</v>
      </c>
      <c r="F1257" s="246" t="s">
        <v>3964</v>
      </c>
      <c r="G1257" s="246">
        <v>2019</v>
      </c>
      <c r="H1257" s="246">
        <v>5</v>
      </c>
      <c r="I1257" s="246">
        <v>30</v>
      </c>
      <c r="J1257" s="246">
        <v>1</v>
      </c>
      <c r="K1257" s="246" t="s">
        <v>651</v>
      </c>
      <c r="L1257" s="247">
        <v>4</v>
      </c>
      <c r="M1257" s="246">
        <v>187717</v>
      </c>
      <c r="N1257" s="246">
        <v>2522586</v>
      </c>
      <c r="O1257" s="246">
        <v>9</v>
      </c>
      <c r="P1257" s="246">
        <v>10</v>
      </c>
      <c r="Q1257" s="246">
        <v>0</v>
      </c>
      <c r="R1257" s="246"/>
      <c r="S1257" s="246" t="s">
        <v>90</v>
      </c>
      <c r="T1257" s="246" t="s">
        <v>654</v>
      </c>
      <c r="U1257" s="246"/>
      <c r="V1257" t="str">
        <f>INDEX(樣區!H:H,MATCH(F1257,樣區!E:E,0))</f>
        <v>3月,5月</v>
      </c>
      <c r="W1257" s="3" t="str">
        <f t="shared" si="231"/>
        <v>Y</v>
      </c>
      <c r="X1257" s="3" t="str">
        <f t="shared" si="232"/>
        <v/>
      </c>
      <c r="Y1257" s="3" t="str">
        <f t="shared" si="233"/>
        <v/>
      </c>
      <c r="Z1257" s="3" t="str">
        <f t="shared" si="234"/>
        <v/>
      </c>
      <c r="AA1257" s="3" t="str">
        <f t="shared" si="235"/>
        <v/>
      </c>
      <c r="AB1257" s="249" t="str">
        <f t="shared" si="236"/>
        <v/>
      </c>
      <c r="AC1257" s="3" t="str">
        <f t="shared" si="237"/>
        <v>請填最主要的棲地類型，其餘的可在備注補充說明</v>
      </c>
      <c r="AD1257" s="5" t="str">
        <f t="shared" si="245"/>
        <v/>
      </c>
      <c r="AE1257" s="3" t="str">
        <f t="shared" si="238"/>
        <v/>
      </c>
      <c r="AF1257" s="3"/>
      <c r="AH1257">
        <f>MATCH(ROUND(M1257,0)&amp;ROUND(N1257,0),樣點!N:N,0)</f>
        <v>1519</v>
      </c>
      <c r="AI1257" s="5">
        <f t="shared" si="239"/>
        <v>6.9444440305233002E-3</v>
      </c>
    </row>
    <row r="1258" spans="3:35">
      <c r="C1258" s="246" t="s">
        <v>610</v>
      </c>
      <c r="D1258" s="246" t="s">
        <v>643</v>
      </c>
      <c r="E1258" s="246" t="s">
        <v>650</v>
      </c>
      <c r="F1258" s="246" t="s">
        <v>3964</v>
      </c>
      <c r="G1258" s="246">
        <v>2019</v>
      </c>
      <c r="H1258" s="246">
        <v>5</v>
      </c>
      <c r="I1258" s="246">
        <v>30</v>
      </c>
      <c r="J1258" s="246">
        <v>1</v>
      </c>
      <c r="K1258" s="246" t="s">
        <v>651</v>
      </c>
      <c r="L1258" s="247">
        <v>5</v>
      </c>
      <c r="M1258" s="246">
        <v>187463</v>
      </c>
      <c r="N1258" s="246">
        <v>2522457</v>
      </c>
      <c r="O1258" s="246">
        <v>9</v>
      </c>
      <c r="P1258" s="246">
        <v>20</v>
      </c>
      <c r="Q1258" s="246">
        <v>0</v>
      </c>
      <c r="R1258" s="246"/>
      <c r="S1258" s="246" t="s">
        <v>90</v>
      </c>
      <c r="T1258" s="246" t="s">
        <v>655</v>
      </c>
      <c r="U1258" s="246"/>
      <c r="V1258" t="str">
        <f>INDEX(樣區!H:H,MATCH(F1258,樣區!E:E,0))</f>
        <v>3月,5月</v>
      </c>
      <c r="W1258" s="3" t="str">
        <f t="shared" si="231"/>
        <v>Y</v>
      </c>
      <c r="X1258" s="3" t="str">
        <f t="shared" si="232"/>
        <v/>
      </c>
      <c r="Y1258" s="3" t="str">
        <f t="shared" si="233"/>
        <v/>
      </c>
      <c r="Z1258" s="3" t="str">
        <f t="shared" si="234"/>
        <v/>
      </c>
      <c r="AA1258" s="3" t="str">
        <f t="shared" si="235"/>
        <v/>
      </c>
      <c r="AB1258" s="249" t="str">
        <f t="shared" si="236"/>
        <v/>
      </c>
      <c r="AC1258" s="3" t="str">
        <f t="shared" si="237"/>
        <v>請填最主要的棲地類型，其餘的可在備注補充說明</v>
      </c>
      <c r="AD1258" s="5" t="str">
        <f t="shared" si="245"/>
        <v/>
      </c>
      <c r="AE1258" s="3" t="str">
        <f t="shared" si="238"/>
        <v/>
      </c>
      <c r="AF1258" s="3"/>
      <c r="AH1258">
        <f>MATCH(ROUND(M1258,0)&amp;ROUND(N1258,0),樣點!N:N,0)</f>
        <v>1520</v>
      </c>
      <c r="AI1258" s="5">
        <f t="shared" si="239"/>
        <v>6.9444450200535357E-3</v>
      </c>
    </row>
    <row r="1259" spans="3:35">
      <c r="C1259" s="246" t="s">
        <v>610</v>
      </c>
      <c r="D1259" s="246" t="s">
        <v>643</v>
      </c>
      <c r="E1259" s="246" t="s">
        <v>650</v>
      </c>
      <c r="F1259" s="246" t="s">
        <v>3964</v>
      </c>
      <c r="G1259" s="246">
        <v>2019</v>
      </c>
      <c r="H1259" s="246">
        <v>5</v>
      </c>
      <c r="I1259" s="246">
        <v>30</v>
      </c>
      <c r="J1259" s="246">
        <v>1</v>
      </c>
      <c r="K1259" s="246" t="s">
        <v>651</v>
      </c>
      <c r="L1259" s="247">
        <v>6</v>
      </c>
      <c r="M1259" s="246">
        <v>287261</v>
      </c>
      <c r="N1259" s="246">
        <v>2522303</v>
      </c>
      <c r="O1259" s="246">
        <v>9</v>
      </c>
      <c r="P1259" s="246">
        <v>30</v>
      </c>
      <c r="Q1259" s="246">
        <v>0</v>
      </c>
      <c r="R1259" s="246"/>
      <c r="S1259" s="246" t="s">
        <v>90</v>
      </c>
      <c r="T1259" s="246" t="s">
        <v>655</v>
      </c>
      <c r="U1259" s="246"/>
      <c r="V1259" t="str">
        <f>INDEX(樣區!H:H,MATCH(F1259,樣區!E:E,0))</f>
        <v>3月,5月</v>
      </c>
      <c r="W1259" s="3" t="str">
        <f t="shared" si="231"/>
        <v>N</v>
      </c>
      <c r="X1259" s="3" t="str">
        <f t="shared" si="232"/>
        <v/>
      </c>
      <c r="Y1259" s="3" t="str">
        <f t="shared" si="233"/>
        <v/>
      </c>
      <c r="Z1259" s="3" t="str">
        <f t="shared" si="234"/>
        <v/>
      </c>
      <c r="AA1259" s="3" t="str">
        <f t="shared" si="235"/>
        <v/>
      </c>
      <c r="AB1259" s="2" t="str">
        <f t="shared" si="236"/>
        <v/>
      </c>
      <c r="AC1259" s="3" t="str">
        <f t="shared" si="237"/>
        <v>請填最主要的棲地類型，其餘的可在備注補充說明</v>
      </c>
      <c r="AD1259" s="5" t="str">
        <f>IF(ISBLANK(O1259),"需記錄時間",IFERROR(IF((AI1259-TIME(0,5,59))&lt;0,"需計滿6分鍾",""),""))</f>
        <v/>
      </c>
      <c r="AE1259" s="3" t="str">
        <f t="shared" si="238"/>
        <v/>
      </c>
      <c r="AF1259" s="3"/>
      <c r="AH1259" t="e">
        <f>MATCH(ROUND(M1259,0)&amp;ROUND(N1259,0),樣點!N:N,0)</f>
        <v>#N/A</v>
      </c>
      <c r="AI1259" s="5" t="str">
        <f t="shared" si="239"/>
        <v/>
      </c>
    </row>
    <row r="1260" spans="3:35">
      <c r="C1260" s="246" t="s">
        <v>610</v>
      </c>
      <c r="D1260" s="246" t="s">
        <v>643</v>
      </c>
      <c r="E1260" s="246" t="s">
        <v>4554</v>
      </c>
      <c r="F1260" s="246" t="s">
        <v>3963</v>
      </c>
      <c r="G1260" s="246">
        <v>2019</v>
      </c>
      <c r="H1260" s="246">
        <v>6</v>
      </c>
      <c r="I1260" s="246">
        <v>5</v>
      </c>
      <c r="J1260" s="246">
        <v>1</v>
      </c>
      <c r="K1260" s="246" t="s">
        <v>657</v>
      </c>
      <c r="L1260" s="247">
        <v>1</v>
      </c>
      <c r="M1260" s="246">
        <v>207514</v>
      </c>
      <c r="N1260" s="246">
        <v>2537421</v>
      </c>
      <c r="O1260" s="246">
        <v>9</v>
      </c>
      <c r="P1260" s="246">
        <v>53</v>
      </c>
      <c r="Q1260" s="246">
        <v>0</v>
      </c>
      <c r="R1260" s="246"/>
      <c r="S1260" s="246" t="s">
        <v>90</v>
      </c>
      <c r="T1260" s="246" t="s">
        <v>26</v>
      </c>
      <c r="U1260" s="246" t="s">
        <v>658</v>
      </c>
      <c r="V1260" t="str">
        <f>INDEX(樣區!H:H,MATCH(F1260,樣區!E:E,0))</f>
        <v>3月,5月</v>
      </c>
      <c r="W1260" s="3" t="str">
        <f t="shared" si="231"/>
        <v>Y</v>
      </c>
      <c r="X1260" s="3" t="str">
        <f t="shared" si="232"/>
        <v/>
      </c>
      <c r="Y1260" s="3" t="str">
        <f t="shared" si="233"/>
        <v/>
      </c>
      <c r="Z1260" s="3" t="str">
        <f t="shared" si="234"/>
        <v/>
      </c>
      <c r="AA1260" s="3" t="str">
        <f t="shared" si="235"/>
        <v/>
      </c>
      <c r="AB1260" s="249" t="str">
        <f t="shared" si="236"/>
        <v/>
      </c>
      <c r="AC1260" s="3" t="str">
        <f t="shared" si="237"/>
        <v/>
      </c>
      <c r="AD1260" s="5" t="str">
        <f t="shared" ref="AD1260:AD1265" si="246">IF(ISBLANK(O1260),"需記錄時間",IFERROR(IF((AI1260-TIME(0,5,59))&lt;0,"需計滿6分鐘",""),""))</f>
        <v/>
      </c>
      <c r="AE1260" s="3" t="str">
        <f t="shared" si="238"/>
        <v/>
      </c>
      <c r="AF1260" s="3"/>
      <c r="AH1260">
        <f>MATCH(ROUND(M1260,0)&amp;ROUND(N1260,0),樣點!N:N,0)</f>
        <v>1510</v>
      </c>
      <c r="AI1260" s="5">
        <f t="shared" si="239"/>
        <v>5.555555981118232E-3</v>
      </c>
    </row>
    <row r="1261" spans="3:35">
      <c r="C1261" s="246" t="s">
        <v>610</v>
      </c>
      <c r="D1261" s="246" t="s">
        <v>643</v>
      </c>
      <c r="E1261" s="246" t="s">
        <v>656</v>
      </c>
      <c r="F1261" s="246" t="s">
        <v>3963</v>
      </c>
      <c r="G1261" s="246">
        <v>2019</v>
      </c>
      <c r="H1261" s="246">
        <v>6</v>
      </c>
      <c r="I1261" s="246">
        <v>5</v>
      </c>
      <c r="J1261" s="246">
        <v>1</v>
      </c>
      <c r="K1261" s="246" t="s">
        <v>657</v>
      </c>
      <c r="L1261" s="247">
        <v>2</v>
      </c>
      <c r="M1261" s="246">
        <v>207536</v>
      </c>
      <c r="N1261" s="246">
        <v>2537653</v>
      </c>
      <c r="O1261" s="246">
        <v>10</v>
      </c>
      <c r="P1261" s="246">
        <v>1</v>
      </c>
      <c r="Q1261" s="246">
        <v>0</v>
      </c>
      <c r="R1261" s="246"/>
      <c r="S1261" s="246" t="s">
        <v>90</v>
      </c>
      <c r="T1261" s="246" t="s">
        <v>659</v>
      </c>
      <c r="U1261" s="246" t="s">
        <v>660</v>
      </c>
      <c r="V1261" t="str">
        <f>INDEX(樣區!H:H,MATCH(F1261,樣區!E:E,0))</f>
        <v>3月,5月</v>
      </c>
      <c r="W1261" s="3" t="str">
        <f t="shared" si="231"/>
        <v>Y</v>
      </c>
      <c r="X1261" s="3" t="str">
        <f t="shared" si="232"/>
        <v/>
      </c>
      <c r="Y1261" s="3" t="str">
        <f t="shared" si="233"/>
        <v>時間太晚</v>
      </c>
      <c r="Z1261" s="3" t="str">
        <f t="shared" si="234"/>
        <v/>
      </c>
      <c r="AA1261" s="3" t="str">
        <f t="shared" si="235"/>
        <v/>
      </c>
      <c r="AB1261" s="249" t="str">
        <f t="shared" si="236"/>
        <v/>
      </c>
      <c r="AC1261" s="3" t="str">
        <f t="shared" si="237"/>
        <v>請填最主要的棲地類型，其餘的可在備注補充說明</v>
      </c>
      <c r="AD1261" s="5" t="str">
        <f t="shared" si="246"/>
        <v/>
      </c>
      <c r="AE1261" s="3" t="str">
        <f t="shared" si="238"/>
        <v/>
      </c>
      <c r="AF1261" s="3"/>
      <c r="AH1261">
        <f>MATCH(ROUND(M1261,0)&amp;ROUND(N1261,0),樣點!N:N,0)</f>
        <v>1511</v>
      </c>
      <c r="AI1261" s="5">
        <f t="shared" si="239"/>
        <v>7.6388890156522393E-3</v>
      </c>
    </row>
    <row r="1262" spans="3:35">
      <c r="C1262" s="246" t="s">
        <v>610</v>
      </c>
      <c r="D1262" s="246" t="s">
        <v>643</v>
      </c>
      <c r="E1262" s="246" t="s">
        <v>656</v>
      </c>
      <c r="F1262" s="246" t="s">
        <v>3963</v>
      </c>
      <c r="G1262" s="246">
        <v>2019</v>
      </c>
      <c r="H1262" s="246">
        <v>6</v>
      </c>
      <c r="I1262" s="246">
        <v>5</v>
      </c>
      <c r="J1262" s="246">
        <v>1</v>
      </c>
      <c r="K1262" s="246" t="s">
        <v>657</v>
      </c>
      <c r="L1262" s="247">
        <v>3</v>
      </c>
      <c r="M1262" s="246">
        <v>207545</v>
      </c>
      <c r="N1262" s="246">
        <v>2537932</v>
      </c>
      <c r="O1262" s="246">
        <v>10</v>
      </c>
      <c r="P1262" s="246">
        <v>12</v>
      </c>
      <c r="Q1262" s="246">
        <v>0</v>
      </c>
      <c r="R1262" s="246"/>
      <c r="S1262" s="246" t="s">
        <v>90</v>
      </c>
      <c r="T1262" s="246" t="s">
        <v>659</v>
      </c>
      <c r="U1262" s="246" t="s">
        <v>661</v>
      </c>
      <c r="V1262" t="str">
        <f>INDEX(樣區!H:H,MATCH(F1262,樣區!E:E,0))</f>
        <v>3月,5月</v>
      </c>
      <c r="W1262" s="3" t="str">
        <f t="shared" si="231"/>
        <v>Y</v>
      </c>
      <c r="X1262" s="3" t="str">
        <f t="shared" si="232"/>
        <v/>
      </c>
      <c r="Y1262" s="3" t="str">
        <f t="shared" si="233"/>
        <v>時間太晚</v>
      </c>
      <c r="Z1262" s="3" t="str">
        <f t="shared" si="234"/>
        <v/>
      </c>
      <c r="AA1262" s="3" t="str">
        <f t="shared" si="235"/>
        <v/>
      </c>
      <c r="AB1262" s="249" t="str">
        <f t="shared" si="236"/>
        <v/>
      </c>
      <c r="AC1262" s="3" t="str">
        <f t="shared" si="237"/>
        <v>請填最主要的棲地類型，其餘的可在備注補充說明</v>
      </c>
      <c r="AD1262" s="5" t="str">
        <f t="shared" si="246"/>
        <v/>
      </c>
      <c r="AE1262" s="3" t="str">
        <f t="shared" si="238"/>
        <v/>
      </c>
      <c r="AF1262" s="3"/>
      <c r="AH1262">
        <f>MATCH(ROUND(M1262,0)&amp;ROUND(N1262,0),樣點!N:N,0)</f>
        <v>1512</v>
      </c>
      <c r="AI1262" s="5">
        <f t="shared" si="239"/>
        <v>1.8749999988358468E-2</v>
      </c>
    </row>
    <row r="1263" spans="3:35">
      <c r="C1263" s="246" t="s">
        <v>610</v>
      </c>
      <c r="D1263" s="246" t="s">
        <v>643</v>
      </c>
      <c r="E1263" s="246" t="s">
        <v>656</v>
      </c>
      <c r="F1263" s="246" t="s">
        <v>3963</v>
      </c>
      <c r="G1263" s="246">
        <v>2019</v>
      </c>
      <c r="H1263" s="246">
        <v>6</v>
      </c>
      <c r="I1263" s="246">
        <v>5</v>
      </c>
      <c r="J1263" s="246">
        <v>1</v>
      </c>
      <c r="K1263" s="246" t="s">
        <v>657</v>
      </c>
      <c r="L1263" s="247">
        <v>4</v>
      </c>
      <c r="M1263" s="246">
        <v>207754</v>
      </c>
      <c r="N1263" s="246">
        <v>2538437</v>
      </c>
      <c r="O1263" s="246">
        <v>10</v>
      </c>
      <c r="P1263" s="246">
        <v>39</v>
      </c>
      <c r="Q1263" s="246">
        <v>0</v>
      </c>
      <c r="R1263" s="246"/>
      <c r="S1263" s="246" t="s">
        <v>90</v>
      </c>
      <c r="T1263" s="246" t="s">
        <v>26</v>
      </c>
      <c r="U1263" s="246"/>
      <c r="V1263" t="str">
        <f>INDEX(樣區!H:H,MATCH(F1263,樣區!E:E,0))</f>
        <v>3月,5月</v>
      </c>
      <c r="W1263" s="3" t="str">
        <f t="shared" si="231"/>
        <v>Y</v>
      </c>
      <c r="X1263" s="3" t="str">
        <f t="shared" si="232"/>
        <v/>
      </c>
      <c r="Y1263" s="3" t="str">
        <f t="shared" si="233"/>
        <v>時間太晚</v>
      </c>
      <c r="Z1263" s="3" t="str">
        <f t="shared" si="234"/>
        <v/>
      </c>
      <c r="AA1263" s="3" t="str">
        <f t="shared" si="235"/>
        <v/>
      </c>
      <c r="AB1263" s="249" t="str">
        <f t="shared" si="236"/>
        <v/>
      </c>
      <c r="AC1263" s="3" t="str">
        <f t="shared" si="237"/>
        <v/>
      </c>
      <c r="AD1263" s="5" t="str">
        <f t="shared" si="246"/>
        <v/>
      </c>
      <c r="AE1263" s="3" t="str">
        <f t="shared" si="238"/>
        <v/>
      </c>
      <c r="AF1263" s="3"/>
      <c r="AH1263">
        <f>MATCH(ROUND(M1263,0)&amp;ROUND(N1263,0),樣點!N:N,0)</f>
        <v>1513</v>
      </c>
      <c r="AI1263" s="5">
        <f t="shared" si="239"/>
        <v>9.0277770068496466E-3</v>
      </c>
    </row>
    <row r="1264" spans="3:35">
      <c r="C1264" s="246" t="s">
        <v>610</v>
      </c>
      <c r="D1264" s="246" t="s">
        <v>643</v>
      </c>
      <c r="E1264" s="246" t="s">
        <v>656</v>
      </c>
      <c r="F1264" s="246" t="s">
        <v>3963</v>
      </c>
      <c r="G1264" s="246">
        <v>2019</v>
      </c>
      <c r="H1264" s="246">
        <v>6</v>
      </c>
      <c r="I1264" s="246">
        <v>5</v>
      </c>
      <c r="J1264" s="246">
        <v>1</v>
      </c>
      <c r="K1264" s="246" t="s">
        <v>657</v>
      </c>
      <c r="L1264" s="247">
        <v>5</v>
      </c>
      <c r="M1264" s="246">
        <v>207694</v>
      </c>
      <c r="N1264" s="246">
        <v>2538612</v>
      </c>
      <c r="O1264" s="246">
        <v>10</v>
      </c>
      <c r="P1264" s="246">
        <v>52</v>
      </c>
      <c r="Q1264" s="246">
        <v>0</v>
      </c>
      <c r="R1264" s="246"/>
      <c r="S1264" s="246" t="s">
        <v>90</v>
      </c>
      <c r="T1264" s="246" t="s">
        <v>662</v>
      </c>
      <c r="U1264" s="246"/>
      <c r="V1264" t="str">
        <f>INDEX(樣區!H:H,MATCH(F1264,樣區!E:E,0))</f>
        <v>3月,5月</v>
      </c>
      <c r="W1264" s="3" t="str">
        <f t="shared" si="231"/>
        <v>Y</v>
      </c>
      <c r="X1264" s="3" t="str">
        <f t="shared" si="232"/>
        <v/>
      </c>
      <c r="Y1264" s="3" t="str">
        <f t="shared" si="233"/>
        <v>時間太晚</v>
      </c>
      <c r="Z1264" s="3" t="str">
        <f t="shared" si="234"/>
        <v/>
      </c>
      <c r="AA1264" s="3" t="str">
        <f t="shared" si="235"/>
        <v/>
      </c>
      <c r="AB1264" s="249" t="str">
        <f t="shared" si="236"/>
        <v/>
      </c>
      <c r="AC1264" s="3" t="str">
        <f t="shared" si="237"/>
        <v>請填最主要的棲地類型，其餘的可在備注補充說明</v>
      </c>
      <c r="AD1264" s="5" t="str">
        <f t="shared" si="246"/>
        <v/>
      </c>
      <c r="AE1264" s="3" t="str">
        <f t="shared" si="238"/>
        <v/>
      </c>
      <c r="AF1264" s="3"/>
      <c r="AH1264">
        <f>MATCH(ROUND(M1264,0)&amp;ROUND(N1264,0),樣點!N:N,0)</f>
        <v>1514</v>
      </c>
      <c r="AI1264" s="5">
        <f t="shared" si="239"/>
        <v>9.0277779963798821E-3</v>
      </c>
    </row>
    <row r="1265" spans="3:35">
      <c r="C1265" s="246" t="s">
        <v>610</v>
      </c>
      <c r="D1265" s="246" t="s">
        <v>643</v>
      </c>
      <c r="E1265" s="246" t="s">
        <v>656</v>
      </c>
      <c r="F1265" s="246" t="s">
        <v>3963</v>
      </c>
      <c r="G1265" s="246">
        <v>2019</v>
      </c>
      <c r="H1265" s="246">
        <v>6</v>
      </c>
      <c r="I1265" s="246">
        <v>5</v>
      </c>
      <c r="J1265" s="246">
        <v>1</v>
      </c>
      <c r="K1265" s="246" t="s">
        <v>657</v>
      </c>
      <c r="L1265" s="247">
        <v>6</v>
      </c>
      <c r="M1265" s="246">
        <v>207651</v>
      </c>
      <c r="N1265" s="246">
        <v>2538798</v>
      </c>
      <c r="O1265" s="246">
        <v>11</v>
      </c>
      <c r="P1265" s="246">
        <v>5</v>
      </c>
      <c r="Q1265" s="246">
        <v>1</v>
      </c>
      <c r="R1265" s="246" t="s">
        <v>89</v>
      </c>
      <c r="S1265" s="246" t="s">
        <v>44</v>
      </c>
      <c r="T1265" s="246" t="s">
        <v>26</v>
      </c>
      <c r="U1265" s="246" t="s">
        <v>663</v>
      </c>
      <c r="V1265" t="str">
        <f>INDEX(樣區!H:H,MATCH(F1265,樣區!E:E,0))</f>
        <v>3月,5月</v>
      </c>
      <c r="W1265" s="3" t="str">
        <f t="shared" si="231"/>
        <v>Y</v>
      </c>
      <c r="X1265" s="3" t="str">
        <f t="shared" si="232"/>
        <v/>
      </c>
      <c r="Y1265" s="3" t="str">
        <f t="shared" si="233"/>
        <v>時間太晚</v>
      </c>
      <c r="Z1265" s="3" t="str">
        <f t="shared" si="234"/>
        <v/>
      </c>
      <c r="AA1265" s="3" t="str">
        <f t="shared" si="235"/>
        <v/>
      </c>
      <c r="AB1265" s="249" t="str">
        <f t="shared" si="236"/>
        <v>有叫聲應為猴群</v>
      </c>
      <c r="AC1265" s="3" t="str">
        <f t="shared" si="237"/>
        <v/>
      </c>
      <c r="AD1265" s="5" t="str">
        <f t="shared" si="246"/>
        <v/>
      </c>
      <c r="AE1265" s="3" t="str">
        <f t="shared" si="238"/>
        <v/>
      </c>
      <c r="AF1265" s="3"/>
      <c r="AH1265">
        <f>MATCH(ROUND(M1265,0)&amp;ROUND(N1265,0),樣點!N:N,0)</f>
        <v>1515</v>
      </c>
      <c r="AI1265" s="5" t="str">
        <f t="shared" si="239"/>
        <v/>
      </c>
    </row>
    <row r="1266" spans="3:35">
      <c r="C1266" s="246" t="s">
        <v>610</v>
      </c>
      <c r="D1266" s="246" t="s">
        <v>643</v>
      </c>
      <c r="E1266" s="246" t="s">
        <v>4556</v>
      </c>
      <c r="F1266" s="246" t="s">
        <v>3960</v>
      </c>
      <c r="G1266" s="246">
        <v>2019</v>
      </c>
      <c r="H1266" s="246">
        <v>5</v>
      </c>
      <c r="I1266" s="246">
        <v>30</v>
      </c>
      <c r="J1266" s="246">
        <v>1</v>
      </c>
      <c r="K1266" s="246" t="s">
        <v>665</v>
      </c>
      <c r="L1266" s="247">
        <v>1</v>
      </c>
      <c r="M1266" s="246">
        <v>186516</v>
      </c>
      <c r="N1266" s="246">
        <v>2531682</v>
      </c>
      <c r="O1266" s="246">
        <v>8</v>
      </c>
      <c r="P1266" s="246">
        <v>55</v>
      </c>
      <c r="Q1266" s="246">
        <v>0</v>
      </c>
      <c r="R1266" s="246"/>
      <c r="S1266" s="246" t="s">
        <v>90</v>
      </c>
      <c r="T1266" s="246" t="s">
        <v>133</v>
      </c>
      <c r="U1266" s="246" t="s">
        <v>666</v>
      </c>
      <c r="V1266" t="str">
        <f>INDEX(樣區!H:H,MATCH(F1266,樣區!E:E,0))</f>
        <v>3月,5月</v>
      </c>
      <c r="W1266" s="3" t="str">
        <f t="shared" si="231"/>
        <v>N</v>
      </c>
      <c r="X1266" s="3" t="str">
        <f t="shared" si="232"/>
        <v/>
      </c>
      <c r="Y1266" s="3" t="str">
        <f t="shared" si="233"/>
        <v/>
      </c>
      <c r="Z1266" s="3" t="str">
        <f t="shared" si="234"/>
        <v/>
      </c>
      <c r="AA1266" s="3" t="str">
        <f t="shared" si="235"/>
        <v/>
      </c>
      <c r="AB1266" s="2" t="str">
        <f t="shared" si="236"/>
        <v/>
      </c>
      <c r="AC1266" s="3" t="str">
        <f t="shared" si="237"/>
        <v/>
      </c>
      <c r="AD1266" s="5" t="str">
        <f>IF(ISBLANK(O1266),"需記錄時間",IFERROR(IF((AI1266-TIME(0,5,59))&lt;0,"需計滿6分鍾",""),""))</f>
        <v/>
      </c>
      <c r="AE1266" s="3" t="str">
        <f t="shared" si="238"/>
        <v/>
      </c>
      <c r="AF1266" s="3"/>
      <c r="AH1266" t="e">
        <f>MATCH(ROUND(M1266,0)&amp;ROUND(N1266,0),樣點!N:N,0)</f>
        <v>#N/A</v>
      </c>
      <c r="AI1266" s="5">
        <f t="shared" si="239"/>
        <v>1.1111111030913889E-2</v>
      </c>
    </row>
    <row r="1267" spans="3:35">
      <c r="C1267" s="246" t="s">
        <v>610</v>
      </c>
      <c r="D1267" s="246" t="s">
        <v>643</v>
      </c>
      <c r="E1267" s="246" t="s">
        <v>664</v>
      </c>
      <c r="F1267" s="246" t="s">
        <v>3960</v>
      </c>
      <c r="G1267" s="246">
        <v>2019</v>
      </c>
      <c r="H1267" s="246">
        <v>5</v>
      </c>
      <c r="I1267" s="246">
        <v>30</v>
      </c>
      <c r="J1267" s="246">
        <v>1</v>
      </c>
      <c r="K1267" s="246" t="s">
        <v>665</v>
      </c>
      <c r="L1267" s="247">
        <v>2</v>
      </c>
      <c r="M1267" s="246">
        <v>189745</v>
      </c>
      <c r="N1267" s="246">
        <v>2531608</v>
      </c>
      <c r="O1267" s="246">
        <v>9</v>
      </c>
      <c r="P1267" s="246">
        <v>11</v>
      </c>
      <c r="Q1267" s="246">
        <v>0</v>
      </c>
      <c r="R1267" s="246"/>
      <c r="S1267" s="246" t="s">
        <v>90</v>
      </c>
      <c r="T1267" s="246" t="s">
        <v>667</v>
      </c>
      <c r="U1267" s="246" t="s">
        <v>668</v>
      </c>
      <c r="V1267" t="str">
        <f>INDEX(樣區!H:H,MATCH(F1267,樣區!E:E,0))</f>
        <v>3月,5月</v>
      </c>
      <c r="W1267" s="3" t="str">
        <f t="shared" si="231"/>
        <v>Y</v>
      </c>
      <c r="X1267" s="3" t="str">
        <f t="shared" si="232"/>
        <v/>
      </c>
      <c r="Y1267" s="3" t="str">
        <f t="shared" si="233"/>
        <v/>
      </c>
      <c r="Z1267" s="3" t="str">
        <f t="shared" si="234"/>
        <v/>
      </c>
      <c r="AA1267" s="3" t="str">
        <f t="shared" si="235"/>
        <v/>
      </c>
      <c r="AB1267" s="249" t="str">
        <f t="shared" si="236"/>
        <v/>
      </c>
      <c r="AC1267" s="3" t="str">
        <f t="shared" si="237"/>
        <v>請填最主要的棲地類型，其餘的可在備注補充說明</v>
      </c>
      <c r="AD1267" s="5" t="str">
        <f t="shared" ref="AD1267:AD1271" si="247">IF(ISBLANK(O1267),"需記錄時間",IFERROR(IF((AI1267-TIME(0,5,59))&lt;0,"需計滿6分鐘",""),""))</f>
        <v/>
      </c>
      <c r="AE1267" s="3" t="str">
        <f t="shared" si="238"/>
        <v/>
      </c>
      <c r="AF1267" s="3"/>
      <c r="AH1267">
        <f>MATCH(ROUND(M1267,0)&amp;ROUND(N1267,0),樣點!N:N,0)</f>
        <v>1493</v>
      </c>
      <c r="AI1267" s="5">
        <f t="shared" si="239"/>
        <v>1.5972222958225757E-2</v>
      </c>
    </row>
    <row r="1268" spans="3:35">
      <c r="C1268" s="246" t="s">
        <v>610</v>
      </c>
      <c r="D1268" s="246" t="s">
        <v>643</v>
      </c>
      <c r="E1268" s="246" t="s">
        <v>664</v>
      </c>
      <c r="F1268" s="246" t="s">
        <v>3960</v>
      </c>
      <c r="G1268" s="246">
        <v>2019</v>
      </c>
      <c r="H1268" s="246">
        <v>5</v>
      </c>
      <c r="I1268" s="246">
        <v>30</v>
      </c>
      <c r="J1268" s="246">
        <v>1</v>
      </c>
      <c r="K1268" s="246" t="s">
        <v>665</v>
      </c>
      <c r="L1268" s="247">
        <v>3</v>
      </c>
      <c r="M1268" s="246">
        <v>189502</v>
      </c>
      <c r="N1268" s="246">
        <v>2531480</v>
      </c>
      <c r="O1268" s="246">
        <v>9</v>
      </c>
      <c r="P1268" s="246">
        <v>34</v>
      </c>
      <c r="Q1268" s="246">
        <v>0</v>
      </c>
      <c r="R1268" s="246"/>
      <c r="S1268" s="246" t="s">
        <v>90</v>
      </c>
      <c r="T1268" s="246" t="s">
        <v>26</v>
      </c>
      <c r="U1268" s="246" t="s">
        <v>669</v>
      </c>
      <c r="V1268" t="str">
        <f>INDEX(樣區!H:H,MATCH(F1268,樣區!E:E,0))</f>
        <v>3月,5月</v>
      </c>
      <c r="W1268" s="3" t="str">
        <f t="shared" si="231"/>
        <v>Y</v>
      </c>
      <c r="X1268" s="3" t="str">
        <f t="shared" si="232"/>
        <v/>
      </c>
      <c r="Y1268" s="3" t="str">
        <f t="shared" si="233"/>
        <v/>
      </c>
      <c r="Z1268" s="3" t="str">
        <f t="shared" si="234"/>
        <v/>
      </c>
      <c r="AA1268" s="3" t="str">
        <f t="shared" si="235"/>
        <v/>
      </c>
      <c r="AB1268" s="249" t="str">
        <f t="shared" si="236"/>
        <v/>
      </c>
      <c r="AC1268" s="3" t="str">
        <f t="shared" si="237"/>
        <v/>
      </c>
      <c r="AD1268" s="5" t="str">
        <f t="shared" si="247"/>
        <v/>
      </c>
      <c r="AE1268" s="3" t="str">
        <f t="shared" si="238"/>
        <v/>
      </c>
      <c r="AF1268" s="3"/>
      <c r="AH1268">
        <f>MATCH(ROUND(M1268,0)&amp;ROUND(N1268,0),樣點!N:N,0)</f>
        <v>1494</v>
      </c>
      <c r="AI1268" s="5">
        <f t="shared" si="239"/>
        <v>9.7222219919785857E-3</v>
      </c>
    </row>
    <row r="1269" spans="3:35">
      <c r="C1269" s="246" t="s">
        <v>610</v>
      </c>
      <c r="D1269" s="246" t="s">
        <v>643</v>
      </c>
      <c r="E1269" s="246" t="s">
        <v>664</v>
      </c>
      <c r="F1269" s="246" t="s">
        <v>3960</v>
      </c>
      <c r="G1269" s="246">
        <v>2019</v>
      </c>
      <c r="H1269" s="246">
        <v>5</v>
      </c>
      <c r="I1269" s="246">
        <v>30</v>
      </c>
      <c r="J1269" s="246">
        <v>1</v>
      </c>
      <c r="K1269" s="246" t="s">
        <v>665</v>
      </c>
      <c r="L1269" s="247">
        <v>4</v>
      </c>
      <c r="M1269" s="246">
        <v>189602</v>
      </c>
      <c r="N1269" s="246">
        <v>2531924</v>
      </c>
      <c r="O1269" s="246">
        <v>9</v>
      </c>
      <c r="P1269" s="246">
        <v>48</v>
      </c>
      <c r="Q1269" s="246">
        <v>0</v>
      </c>
      <c r="R1269" s="246"/>
      <c r="S1269" s="246" t="s">
        <v>90</v>
      </c>
      <c r="T1269" s="246" t="s">
        <v>670</v>
      </c>
      <c r="U1269" s="246" t="s">
        <v>671</v>
      </c>
      <c r="V1269" t="str">
        <f>INDEX(樣區!H:H,MATCH(F1269,樣區!E:E,0))</f>
        <v>3月,5月</v>
      </c>
      <c r="W1269" s="3" t="str">
        <f t="shared" si="231"/>
        <v>Y</v>
      </c>
      <c r="X1269" s="3" t="str">
        <f t="shared" si="232"/>
        <v/>
      </c>
      <c r="Y1269" s="3" t="str">
        <f t="shared" si="233"/>
        <v/>
      </c>
      <c r="Z1269" s="3" t="str">
        <f t="shared" si="234"/>
        <v/>
      </c>
      <c r="AA1269" s="3" t="str">
        <f t="shared" si="235"/>
        <v/>
      </c>
      <c r="AB1269" s="249" t="str">
        <f t="shared" si="236"/>
        <v/>
      </c>
      <c r="AC1269" s="3" t="str">
        <f t="shared" si="237"/>
        <v>請填最主要的棲地類型，其餘的可在備注補充說明</v>
      </c>
      <c r="AD1269" s="5" t="str">
        <f t="shared" si="247"/>
        <v/>
      </c>
      <c r="AE1269" s="3" t="str">
        <f t="shared" si="238"/>
        <v/>
      </c>
      <c r="AF1269" s="3"/>
      <c r="AH1269">
        <f>MATCH(ROUND(M1269,0)&amp;ROUND(N1269,0),樣點!N:N,0)</f>
        <v>1495</v>
      </c>
      <c r="AI1269" s="5">
        <f t="shared" si="239"/>
        <v>8.3333330112509429E-3</v>
      </c>
    </row>
    <row r="1270" spans="3:35">
      <c r="C1270" s="246" t="s">
        <v>610</v>
      </c>
      <c r="D1270" s="246" t="s">
        <v>643</v>
      </c>
      <c r="E1270" s="246" t="s">
        <v>664</v>
      </c>
      <c r="F1270" s="246" t="s">
        <v>3960</v>
      </c>
      <c r="G1270" s="246">
        <v>2019</v>
      </c>
      <c r="H1270" s="246">
        <v>5</v>
      </c>
      <c r="I1270" s="246">
        <v>30</v>
      </c>
      <c r="J1270" s="246">
        <v>1</v>
      </c>
      <c r="K1270" s="246" t="s">
        <v>665</v>
      </c>
      <c r="L1270" s="247">
        <v>5</v>
      </c>
      <c r="M1270" s="246">
        <v>189514</v>
      </c>
      <c r="N1270" s="246">
        <v>2532154</v>
      </c>
      <c r="O1270" s="246">
        <v>10</v>
      </c>
      <c r="P1270" s="246">
        <v>0</v>
      </c>
      <c r="Q1270" s="246">
        <v>0</v>
      </c>
      <c r="R1270" s="246"/>
      <c r="S1270" s="246" t="s">
        <v>90</v>
      </c>
      <c r="T1270" s="246" t="s">
        <v>133</v>
      </c>
      <c r="U1270" s="246" t="s">
        <v>669</v>
      </c>
      <c r="V1270" t="str">
        <f>INDEX(樣區!H:H,MATCH(F1270,樣區!E:E,0))</f>
        <v>3月,5月</v>
      </c>
      <c r="W1270" s="3" t="str">
        <f t="shared" si="231"/>
        <v>Y</v>
      </c>
      <c r="X1270" s="3" t="str">
        <f t="shared" si="232"/>
        <v/>
      </c>
      <c r="Y1270" s="3" t="str">
        <f t="shared" si="233"/>
        <v>時間太晚</v>
      </c>
      <c r="Z1270" s="3" t="str">
        <f t="shared" si="234"/>
        <v/>
      </c>
      <c r="AA1270" s="3" t="str">
        <f t="shared" si="235"/>
        <v/>
      </c>
      <c r="AB1270" s="249" t="str">
        <f t="shared" si="236"/>
        <v/>
      </c>
      <c r="AC1270" s="3" t="str">
        <f t="shared" si="237"/>
        <v/>
      </c>
      <c r="AD1270" s="5" t="str">
        <f t="shared" si="247"/>
        <v/>
      </c>
      <c r="AE1270" s="3" t="str">
        <f t="shared" si="238"/>
        <v/>
      </c>
      <c r="AF1270" s="3"/>
      <c r="AH1270">
        <f>MATCH(ROUND(M1270,0)&amp;ROUND(N1270,0),樣點!N:N,0)</f>
        <v>1496</v>
      </c>
      <c r="AI1270" s="5">
        <f t="shared" si="239"/>
        <v>7.6388890156522393E-3</v>
      </c>
    </row>
    <row r="1271" spans="3:35">
      <c r="C1271" s="246" t="s">
        <v>610</v>
      </c>
      <c r="D1271" s="246" t="s">
        <v>643</v>
      </c>
      <c r="E1271" s="246" t="s">
        <v>664</v>
      </c>
      <c r="F1271" s="246" t="s">
        <v>3960</v>
      </c>
      <c r="G1271" s="246">
        <v>2019</v>
      </c>
      <c r="H1271" s="246">
        <v>5</v>
      </c>
      <c r="I1271" s="246">
        <v>30</v>
      </c>
      <c r="J1271" s="246">
        <v>1</v>
      </c>
      <c r="K1271" s="246" t="s">
        <v>665</v>
      </c>
      <c r="L1271" s="247">
        <v>6</v>
      </c>
      <c r="M1271" s="246">
        <v>189657</v>
      </c>
      <c r="N1271" s="246">
        <v>2532323</v>
      </c>
      <c r="O1271" s="246">
        <v>10</v>
      </c>
      <c r="P1271" s="246">
        <v>11</v>
      </c>
      <c r="Q1271" s="246">
        <v>0</v>
      </c>
      <c r="R1271" s="246"/>
      <c r="S1271" s="246" t="s">
        <v>90</v>
      </c>
      <c r="T1271" s="246" t="s">
        <v>133</v>
      </c>
      <c r="U1271" s="246" t="s">
        <v>669</v>
      </c>
      <c r="V1271" t="str">
        <f>INDEX(樣區!H:H,MATCH(F1271,樣區!E:E,0))</f>
        <v>3月,5月</v>
      </c>
      <c r="W1271" s="3" t="str">
        <f t="shared" si="231"/>
        <v>Y</v>
      </c>
      <c r="X1271" s="3" t="str">
        <f t="shared" si="232"/>
        <v/>
      </c>
      <c r="Y1271" s="3" t="str">
        <f t="shared" si="233"/>
        <v>時間太晚</v>
      </c>
      <c r="Z1271" s="3" t="str">
        <f t="shared" si="234"/>
        <v/>
      </c>
      <c r="AA1271" s="3" t="str">
        <f t="shared" si="235"/>
        <v/>
      </c>
      <c r="AB1271" s="249" t="str">
        <f t="shared" si="236"/>
        <v/>
      </c>
      <c r="AC1271" s="3" t="str">
        <f t="shared" si="237"/>
        <v/>
      </c>
      <c r="AD1271" s="5" t="str">
        <f t="shared" si="247"/>
        <v/>
      </c>
      <c r="AE1271" s="3" t="str">
        <f t="shared" si="238"/>
        <v/>
      </c>
      <c r="AF1271" s="3"/>
      <c r="AH1271">
        <f>MATCH(ROUND(M1271,0)&amp;ROUND(N1271,0),樣點!N:N,0)</f>
        <v>1497</v>
      </c>
      <c r="AI1271" s="5" t="str">
        <f t="shared" si="239"/>
        <v/>
      </c>
    </row>
    <row r="1272" spans="3:35">
      <c r="C1272" s="246" t="s">
        <v>610</v>
      </c>
      <c r="D1272" s="246" t="s">
        <v>643</v>
      </c>
      <c r="E1272" s="246" t="s">
        <v>4558</v>
      </c>
      <c r="F1272" s="246" t="s">
        <v>3959</v>
      </c>
      <c r="G1272" s="246">
        <v>2019</v>
      </c>
      <c r="H1272" s="246">
        <v>5</v>
      </c>
      <c r="I1272" s="246">
        <v>31</v>
      </c>
      <c r="J1272" s="246">
        <v>1</v>
      </c>
      <c r="K1272" s="246" t="s">
        <v>673</v>
      </c>
      <c r="L1272" s="247">
        <v>1</v>
      </c>
      <c r="M1272" s="246">
        <v>209096</v>
      </c>
      <c r="N1272" s="246">
        <v>2538208</v>
      </c>
      <c r="O1272" s="246">
        <v>9</v>
      </c>
      <c r="P1272" s="246">
        <v>43</v>
      </c>
      <c r="Q1272" s="246">
        <v>0</v>
      </c>
      <c r="R1272" s="246"/>
      <c r="S1272" s="246"/>
      <c r="T1272" s="246" t="s">
        <v>32</v>
      </c>
      <c r="U1272" s="246"/>
      <c r="V1272" t="str">
        <f>INDEX(樣區!H:H,MATCH(F1272,樣區!E:E,0))</f>
        <v>3月,5月</v>
      </c>
      <c r="W1272" s="3" t="str">
        <f t="shared" si="231"/>
        <v>N</v>
      </c>
      <c r="X1272" s="3" t="str">
        <f t="shared" si="232"/>
        <v/>
      </c>
      <c r="Y1272" s="3" t="str">
        <f t="shared" si="233"/>
        <v/>
      </c>
      <c r="Z1272" s="3" t="str">
        <f t="shared" si="234"/>
        <v/>
      </c>
      <c r="AA1272" s="3" t="str">
        <f t="shared" si="235"/>
        <v/>
      </c>
      <c r="AB1272" s="2" t="str">
        <f t="shared" si="236"/>
        <v/>
      </c>
      <c r="AC1272" s="3" t="str">
        <f t="shared" si="237"/>
        <v/>
      </c>
      <c r="AD1272" s="5" t="str">
        <f>IF(ISBLANK(O1272),"需記錄時間",IFERROR(IF((AI1272-TIME(0,5,59))&lt;0,"需計滿6分鍾",""),""))</f>
        <v/>
      </c>
      <c r="AE1272" s="3" t="str">
        <f t="shared" si="238"/>
        <v/>
      </c>
      <c r="AF1272" s="3"/>
      <c r="AH1272" t="e">
        <f>MATCH(ROUND(M1272,0)&amp;ROUND(N1272,0),樣點!N:N,0)</f>
        <v>#N/A</v>
      </c>
      <c r="AI1272" s="5">
        <f t="shared" si="239"/>
        <v>6.2499999767169356E-3</v>
      </c>
    </row>
    <row r="1273" spans="3:35">
      <c r="C1273" s="246" t="s">
        <v>610</v>
      </c>
      <c r="D1273" s="246" t="s">
        <v>643</v>
      </c>
      <c r="E1273" s="246" t="s">
        <v>672</v>
      </c>
      <c r="F1273" s="246" t="s">
        <v>3959</v>
      </c>
      <c r="G1273" s="246">
        <v>2019</v>
      </c>
      <c r="H1273" s="246">
        <v>5</v>
      </c>
      <c r="I1273" s="246">
        <v>31</v>
      </c>
      <c r="J1273" s="246">
        <v>1</v>
      </c>
      <c r="K1273" s="246" t="s">
        <v>673</v>
      </c>
      <c r="L1273" s="247">
        <v>2</v>
      </c>
      <c r="M1273" s="246">
        <v>209106</v>
      </c>
      <c r="N1273" s="246">
        <v>2538545</v>
      </c>
      <c r="O1273" s="246">
        <v>9</v>
      </c>
      <c r="P1273" s="246">
        <v>52</v>
      </c>
      <c r="Q1273" s="246">
        <v>0</v>
      </c>
      <c r="R1273" s="246"/>
      <c r="S1273" s="246"/>
      <c r="T1273" s="246" t="s">
        <v>26</v>
      </c>
      <c r="U1273" s="246"/>
      <c r="V1273" t="str">
        <f>INDEX(樣區!H:H,MATCH(F1273,樣區!E:E,0))</f>
        <v>3月,5月</v>
      </c>
      <c r="W1273" s="3" t="str">
        <f t="shared" si="231"/>
        <v>N</v>
      </c>
      <c r="X1273" s="3" t="str">
        <f t="shared" si="232"/>
        <v/>
      </c>
      <c r="Y1273" s="3" t="str">
        <f t="shared" si="233"/>
        <v/>
      </c>
      <c r="Z1273" s="3" t="str">
        <f t="shared" si="234"/>
        <v/>
      </c>
      <c r="AA1273" s="3" t="str">
        <f t="shared" si="235"/>
        <v/>
      </c>
      <c r="AB1273" s="2" t="str">
        <f t="shared" si="236"/>
        <v/>
      </c>
      <c r="AC1273" s="3" t="str">
        <f t="shared" si="237"/>
        <v/>
      </c>
      <c r="AD1273" s="5" t="str">
        <f>IF(ISBLANK(O1273),"需記錄時間",IFERROR(IF((AI1273-TIME(0,5,59))&lt;0,"需計滿6分鍾",""),""))</f>
        <v/>
      </c>
      <c r="AE1273" s="3" t="str">
        <f t="shared" si="238"/>
        <v/>
      </c>
      <c r="AF1273" s="3"/>
      <c r="AH1273" t="e">
        <f>MATCH(ROUND(M1273,0)&amp;ROUND(N1273,0),樣點!N:N,0)</f>
        <v>#N/A</v>
      </c>
      <c r="AI1273" s="5">
        <f t="shared" si="239"/>
        <v>5.5555549915879965E-3</v>
      </c>
    </row>
    <row r="1274" spans="3:35">
      <c r="C1274" s="246" t="s">
        <v>610</v>
      </c>
      <c r="D1274" s="246" t="s">
        <v>643</v>
      </c>
      <c r="E1274" s="246" t="s">
        <v>672</v>
      </c>
      <c r="F1274" s="246" t="s">
        <v>3959</v>
      </c>
      <c r="G1274" s="246">
        <v>2019</v>
      </c>
      <c r="H1274" s="246">
        <v>5</v>
      </c>
      <c r="I1274" s="246">
        <v>31</v>
      </c>
      <c r="J1274" s="246">
        <v>1</v>
      </c>
      <c r="K1274" s="246" t="s">
        <v>673</v>
      </c>
      <c r="L1274" s="247">
        <v>3</v>
      </c>
      <c r="M1274" s="246">
        <v>209201</v>
      </c>
      <c r="N1274" s="246">
        <v>2538709</v>
      </c>
      <c r="O1274" s="246">
        <v>10</v>
      </c>
      <c r="P1274" s="246">
        <v>0</v>
      </c>
      <c r="Q1274" s="246">
        <v>2</v>
      </c>
      <c r="R1274" s="246" t="s">
        <v>89</v>
      </c>
      <c r="S1274" s="246" t="s">
        <v>44</v>
      </c>
      <c r="T1274" s="246" t="s">
        <v>26</v>
      </c>
      <c r="U1274" s="246" t="s">
        <v>674</v>
      </c>
      <c r="V1274" t="str">
        <f>INDEX(樣區!H:H,MATCH(F1274,樣區!E:E,0))</f>
        <v>3月,5月</v>
      </c>
      <c r="W1274" s="3" t="str">
        <f t="shared" si="231"/>
        <v>Y</v>
      </c>
      <c r="X1274" s="3" t="str">
        <f t="shared" si="232"/>
        <v/>
      </c>
      <c r="Y1274" s="3" t="str">
        <f t="shared" si="233"/>
        <v>時間太晚</v>
      </c>
      <c r="Z1274" s="3" t="str">
        <f t="shared" si="234"/>
        <v/>
      </c>
      <c r="AA1274" s="3" t="str">
        <f t="shared" si="235"/>
        <v/>
      </c>
      <c r="AB1274" s="249" t="str">
        <f t="shared" si="236"/>
        <v/>
      </c>
      <c r="AC1274" s="3" t="str">
        <f t="shared" si="237"/>
        <v/>
      </c>
      <c r="AD1274" s="5" t="str">
        <f t="shared" ref="AD1274:AD1284" si="248">IF(ISBLANK(O1274),"需記錄時間",IFERROR(IF((AI1274-TIME(0,5,59))&lt;0,"需計滿6分鐘",""),""))</f>
        <v/>
      </c>
      <c r="AE1274" s="3" t="str">
        <f t="shared" si="238"/>
        <v/>
      </c>
      <c r="AF1274" s="3"/>
      <c r="AH1274">
        <f>MATCH(ROUND(M1274,0)&amp;ROUND(N1274,0),樣點!N:N,0)</f>
        <v>1488</v>
      </c>
      <c r="AI1274" s="5">
        <f t="shared" si="239"/>
        <v>6.2500000349245965E-3</v>
      </c>
    </row>
    <row r="1275" spans="3:35">
      <c r="C1275" s="246" t="s">
        <v>610</v>
      </c>
      <c r="D1275" s="246" t="s">
        <v>643</v>
      </c>
      <c r="E1275" s="246" t="s">
        <v>672</v>
      </c>
      <c r="F1275" s="246" t="s">
        <v>3959</v>
      </c>
      <c r="G1275" s="246">
        <v>2019</v>
      </c>
      <c r="H1275" s="246">
        <v>5</v>
      </c>
      <c r="I1275" s="246">
        <v>31</v>
      </c>
      <c r="J1275" s="246">
        <v>1</v>
      </c>
      <c r="K1275" s="246" t="s">
        <v>673</v>
      </c>
      <c r="L1275" s="247">
        <v>4</v>
      </c>
      <c r="M1275" s="246">
        <v>209158</v>
      </c>
      <c r="N1275" s="246">
        <v>2539162</v>
      </c>
      <c r="O1275" s="246">
        <v>10</v>
      </c>
      <c r="P1275" s="246">
        <v>9</v>
      </c>
      <c r="Q1275" s="246">
        <v>2</v>
      </c>
      <c r="R1275" s="246" t="s">
        <v>89</v>
      </c>
      <c r="S1275" s="246" t="s">
        <v>44</v>
      </c>
      <c r="T1275" s="246" t="s">
        <v>32</v>
      </c>
      <c r="U1275" s="246" t="s">
        <v>675</v>
      </c>
      <c r="V1275" t="str">
        <f>INDEX(樣區!H:H,MATCH(F1275,樣區!E:E,0))</f>
        <v>3月,5月</v>
      </c>
      <c r="W1275" s="3" t="str">
        <f t="shared" si="231"/>
        <v>Y</v>
      </c>
      <c r="X1275" s="3" t="str">
        <f t="shared" si="232"/>
        <v/>
      </c>
      <c r="Y1275" s="3" t="str">
        <f t="shared" si="233"/>
        <v>時間太晚</v>
      </c>
      <c r="Z1275" s="3" t="str">
        <f t="shared" si="234"/>
        <v/>
      </c>
      <c r="AA1275" s="3" t="str">
        <f t="shared" si="235"/>
        <v/>
      </c>
      <c r="AB1275" s="249" t="str">
        <f t="shared" si="236"/>
        <v/>
      </c>
      <c r="AC1275" s="3" t="str">
        <f t="shared" si="237"/>
        <v/>
      </c>
      <c r="AD1275" s="5" t="str">
        <f t="shared" si="248"/>
        <v/>
      </c>
      <c r="AE1275" s="3" t="str">
        <f t="shared" si="238"/>
        <v/>
      </c>
      <c r="AF1275" s="3"/>
      <c r="AH1275">
        <f>MATCH(ROUND(M1275,0)&amp;ROUND(N1275,0),樣點!N:N,0)</f>
        <v>1489</v>
      </c>
      <c r="AI1275" s="5">
        <f t="shared" si="239"/>
        <v>5.555555981118232E-3</v>
      </c>
    </row>
    <row r="1276" spans="3:35">
      <c r="C1276" s="246" t="s">
        <v>610</v>
      </c>
      <c r="D1276" s="246" t="s">
        <v>643</v>
      </c>
      <c r="E1276" s="246" t="s">
        <v>672</v>
      </c>
      <c r="F1276" s="246" t="s">
        <v>3959</v>
      </c>
      <c r="G1276" s="246">
        <v>2019</v>
      </c>
      <c r="H1276" s="246">
        <v>5</v>
      </c>
      <c r="I1276" s="246">
        <v>31</v>
      </c>
      <c r="J1276" s="246">
        <v>1</v>
      </c>
      <c r="K1276" s="246" t="s">
        <v>673</v>
      </c>
      <c r="L1276" s="247">
        <v>5</v>
      </c>
      <c r="M1276" s="246">
        <v>209390</v>
      </c>
      <c r="N1276" s="246">
        <v>2539381</v>
      </c>
      <c r="O1276" s="246">
        <v>10</v>
      </c>
      <c r="P1276" s="246">
        <v>17</v>
      </c>
      <c r="Q1276" s="246">
        <v>0</v>
      </c>
      <c r="R1276" s="246"/>
      <c r="S1276" s="246"/>
      <c r="T1276" s="246" t="s">
        <v>26</v>
      </c>
      <c r="U1276" s="246"/>
      <c r="V1276" t="str">
        <f>INDEX(樣區!H:H,MATCH(F1276,樣區!E:E,0))</f>
        <v>3月,5月</v>
      </c>
      <c r="W1276" s="3" t="str">
        <f t="shared" si="231"/>
        <v>Y</v>
      </c>
      <c r="X1276" s="3" t="str">
        <f t="shared" si="232"/>
        <v/>
      </c>
      <c r="Y1276" s="3" t="str">
        <f t="shared" si="233"/>
        <v>時間太晚</v>
      </c>
      <c r="Z1276" s="3" t="str">
        <f t="shared" si="234"/>
        <v/>
      </c>
      <c r="AA1276" s="3" t="str">
        <f t="shared" si="235"/>
        <v/>
      </c>
      <c r="AB1276" s="249" t="str">
        <f t="shared" si="236"/>
        <v/>
      </c>
      <c r="AC1276" s="3" t="str">
        <f t="shared" si="237"/>
        <v/>
      </c>
      <c r="AD1276" s="5" t="str">
        <f t="shared" si="248"/>
        <v/>
      </c>
      <c r="AE1276" s="3" t="str">
        <f t="shared" si="238"/>
        <v/>
      </c>
      <c r="AF1276" s="3"/>
      <c r="AH1276">
        <f>MATCH(ROUND(M1276,0)&amp;ROUND(N1276,0),樣點!N:N,0)</f>
        <v>1490</v>
      </c>
      <c r="AI1276" s="5">
        <f t="shared" si="239"/>
        <v>1.0416665987577289E-2</v>
      </c>
    </row>
    <row r="1277" spans="3:35">
      <c r="C1277" s="246" t="s">
        <v>610</v>
      </c>
      <c r="D1277" s="246" t="s">
        <v>643</v>
      </c>
      <c r="E1277" s="246" t="s">
        <v>672</v>
      </c>
      <c r="F1277" s="246" t="s">
        <v>3959</v>
      </c>
      <c r="G1277" s="246">
        <v>2019</v>
      </c>
      <c r="H1277" s="246">
        <v>5</v>
      </c>
      <c r="I1277" s="246">
        <v>31</v>
      </c>
      <c r="J1277" s="246">
        <v>1</v>
      </c>
      <c r="K1277" s="246" t="s">
        <v>673</v>
      </c>
      <c r="L1277" s="247">
        <v>6</v>
      </c>
      <c r="M1277" s="246">
        <v>208806</v>
      </c>
      <c r="N1277" s="246">
        <v>2539162</v>
      </c>
      <c r="O1277" s="246">
        <v>10</v>
      </c>
      <c r="P1277" s="246">
        <v>32</v>
      </c>
      <c r="Q1277" s="246">
        <v>0</v>
      </c>
      <c r="R1277" s="246"/>
      <c r="S1277" s="246"/>
      <c r="T1277" s="246" t="s">
        <v>26</v>
      </c>
      <c r="U1277" s="246"/>
      <c r="V1277" t="str">
        <f>INDEX(樣區!H:H,MATCH(F1277,樣區!E:E,0))</f>
        <v>3月,5月</v>
      </c>
      <c r="W1277" s="3" t="str">
        <f t="shared" si="231"/>
        <v>Y</v>
      </c>
      <c r="X1277" s="3" t="str">
        <f t="shared" si="232"/>
        <v/>
      </c>
      <c r="Y1277" s="3" t="str">
        <f t="shared" si="233"/>
        <v>時間太晚</v>
      </c>
      <c r="Z1277" s="3" t="str">
        <f t="shared" si="234"/>
        <v/>
      </c>
      <c r="AA1277" s="3" t="str">
        <f t="shared" si="235"/>
        <v/>
      </c>
      <c r="AB1277" s="249" t="str">
        <f t="shared" si="236"/>
        <v/>
      </c>
      <c r="AC1277" s="3" t="str">
        <f t="shared" si="237"/>
        <v/>
      </c>
      <c r="AD1277" s="5" t="str">
        <f t="shared" si="248"/>
        <v/>
      </c>
      <c r="AE1277" s="3" t="str">
        <f t="shared" si="238"/>
        <v/>
      </c>
      <c r="AF1277" s="3"/>
      <c r="AH1277">
        <f>MATCH(ROUND(M1277,0)&amp;ROUND(N1277,0),樣點!N:N,0)</f>
        <v>1491</v>
      </c>
      <c r="AI1277" s="5" t="str">
        <f t="shared" si="239"/>
        <v/>
      </c>
    </row>
    <row r="1278" spans="3:35">
      <c r="C1278" s="246" t="s">
        <v>610</v>
      </c>
      <c r="D1278" s="246" t="s">
        <v>643</v>
      </c>
      <c r="E1278" s="246" t="s">
        <v>4560</v>
      </c>
      <c r="F1278" s="246" t="s">
        <v>3961</v>
      </c>
      <c r="G1278" s="246">
        <v>2019</v>
      </c>
      <c r="H1278" s="246">
        <v>5</v>
      </c>
      <c r="I1278" s="246">
        <v>27</v>
      </c>
      <c r="J1278" s="246">
        <v>1</v>
      </c>
      <c r="K1278" s="246" t="s">
        <v>677</v>
      </c>
      <c r="L1278" s="247">
        <v>1</v>
      </c>
      <c r="M1278" s="246">
        <v>197806</v>
      </c>
      <c r="N1278" s="246">
        <v>2531465</v>
      </c>
      <c r="O1278" s="246">
        <v>12</v>
      </c>
      <c r="P1278" s="246">
        <v>50</v>
      </c>
      <c r="Q1278" s="246">
        <v>0</v>
      </c>
      <c r="R1278" s="246"/>
      <c r="S1278" s="246"/>
      <c r="T1278" s="246" t="s">
        <v>678</v>
      </c>
      <c r="U1278" s="246"/>
      <c r="V1278" t="str">
        <f>INDEX(樣區!H:H,MATCH(F1278,樣區!E:E,0))</f>
        <v>3月,5月</v>
      </c>
      <c r="W1278" s="3" t="str">
        <f t="shared" si="231"/>
        <v>Y</v>
      </c>
      <c r="X1278" s="3" t="str">
        <f t="shared" si="232"/>
        <v/>
      </c>
      <c r="Y1278" s="3" t="str">
        <f t="shared" si="233"/>
        <v>時間太晚</v>
      </c>
      <c r="Z1278" s="3" t="str">
        <f t="shared" si="234"/>
        <v/>
      </c>
      <c r="AA1278" s="3" t="str">
        <f t="shared" si="235"/>
        <v/>
      </c>
      <c r="AB1278" s="249" t="str">
        <f t="shared" si="236"/>
        <v/>
      </c>
      <c r="AC1278" s="3" t="str">
        <f t="shared" si="237"/>
        <v>請填最主要的棲地類型，其餘的可在備注補充說明</v>
      </c>
      <c r="AD1278" s="5" t="str">
        <f t="shared" si="248"/>
        <v/>
      </c>
      <c r="AE1278" s="3" t="str">
        <f t="shared" si="238"/>
        <v/>
      </c>
      <c r="AF1278" s="3"/>
      <c r="AH1278">
        <f>MATCH(ROUND(M1278,0)&amp;ROUND(N1278,0),樣點!N:N,0)</f>
        <v>1498</v>
      </c>
      <c r="AI1278" s="5">
        <f t="shared" si="239"/>
        <v>6.9444439723156393E-3</v>
      </c>
    </row>
    <row r="1279" spans="3:35">
      <c r="C1279" s="246" t="s">
        <v>610</v>
      </c>
      <c r="D1279" s="246" t="s">
        <v>643</v>
      </c>
      <c r="E1279" s="246" t="s">
        <v>676</v>
      </c>
      <c r="F1279" s="246" t="s">
        <v>3961</v>
      </c>
      <c r="G1279" s="246">
        <v>2019</v>
      </c>
      <c r="H1279" s="246">
        <v>5</v>
      </c>
      <c r="I1279" s="246">
        <v>27</v>
      </c>
      <c r="J1279" s="246">
        <v>1</v>
      </c>
      <c r="K1279" s="246" t="s">
        <v>677</v>
      </c>
      <c r="L1279" s="247">
        <v>2</v>
      </c>
      <c r="M1279" s="246">
        <v>197879</v>
      </c>
      <c r="N1279" s="246">
        <v>2532187</v>
      </c>
      <c r="O1279" s="246">
        <v>13</v>
      </c>
      <c r="P1279" s="246">
        <v>0</v>
      </c>
      <c r="Q1279" s="246">
        <v>0</v>
      </c>
      <c r="R1279" s="246"/>
      <c r="S1279" s="246"/>
      <c r="T1279" s="246" t="s">
        <v>678</v>
      </c>
      <c r="U1279" s="246"/>
      <c r="V1279" t="str">
        <f>INDEX(樣區!H:H,MATCH(F1279,樣區!E:E,0))</f>
        <v>3月,5月</v>
      </c>
      <c r="W1279" s="3" t="str">
        <f t="shared" si="231"/>
        <v>Y</v>
      </c>
      <c r="X1279" s="3" t="str">
        <f t="shared" si="232"/>
        <v/>
      </c>
      <c r="Y1279" s="3" t="str">
        <f t="shared" si="233"/>
        <v>時間太晚</v>
      </c>
      <c r="Z1279" s="3" t="str">
        <f t="shared" si="234"/>
        <v/>
      </c>
      <c r="AA1279" s="3" t="str">
        <f t="shared" si="235"/>
        <v/>
      </c>
      <c r="AB1279" s="249" t="str">
        <f t="shared" si="236"/>
        <v/>
      </c>
      <c r="AC1279" s="3" t="str">
        <f t="shared" si="237"/>
        <v>請填最主要的棲地類型，其餘的可在備注補充說明</v>
      </c>
      <c r="AD1279" s="5" t="str">
        <f t="shared" si="248"/>
        <v/>
      </c>
      <c r="AE1279" s="3" t="str">
        <f t="shared" si="238"/>
        <v/>
      </c>
      <c r="AF1279" s="3"/>
      <c r="AH1279">
        <f>MATCH(ROUND(M1279,0)&amp;ROUND(N1279,0),樣點!N:N,0)</f>
        <v>1499</v>
      </c>
      <c r="AI1279" s="5">
        <f t="shared" si="239"/>
        <v>6.9444450200535357E-3</v>
      </c>
    </row>
    <row r="1280" spans="3:35">
      <c r="C1280" s="246" t="s">
        <v>610</v>
      </c>
      <c r="D1280" s="246" t="s">
        <v>643</v>
      </c>
      <c r="E1280" s="246" t="s">
        <v>676</v>
      </c>
      <c r="F1280" s="246" t="s">
        <v>3961</v>
      </c>
      <c r="G1280" s="246">
        <v>2019</v>
      </c>
      <c r="H1280" s="246">
        <v>5</v>
      </c>
      <c r="I1280" s="246">
        <v>27</v>
      </c>
      <c r="J1280" s="246">
        <v>1</v>
      </c>
      <c r="K1280" s="246" t="s">
        <v>677</v>
      </c>
      <c r="L1280" s="247">
        <v>3</v>
      </c>
      <c r="M1280" s="246">
        <v>197936</v>
      </c>
      <c r="N1280" s="246">
        <v>2533178</v>
      </c>
      <c r="O1280" s="246">
        <v>13</v>
      </c>
      <c r="P1280" s="246">
        <v>10</v>
      </c>
      <c r="Q1280" s="246">
        <v>2</v>
      </c>
      <c r="R1280" s="246" t="s">
        <v>89</v>
      </c>
      <c r="S1280" s="246" t="s">
        <v>44</v>
      </c>
      <c r="T1280" s="246" t="s">
        <v>31</v>
      </c>
      <c r="U1280" s="246"/>
      <c r="V1280" t="str">
        <f>INDEX(樣區!H:H,MATCH(F1280,樣區!E:E,0))</f>
        <v>3月,5月</v>
      </c>
      <c r="W1280" s="3" t="str">
        <f t="shared" si="231"/>
        <v>Y</v>
      </c>
      <c r="X1280" s="3" t="str">
        <f t="shared" si="232"/>
        <v/>
      </c>
      <c r="Y1280" s="3" t="str">
        <f t="shared" si="233"/>
        <v>時間太晚</v>
      </c>
      <c r="Z1280" s="3" t="str">
        <f t="shared" si="234"/>
        <v/>
      </c>
      <c r="AA1280" s="3" t="str">
        <f t="shared" si="235"/>
        <v/>
      </c>
      <c r="AB1280" s="249" t="str">
        <f t="shared" si="236"/>
        <v/>
      </c>
      <c r="AC1280" s="3" t="str">
        <f t="shared" si="237"/>
        <v/>
      </c>
      <c r="AD1280" s="5" t="str">
        <f t="shared" si="248"/>
        <v/>
      </c>
      <c r="AE1280" s="3" t="str">
        <f t="shared" si="238"/>
        <v/>
      </c>
      <c r="AF1280" s="3"/>
      <c r="AH1280">
        <f>MATCH(ROUND(M1280,0)&amp;ROUND(N1280,0),樣點!N:N,0)</f>
        <v>1500</v>
      </c>
      <c r="AI1280" s="5">
        <f t="shared" si="239"/>
        <v>6.9444439723156393E-3</v>
      </c>
    </row>
    <row r="1281" spans="3:35">
      <c r="C1281" s="246" t="s">
        <v>610</v>
      </c>
      <c r="D1281" s="246" t="s">
        <v>643</v>
      </c>
      <c r="E1281" s="246" t="s">
        <v>676</v>
      </c>
      <c r="F1281" s="246" t="s">
        <v>3961</v>
      </c>
      <c r="G1281" s="246">
        <v>2019</v>
      </c>
      <c r="H1281" s="246">
        <v>5</v>
      </c>
      <c r="I1281" s="246">
        <v>27</v>
      </c>
      <c r="J1281" s="246">
        <v>1</v>
      </c>
      <c r="K1281" s="246" t="s">
        <v>677</v>
      </c>
      <c r="L1281" s="247">
        <v>4</v>
      </c>
      <c r="M1281" s="246">
        <v>197990</v>
      </c>
      <c r="N1281" s="246">
        <v>2533409</v>
      </c>
      <c r="O1281" s="246">
        <v>13</v>
      </c>
      <c r="P1281" s="246">
        <v>20</v>
      </c>
      <c r="Q1281" s="246">
        <v>0</v>
      </c>
      <c r="R1281" s="246"/>
      <c r="S1281" s="246"/>
      <c r="T1281" s="246" t="s">
        <v>31</v>
      </c>
      <c r="U1281" s="246"/>
      <c r="V1281" t="str">
        <f>INDEX(樣區!H:H,MATCH(F1281,樣區!E:E,0))</f>
        <v>3月,5月</v>
      </c>
      <c r="W1281" s="3" t="str">
        <f t="shared" si="231"/>
        <v>Y</v>
      </c>
      <c r="X1281" s="3" t="str">
        <f t="shared" si="232"/>
        <v/>
      </c>
      <c r="Y1281" s="3" t="str">
        <f t="shared" si="233"/>
        <v>時間太晚</v>
      </c>
      <c r="Z1281" s="3" t="str">
        <f t="shared" si="234"/>
        <v/>
      </c>
      <c r="AA1281" s="3" t="str">
        <f t="shared" si="235"/>
        <v/>
      </c>
      <c r="AB1281" s="249" t="str">
        <f t="shared" si="236"/>
        <v/>
      </c>
      <c r="AC1281" s="3" t="str">
        <f t="shared" si="237"/>
        <v/>
      </c>
      <c r="AD1281" s="5" t="str">
        <f t="shared" si="248"/>
        <v/>
      </c>
      <c r="AE1281" s="3" t="str">
        <f t="shared" si="238"/>
        <v/>
      </c>
      <c r="AF1281" s="3"/>
      <c r="AH1281">
        <f>MATCH(ROUND(M1281,0)&amp;ROUND(N1281,0),樣點!N:N,0)</f>
        <v>1501</v>
      </c>
      <c r="AI1281" s="5">
        <f t="shared" si="239"/>
        <v>6.9444450200535357E-3</v>
      </c>
    </row>
    <row r="1282" spans="3:35">
      <c r="C1282" s="246" t="s">
        <v>610</v>
      </c>
      <c r="D1282" s="246" t="s">
        <v>643</v>
      </c>
      <c r="E1282" s="246" t="s">
        <v>676</v>
      </c>
      <c r="F1282" s="246" t="s">
        <v>3961</v>
      </c>
      <c r="G1282" s="246">
        <v>2019</v>
      </c>
      <c r="H1282" s="246">
        <v>5</v>
      </c>
      <c r="I1282" s="246">
        <v>27</v>
      </c>
      <c r="J1282" s="246">
        <v>1</v>
      </c>
      <c r="K1282" s="246" t="s">
        <v>677</v>
      </c>
      <c r="L1282" s="247">
        <v>5</v>
      </c>
      <c r="M1282" s="246">
        <v>198195</v>
      </c>
      <c r="N1282" s="246">
        <v>2533407</v>
      </c>
      <c r="O1282" s="246">
        <v>13</v>
      </c>
      <c r="P1282" s="246">
        <v>30</v>
      </c>
      <c r="Q1282" s="246">
        <v>0</v>
      </c>
      <c r="R1282" s="246"/>
      <c r="S1282" s="246"/>
      <c r="T1282" s="246" t="s">
        <v>31</v>
      </c>
      <c r="U1282" s="246"/>
      <c r="V1282" t="str">
        <f>INDEX(樣區!H:H,MATCH(F1282,樣區!E:E,0))</f>
        <v>3月,5月</v>
      </c>
      <c r="W1282" s="3" t="str">
        <f t="shared" ref="W1282:W1345" si="249">IF(ISNUMBER(AH1282),"Y","N")</f>
        <v>Y</v>
      </c>
      <c r="X1282" s="3" t="str">
        <f t="shared" ref="X1282:X1345" si="250">IF(OR(ISBLANK(H1282),ISBLANK(I1282)),"需記錄日期","")</f>
        <v/>
      </c>
      <c r="Y1282" s="3" t="str">
        <f t="shared" ref="Y1282:Y1345" si="251">IF(O1282&gt;9,"時間太晚","")</f>
        <v>時間太晚</v>
      </c>
      <c r="Z1282" s="3" t="str">
        <f t="shared" ref="Z1282:Z1345" si="252">IF(ISBLANK(Q1282),"需記錄數量",IF(Q1282&gt;2,"2隻以上，請記為猴群",""))</f>
        <v/>
      </c>
      <c r="AA1282" s="3" t="str">
        <f t="shared" ref="AA1282:AA1345" si="253">IF(OR(Q1282=1,Q1282=2),IF(ISTEXT(R1282),"","需記錄距離"),"")</f>
        <v/>
      </c>
      <c r="AB1282" s="249" t="str">
        <f t="shared" ref="AB1282:AB1345" si="254">IF(S1282="Y",IF(Q1282&lt;&gt;2,"有叫聲應為猴群",""),"")</f>
        <v/>
      </c>
      <c r="AC1282" s="3" t="str">
        <f t="shared" ref="AC1282:AC1345" si="255">IF(ISBLANK(T1282),"需記錄棲地類型",IF(LEN(T1282)&lt;&gt;2,"請填最主要的棲地類型，其餘的可在備注補充說明",""))</f>
        <v/>
      </c>
      <c r="AD1282" s="5" t="str">
        <f t="shared" si="248"/>
        <v/>
      </c>
      <c r="AE1282" s="3" t="str">
        <f t="shared" ref="AE1282:AE1345" si="256">IF(COUNTIF(U1282,"*搖樹*")=1,IF(Q1282&lt;&gt;2,"有搖樹行為應為猴群",""),"")</f>
        <v/>
      </c>
      <c r="AF1282" s="3"/>
      <c r="AH1282">
        <f>MATCH(ROUND(M1282,0)&amp;ROUND(N1282,0),樣點!N:N,0)</f>
        <v>1502</v>
      </c>
      <c r="AI1282" s="5">
        <f t="shared" ref="AI1282:AI1345" si="257">IF((F1283&amp;J1283)=(F1282&amp;J1282),ABS((DATE(G1283,H1283,I1283)&amp;TIME(O1283,P1283,0))-(DATE(G1282,H1282,I1282)&amp;TIME(O1282,P1282,0))),"")</f>
        <v>6.9444439723156393E-3</v>
      </c>
    </row>
    <row r="1283" spans="3:35">
      <c r="C1283" s="246" t="s">
        <v>610</v>
      </c>
      <c r="D1283" s="246" t="s">
        <v>643</v>
      </c>
      <c r="E1283" s="246" t="s">
        <v>676</v>
      </c>
      <c r="F1283" s="246" t="s">
        <v>3961</v>
      </c>
      <c r="G1283" s="246">
        <v>2019</v>
      </c>
      <c r="H1283" s="246">
        <v>5</v>
      </c>
      <c r="I1283" s="246">
        <v>27</v>
      </c>
      <c r="J1283" s="246">
        <v>1</v>
      </c>
      <c r="K1283" s="246" t="s">
        <v>677</v>
      </c>
      <c r="L1283" s="247">
        <v>6</v>
      </c>
      <c r="M1283" s="246">
        <v>198394</v>
      </c>
      <c r="N1283" s="246">
        <v>2533531</v>
      </c>
      <c r="O1283" s="246">
        <v>13</v>
      </c>
      <c r="P1283" s="246">
        <v>40</v>
      </c>
      <c r="Q1283" s="246">
        <v>0</v>
      </c>
      <c r="R1283" s="246"/>
      <c r="S1283" s="246"/>
      <c r="T1283" s="246" t="s">
        <v>678</v>
      </c>
      <c r="U1283" s="246"/>
      <c r="V1283" t="str">
        <f>INDEX(樣區!H:H,MATCH(F1283,樣區!E:E,0))</f>
        <v>3月,5月</v>
      </c>
      <c r="W1283" s="3" t="str">
        <f t="shared" si="249"/>
        <v>Y</v>
      </c>
      <c r="X1283" s="3" t="str">
        <f t="shared" si="250"/>
        <v/>
      </c>
      <c r="Y1283" s="3" t="str">
        <f t="shared" si="251"/>
        <v>時間太晚</v>
      </c>
      <c r="Z1283" s="3" t="str">
        <f t="shared" si="252"/>
        <v/>
      </c>
      <c r="AA1283" s="3" t="str">
        <f t="shared" si="253"/>
        <v/>
      </c>
      <c r="AB1283" s="249" t="str">
        <f t="shared" si="254"/>
        <v/>
      </c>
      <c r="AC1283" s="3" t="str">
        <f t="shared" si="255"/>
        <v>請填最主要的棲地類型，其餘的可在備注補充說明</v>
      </c>
      <c r="AD1283" s="5" t="str">
        <f t="shared" si="248"/>
        <v/>
      </c>
      <c r="AE1283" s="3" t="str">
        <f t="shared" si="256"/>
        <v/>
      </c>
      <c r="AF1283" s="3"/>
      <c r="AH1283">
        <f>MATCH(ROUND(M1283,0)&amp;ROUND(N1283,0),樣點!N:N,0)</f>
        <v>1503</v>
      </c>
      <c r="AI1283" s="5" t="str">
        <f t="shared" si="257"/>
        <v/>
      </c>
    </row>
    <row r="1284" spans="3:35">
      <c r="C1284" s="246" t="s">
        <v>610</v>
      </c>
      <c r="D1284" s="246" t="s">
        <v>643</v>
      </c>
      <c r="E1284" s="246" t="s">
        <v>679</v>
      </c>
      <c r="F1284" s="246" t="s">
        <v>3958</v>
      </c>
      <c r="G1284" s="246">
        <v>2019</v>
      </c>
      <c r="H1284" s="246">
        <v>5</v>
      </c>
      <c r="I1284" s="246">
        <v>29</v>
      </c>
      <c r="J1284" s="246">
        <v>1</v>
      </c>
      <c r="K1284" s="246" t="s">
        <v>680</v>
      </c>
      <c r="L1284" s="247">
        <v>1</v>
      </c>
      <c r="M1284" s="246">
        <v>207139</v>
      </c>
      <c r="N1284" s="246">
        <v>2549486</v>
      </c>
      <c r="O1284" s="246">
        <v>9</v>
      </c>
      <c r="P1284" s="246">
        <v>23</v>
      </c>
      <c r="Q1284" s="246">
        <v>2</v>
      </c>
      <c r="R1284" s="246" t="s">
        <v>75</v>
      </c>
      <c r="S1284" s="246" t="s">
        <v>44</v>
      </c>
      <c r="T1284" s="246" t="s">
        <v>133</v>
      </c>
      <c r="U1284" s="246"/>
      <c r="V1284" t="str">
        <f>INDEX(樣區!H:H,MATCH(F1284,樣區!E:E,0))</f>
        <v>3月,5月</v>
      </c>
      <c r="W1284" s="3" t="str">
        <f t="shared" si="249"/>
        <v>Y</v>
      </c>
      <c r="X1284" s="3" t="str">
        <f t="shared" si="250"/>
        <v/>
      </c>
      <c r="Y1284" s="3" t="str">
        <f t="shared" si="251"/>
        <v/>
      </c>
      <c r="Z1284" s="3" t="str">
        <f t="shared" si="252"/>
        <v/>
      </c>
      <c r="AA1284" s="3" t="str">
        <f t="shared" si="253"/>
        <v/>
      </c>
      <c r="AB1284" s="249" t="str">
        <f t="shared" si="254"/>
        <v/>
      </c>
      <c r="AC1284" s="3" t="str">
        <f t="shared" si="255"/>
        <v/>
      </c>
      <c r="AD1284" s="5" t="str">
        <f t="shared" si="248"/>
        <v/>
      </c>
      <c r="AE1284" s="3" t="str">
        <f t="shared" si="256"/>
        <v/>
      </c>
      <c r="AF1284" s="3"/>
      <c r="AH1284">
        <f>MATCH(ROUND(M1284,0)&amp;ROUND(N1284,0),樣點!N:N,0)</f>
        <v>1480</v>
      </c>
      <c r="AI1284" s="5">
        <f t="shared" si="257"/>
        <v>9.7222219919785857E-3</v>
      </c>
    </row>
    <row r="1285" spans="3:35">
      <c r="C1285" s="246" t="s">
        <v>610</v>
      </c>
      <c r="D1285" s="246" t="s">
        <v>643</v>
      </c>
      <c r="E1285" s="246" t="s">
        <v>679</v>
      </c>
      <c r="F1285" s="246" t="s">
        <v>3958</v>
      </c>
      <c r="G1285" s="246">
        <v>2019</v>
      </c>
      <c r="H1285" s="246">
        <v>5</v>
      </c>
      <c r="I1285" s="246">
        <v>29</v>
      </c>
      <c r="J1285" s="246">
        <v>1</v>
      </c>
      <c r="K1285" s="246" t="s">
        <v>680</v>
      </c>
      <c r="L1285" s="247">
        <v>2</v>
      </c>
      <c r="M1285" s="246">
        <v>207021</v>
      </c>
      <c r="N1285" s="246">
        <v>2549631</v>
      </c>
      <c r="O1285" s="246">
        <v>9</v>
      </c>
      <c r="P1285" s="246">
        <v>37</v>
      </c>
      <c r="Q1285" s="246">
        <v>0</v>
      </c>
      <c r="R1285" s="246"/>
      <c r="S1285" s="246"/>
      <c r="T1285" s="246" t="s">
        <v>26</v>
      </c>
      <c r="U1285" s="246"/>
      <c r="V1285" t="str">
        <f>INDEX(樣區!H:H,MATCH(F1285,樣區!E:E,0))</f>
        <v>3月,5月</v>
      </c>
      <c r="W1285" s="3" t="str">
        <f t="shared" si="249"/>
        <v>N</v>
      </c>
      <c r="X1285" s="3" t="str">
        <f t="shared" si="250"/>
        <v/>
      </c>
      <c r="Y1285" s="3" t="str">
        <f t="shared" si="251"/>
        <v/>
      </c>
      <c r="Z1285" s="3" t="str">
        <f t="shared" si="252"/>
        <v/>
      </c>
      <c r="AA1285" s="3" t="str">
        <f t="shared" si="253"/>
        <v/>
      </c>
      <c r="AB1285" s="2" t="str">
        <f t="shared" si="254"/>
        <v/>
      </c>
      <c r="AC1285" s="3" t="str">
        <f t="shared" si="255"/>
        <v/>
      </c>
      <c r="AD1285" s="5" t="str">
        <f>IF(ISBLANK(O1285),"需記錄時間",IFERROR(IF((AI1285-TIME(0,5,59))&lt;0,"需計滿6分鍾",""),""))</f>
        <v/>
      </c>
      <c r="AE1285" s="3" t="str">
        <f t="shared" si="256"/>
        <v/>
      </c>
      <c r="AF1285" s="3"/>
      <c r="AH1285" t="e">
        <f>MATCH(ROUND(M1285,0)&amp;ROUND(N1285,0),樣點!N:N,0)</f>
        <v>#N/A</v>
      </c>
      <c r="AI1285" s="5">
        <f t="shared" si="257"/>
        <v>5.555555981118232E-3</v>
      </c>
    </row>
    <row r="1286" spans="3:35">
      <c r="C1286" s="246" t="s">
        <v>610</v>
      </c>
      <c r="D1286" s="246" t="s">
        <v>643</v>
      </c>
      <c r="E1286" s="246" t="s">
        <v>679</v>
      </c>
      <c r="F1286" s="246" t="s">
        <v>3958</v>
      </c>
      <c r="G1286" s="246">
        <v>2019</v>
      </c>
      <c r="H1286" s="246">
        <v>5</v>
      </c>
      <c r="I1286" s="246">
        <v>29</v>
      </c>
      <c r="J1286" s="246">
        <v>1</v>
      </c>
      <c r="K1286" s="246" t="s">
        <v>680</v>
      </c>
      <c r="L1286" s="247">
        <v>3</v>
      </c>
      <c r="M1286" s="246">
        <v>207095</v>
      </c>
      <c r="N1286" s="246">
        <v>2549726</v>
      </c>
      <c r="O1286" s="246">
        <v>9</v>
      </c>
      <c r="P1286" s="246">
        <v>45</v>
      </c>
      <c r="Q1286" s="246">
        <v>2</v>
      </c>
      <c r="R1286" s="246" t="s">
        <v>75</v>
      </c>
      <c r="S1286" s="246" t="s">
        <v>44</v>
      </c>
      <c r="T1286" s="246" t="s">
        <v>133</v>
      </c>
      <c r="U1286" s="246"/>
      <c r="V1286" t="str">
        <f>INDEX(樣區!H:H,MATCH(F1286,樣區!E:E,0))</f>
        <v>3月,5月</v>
      </c>
      <c r="W1286" s="3" t="str">
        <f t="shared" si="249"/>
        <v>N</v>
      </c>
      <c r="X1286" s="3" t="str">
        <f t="shared" si="250"/>
        <v/>
      </c>
      <c r="Y1286" s="3" t="str">
        <f t="shared" si="251"/>
        <v/>
      </c>
      <c r="Z1286" s="3" t="str">
        <f t="shared" si="252"/>
        <v/>
      </c>
      <c r="AA1286" s="3" t="str">
        <f t="shared" si="253"/>
        <v/>
      </c>
      <c r="AB1286" s="2" t="str">
        <f t="shared" si="254"/>
        <v/>
      </c>
      <c r="AC1286" s="3" t="str">
        <f t="shared" si="255"/>
        <v/>
      </c>
      <c r="AD1286" s="5" t="str">
        <f>IF(ISBLANK(O1286),"需記錄時間",IFERROR(IF((AI1286-TIME(0,5,59))&lt;0,"需計滿6分鍾",""),""))</f>
        <v/>
      </c>
      <c r="AE1286" s="3" t="str">
        <f t="shared" si="256"/>
        <v/>
      </c>
      <c r="AF1286" s="3"/>
      <c r="AH1286" t="e">
        <f>MATCH(ROUND(M1286,0)&amp;ROUND(N1286,0),樣點!N:N,0)</f>
        <v>#N/A</v>
      </c>
      <c r="AI1286" s="5">
        <f t="shared" si="257"/>
        <v>5.5555549915879965E-3</v>
      </c>
    </row>
    <row r="1287" spans="3:35">
      <c r="C1287" s="246" t="s">
        <v>610</v>
      </c>
      <c r="D1287" s="246" t="s">
        <v>643</v>
      </c>
      <c r="E1287" s="246" t="s">
        <v>679</v>
      </c>
      <c r="F1287" s="246" t="s">
        <v>3958</v>
      </c>
      <c r="G1287" s="246">
        <v>2019</v>
      </c>
      <c r="H1287" s="246">
        <v>5</v>
      </c>
      <c r="I1287" s="246">
        <v>29</v>
      </c>
      <c r="J1287" s="246">
        <v>1</v>
      </c>
      <c r="K1287" s="246" t="s">
        <v>680</v>
      </c>
      <c r="L1287" s="247">
        <v>4</v>
      </c>
      <c r="M1287" s="246">
        <v>207200</v>
      </c>
      <c r="N1287" s="246">
        <v>2549834</v>
      </c>
      <c r="O1287" s="246">
        <v>9</v>
      </c>
      <c r="P1287" s="246">
        <v>53</v>
      </c>
      <c r="Q1287" s="246">
        <v>0</v>
      </c>
      <c r="R1287" s="246"/>
      <c r="S1287" s="246"/>
      <c r="T1287" s="246" t="s">
        <v>26</v>
      </c>
      <c r="U1287" s="246"/>
      <c r="V1287" t="str">
        <f>INDEX(樣區!H:H,MATCH(F1287,樣區!E:E,0))</f>
        <v>3月,5月</v>
      </c>
      <c r="W1287" s="3" t="str">
        <f t="shared" si="249"/>
        <v>N</v>
      </c>
      <c r="X1287" s="3" t="str">
        <f t="shared" si="250"/>
        <v/>
      </c>
      <c r="Y1287" s="3" t="str">
        <f t="shared" si="251"/>
        <v/>
      </c>
      <c r="Z1287" s="3" t="str">
        <f t="shared" si="252"/>
        <v/>
      </c>
      <c r="AA1287" s="3" t="str">
        <f t="shared" si="253"/>
        <v/>
      </c>
      <c r="AB1287" s="2" t="str">
        <f t="shared" si="254"/>
        <v/>
      </c>
      <c r="AC1287" s="3" t="str">
        <f t="shared" si="255"/>
        <v/>
      </c>
      <c r="AD1287" s="5" t="str">
        <f>IF(ISBLANK(O1287),"需記錄時間",IFERROR(IF((AI1287-TIME(0,5,59))&lt;0,"需計滿6分鍾",""),""))</f>
        <v/>
      </c>
      <c r="AE1287" s="3" t="str">
        <f t="shared" si="256"/>
        <v/>
      </c>
      <c r="AF1287" s="3"/>
      <c r="AH1287" t="e">
        <f>MATCH(ROUND(M1287,0)&amp;ROUND(N1287,0),樣點!N:N,0)</f>
        <v>#N/A</v>
      </c>
      <c r="AI1287" s="5">
        <f t="shared" si="257"/>
        <v>5.555555981118232E-3</v>
      </c>
    </row>
    <row r="1288" spans="3:35">
      <c r="C1288" s="246" t="s">
        <v>610</v>
      </c>
      <c r="D1288" s="246" t="s">
        <v>643</v>
      </c>
      <c r="E1288" s="246" t="s">
        <v>679</v>
      </c>
      <c r="F1288" s="246" t="s">
        <v>3958</v>
      </c>
      <c r="G1288" s="246">
        <v>2019</v>
      </c>
      <c r="H1288" s="246">
        <v>5</v>
      </c>
      <c r="I1288" s="246">
        <v>29</v>
      </c>
      <c r="J1288" s="246">
        <v>1</v>
      </c>
      <c r="K1288" s="246" t="s">
        <v>680</v>
      </c>
      <c r="L1288" s="247">
        <v>5</v>
      </c>
      <c r="M1288" s="246">
        <v>207178</v>
      </c>
      <c r="N1288" s="246">
        <v>2549946</v>
      </c>
      <c r="O1288" s="246">
        <v>10</v>
      </c>
      <c r="P1288" s="246">
        <v>1</v>
      </c>
      <c r="Q1288" s="246">
        <v>0</v>
      </c>
      <c r="R1288" s="246"/>
      <c r="S1288" s="246"/>
      <c r="T1288" s="246" t="s">
        <v>133</v>
      </c>
      <c r="U1288" s="246"/>
      <c r="V1288" t="str">
        <f>INDEX(樣區!H:H,MATCH(F1288,樣區!E:E,0))</f>
        <v>3月,5月</v>
      </c>
      <c r="W1288" s="3" t="str">
        <f t="shared" si="249"/>
        <v>N</v>
      </c>
      <c r="X1288" s="3" t="str">
        <f t="shared" si="250"/>
        <v/>
      </c>
      <c r="Y1288" s="3" t="str">
        <f t="shared" si="251"/>
        <v>時間太晚</v>
      </c>
      <c r="Z1288" s="3" t="str">
        <f t="shared" si="252"/>
        <v/>
      </c>
      <c r="AA1288" s="3" t="str">
        <f t="shared" si="253"/>
        <v/>
      </c>
      <c r="AB1288" s="2" t="str">
        <f t="shared" si="254"/>
        <v/>
      </c>
      <c r="AC1288" s="3" t="str">
        <f t="shared" si="255"/>
        <v/>
      </c>
      <c r="AD1288" s="5" t="str">
        <f>IF(ISBLANK(O1288),"需記錄時間",IFERROR(IF((AI1288-TIME(0,5,59))&lt;0,"需計滿6分鍾",""),""))</f>
        <v/>
      </c>
      <c r="AE1288" s="3" t="str">
        <f t="shared" si="256"/>
        <v/>
      </c>
      <c r="AF1288" s="3"/>
      <c r="AH1288" t="e">
        <f>MATCH(ROUND(M1288,0)&amp;ROUND(N1288,0),樣點!N:N,0)</f>
        <v>#N/A</v>
      </c>
      <c r="AI1288" s="5">
        <f t="shared" si="257"/>
        <v>6.9444440305233002E-3</v>
      </c>
    </row>
    <row r="1289" spans="3:35">
      <c r="C1289" s="246" t="s">
        <v>610</v>
      </c>
      <c r="D1289" s="246" t="s">
        <v>643</v>
      </c>
      <c r="E1289" s="246" t="s">
        <v>679</v>
      </c>
      <c r="F1289" s="246" t="s">
        <v>3958</v>
      </c>
      <c r="G1289" s="246">
        <v>2019</v>
      </c>
      <c r="H1289" s="246">
        <v>5</v>
      </c>
      <c r="I1289" s="246">
        <v>29</v>
      </c>
      <c r="J1289" s="246">
        <v>1</v>
      </c>
      <c r="K1289" s="246" t="s">
        <v>680</v>
      </c>
      <c r="L1289" s="247">
        <v>6</v>
      </c>
      <c r="M1289" s="246">
        <v>207289</v>
      </c>
      <c r="N1289" s="246">
        <v>2550033</v>
      </c>
      <c r="O1289" s="246">
        <v>10</v>
      </c>
      <c r="P1289" s="246">
        <v>11</v>
      </c>
      <c r="Q1289" s="246">
        <v>0</v>
      </c>
      <c r="R1289" s="246"/>
      <c r="S1289" s="246"/>
      <c r="T1289" s="246" t="s">
        <v>133</v>
      </c>
      <c r="U1289" s="246"/>
      <c r="V1289" t="str">
        <f>INDEX(樣區!H:H,MATCH(F1289,樣區!E:E,0))</f>
        <v>3月,5月</v>
      </c>
      <c r="W1289" s="3" t="str">
        <f t="shared" si="249"/>
        <v>N</v>
      </c>
      <c r="X1289" s="3" t="str">
        <f t="shared" si="250"/>
        <v/>
      </c>
      <c r="Y1289" s="3" t="str">
        <f t="shared" si="251"/>
        <v>時間太晚</v>
      </c>
      <c r="Z1289" s="3" t="str">
        <f t="shared" si="252"/>
        <v/>
      </c>
      <c r="AA1289" s="3" t="str">
        <f t="shared" si="253"/>
        <v/>
      </c>
      <c r="AB1289" s="2" t="str">
        <f t="shared" si="254"/>
        <v/>
      </c>
      <c r="AC1289" s="3" t="str">
        <f t="shared" si="255"/>
        <v/>
      </c>
      <c r="AD1289" s="5" t="str">
        <f>IF(ISBLANK(O1289),"需記錄時間",IFERROR(IF((AI1289-TIME(0,5,59))&lt;0,"需計滿6分鍾",""),""))</f>
        <v/>
      </c>
      <c r="AE1289" s="3" t="str">
        <f t="shared" si="256"/>
        <v/>
      </c>
      <c r="AF1289" s="3"/>
      <c r="AH1289" t="e">
        <f>MATCH(ROUND(M1289,0)&amp;ROUND(N1289,0),樣點!N:N,0)</f>
        <v>#N/A</v>
      </c>
      <c r="AI1289" s="5" t="str">
        <f t="shared" si="257"/>
        <v/>
      </c>
    </row>
    <row r="1290" spans="3:35">
      <c r="C1290" s="246" t="s">
        <v>610</v>
      </c>
      <c r="D1290" s="246" t="s">
        <v>643</v>
      </c>
      <c r="E1290" s="246" t="s">
        <v>4563</v>
      </c>
      <c r="F1290" s="246" t="s">
        <v>3957</v>
      </c>
      <c r="G1290" s="246">
        <v>2019</v>
      </c>
      <c r="H1290" s="246">
        <v>5</v>
      </c>
      <c r="I1290" s="246">
        <v>14</v>
      </c>
      <c r="J1290" s="246">
        <v>1</v>
      </c>
      <c r="K1290" s="246" t="s">
        <v>682</v>
      </c>
      <c r="L1290" s="247">
        <v>1</v>
      </c>
      <c r="M1290" s="246">
        <v>220113</v>
      </c>
      <c r="N1290" s="246">
        <v>2571676</v>
      </c>
      <c r="O1290" s="246">
        <v>9</v>
      </c>
      <c r="P1290" s="246">
        <v>17</v>
      </c>
      <c r="Q1290" s="246">
        <v>0</v>
      </c>
      <c r="R1290" s="246"/>
      <c r="S1290" s="246"/>
      <c r="T1290" s="246" t="s">
        <v>678</v>
      </c>
      <c r="U1290" s="246"/>
      <c r="V1290" t="str">
        <f>INDEX(樣區!H:H,MATCH(F1290,樣區!E:E,0))</f>
        <v>4月,6月</v>
      </c>
      <c r="W1290" s="3" t="str">
        <f t="shared" si="249"/>
        <v>Y</v>
      </c>
      <c r="X1290" s="3" t="str">
        <f t="shared" si="250"/>
        <v/>
      </c>
      <c r="Y1290" s="3" t="str">
        <f t="shared" si="251"/>
        <v/>
      </c>
      <c r="Z1290" s="3" t="str">
        <f t="shared" si="252"/>
        <v/>
      </c>
      <c r="AA1290" s="3" t="str">
        <f t="shared" si="253"/>
        <v/>
      </c>
      <c r="AB1290" s="249" t="str">
        <f t="shared" si="254"/>
        <v/>
      </c>
      <c r="AC1290" s="3" t="str">
        <f t="shared" si="255"/>
        <v>請填最主要的棲地類型，其餘的可在備注補充說明</v>
      </c>
      <c r="AD1290" s="5" t="str">
        <f t="shared" ref="AD1290:AD1293" si="258">IF(ISBLANK(O1290),"需記錄時間",IFERROR(IF((AI1290-TIME(0,5,59))&lt;0,"需計滿6分鐘",""),""))</f>
        <v/>
      </c>
      <c r="AE1290" s="3" t="str">
        <f t="shared" si="256"/>
        <v/>
      </c>
      <c r="AF1290" s="3"/>
      <c r="AH1290">
        <f>MATCH(ROUND(M1290,0)&amp;ROUND(N1290,0),樣點!N:N,0)</f>
        <v>1468</v>
      </c>
      <c r="AI1290" s="5">
        <f t="shared" si="257"/>
        <v>1.2499999953433871E-2</v>
      </c>
    </row>
    <row r="1291" spans="3:35">
      <c r="C1291" s="246" t="s">
        <v>610</v>
      </c>
      <c r="D1291" s="246" t="s">
        <v>643</v>
      </c>
      <c r="E1291" s="246" t="s">
        <v>681</v>
      </c>
      <c r="F1291" s="246" t="s">
        <v>3957</v>
      </c>
      <c r="G1291" s="246">
        <v>2019</v>
      </c>
      <c r="H1291" s="246">
        <v>5</v>
      </c>
      <c r="I1291" s="246">
        <v>14</v>
      </c>
      <c r="J1291" s="246">
        <v>1</v>
      </c>
      <c r="K1291" s="246" t="s">
        <v>682</v>
      </c>
      <c r="L1291" s="247">
        <v>2</v>
      </c>
      <c r="M1291" s="246">
        <v>220338</v>
      </c>
      <c r="N1291" s="246">
        <v>2571721</v>
      </c>
      <c r="O1291" s="246">
        <v>9</v>
      </c>
      <c r="P1291" s="246">
        <v>35</v>
      </c>
      <c r="Q1291" s="246">
        <v>0</v>
      </c>
      <c r="R1291" s="246"/>
      <c r="S1291" s="246"/>
      <c r="T1291" s="246" t="s">
        <v>662</v>
      </c>
      <c r="U1291" s="246"/>
      <c r="V1291" t="str">
        <f>INDEX(樣區!H:H,MATCH(F1291,樣區!E:E,0))</f>
        <v>4月,6月</v>
      </c>
      <c r="W1291" s="3" t="str">
        <f t="shared" si="249"/>
        <v>Y</v>
      </c>
      <c r="X1291" s="3" t="str">
        <f t="shared" si="250"/>
        <v/>
      </c>
      <c r="Y1291" s="3" t="str">
        <f t="shared" si="251"/>
        <v/>
      </c>
      <c r="Z1291" s="3" t="str">
        <f t="shared" si="252"/>
        <v/>
      </c>
      <c r="AA1291" s="3" t="str">
        <f t="shared" si="253"/>
        <v/>
      </c>
      <c r="AB1291" s="249" t="str">
        <f t="shared" si="254"/>
        <v/>
      </c>
      <c r="AC1291" s="3" t="str">
        <f t="shared" si="255"/>
        <v>請填最主要的棲地類型，其餘的可在備注補充說明</v>
      </c>
      <c r="AD1291" s="5" t="str">
        <f t="shared" si="258"/>
        <v/>
      </c>
      <c r="AE1291" s="3" t="str">
        <f t="shared" si="256"/>
        <v/>
      </c>
      <c r="AF1291" s="3"/>
      <c r="AH1291">
        <f>MATCH(ROUND(M1291,0)&amp;ROUND(N1291,0),樣點!N:N,0)</f>
        <v>1469</v>
      </c>
      <c r="AI1291" s="5">
        <f t="shared" si="257"/>
        <v>1.0416667035315186E-2</v>
      </c>
    </row>
    <row r="1292" spans="3:35">
      <c r="C1292" s="246" t="s">
        <v>610</v>
      </c>
      <c r="D1292" s="246" t="s">
        <v>643</v>
      </c>
      <c r="E1292" s="246" t="s">
        <v>681</v>
      </c>
      <c r="F1292" s="246" t="s">
        <v>3957</v>
      </c>
      <c r="G1292" s="246">
        <v>2019</v>
      </c>
      <c r="H1292" s="246">
        <v>5</v>
      </c>
      <c r="I1292" s="246">
        <v>14</v>
      </c>
      <c r="J1292" s="246">
        <v>1</v>
      </c>
      <c r="K1292" s="246" t="s">
        <v>682</v>
      </c>
      <c r="L1292" s="247">
        <v>3</v>
      </c>
      <c r="M1292" s="246">
        <v>220562</v>
      </c>
      <c r="N1292" s="246">
        <v>2571657</v>
      </c>
      <c r="O1292" s="246">
        <v>9</v>
      </c>
      <c r="P1292" s="246">
        <v>50</v>
      </c>
      <c r="Q1292" s="246">
        <v>0</v>
      </c>
      <c r="R1292" s="246"/>
      <c r="S1292" s="246"/>
      <c r="T1292" s="246" t="s">
        <v>683</v>
      </c>
      <c r="U1292" s="246"/>
      <c r="V1292" t="str">
        <f>INDEX(樣區!H:H,MATCH(F1292,樣區!E:E,0))</f>
        <v>4月,6月</v>
      </c>
      <c r="W1292" s="3" t="str">
        <f t="shared" si="249"/>
        <v>Y</v>
      </c>
      <c r="X1292" s="3" t="str">
        <f t="shared" si="250"/>
        <v/>
      </c>
      <c r="Y1292" s="3" t="str">
        <f t="shared" si="251"/>
        <v/>
      </c>
      <c r="Z1292" s="3" t="str">
        <f t="shared" si="252"/>
        <v/>
      </c>
      <c r="AA1292" s="3" t="str">
        <f t="shared" si="253"/>
        <v/>
      </c>
      <c r="AB1292" s="249" t="str">
        <f t="shared" si="254"/>
        <v/>
      </c>
      <c r="AC1292" s="3" t="str">
        <f t="shared" si="255"/>
        <v>請填最主要的棲地類型，其餘的可在備注補充說明</v>
      </c>
      <c r="AD1292" s="5" t="str">
        <f t="shared" si="258"/>
        <v/>
      </c>
      <c r="AE1292" s="3" t="str">
        <f t="shared" si="256"/>
        <v/>
      </c>
      <c r="AF1292" s="3"/>
      <c r="AH1292">
        <f>MATCH(ROUND(M1292,0)&amp;ROUND(N1292,0),樣點!N:N,0)</f>
        <v>1470</v>
      </c>
      <c r="AI1292" s="5">
        <f t="shared" si="257"/>
        <v>1.6666665964294225E-2</v>
      </c>
    </row>
    <row r="1293" spans="3:35">
      <c r="C1293" s="246" t="s">
        <v>610</v>
      </c>
      <c r="D1293" s="246" t="s">
        <v>643</v>
      </c>
      <c r="E1293" s="246" t="s">
        <v>681</v>
      </c>
      <c r="F1293" s="246" t="s">
        <v>3957</v>
      </c>
      <c r="G1293" s="246">
        <v>2019</v>
      </c>
      <c r="H1293" s="246">
        <v>5</v>
      </c>
      <c r="I1293" s="246">
        <v>14</v>
      </c>
      <c r="J1293" s="246">
        <v>1</v>
      </c>
      <c r="K1293" s="246" t="s">
        <v>682</v>
      </c>
      <c r="L1293" s="247">
        <v>4</v>
      </c>
      <c r="M1293" s="246">
        <v>220514</v>
      </c>
      <c r="N1293" s="246">
        <v>2571455</v>
      </c>
      <c r="O1293" s="246">
        <v>10</v>
      </c>
      <c r="P1293" s="246">
        <v>14</v>
      </c>
      <c r="Q1293" s="246">
        <v>0</v>
      </c>
      <c r="R1293" s="246"/>
      <c r="S1293" s="246"/>
      <c r="T1293" s="246" t="s">
        <v>678</v>
      </c>
      <c r="U1293" s="246"/>
      <c r="V1293" t="str">
        <f>INDEX(樣區!H:H,MATCH(F1293,樣區!E:E,0))</f>
        <v>4月,6月</v>
      </c>
      <c r="W1293" s="3" t="str">
        <f t="shared" si="249"/>
        <v>Y</v>
      </c>
      <c r="X1293" s="3" t="str">
        <f t="shared" si="250"/>
        <v/>
      </c>
      <c r="Y1293" s="3" t="str">
        <f t="shared" si="251"/>
        <v>時間太晚</v>
      </c>
      <c r="Z1293" s="3" t="str">
        <f t="shared" si="252"/>
        <v/>
      </c>
      <c r="AA1293" s="3" t="str">
        <f t="shared" si="253"/>
        <v/>
      </c>
      <c r="AB1293" s="249" t="str">
        <f t="shared" si="254"/>
        <v/>
      </c>
      <c r="AC1293" s="3" t="str">
        <f t="shared" si="255"/>
        <v>請填最主要的棲地類型，其餘的可在備注補充說明</v>
      </c>
      <c r="AD1293" s="5" t="str">
        <f t="shared" si="258"/>
        <v/>
      </c>
      <c r="AE1293" s="3" t="str">
        <f t="shared" si="256"/>
        <v/>
      </c>
      <c r="AF1293" s="3"/>
      <c r="AH1293">
        <f>MATCH(ROUND(M1293,0)&amp;ROUND(N1293,0),樣點!N:N,0)</f>
        <v>1471</v>
      </c>
      <c r="AI1293" s="5">
        <f t="shared" si="257"/>
        <v>2.1527778008021414E-2</v>
      </c>
    </row>
    <row r="1294" spans="3:35">
      <c r="C1294" s="246" t="s">
        <v>610</v>
      </c>
      <c r="D1294" s="246" t="s">
        <v>643</v>
      </c>
      <c r="E1294" s="246" t="s">
        <v>681</v>
      </c>
      <c r="F1294" s="246" t="s">
        <v>3957</v>
      </c>
      <c r="G1294" s="246">
        <v>2019</v>
      </c>
      <c r="H1294" s="246">
        <v>5</v>
      </c>
      <c r="I1294" s="246">
        <v>14</v>
      </c>
      <c r="J1294" s="246">
        <v>1</v>
      </c>
      <c r="K1294" s="246" t="s">
        <v>682</v>
      </c>
      <c r="L1294" s="247">
        <v>5</v>
      </c>
      <c r="M1294" s="246">
        <v>220392</v>
      </c>
      <c r="N1294" s="246">
        <v>2771984</v>
      </c>
      <c r="O1294" s="246">
        <v>10</v>
      </c>
      <c r="P1294" s="246">
        <v>45</v>
      </c>
      <c r="Q1294" s="246">
        <v>0</v>
      </c>
      <c r="R1294" s="246"/>
      <c r="S1294" s="246"/>
      <c r="T1294" s="246" t="s">
        <v>133</v>
      </c>
      <c r="U1294" s="246"/>
      <c r="V1294" t="str">
        <f>INDEX(樣區!H:H,MATCH(F1294,樣區!E:E,0))</f>
        <v>4月,6月</v>
      </c>
      <c r="W1294" s="3" t="str">
        <f t="shared" si="249"/>
        <v>N</v>
      </c>
      <c r="X1294" s="3" t="str">
        <f t="shared" si="250"/>
        <v/>
      </c>
      <c r="Y1294" s="3" t="str">
        <f t="shared" si="251"/>
        <v>時間太晚</v>
      </c>
      <c r="Z1294" s="3" t="str">
        <f t="shared" si="252"/>
        <v/>
      </c>
      <c r="AA1294" s="3" t="str">
        <f t="shared" si="253"/>
        <v/>
      </c>
      <c r="AB1294" s="2" t="str">
        <f t="shared" si="254"/>
        <v/>
      </c>
      <c r="AC1294" s="3" t="str">
        <f t="shared" si="255"/>
        <v/>
      </c>
      <c r="AD1294" s="5" t="str">
        <f>IF(ISBLANK(O1294),"需記錄時間",IFERROR(IF((AI1294-TIME(0,5,59))&lt;0,"需計滿6分鍾",""),""))</f>
        <v/>
      </c>
      <c r="AE1294" s="3" t="str">
        <f t="shared" si="256"/>
        <v/>
      </c>
      <c r="AF1294" s="3"/>
      <c r="AH1294" t="e">
        <f>MATCH(ROUND(M1294,0)&amp;ROUND(N1294,0),樣點!N:N,0)</f>
        <v>#N/A</v>
      </c>
      <c r="AI1294" s="5">
        <f t="shared" si="257"/>
        <v>7.6388890156522393E-3</v>
      </c>
    </row>
    <row r="1295" spans="3:35">
      <c r="C1295" s="246" t="s">
        <v>610</v>
      </c>
      <c r="D1295" s="246" t="s">
        <v>643</v>
      </c>
      <c r="E1295" s="246" t="s">
        <v>681</v>
      </c>
      <c r="F1295" s="246" t="s">
        <v>3957</v>
      </c>
      <c r="G1295" s="246">
        <v>2019</v>
      </c>
      <c r="H1295" s="246">
        <v>5</v>
      </c>
      <c r="I1295" s="246">
        <v>14</v>
      </c>
      <c r="J1295" s="246">
        <v>1</v>
      </c>
      <c r="K1295" s="246" t="s">
        <v>682</v>
      </c>
      <c r="L1295" s="247">
        <v>6</v>
      </c>
      <c r="M1295" s="246">
        <v>221013</v>
      </c>
      <c r="N1295" s="246">
        <v>2571936</v>
      </c>
      <c r="O1295" s="246">
        <v>10</v>
      </c>
      <c r="P1295" s="246">
        <v>56</v>
      </c>
      <c r="Q1295" s="246">
        <v>0</v>
      </c>
      <c r="R1295" s="246"/>
      <c r="S1295" s="246"/>
      <c r="T1295" s="246" t="s">
        <v>678</v>
      </c>
      <c r="U1295" s="246"/>
      <c r="V1295" t="str">
        <f>INDEX(樣區!H:H,MATCH(F1295,樣區!E:E,0))</f>
        <v>4月,6月</v>
      </c>
      <c r="W1295" s="3" t="str">
        <f t="shared" si="249"/>
        <v>Y</v>
      </c>
      <c r="X1295" s="3" t="str">
        <f t="shared" si="250"/>
        <v/>
      </c>
      <c r="Y1295" s="3" t="str">
        <f t="shared" si="251"/>
        <v>時間太晚</v>
      </c>
      <c r="Z1295" s="3" t="str">
        <f t="shared" si="252"/>
        <v/>
      </c>
      <c r="AA1295" s="3" t="str">
        <f t="shared" si="253"/>
        <v/>
      </c>
      <c r="AB1295" s="249" t="str">
        <f t="shared" si="254"/>
        <v/>
      </c>
      <c r="AC1295" s="3" t="str">
        <f t="shared" si="255"/>
        <v>請填最主要的棲地類型，其餘的可在備注補充說明</v>
      </c>
      <c r="AD1295" s="5" t="str">
        <f t="shared" ref="AD1295:AD1313" si="259">IF(ISBLANK(O1295),"需記錄時間",IFERROR(IF((AI1295-TIME(0,5,59))&lt;0,"需計滿6分鐘",""),""))</f>
        <v/>
      </c>
      <c r="AE1295" s="3" t="str">
        <f t="shared" si="256"/>
        <v/>
      </c>
      <c r="AF1295" s="3"/>
      <c r="AH1295">
        <f>MATCH(ROUND(M1295,0)&amp;ROUND(N1295,0),樣點!N:N,0)</f>
        <v>1473</v>
      </c>
      <c r="AI1295" s="5" t="str">
        <f t="shared" si="257"/>
        <v/>
      </c>
    </row>
    <row r="1296" spans="3:35">
      <c r="C1296" s="246" t="s">
        <v>610</v>
      </c>
      <c r="D1296" s="246" t="s">
        <v>643</v>
      </c>
      <c r="E1296" s="246" t="s">
        <v>4565</v>
      </c>
      <c r="F1296" s="246" t="s">
        <v>2619</v>
      </c>
      <c r="G1296" s="246">
        <v>2019</v>
      </c>
      <c r="H1296" s="246">
        <v>5</v>
      </c>
      <c r="I1296" s="246">
        <v>24</v>
      </c>
      <c r="J1296" s="246">
        <v>1</v>
      </c>
      <c r="K1296" s="246" t="s">
        <v>685</v>
      </c>
      <c r="L1296" s="247">
        <v>1</v>
      </c>
      <c r="M1296" s="246">
        <v>209656</v>
      </c>
      <c r="N1296" s="246">
        <v>2552079</v>
      </c>
      <c r="O1296" s="246">
        <v>9</v>
      </c>
      <c r="P1296" s="246">
        <v>55</v>
      </c>
      <c r="Q1296" s="246">
        <v>0</v>
      </c>
      <c r="R1296" s="246"/>
      <c r="S1296" s="246"/>
      <c r="T1296" s="246" t="s">
        <v>32</v>
      </c>
      <c r="U1296" s="246"/>
      <c r="V1296" t="str">
        <f>INDEX(樣區!H:H,MATCH(F1296,樣區!E:E,0))</f>
        <v>3月,5月</v>
      </c>
      <c r="W1296" s="3" t="str">
        <f t="shared" si="249"/>
        <v>Y</v>
      </c>
      <c r="X1296" s="3" t="str">
        <f t="shared" si="250"/>
        <v/>
      </c>
      <c r="Y1296" s="3" t="str">
        <f t="shared" si="251"/>
        <v/>
      </c>
      <c r="Z1296" s="3" t="str">
        <f t="shared" si="252"/>
        <v/>
      </c>
      <c r="AA1296" s="3" t="str">
        <f t="shared" si="253"/>
        <v/>
      </c>
      <c r="AB1296" s="249" t="str">
        <f t="shared" si="254"/>
        <v/>
      </c>
      <c r="AC1296" s="3" t="str">
        <f t="shared" si="255"/>
        <v/>
      </c>
      <c r="AD1296" s="5" t="str">
        <f t="shared" si="259"/>
        <v/>
      </c>
      <c r="AE1296" s="3" t="str">
        <f t="shared" si="256"/>
        <v/>
      </c>
      <c r="AF1296" s="3"/>
      <c r="AH1296">
        <f>MATCH(ROUND(M1296,0)&amp;ROUND(N1296,0),樣點!N:N,0)</f>
        <v>1474</v>
      </c>
      <c r="AI1296" s="5">
        <f t="shared" si="257"/>
        <v>7.6388890156522393E-3</v>
      </c>
    </row>
    <row r="1297" spans="3:35">
      <c r="C1297" s="246" t="s">
        <v>610</v>
      </c>
      <c r="D1297" s="246" t="s">
        <v>643</v>
      </c>
      <c r="E1297" s="246" t="s">
        <v>4565</v>
      </c>
      <c r="F1297" s="246" t="s">
        <v>2619</v>
      </c>
      <c r="G1297" s="246">
        <v>2019</v>
      </c>
      <c r="H1297" s="246">
        <v>5</v>
      </c>
      <c r="I1297" s="246">
        <v>24</v>
      </c>
      <c r="J1297" s="246">
        <v>1</v>
      </c>
      <c r="K1297" s="246" t="s">
        <v>685</v>
      </c>
      <c r="L1297" s="247">
        <v>2</v>
      </c>
      <c r="M1297" s="246">
        <v>209852</v>
      </c>
      <c r="N1297" s="246">
        <v>2552194</v>
      </c>
      <c r="O1297" s="246">
        <v>10</v>
      </c>
      <c r="P1297" s="246">
        <v>6</v>
      </c>
      <c r="Q1297" s="246">
        <v>0</v>
      </c>
      <c r="R1297" s="246"/>
      <c r="S1297" s="246"/>
      <c r="T1297" s="246" t="s">
        <v>31</v>
      </c>
      <c r="U1297" s="246"/>
      <c r="V1297" t="str">
        <f>INDEX(樣區!H:H,MATCH(F1297,樣區!E:E,0))</f>
        <v>3月,5月</v>
      </c>
      <c r="W1297" s="3" t="str">
        <f t="shared" si="249"/>
        <v>Y</v>
      </c>
      <c r="X1297" s="3" t="str">
        <f t="shared" si="250"/>
        <v/>
      </c>
      <c r="Y1297" s="3" t="str">
        <f t="shared" si="251"/>
        <v>時間太晚</v>
      </c>
      <c r="Z1297" s="3" t="str">
        <f t="shared" si="252"/>
        <v/>
      </c>
      <c r="AA1297" s="3" t="str">
        <f t="shared" si="253"/>
        <v/>
      </c>
      <c r="AB1297" s="249" t="str">
        <f t="shared" si="254"/>
        <v/>
      </c>
      <c r="AC1297" s="3" t="str">
        <f t="shared" si="255"/>
        <v/>
      </c>
      <c r="AD1297" s="5" t="str">
        <f t="shared" si="259"/>
        <v/>
      </c>
      <c r="AE1297" s="3" t="str">
        <f t="shared" si="256"/>
        <v/>
      </c>
      <c r="AF1297" s="3"/>
      <c r="AH1297">
        <f>MATCH(ROUND(M1297,0)&amp;ROUND(N1297,0),樣點!N:N,0)</f>
        <v>1475</v>
      </c>
      <c r="AI1297" s="5">
        <f t="shared" si="257"/>
        <v>9.0277779963798821E-3</v>
      </c>
    </row>
    <row r="1298" spans="3:35">
      <c r="C1298" s="246" t="s">
        <v>610</v>
      </c>
      <c r="D1298" s="246" t="s">
        <v>643</v>
      </c>
      <c r="E1298" s="246" t="s">
        <v>4565</v>
      </c>
      <c r="F1298" s="246" t="s">
        <v>2619</v>
      </c>
      <c r="G1298" s="246">
        <v>2019</v>
      </c>
      <c r="H1298" s="246">
        <v>5</v>
      </c>
      <c r="I1298" s="246">
        <v>24</v>
      </c>
      <c r="J1298" s="246">
        <v>1</v>
      </c>
      <c r="K1298" s="246" t="s">
        <v>685</v>
      </c>
      <c r="L1298" s="247">
        <v>3</v>
      </c>
      <c r="M1298" s="246">
        <v>210009</v>
      </c>
      <c r="N1298" s="246">
        <v>2552283</v>
      </c>
      <c r="O1298" s="246">
        <v>10</v>
      </c>
      <c r="P1298" s="246">
        <v>19</v>
      </c>
      <c r="Q1298" s="246">
        <v>0</v>
      </c>
      <c r="R1298" s="246"/>
      <c r="S1298" s="246"/>
      <c r="T1298" s="246" t="s">
        <v>32</v>
      </c>
      <c r="U1298" s="246"/>
      <c r="V1298" t="str">
        <f>INDEX(樣區!H:H,MATCH(F1298,樣區!E:E,0))</f>
        <v>3月,5月</v>
      </c>
      <c r="W1298" s="3" t="str">
        <f t="shared" si="249"/>
        <v>Y</v>
      </c>
      <c r="X1298" s="3" t="str">
        <f t="shared" si="250"/>
        <v/>
      </c>
      <c r="Y1298" s="3" t="str">
        <f t="shared" si="251"/>
        <v>時間太晚</v>
      </c>
      <c r="Z1298" s="3" t="str">
        <f t="shared" si="252"/>
        <v/>
      </c>
      <c r="AA1298" s="3" t="str">
        <f t="shared" si="253"/>
        <v/>
      </c>
      <c r="AB1298" s="249" t="str">
        <f t="shared" si="254"/>
        <v/>
      </c>
      <c r="AC1298" s="3" t="str">
        <f t="shared" si="255"/>
        <v/>
      </c>
      <c r="AD1298" s="5" t="str">
        <f t="shared" si="259"/>
        <v/>
      </c>
      <c r="AE1298" s="3" t="str">
        <f t="shared" si="256"/>
        <v/>
      </c>
      <c r="AF1298" s="3"/>
      <c r="AH1298">
        <f>MATCH(ROUND(M1298,0)&amp;ROUND(N1298,0),樣點!N:N,0)</f>
        <v>1476</v>
      </c>
      <c r="AI1298" s="5">
        <f t="shared" si="257"/>
        <v>9.7222219919785857E-3</v>
      </c>
    </row>
    <row r="1299" spans="3:35">
      <c r="C1299" s="246" t="s">
        <v>610</v>
      </c>
      <c r="D1299" s="246" t="s">
        <v>643</v>
      </c>
      <c r="E1299" s="246" t="s">
        <v>4565</v>
      </c>
      <c r="F1299" s="246" t="s">
        <v>2619</v>
      </c>
      <c r="G1299" s="246">
        <v>2019</v>
      </c>
      <c r="H1299" s="246">
        <v>5</v>
      </c>
      <c r="I1299" s="246">
        <v>24</v>
      </c>
      <c r="J1299" s="246">
        <v>1</v>
      </c>
      <c r="K1299" s="246" t="s">
        <v>685</v>
      </c>
      <c r="L1299" s="247">
        <v>4</v>
      </c>
      <c r="M1299" s="246">
        <v>210206</v>
      </c>
      <c r="N1299" s="246">
        <v>2552193</v>
      </c>
      <c r="O1299" s="246">
        <v>10</v>
      </c>
      <c r="P1299" s="246">
        <v>33</v>
      </c>
      <c r="Q1299" s="246">
        <v>0</v>
      </c>
      <c r="R1299" s="246"/>
      <c r="S1299" s="246"/>
      <c r="T1299" s="246" t="s">
        <v>32</v>
      </c>
      <c r="U1299" s="246"/>
      <c r="V1299" t="str">
        <f>INDEX(樣區!H:H,MATCH(F1299,樣區!E:E,0))</f>
        <v>3月,5月</v>
      </c>
      <c r="W1299" s="3" t="str">
        <f t="shared" si="249"/>
        <v>Y</v>
      </c>
      <c r="X1299" s="3" t="str">
        <f t="shared" si="250"/>
        <v/>
      </c>
      <c r="Y1299" s="3" t="str">
        <f t="shared" si="251"/>
        <v>時間太晚</v>
      </c>
      <c r="Z1299" s="3" t="str">
        <f t="shared" si="252"/>
        <v/>
      </c>
      <c r="AA1299" s="3" t="str">
        <f t="shared" si="253"/>
        <v/>
      </c>
      <c r="AB1299" s="249" t="str">
        <f t="shared" si="254"/>
        <v/>
      </c>
      <c r="AC1299" s="3" t="str">
        <f t="shared" si="255"/>
        <v/>
      </c>
      <c r="AD1299" s="5" t="str">
        <f t="shared" si="259"/>
        <v/>
      </c>
      <c r="AE1299" s="3" t="str">
        <f t="shared" si="256"/>
        <v/>
      </c>
      <c r="AF1299" s="3"/>
      <c r="AH1299">
        <f>MATCH(ROUND(M1299,0)&amp;ROUND(N1299,0),樣點!N:N,0)</f>
        <v>1477</v>
      </c>
      <c r="AI1299" s="5">
        <f t="shared" si="257"/>
        <v>1.0416667035315186E-2</v>
      </c>
    </row>
    <row r="1300" spans="3:35">
      <c r="C1300" s="246" t="s">
        <v>610</v>
      </c>
      <c r="D1300" s="246" t="s">
        <v>643</v>
      </c>
      <c r="E1300" s="246" t="s">
        <v>4565</v>
      </c>
      <c r="F1300" s="246" t="s">
        <v>2619</v>
      </c>
      <c r="G1300" s="246">
        <v>2019</v>
      </c>
      <c r="H1300" s="246">
        <v>5</v>
      </c>
      <c r="I1300" s="246">
        <v>24</v>
      </c>
      <c r="J1300" s="246">
        <v>1</v>
      </c>
      <c r="K1300" s="246" t="s">
        <v>685</v>
      </c>
      <c r="L1300" s="247">
        <v>5</v>
      </c>
      <c r="M1300" s="246">
        <v>210057</v>
      </c>
      <c r="N1300" s="246">
        <v>2552036</v>
      </c>
      <c r="O1300" s="246">
        <v>10</v>
      </c>
      <c r="P1300" s="246">
        <v>48</v>
      </c>
      <c r="Q1300" s="246">
        <v>2</v>
      </c>
      <c r="R1300" s="246" t="s">
        <v>43</v>
      </c>
      <c r="S1300" s="246" t="s">
        <v>44</v>
      </c>
      <c r="T1300" s="246" t="s">
        <v>31</v>
      </c>
      <c r="U1300" s="246"/>
      <c r="V1300" t="str">
        <f>INDEX(樣區!H:H,MATCH(F1300,樣區!E:E,0))</f>
        <v>3月,5月</v>
      </c>
      <c r="W1300" s="3" t="str">
        <f t="shared" si="249"/>
        <v>Y</v>
      </c>
      <c r="X1300" s="3" t="str">
        <f t="shared" si="250"/>
        <v/>
      </c>
      <c r="Y1300" s="3" t="str">
        <f t="shared" si="251"/>
        <v>時間太晚</v>
      </c>
      <c r="Z1300" s="3" t="str">
        <f t="shared" si="252"/>
        <v/>
      </c>
      <c r="AA1300" s="3" t="str">
        <f t="shared" si="253"/>
        <v/>
      </c>
      <c r="AB1300" s="249" t="str">
        <f t="shared" si="254"/>
        <v/>
      </c>
      <c r="AC1300" s="3" t="str">
        <f t="shared" si="255"/>
        <v/>
      </c>
      <c r="AD1300" s="5" t="str">
        <f t="shared" si="259"/>
        <v/>
      </c>
      <c r="AE1300" s="3" t="str">
        <f t="shared" si="256"/>
        <v/>
      </c>
      <c r="AF1300" s="3"/>
      <c r="AH1300">
        <f>MATCH(ROUND(M1300,0)&amp;ROUND(N1300,0),樣點!N:N,0)</f>
        <v>1478</v>
      </c>
      <c r="AI1300" s="5">
        <f t="shared" si="257"/>
        <v>2.5000000023283064E-2</v>
      </c>
    </row>
    <row r="1301" spans="3:35">
      <c r="C1301" s="246" t="s">
        <v>610</v>
      </c>
      <c r="D1301" s="246" t="s">
        <v>643</v>
      </c>
      <c r="E1301" s="246" t="s">
        <v>4565</v>
      </c>
      <c r="F1301" s="246" t="s">
        <v>2619</v>
      </c>
      <c r="G1301" s="246">
        <v>2019</v>
      </c>
      <c r="H1301" s="246">
        <v>5</v>
      </c>
      <c r="I1301" s="246">
        <v>24</v>
      </c>
      <c r="J1301" s="246">
        <v>1</v>
      </c>
      <c r="K1301" s="246" t="s">
        <v>685</v>
      </c>
      <c r="L1301" s="247">
        <v>6</v>
      </c>
      <c r="M1301" s="246">
        <v>210023</v>
      </c>
      <c r="N1301" s="246">
        <v>2552570</v>
      </c>
      <c r="O1301" s="246">
        <v>10</v>
      </c>
      <c r="P1301" s="246">
        <v>12</v>
      </c>
      <c r="Q1301" s="246">
        <v>0</v>
      </c>
      <c r="R1301" s="246"/>
      <c r="S1301" s="246"/>
      <c r="T1301" s="246" t="s">
        <v>26</v>
      </c>
      <c r="U1301" s="246"/>
      <c r="V1301" t="str">
        <f>INDEX(樣區!H:H,MATCH(F1301,樣區!E:E,0))</f>
        <v>3月,5月</v>
      </c>
      <c r="W1301" s="3" t="str">
        <f t="shared" si="249"/>
        <v>Y</v>
      </c>
      <c r="X1301" s="3" t="str">
        <f t="shared" si="250"/>
        <v/>
      </c>
      <c r="Y1301" s="3" t="str">
        <f t="shared" si="251"/>
        <v>時間太晚</v>
      </c>
      <c r="Z1301" s="3" t="str">
        <f t="shared" si="252"/>
        <v/>
      </c>
      <c r="AA1301" s="3" t="str">
        <f t="shared" si="253"/>
        <v/>
      </c>
      <c r="AB1301" s="249" t="str">
        <f t="shared" si="254"/>
        <v/>
      </c>
      <c r="AC1301" s="3" t="str">
        <f t="shared" si="255"/>
        <v/>
      </c>
      <c r="AD1301" s="5" t="str">
        <f t="shared" si="259"/>
        <v/>
      </c>
      <c r="AE1301" s="3" t="str">
        <f t="shared" si="256"/>
        <v/>
      </c>
      <c r="AF1301" s="3"/>
      <c r="AH1301">
        <f>MATCH(ROUND(M1301,0)&amp;ROUND(N1301,0),樣點!N:N,0)</f>
        <v>1479</v>
      </c>
      <c r="AI1301" s="5" t="str">
        <f t="shared" si="257"/>
        <v/>
      </c>
    </row>
    <row r="1302" spans="3:35">
      <c r="C1302" s="246" t="s">
        <v>610</v>
      </c>
      <c r="D1302" s="246" t="s">
        <v>643</v>
      </c>
      <c r="E1302" s="246" t="s">
        <v>4567</v>
      </c>
      <c r="F1302" s="246" t="s">
        <v>3962</v>
      </c>
      <c r="G1302" s="246">
        <v>2019</v>
      </c>
      <c r="H1302" s="246">
        <v>5</v>
      </c>
      <c r="I1302" s="246">
        <v>28</v>
      </c>
      <c r="J1302" s="246">
        <v>1</v>
      </c>
      <c r="K1302" s="246" t="s">
        <v>687</v>
      </c>
      <c r="L1302" s="247">
        <v>1</v>
      </c>
      <c r="M1302" s="246">
        <v>206663</v>
      </c>
      <c r="N1302" s="246">
        <v>2552702</v>
      </c>
      <c r="O1302" s="246">
        <v>14</v>
      </c>
      <c r="P1302" s="246">
        <v>12</v>
      </c>
      <c r="Q1302" s="246">
        <v>0</v>
      </c>
      <c r="R1302" s="246"/>
      <c r="S1302" s="246"/>
      <c r="T1302" s="246" t="s">
        <v>26</v>
      </c>
      <c r="U1302" s="246"/>
      <c r="V1302" t="str">
        <f>INDEX(樣區!H:H,MATCH(F1302,樣區!E:E,0))</f>
        <v>3月,5月</v>
      </c>
      <c r="W1302" s="3" t="str">
        <f t="shared" si="249"/>
        <v>Y</v>
      </c>
      <c r="X1302" s="3" t="str">
        <f t="shared" si="250"/>
        <v/>
      </c>
      <c r="Y1302" s="3" t="str">
        <f t="shared" si="251"/>
        <v>時間太晚</v>
      </c>
      <c r="Z1302" s="3" t="str">
        <f t="shared" si="252"/>
        <v/>
      </c>
      <c r="AA1302" s="3" t="str">
        <f t="shared" si="253"/>
        <v/>
      </c>
      <c r="AB1302" s="249" t="str">
        <f t="shared" si="254"/>
        <v/>
      </c>
      <c r="AC1302" s="3" t="str">
        <f t="shared" si="255"/>
        <v/>
      </c>
      <c r="AD1302" s="5" t="str">
        <f t="shared" si="259"/>
        <v/>
      </c>
      <c r="AE1302" s="3" t="str">
        <f t="shared" si="256"/>
        <v/>
      </c>
      <c r="AF1302" s="3"/>
      <c r="AH1302">
        <f>MATCH(ROUND(M1302,0)&amp;ROUND(N1302,0),樣點!N:N,0)</f>
        <v>1504</v>
      </c>
      <c r="AI1302" s="5">
        <f t="shared" si="257"/>
        <v>1.0416667035315186E-2</v>
      </c>
    </row>
    <row r="1303" spans="3:35">
      <c r="C1303" s="246" t="s">
        <v>610</v>
      </c>
      <c r="D1303" s="246" t="s">
        <v>643</v>
      </c>
      <c r="E1303" s="246" t="s">
        <v>686</v>
      </c>
      <c r="F1303" s="246" t="s">
        <v>3962</v>
      </c>
      <c r="G1303" s="246">
        <v>2019</v>
      </c>
      <c r="H1303" s="246">
        <v>5</v>
      </c>
      <c r="I1303" s="246">
        <v>28</v>
      </c>
      <c r="J1303" s="246">
        <v>1</v>
      </c>
      <c r="K1303" s="246" t="s">
        <v>687</v>
      </c>
      <c r="L1303" s="247">
        <v>2</v>
      </c>
      <c r="M1303" s="246">
        <v>206557</v>
      </c>
      <c r="N1303" s="246">
        <v>2552961</v>
      </c>
      <c r="O1303" s="246">
        <v>14</v>
      </c>
      <c r="P1303" s="246">
        <v>27</v>
      </c>
      <c r="Q1303" s="246">
        <v>0</v>
      </c>
      <c r="R1303" s="246"/>
      <c r="S1303" s="246"/>
      <c r="T1303" s="246" t="s">
        <v>26</v>
      </c>
      <c r="U1303" s="246"/>
      <c r="V1303" t="str">
        <f>INDEX(樣區!H:H,MATCH(F1303,樣區!E:E,0))</f>
        <v>3月,5月</v>
      </c>
      <c r="W1303" s="3" t="str">
        <f t="shared" si="249"/>
        <v>Y</v>
      </c>
      <c r="X1303" s="3" t="str">
        <f t="shared" si="250"/>
        <v/>
      </c>
      <c r="Y1303" s="3" t="str">
        <f t="shared" si="251"/>
        <v>時間太晚</v>
      </c>
      <c r="Z1303" s="3" t="str">
        <f t="shared" si="252"/>
        <v/>
      </c>
      <c r="AA1303" s="3" t="str">
        <f t="shared" si="253"/>
        <v/>
      </c>
      <c r="AB1303" s="249" t="str">
        <f t="shared" si="254"/>
        <v/>
      </c>
      <c r="AC1303" s="3" t="str">
        <f t="shared" si="255"/>
        <v/>
      </c>
      <c r="AD1303" s="5" t="str">
        <f t="shared" si="259"/>
        <v/>
      </c>
      <c r="AE1303" s="3" t="str">
        <f t="shared" si="256"/>
        <v/>
      </c>
      <c r="AF1303" s="3"/>
      <c r="AH1303">
        <f>MATCH(ROUND(M1303,0)&amp;ROUND(N1303,0),樣點!N:N,0)</f>
        <v>1505</v>
      </c>
      <c r="AI1303" s="5">
        <f t="shared" si="257"/>
        <v>1.1111110972706228E-2</v>
      </c>
    </row>
    <row r="1304" spans="3:35">
      <c r="C1304" s="246" t="s">
        <v>610</v>
      </c>
      <c r="D1304" s="246" t="s">
        <v>643</v>
      </c>
      <c r="E1304" s="246" t="s">
        <v>686</v>
      </c>
      <c r="F1304" s="246" t="s">
        <v>3962</v>
      </c>
      <c r="G1304" s="246">
        <v>2019</v>
      </c>
      <c r="H1304" s="246">
        <v>5</v>
      </c>
      <c r="I1304" s="246">
        <v>28</v>
      </c>
      <c r="J1304" s="246">
        <v>1</v>
      </c>
      <c r="K1304" s="246" t="s">
        <v>687</v>
      </c>
      <c r="L1304" s="247">
        <v>3</v>
      </c>
      <c r="M1304" s="246">
        <v>206660</v>
      </c>
      <c r="N1304" s="246">
        <v>2553263</v>
      </c>
      <c r="O1304" s="246">
        <v>14</v>
      </c>
      <c r="P1304" s="246">
        <v>43</v>
      </c>
      <c r="Q1304" s="246">
        <v>2</v>
      </c>
      <c r="R1304" s="246" t="s">
        <v>43</v>
      </c>
      <c r="S1304" s="246" t="s">
        <v>44</v>
      </c>
      <c r="T1304" s="246" t="s">
        <v>678</v>
      </c>
      <c r="U1304" s="246"/>
      <c r="V1304" t="str">
        <f>INDEX(樣區!H:H,MATCH(F1304,樣區!E:E,0))</f>
        <v>3月,5月</v>
      </c>
      <c r="W1304" s="3" t="str">
        <f t="shared" si="249"/>
        <v>Y</v>
      </c>
      <c r="X1304" s="3" t="str">
        <f t="shared" si="250"/>
        <v/>
      </c>
      <c r="Y1304" s="3" t="str">
        <f t="shared" si="251"/>
        <v>時間太晚</v>
      </c>
      <c r="Z1304" s="3" t="str">
        <f t="shared" si="252"/>
        <v/>
      </c>
      <c r="AA1304" s="3" t="str">
        <f t="shared" si="253"/>
        <v/>
      </c>
      <c r="AB1304" s="249" t="str">
        <f t="shared" si="254"/>
        <v/>
      </c>
      <c r="AC1304" s="3" t="str">
        <f t="shared" si="255"/>
        <v>請填最主要的棲地類型，其餘的可在備注補充說明</v>
      </c>
      <c r="AD1304" s="5" t="str">
        <f t="shared" si="259"/>
        <v>需計滿6分鐘</v>
      </c>
      <c r="AE1304" s="3" t="str">
        <f t="shared" si="256"/>
        <v/>
      </c>
      <c r="AF1304" s="3"/>
      <c r="AH1304">
        <f>MATCH(ROUND(M1304,0)&amp;ROUND(N1304,0),樣點!N:N,0)</f>
        <v>1506</v>
      </c>
      <c r="AI1304" s="5">
        <f t="shared" si="257"/>
        <v>2.0833330345340073E-3</v>
      </c>
    </row>
    <row r="1305" spans="3:35">
      <c r="C1305" s="246" t="s">
        <v>610</v>
      </c>
      <c r="D1305" s="246" t="s">
        <v>643</v>
      </c>
      <c r="E1305" s="246" t="s">
        <v>686</v>
      </c>
      <c r="F1305" s="246" t="s">
        <v>3962</v>
      </c>
      <c r="G1305" s="246">
        <v>2019</v>
      </c>
      <c r="H1305" s="246">
        <v>5</v>
      </c>
      <c r="I1305" s="246">
        <v>28</v>
      </c>
      <c r="J1305" s="246">
        <v>1</v>
      </c>
      <c r="K1305" s="246" t="s">
        <v>687</v>
      </c>
      <c r="L1305" s="247">
        <v>4</v>
      </c>
      <c r="M1305" s="246">
        <v>206424</v>
      </c>
      <c r="N1305" s="246">
        <v>2554094</v>
      </c>
      <c r="O1305" s="246">
        <v>14</v>
      </c>
      <c r="P1305" s="246">
        <v>46</v>
      </c>
      <c r="Q1305" s="246">
        <v>0</v>
      </c>
      <c r="R1305" s="246"/>
      <c r="S1305" s="246"/>
      <c r="T1305" s="246" t="s">
        <v>678</v>
      </c>
      <c r="U1305" s="246"/>
      <c r="V1305" t="str">
        <f>INDEX(樣區!H:H,MATCH(F1305,樣區!E:E,0))</f>
        <v>3月,5月</v>
      </c>
      <c r="W1305" s="3" t="str">
        <f t="shared" si="249"/>
        <v>Y</v>
      </c>
      <c r="X1305" s="3" t="str">
        <f t="shared" si="250"/>
        <v/>
      </c>
      <c r="Y1305" s="3" t="str">
        <f t="shared" si="251"/>
        <v>時間太晚</v>
      </c>
      <c r="Z1305" s="3" t="str">
        <f t="shared" si="252"/>
        <v/>
      </c>
      <c r="AA1305" s="3" t="str">
        <f t="shared" si="253"/>
        <v/>
      </c>
      <c r="AB1305" s="249" t="str">
        <f t="shared" si="254"/>
        <v/>
      </c>
      <c r="AC1305" s="3" t="str">
        <f t="shared" si="255"/>
        <v>請填最主要的棲地類型，其餘的可在備注補充說明</v>
      </c>
      <c r="AD1305" s="5" t="str">
        <f t="shared" si="259"/>
        <v/>
      </c>
      <c r="AE1305" s="3" t="str">
        <f t="shared" si="256"/>
        <v/>
      </c>
      <c r="AF1305" s="3"/>
      <c r="AH1305">
        <f>MATCH(ROUND(M1305,0)&amp;ROUND(N1305,0),樣點!N:N,0)</f>
        <v>1507</v>
      </c>
      <c r="AI1305" s="5">
        <f t="shared" si="257"/>
        <v>2.083333395421505E-2</v>
      </c>
    </row>
    <row r="1306" spans="3:35">
      <c r="C1306" s="246" t="s">
        <v>610</v>
      </c>
      <c r="D1306" s="246" t="s">
        <v>643</v>
      </c>
      <c r="E1306" s="246" t="s">
        <v>686</v>
      </c>
      <c r="F1306" s="246" t="s">
        <v>3962</v>
      </c>
      <c r="G1306" s="246">
        <v>2019</v>
      </c>
      <c r="H1306" s="246">
        <v>5</v>
      </c>
      <c r="I1306" s="246">
        <v>28</v>
      </c>
      <c r="J1306" s="246">
        <v>1</v>
      </c>
      <c r="K1306" s="246" t="s">
        <v>687</v>
      </c>
      <c r="L1306" s="247">
        <v>5</v>
      </c>
      <c r="M1306" s="246">
        <v>206354</v>
      </c>
      <c r="N1306" s="246">
        <v>2553336</v>
      </c>
      <c r="O1306" s="246">
        <v>15</v>
      </c>
      <c r="P1306" s="246">
        <v>16</v>
      </c>
      <c r="Q1306" s="246">
        <v>0</v>
      </c>
      <c r="R1306" s="246"/>
      <c r="S1306" s="246"/>
      <c r="T1306" s="246" t="s">
        <v>678</v>
      </c>
      <c r="U1306" s="246"/>
      <c r="V1306" t="str">
        <f>INDEX(樣區!H:H,MATCH(F1306,樣區!E:E,0))</f>
        <v>3月,5月</v>
      </c>
      <c r="W1306" s="3" t="str">
        <f t="shared" si="249"/>
        <v>Y</v>
      </c>
      <c r="X1306" s="3" t="str">
        <f t="shared" si="250"/>
        <v/>
      </c>
      <c r="Y1306" s="3" t="str">
        <f t="shared" si="251"/>
        <v>時間太晚</v>
      </c>
      <c r="Z1306" s="3" t="str">
        <f t="shared" si="252"/>
        <v/>
      </c>
      <c r="AA1306" s="3" t="str">
        <f t="shared" si="253"/>
        <v/>
      </c>
      <c r="AB1306" s="249" t="str">
        <f t="shared" si="254"/>
        <v/>
      </c>
      <c r="AC1306" s="3" t="str">
        <f t="shared" si="255"/>
        <v>請填最主要的棲地類型，其餘的可在備注補充說明</v>
      </c>
      <c r="AD1306" s="5" t="str">
        <f t="shared" si="259"/>
        <v/>
      </c>
      <c r="AE1306" s="3" t="str">
        <f t="shared" si="256"/>
        <v/>
      </c>
      <c r="AF1306" s="3"/>
      <c r="AH1306">
        <f>MATCH(ROUND(M1306,0)&amp;ROUND(N1306,0),樣點!N:N,0)</f>
        <v>1508</v>
      </c>
      <c r="AI1306" s="5">
        <f t="shared" si="257"/>
        <v>1.5277777041774243E-2</v>
      </c>
    </row>
    <row r="1307" spans="3:35">
      <c r="C1307" s="246" t="s">
        <v>610</v>
      </c>
      <c r="D1307" s="246" t="s">
        <v>643</v>
      </c>
      <c r="E1307" s="246" t="s">
        <v>686</v>
      </c>
      <c r="F1307" s="246" t="s">
        <v>3962</v>
      </c>
      <c r="G1307" s="246">
        <v>2019</v>
      </c>
      <c r="H1307" s="246">
        <v>5</v>
      </c>
      <c r="I1307" s="246">
        <v>28</v>
      </c>
      <c r="J1307" s="246">
        <v>1</v>
      </c>
      <c r="K1307" s="246" t="s">
        <v>687</v>
      </c>
      <c r="L1307" s="247">
        <v>6</v>
      </c>
      <c r="M1307" s="246">
        <v>205804</v>
      </c>
      <c r="N1307" s="246">
        <v>2553172</v>
      </c>
      <c r="O1307" s="246">
        <v>15</v>
      </c>
      <c r="P1307" s="246">
        <v>38</v>
      </c>
      <c r="Q1307" s="246">
        <v>0</v>
      </c>
      <c r="R1307" s="246"/>
      <c r="S1307" s="246"/>
      <c r="T1307" s="246" t="s">
        <v>678</v>
      </c>
      <c r="U1307" s="246"/>
      <c r="V1307" t="str">
        <f>INDEX(樣區!H:H,MATCH(F1307,樣區!E:E,0))</f>
        <v>3月,5月</v>
      </c>
      <c r="W1307" s="3" t="str">
        <f t="shared" si="249"/>
        <v>Y</v>
      </c>
      <c r="X1307" s="3" t="str">
        <f t="shared" si="250"/>
        <v/>
      </c>
      <c r="Y1307" s="3" t="str">
        <f t="shared" si="251"/>
        <v>時間太晚</v>
      </c>
      <c r="Z1307" s="3" t="str">
        <f t="shared" si="252"/>
        <v/>
      </c>
      <c r="AA1307" s="3" t="str">
        <f t="shared" si="253"/>
        <v/>
      </c>
      <c r="AB1307" s="249" t="str">
        <f t="shared" si="254"/>
        <v/>
      </c>
      <c r="AC1307" s="3" t="str">
        <f t="shared" si="255"/>
        <v>請填最主要的棲地類型，其餘的可在備注補充說明</v>
      </c>
      <c r="AD1307" s="5" t="str">
        <f t="shared" si="259"/>
        <v/>
      </c>
      <c r="AE1307" s="3" t="str">
        <f t="shared" si="256"/>
        <v/>
      </c>
      <c r="AF1307" s="3"/>
      <c r="AH1307">
        <f>MATCH(ROUND(M1307,0)&amp;ROUND(N1307,0),樣點!N:N,0)</f>
        <v>1509</v>
      </c>
      <c r="AI1307" s="5" t="str">
        <f t="shared" si="257"/>
        <v/>
      </c>
    </row>
    <row r="1308" spans="3:35">
      <c r="C1308" s="246" t="s">
        <v>610</v>
      </c>
      <c r="D1308" s="246" t="s">
        <v>643</v>
      </c>
      <c r="E1308" s="246" t="s">
        <v>4569</v>
      </c>
      <c r="F1308" s="246" t="s">
        <v>3965</v>
      </c>
      <c r="G1308" s="246">
        <v>2019</v>
      </c>
      <c r="H1308" s="246">
        <v>5</v>
      </c>
      <c r="I1308" s="246">
        <v>30</v>
      </c>
      <c r="J1308" s="246">
        <v>1</v>
      </c>
      <c r="K1308" s="246" t="s">
        <v>689</v>
      </c>
      <c r="L1308" s="247">
        <v>1</v>
      </c>
      <c r="M1308" s="246">
        <v>203175</v>
      </c>
      <c r="N1308" s="246">
        <v>2535811</v>
      </c>
      <c r="O1308" s="246">
        <v>9</v>
      </c>
      <c r="P1308" s="246">
        <v>54</v>
      </c>
      <c r="Q1308" s="246">
        <v>0</v>
      </c>
      <c r="R1308" s="246"/>
      <c r="S1308" s="246"/>
      <c r="T1308" s="246" t="s">
        <v>678</v>
      </c>
      <c r="U1308" s="246" t="s">
        <v>690</v>
      </c>
      <c r="V1308" t="str">
        <f>INDEX(樣區!H:H,MATCH(F1308,樣區!E:E,0))</f>
        <v>3月,5月</v>
      </c>
      <c r="W1308" s="3" t="str">
        <f t="shared" si="249"/>
        <v>Y</v>
      </c>
      <c r="X1308" s="3" t="str">
        <f t="shared" si="250"/>
        <v/>
      </c>
      <c r="Y1308" s="3" t="str">
        <f t="shared" si="251"/>
        <v/>
      </c>
      <c r="Z1308" s="3" t="str">
        <f t="shared" si="252"/>
        <v/>
      </c>
      <c r="AA1308" s="3" t="str">
        <f t="shared" si="253"/>
        <v/>
      </c>
      <c r="AB1308" s="249" t="str">
        <f t="shared" si="254"/>
        <v/>
      </c>
      <c r="AC1308" s="3" t="str">
        <f t="shared" si="255"/>
        <v>請填最主要的棲地類型，其餘的可在備注補充說明</v>
      </c>
      <c r="AD1308" s="5" t="str">
        <f t="shared" si="259"/>
        <v/>
      </c>
      <c r="AE1308" s="3" t="str">
        <f t="shared" si="256"/>
        <v/>
      </c>
      <c r="AF1308" s="3"/>
      <c r="AH1308">
        <f>MATCH(ROUND(M1308,0)&amp;ROUND(N1308,0),樣點!N:N,0)</f>
        <v>1522</v>
      </c>
      <c r="AI1308" s="5">
        <f t="shared" si="257"/>
        <v>7.6388880261220038E-3</v>
      </c>
    </row>
    <row r="1309" spans="3:35">
      <c r="C1309" s="246" t="s">
        <v>610</v>
      </c>
      <c r="D1309" s="246" t="s">
        <v>643</v>
      </c>
      <c r="E1309" s="246" t="s">
        <v>688</v>
      </c>
      <c r="F1309" s="246" t="s">
        <v>3965</v>
      </c>
      <c r="G1309" s="246">
        <v>2019</v>
      </c>
      <c r="H1309" s="246">
        <v>5</v>
      </c>
      <c r="I1309" s="246">
        <v>30</v>
      </c>
      <c r="J1309" s="246">
        <v>1</v>
      </c>
      <c r="K1309" s="246" t="s">
        <v>689</v>
      </c>
      <c r="L1309" s="247">
        <v>2</v>
      </c>
      <c r="M1309" s="246">
        <v>203128</v>
      </c>
      <c r="N1309" s="246">
        <v>2536007</v>
      </c>
      <c r="O1309" s="246">
        <v>10</v>
      </c>
      <c r="P1309" s="246">
        <v>5</v>
      </c>
      <c r="Q1309" s="246">
        <v>1</v>
      </c>
      <c r="R1309" s="246" t="s">
        <v>89</v>
      </c>
      <c r="S1309" s="246" t="s">
        <v>44</v>
      </c>
      <c r="T1309" s="246" t="s">
        <v>659</v>
      </c>
      <c r="U1309" s="246" t="s">
        <v>690</v>
      </c>
      <c r="V1309" t="str">
        <f>INDEX(樣區!H:H,MATCH(F1309,樣區!E:E,0))</f>
        <v>3月,5月</v>
      </c>
      <c r="W1309" s="3" t="str">
        <f t="shared" si="249"/>
        <v>Y</v>
      </c>
      <c r="X1309" s="3" t="str">
        <f t="shared" si="250"/>
        <v/>
      </c>
      <c r="Y1309" s="3" t="str">
        <f t="shared" si="251"/>
        <v>時間太晚</v>
      </c>
      <c r="Z1309" s="3" t="str">
        <f t="shared" si="252"/>
        <v/>
      </c>
      <c r="AA1309" s="3" t="str">
        <f t="shared" si="253"/>
        <v/>
      </c>
      <c r="AB1309" s="249" t="str">
        <f t="shared" si="254"/>
        <v>有叫聲應為猴群</v>
      </c>
      <c r="AC1309" s="3" t="str">
        <f t="shared" si="255"/>
        <v>請填最主要的棲地類型，其餘的可在備注補充說明</v>
      </c>
      <c r="AD1309" s="5" t="str">
        <f t="shared" si="259"/>
        <v/>
      </c>
      <c r="AE1309" s="3" t="str">
        <f t="shared" si="256"/>
        <v/>
      </c>
      <c r="AF1309" s="3"/>
      <c r="AH1309">
        <f>MATCH(ROUND(M1309,0)&amp;ROUND(N1309,0),樣點!N:N,0)</f>
        <v>1523</v>
      </c>
      <c r="AI1309" s="5">
        <f t="shared" si="257"/>
        <v>6.2499999767169356E-3</v>
      </c>
    </row>
    <row r="1310" spans="3:35">
      <c r="C1310" s="246" t="s">
        <v>610</v>
      </c>
      <c r="D1310" s="246" t="s">
        <v>643</v>
      </c>
      <c r="E1310" s="246" t="s">
        <v>688</v>
      </c>
      <c r="F1310" s="246" t="s">
        <v>3965</v>
      </c>
      <c r="G1310" s="246">
        <v>2019</v>
      </c>
      <c r="H1310" s="246">
        <v>5</v>
      </c>
      <c r="I1310" s="246">
        <v>30</v>
      </c>
      <c r="J1310" s="246">
        <v>1</v>
      </c>
      <c r="K1310" s="246" t="s">
        <v>689</v>
      </c>
      <c r="L1310" s="247">
        <v>3</v>
      </c>
      <c r="M1310" s="246">
        <v>203048</v>
      </c>
      <c r="N1310" s="246">
        <v>2536205</v>
      </c>
      <c r="O1310" s="246">
        <v>10</v>
      </c>
      <c r="P1310" s="246">
        <v>14</v>
      </c>
      <c r="Q1310" s="246">
        <v>0</v>
      </c>
      <c r="R1310" s="246"/>
      <c r="S1310" s="246"/>
      <c r="T1310" s="246" t="s">
        <v>678</v>
      </c>
      <c r="U1310" s="246" t="s">
        <v>690</v>
      </c>
      <c r="V1310" t="str">
        <f>INDEX(樣區!H:H,MATCH(F1310,樣區!E:E,0))</f>
        <v>3月,5月</v>
      </c>
      <c r="W1310" s="3" t="str">
        <f t="shared" si="249"/>
        <v>Y</v>
      </c>
      <c r="X1310" s="3" t="str">
        <f t="shared" si="250"/>
        <v/>
      </c>
      <c r="Y1310" s="3" t="str">
        <f t="shared" si="251"/>
        <v>時間太晚</v>
      </c>
      <c r="Z1310" s="3" t="str">
        <f t="shared" si="252"/>
        <v/>
      </c>
      <c r="AA1310" s="3" t="str">
        <f t="shared" si="253"/>
        <v/>
      </c>
      <c r="AB1310" s="249" t="str">
        <f t="shared" si="254"/>
        <v/>
      </c>
      <c r="AC1310" s="3" t="str">
        <f t="shared" si="255"/>
        <v>請填最主要的棲地類型，其餘的可在備注補充說明</v>
      </c>
      <c r="AD1310" s="5" t="str">
        <f t="shared" si="259"/>
        <v/>
      </c>
      <c r="AE1310" s="3" t="str">
        <f t="shared" si="256"/>
        <v/>
      </c>
      <c r="AF1310" s="3"/>
      <c r="AH1310">
        <f>MATCH(ROUND(M1310,0)&amp;ROUND(N1310,0),樣點!N:N,0)</f>
        <v>1524</v>
      </c>
      <c r="AI1310" s="5">
        <f t="shared" si="257"/>
        <v>1.1111112020444125E-2</v>
      </c>
    </row>
    <row r="1311" spans="3:35">
      <c r="C1311" s="246" t="s">
        <v>610</v>
      </c>
      <c r="D1311" s="246" t="s">
        <v>643</v>
      </c>
      <c r="E1311" s="246" t="s">
        <v>688</v>
      </c>
      <c r="F1311" s="246" t="s">
        <v>3965</v>
      </c>
      <c r="G1311" s="246">
        <v>2019</v>
      </c>
      <c r="H1311" s="246">
        <v>5</v>
      </c>
      <c r="I1311" s="246">
        <v>30</v>
      </c>
      <c r="J1311" s="246">
        <v>1</v>
      </c>
      <c r="K1311" s="246" t="s">
        <v>689</v>
      </c>
      <c r="L1311" s="247">
        <v>4</v>
      </c>
      <c r="M1311" s="246">
        <v>202977</v>
      </c>
      <c r="N1311" s="246">
        <v>2536389</v>
      </c>
      <c r="O1311" s="246">
        <v>10</v>
      </c>
      <c r="P1311" s="246">
        <v>30</v>
      </c>
      <c r="Q1311" s="246">
        <v>0</v>
      </c>
      <c r="R1311" s="246"/>
      <c r="S1311" s="246"/>
      <c r="T1311" s="246" t="s">
        <v>678</v>
      </c>
      <c r="U1311" s="246"/>
      <c r="V1311" t="str">
        <f>INDEX(樣區!H:H,MATCH(F1311,樣區!E:E,0))</f>
        <v>3月,5月</v>
      </c>
      <c r="W1311" s="3" t="str">
        <f t="shared" si="249"/>
        <v>Y</v>
      </c>
      <c r="X1311" s="3" t="str">
        <f t="shared" si="250"/>
        <v/>
      </c>
      <c r="Y1311" s="3" t="str">
        <f t="shared" si="251"/>
        <v>時間太晚</v>
      </c>
      <c r="Z1311" s="3" t="str">
        <f t="shared" si="252"/>
        <v/>
      </c>
      <c r="AA1311" s="3" t="str">
        <f t="shared" si="253"/>
        <v/>
      </c>
      <c r="AB1311" s="249" t="str">
        <f t="shared" si="254"/>
        <v/>
      </c>
      <c r="AC1311" s="3" t="str">
        <f t="shared" si="255"/>
        <v>請填最主要的棲地類型，其餘的可在備注補充說明</v>
      </c>
      <c r="AD1311" s="5" t="str">
        <f t="shared" si="259"/>
        <v/>
      </c>
      <c r="AE1311" s="3" t="str">
        <f t="shared" si="256"/>
        <v/>
      </c>
      <c r="AF1311" s="3"/>
      <c r="AH1311">
        <f>MATCH(ROUND(M1311,0)&amp;ROUND(N1311,0),樣點!N:N,0)</f>
        <v>1525</v>
      </c>
      <c r="AI1311" s="5">
        <f t="shared" si="257"/>
        <v>1.2500000011641532E-2</v>
      </c>
    </row>
    <row r="1312" spans="3:35">
      <c r="C1312" s="246" t="s">
        <v>610</v>
      </c>
      <c r="D1312" s="246" t="s">
        <v>643</v>
      </c>
      <c r="E1312" s="246" t="s">
        <v>688</v>
      </c>
      <c r="F1312" s="246" t="s">
        <v>3965</v>
      </c>
      <c r="G1312" s="246">
        <v>2019</v>
      </c>
      <c r="H1312" s="246">
        <v>5</v>
      </c>
      <c r="I1312" s="246">
        <v>30</v>
      </c>
      <c r="J1312" s="246">
        <v>1</v>
      </c>
      <c r="K1312" s="246" t="s">
        <v>689</v>
      </c>
      <c r="L1312" s="247">
        <v>5</v>
      </c>
      <c r="M1312" s="246">
        <v>202877</v>
      </c>
      <c r="N1312" s="246">
        <v>2536584</v>
      </c>
      <c r="O1312" s="246">
        <v>10</v>
      </c>
      <c r="P1312" s="246">
        <v>48</v>
      </c>
      <c r="Q1312" s="246">
        <v>0</v>
      </c>
      <c r="R1312" s="246"/>
      <c r="S1312" s="246"/>
      <c r="T1312" s="246" t="s">
        <v>678</v>
      </c>
      <c r="U1312" s="246"/>
      <c r="V1312" t="str">
        <f>INDEX(樣區!H:H,MATCH(F1312,樣區!E:E,0))</f>
        <v>3月,5月</v>
      </c>
      <c r="W1312" s="3" t="str">
        <f t="shared" si="249"/>
        <v>Y</v>
      </c>
      <c r="X1312" s="3" t="str">
        <f t="shared" si="250"/>
        <v/>
      </c>
      <c r="Y1312" s="3" t="str">
        <f t="shared" si="251"/>
        <v>時間太晚</v>
      </c>
      <c r="Z1312" s="3" t="str">
        <f t="shared" si="252"/>
        <v/>
      </c>
      <c r="AA1312" s="3" t="str">
        <f t="shared" si="253"/>
        <v/>
      </c>
      <c r="AB1312" s="249" t="str">
        <f t="shared" si="254"/>
        <v/>
      </c>
      <c r="AC1312" s="3" t="str">
        <f t="shared" si="255"/>
        <v>請填最主要的棲地類型，其餘的可在備注補充說明</v>
      </c>
      <c r="AD1312" s="5" t="str">
        <f t="shared" si="259"/>
        <v/>
      </c>
      <c r="AE1312" s="3" t="str">
        <f t="shared" si="256"/>
        <v/>
      </c>
      <c r="AF1312" s="3"/>
      <c r="AH1312">
        <f>MATCH(ROUND(M1312,0)&amp;ROUND(N1312,0),樣點!N:N,0)</f>
        <v>1526</v>
      </c>
      <c r="AI1312" s="5">
        <f t="shared" si="257"/>
        <v>1.1111110972706228E-2</v>
      </c>
    </row>
    <row r="1313" spans="3:35">
      <c r="C1313" s="246" t="s">
        <v>610</v>
      </c>
      <c r="D1313" s="246" t="s">
        <v>643</v>
      </c>
      <c r="E1313" s="246" t="s">
        <v>688</v>
      </c>
      <c r="F1313" s="246" t="s">
        <v>3965</v>
      </c>
      <c r="G1313" s="246">
        <v>2019</v>
      </c>
      <c r="H1313" s="246">
        <v>5</v>
      </c>
      <c r="I1313" s="246">
        <v>30</v>
      </c>
      <c r="J1313" s="246">
        <v>1</v>
      </c>
      <c r="K1313" s="246" t="s">
        <v>689</v>
      </c>
      <c r="L1313" s="247">
        <v>6</v>
      </c>
      <c r="M1313" s="246">
        <v>202682</v>
      </c>
      <c r="N1313" s="246">
        <v>2536480</v>
      </c>
      <c r="O1313" s="246">
        <v>11</v>
      </c>
      <c r="P1313" s="246">
        <v>4</v>
      </c>
      <c r="Q1313" s="246">
        <v>0</v>
      </c>
      <c r="R1313" s="246"/>
      <c r="S1313" s="246"/>
      <c r="T1313" s="246" t="s">
        <v>678</v>
      </c>
      <c r="U1313" s="246"/>
      <c r="V1313" t="str">
        <f>INDEX(樣區!H:H,MATCH(F1313,樣區!E:E,0))</f>
        <v>3月,5月</v>
      </c>
      <c r="W1313" s="3" t="str">
        <f t="shared" si="249"/>
        <v>Y</v>
      </c>
      <c r="X1313" s="3" t="str">
        <f t="shared" si="250"/>
        <v/>
      </c>
      <c r="Y1313" s="3" t="str">
        <f t="shared" si="251"/>
        <v>時間太晚</v>
      </c>
      <c r="Z1313" s="3" t="str">
        <f t="shared" si="252"/>
        <v/>
      </c>
      <c r="AA1313" s="3" t="str">
        <f t="shared" si="253"/>
        <v/>
      </c>
      <c r="AB1313" s="249" t="str">
        <f t="shared" si="254"/>
        <v/>
      </c>
      <c r="AC1313" s="3" t="str">
        <f t="shared" si="255"/>
        <v>請填最主要的棲地類型，其餘的可在備注補充說明</v>
      </c>
      <c r="AD1313" s="5" t="str">
        <f t="shared" si="259"/>
        <v/>
      </c>
      <c r="AE1313" s="3" t="str">
        <f t="shared" si="256"/>
        <v/>
      </c>
      <c r="AF1313" s="3"/>
      <c r="AH1313">
        <f>MATCH(ROUND(M1313,0)&amp;ROUND(N1313,0),樣點!N:N,0)</f>
        <v>1527</v>
      </c>
      <c r="AI1313" s="5" t="str">
        <f t="shared" si="257"/>
        <v/>
      </c>
    </row>
    <row r="1314" spans="3:35">
      <c r="C1314" s="246" t="s">
        <v>610</v>
      </c>
      <c r="D1314" s="246" t="s">
        <v>691</v>
      </c>
      <c r="E1314" s="246" t="s">
        <v>692</v>
      </c>
      <c r="F1314" s="246" t="s">
        <v>693</v>
      </c>
      <c r="G1314" s="246">
        <v>2019</v>
      </c>
      <c r="H1314" s="246">
        <v>6</v>
      </c>
      <c r="I1314" s="246">
        <v>27</v>
      </c>
      <c r="J1314" s="246">
        <v>1</v>
      </c>
      <c r="K1314" s="246" t="s">
        <v>694</v>
      </c>
      <c r="L1314" s="246">
        <v>1</v>
      </c>
      <c r="M1314" s="246">
        <v>230162</v>
      </c>
      <c r="N1314" s="246">
        <v>2428670</v>
      </c>
      <c r="O1314" s="246">
        <v>10</v>
      </c>
      <c r="P1314" s="246">
        <v>0</v>
      </c>
      <c r="Q1314" s="246">
        <v>0</v>
      </c>
      <c r="R1314" s="246"/>
      <c r="S1314" s="246" t="s">
        <v>90</v>
      </c>
      <c r="T1314" s="246" t="s">
        <v>26</v>
      </c>
      <c r="U1314" s="246"/>
      <c r="V1314" t="str">
        <f>INDEX(樣區!H:H,MATCH(F1314,樣區!E:E,0))</f>
        <v>3月,5月</v>
      </c>
      <c r="W1314" s="3" t="str">
        <f t="shared" si="249"/>
        <v>N</v>
      </c>
      <c r="X1314" s="3" t="str">
        <f t="shared" si="250"/>
        <v/>
      </c>
      <c r="Y1314" s="3" t="str">
        <f t="shared" si="251"/>
        <v>時間太晚</v>
      </c>
      <c r="Z1314" s="3" t="str">
        <f t="shared" si="252"/>
        <v/>
      </c>
      <c r="AA1314" s="3" t="str">
        <f t="shared" si="253"/>
        <v/>
      </c>
      <c r="AB1314" s="2" t="str">
        <f t="shared" si="254"/>
        <v/>
      </c>
      <c r="AC1314" s="3" t="str">
        <f t="shared" si="255"/>
        <v/>
      </c>
      <c r="AD1314" s="5" t="str">
        <f t="shared" ref="AD1314:AD1325" si="260">IF(ISBLANK(O1314),"需記錄時間",IFERROR(IF((AI1314-TIME(0,5,59))&lt;0,"需計滿6分鍾",""),""))</f>
        <v/>
      </c>
      <c r="AE1314" s="3" t="str">
        <f t="shared" si="256"/>
        <v/>
      </c>
      <c r="AF1314" s="3"/>
      <c r="AH1314" t="e">
        <f>MATCH(ROUND(M1314,0)&amp;ROUND(N1314,0),樣點!N:N,0)</f>
        <v>#N/A</v>
      </c>
      <c r="AI1314" s="5">
        <f t="shared" si="257"/>
        <v>1.0416667035315186E-2</v>
      </c>
    </row>
    <row r="1315" spans="3:35">
      <c r="C1315" s="246" t="s">
        <v>610</v>
      </c>
      <c r="D1315" s="246" t="s">
        <v>691</v>
      </c>
      <c r="E1315" s="246" t="s">
        <v>692</v>
      </c>
      <c r="F1315" s="246" t="s">
        <v>693</v>
      </c>
      <c r="G1315" s="246">
        <v>2019</v>
      </c>
      <c r="H1315" s="246">
        <v>6</v>
      </c>
      <c r="I1315" s="246">
        <v>27</v>
      </c>
      <c r="J1315" s="246">
        <v>1</v>
      </c>
      <c r="K1315" s="246" t="s">
        <v>694</v>
      </c>
      <c r="L1315" s="246">
        <v>2</v>
      </c>
      <c r="M1315" s="246">
        <v>230131</v>
      </c>
      <c r="N1315" s="246">
        <v>2428634</v>
      </c>
      <c r="O1315" s="246">
        <v>10</v>
      </c>
      <c r="P1315" s="246">
        <v>15</v>
      </c>
      <c r="Q1315" s="246">
        <v>0</v>
      </c>
      <c r="R1315" s="246"/>
      <c r="S1315" s="246" t="s">
        <v>90</v>
      </c>
      <c r="T1315" s="246" t="s">
        <v>26</v>
      </c>
      <c r="U1315" s="246"/>
      <c r="V1315" t="str">
        <f>INDEX(樣區!H:H,MATCH(F1315,樣區!E:E,0))</f>
        <v>3月,5月</v>
      </c>
      <c r="W1315" s="3" t="str">
        <f t="shared" si="249"/>
        <v>N</v>
      </c>
      <c r="X1315" s="3" t="str">
        <f t="shared" si="250"/>
        <v/>
      </c>
      <c r="Y1315" s="3" t="str">
        <f t="shared" si="251"/>
        <v>時間太晚</v>
      </c>
      <c r="Z1315" s="3" t="str">
        <f t="shared" si="252"/>
        <v/>
      </c>
      <c r="AA1315" s="3" t="str">
        <f t="shared" si="253"/>
        <v/>
      </c>
      <c r="AB1315" s="2" t="str">
        <f t="shared" si="254"/>
        <v/>
      </c>
      <c r="AC1315" s="3" t="str">
        <f t="shared" si="255"/>
        <v/>
      </c>
      <c r="AD1315" s="5" t="str">
        <f t="shared" si="260"/>
        <v/>
      </c>
      <c r="AE1315" s="3" t="str">
        <f t="shared" si="256"/>
        <v/>
      </c>
      <c r="AF1315" s="3"/>
      <c r="AH1315" t="e">
        <f>MATCH(ROUND(M1315,0)&amp;ROUND(N1315,0),樣點!N:N,0)</f>
        <v>#N/A</v>
      </c>
      <c r="AI1315" s="5">
        <f t="shared" si="257"/>
        <v>1.0416666977107525E-2</v>
      </c>
    </row>
    <row r="1316" spans="3:35">
      <c r="C1316" s="246" t="s">
        <v>610</v>
      </c>
      <c r="D1316" s="246" t="s">
        <v>691</v>
      </c>
      <c r="E1316" s="246" t="s">
        <v>692</v>
      </c>
      <c r="F1316" s="246" t="s">
        <v>693</v>
      </c>
      <c r="G1316" s="246">
        <v>2019</v>
      </c>
      <c r="H1316" s="246">
        <v>6</v>
      </c>
      <c r="I1316" s="246">
        <v>27</v>
      </c>
      <c r="J1316" s="246">
        <v>1</v>
      </c>
      <c r="K1316" s="246" t="s">
        <v>694</v>
      </c>
      <c r="L1316" s="246">
        <v>3</v>
      </c>
      <c r="M1316" s="246">
        <v>230184</v>
      </c>
      <c r="N1316" s="246">
        <v>2428604</v>
      </c>
      <c r="O1316" s="246">
        <v>10</v>
      </c>
      <c r="P1316" s="246">
        <v>30</v>
      </c>
      <c r="Q1316" s="246">
        <v>0</v>
      </c>
      <c r="R1316" s="246"/>
      <c r="S1316" s="246" t="s">
        <v>90</v>
      </c>
      <c r="T1316" s="246" t="s">
        <v>26</v>
      </c>
      <c r="U1316" s="246"/>
      <c r="V1316" t="str">
        <f>INDEX(樣區!H:H,MATCH(F1316,樣區!E:E,0))</f>
        <v>3月,5月</v>
      </c>
      <c r="W1316" s="3" t="str">
        <f t="shared" si="249"/>
        <v>N</v>
      </c>
      <c r="X1316" s="3" t="str">
        <f t="shared" si="250"/>
        <v/>
      </c>
      <c r="Y1316" s="3" t="str">
        <f t="shared" si="251"/>
        <v>時間太晚</v>
      </c>
      <c r="Z1316" s="3" t="str">
        <f t="shared" si="252"/>
        <v/>
      </c>
      <c r="AA1316" s="3" t="str">
        <f t="shared" si="253"/>
        <v/>
      </c>
      <c r="AB1316" s="2" t="str">
        <f t="shared" si="254"/>
        <v/>
      </c>
      <c r="AC1316" s="3" t="str">
        <f t="shared" si="255"/>
        <v/>
      </c>
      <c r="AD1316" s="5" t="str">
        <f t="shared" si="260"/>
        <v/>
      </c>
      <c r="AE1316" s="3" t="str">
        <f t="shared" si="256"/>
        <v/>
      </c>
      <c r="AF1316" s="3"/>
      <c r="AH1316" t="e">
        <f>MATCH(ROUND(M1316,0)&amp;ROUND(N1316,0),樣點!N:N,0)</f>
        <v>#N/A</v>
      </c>
      <c r="AI1316" s="5">
        <f t="shared" si="257"/>
        <v>1.0416665987577289E-2</v>
      </c>
    </row>
    <row r="1317" spans="3:35">
      <c r="C1317" s="246" t="s">
        <v>610</v>
      </c>
      <c r="D1317" s="246" t="s">
        <v>691</v>
      </c>
      <c r="E1317" s="246" t="s">
        <v>692</v>
      </c>
      <c r="F1317" s="246" t="s">
        <v>693</v>
      </c>
      <c r="G1317" s="246">
        <v>2019</v>
      </c>
      <c r="H1317" s="246">
        <v>6</v>
      </c>
      <c r="I1317" s="246">
        <v>27</v>
      </c>
      <c r="J1317" s="246">
        <v>1</v>
      </c>
      <c r="K1317" s="246" t="s">
        <v>694</v>
      </c>
      <c r="L1317" s="246">
        <v>4</v>
      </c>
      <c r="M1317" s="246">
        <v>230065</v>
      </c>
      <c r="N1317" s="246">
        <v>2428555</v>
      </c>
      <c r="O1317" s="246">
        <v>10</v>
      </c>
      <c r="P1317" s="246">
        <v>45</v>
      </c>
      <c r="Q1317" s="246">
        <v>0</v>
      </c>
      <c r="R1317" s="246"/>
      <c r="S1317" s="246" t="s">
        <v>90</v>
      </c>
      <c r="T1317" s="246" t="s">
        <v>26</v>
      </c>
      <c r="U1317" s="246"/>
      <c r="V1317" t="str">
        <f>INDEX(樣區!H:H,MATCH(F1317,樣區!E:E,0))</f>
        <v>3月,5月</v>
      </c>
      <c r="W1317" s="3" t="str">
        <f t="shared" si="249"/>
        <v>N</v>
      </c>
      <c r="X1317" s="3" t="str">
        <f t="shared" si="250"/>
        <v/>
      </c>
      <c r="Y1317" s="3" t="str">
        <f t="shared" si="251"/>
        <v>時間太晚</v>
      </c>
      <c r="Z1317" s="3" t="str">
        <f t="shared" si="252"/>
        <v/>
      </c>
      <c r="AA1317" s="3" t="str">
        <f t="shared" si="253"/>
        <v/>
      </c>
      <c r="AB1317" s="2" t="str">
        <f t="shared" si="254"/>
        <v/>
      </c>
      <c r="AC1317" s="3" t="str">
        <f t="shared" si="255"/>
        <v/>
      </c>
      <c r="AD1317" s="5" t="str">
        <f t="shared" si="260"/>
        <v>需計滿6分鍾</v>
      </c>
      <c r="AE1317" s="3" t="str">
        <f t="shared" si="256"/>
        <v/>
      </c>
      <c r="AF1317" s="3"/>
      <c r="AH1317" t="e">
        <f>MATCH(ROUND(M1317,0)&amp;ROUND(N1317,0),樣點!N:N,0)</f>
        <v>#N/A</v>
      </c>
      <c r="AI1317" s="5">
        <f t="shared" si="257"/>
        <v>3.4722220152616501E-3</v>
      </c>
    </row>
    <row r="1318" spans="3:35">
      <c r="C1318" s="246" t="s">
        <v>610</v>
      </c>
      <c r="D1318" s="246" t="s">
        <v>691</v>
      </c>
      <c r="E1318" s="246" t="s">
        <v>692</v>
      </c>
      <c r="F1318" s="246" t="s">
        <v>693</v>
      </c>
      <c r="G1318" s="246">
        <v>2019</v>
      </c>
      <c r="H1318" s="246">
        <v>6</v>
      </c>
      <c r="I1318" s="246">
        <v>27</v>
      </c>
      <c r="J1318" s="246">
        <v>1</v>
      </c>
      <c r="K1318" s="246" t="s">
        <v>694</v>
      </c>
      <c r="L1318" s="246">
        <v>5</v>
      </c>
      <c r="M1318" s="246">
        <v>230041</v>
      </c>
      <c r="N1318" s="246">
        <v>2428699</v>
      </c>
      <c r="O1318" s="246">
        <v>10</v>
      </c>
      <c r="P1318" s="246">
        <v>50</v>
      </c>
      <c r="Q1318" s="246">
        <v>0</v>
      </c>
      <c r="R1318" s="246"/>
      <c r="S1318" s="246" t="s">
        <v>90</v>
      </c>
      <c r="T1318" s="246" t="s">
        <v>26</v>
      </c>
      <c r="U1318" s="246"/>
      <c r="V1318" t="str">
        <f>INDEX(樣區!H:H,MATCH(F1318,樣區!E:E,0))</f>
        <v>3月,5月</v>
      </c>
      <c r="W1318" s="3" t="str">
        <f t="shared" si="249"/>
        <v>N</v>
      </c>
      <c r="X1318" s="3" t="str">
        <f t="shared" si="250"/>
        <v/>
      </c>
      <c r="Y1318" s="3" t="str">
        <f t="shared" si="251"/>
        <v>時間太晚</v>
      </c>
      <c r="Z1318" s="3" t="str">
        <f t="shared" si="252"/>
        <v/>
      </c>
      <c r="AA1318" s="3" t="str">
        <f t="shared" si="253"/>
        <v/>
      </c>
      <c r="AB1318" s="2" t="str">
        <f t="shared" si="254"/>
        <v/>
      </c>
      <c r="AC1318" s="3" t="str">
        <f t="shared" si="255"/>
        <v/>
      </c>
      <c r="AD1318" s="5" t="str">
        <f t="shared" si="260"/>
        <v/>
      </c>
      <c r="AE1318" s="3" t="str">
        <f t="shared" si="256"/>
        <v/>
      </c>
      <c r="AF1318" s="3"/>
      <c r="AH1318" t="e">
        <f>MATCH(ROUND(M1318,0)&amp;ROUND(N1318,0),樣點!N:N,0)</f>
        <v>#N/A</v>
      </c>
      <c r="AI1318" s="5">
        <f t="shared" si="257"/>
        <v>6.9444450200535357E-3</v>
      </c>
    </row>
    <row r="1319" spans="3:35">
      <c r="C1319" s="246" t="s">
        <v>610</v>
      </c>
      <c r="D1319" s="246" t="s">
        <v>691</v>
      </c>
      <c r="E1319" s="246" t="s">
        <v>692</v>
      </c>
      <c r="F1319" s="246" t="s">
        <v>693</v>
      </c>
      <c r="G1319" s="246">
        <v>2019</v>
      </c>
      <c r="H1319" s="246">
        <v>6</v>
      </c>
      <c r="I1319" s="246">
        <v>27</v>
      </c>
      <c r="J1319" s="246">
        <v>1</v>
      </c>
      <c r="K1319" s="246" t="s">
        <v>694</v>
      </c>
      <c r="L1319" s="246">
        <v>6</v>
      </c>
      <c r="M1319" s="246">
        <v>230133</v>
      </c>
      <c r="N1319" s="246">
        <v>2428727</v>
      </c>
      <c r="O1319" s="246">
        <v>11</v>
      </c>
      <c r="P1319" s="246">
        <v>0</v>
      </c>
      <c r="Q1319" s="246">
        <v>0</v>
      </c>
      <c r="R1319" s="246"/>
      <c r="S1319" s="246" t="s">
        <v>90</v>
      </c>
      <c r="T1319" s="246" t="s">
        <v>26</v>
      </c>
      <c r="U1319" s="246"/>
      <c r="V1319" t="str">
        <f>INDEX(樣區!H:H,MATCH(F1319,樣區!E:E,0))</f>
        <v>3月,5月</v>
      </c>
      <c r="W1319" s="3" t="str">
        <f t="shared" si="249"/>
        <v>N</v>
      </c>
      <c r="X1319" s="3" t="str">
        <f t="shared" si="250"/>
        <v/>
      </c>
      <c r="Y1319" s="3" t="str">
        <f t="shared" si="251"/>
        <v>時間太晚</v>
      </c>
      <c r="Z1319" s="3" t="str">
        <f t="shared" si="252"/>
        <v/>
      </c>
      <c r="AA1319" s="3" t="str">
        <f t="shared" si="253"/>
        <v/>
      </c>
      <c r="AB1319" s="2" t="str">
        <f t="shared" si="254"/>
        <v/>
      </c>
      <c r="AC1319" s="3" t="str">
        <f t="shared" si="255"/>
        <v/>
      </c>
      <c r="AD1319" s="5" t="str">
        <f t="shared" si="260"/>
        <v/>
      </c>
      <c r="AE1319" s="3" t="str">
        <f t="shared" si="256"/>
        <v/>
      </c>
      <c r="AF1319" s="3"/>
      <c r="AH1319" t="e">
        <f>MATCH(ROUND(M1319,0)&amp;ROUND(N1319,0),樣點!N:N,0)</f>
        <v>#N/A</v>
      </c>
      <c r="AI1319" s="5" t="str">
        <f t="shared" si="257"/>
        <v/>
      </c>
    </row>
    <row r="1320" spans="3:35">
      <c r="C1320" s="246" t="s">
        <v>610</v>
      </c>
      <c r="D1320" s="246" t="s">
        <v>691</v>
      </c>
      <c r="E1320" s="246" t="s">
        <v>695</v>
      </c>
      <c r="F1320" s="246" t="s">
        <v>696</v>
      </c>
      <c r="G1320" s="246">
        <v>2019</v>
      </c>
      <c r="H1320" s="246">
        <v>6</v>
      </c>
      <c r="I1320" s="246">
        <v>12</v>
      </c>
      <c r="J1320" s="246">
        <v>1</v>
      </c>
      <c r="K1320" s="246" t="s">
        <v>697</v>
      </c>
      <c r="L1320" s="246">
        <v>1</v>
      </c>
      <c r="M1320" s="246">
        <v>224370</v>
      </c>
      <c r="N1320" s="246">
        <v>2451379</v>
      </c>
      <c r="O1320" s="246">
        <v>13</v>
      </c>
      <c r="P1320" s="246">
        <v>20</v>
      </c>
      <c r="Q1320" s="246">
        <v>0</v>
      </c>
      <c r="R1320" s="246"/>
      <c r="S1320" s="246" t="s">
        <v>90</v>
      </c>
      <c r="T1320" s="246" t="s">
        <v>32</v>
      </c>
      <c r="U1320" s="246"/>
      <c r="V1320" t="str">
        <f>INDEX(樣區!H:H,MATCH(F1320,樣區!E:E,0))</f>
        <v>3月,5月</v>
      </c>
      <c r="W1320" s="3" t="str">
        <f t="shared" si="249"/>
        <v>N</v>
      </c>
      <c r="X1320" s="3" t="str">
        <f t="shared" si="250"/>
        <v/>
      </c>
      <c r="Y1320" s="3" t="str">
        <f t="shared" si="251"/>
        <v>時間太晚</v>
      </c>
      <c r="Z1320" s="3" t="str">
        <f t="shared" si="252"/>
        <v/>
      </c>
      <c r="AA1320" s="3" t="str">
        <f t="shared" si="253"/>
        <v/>
      </c>
      <c r="AB1320" s="2" t="str">
        <f t="shared" si="254"/>
        <v/>
      </c>
      <c r="AC1320" s="3" t="str">
        <f t="shared" si="255"/>
        <v/>
      </c>
      <c r="AD1320" s="5" t="str">
        <f t="shared" si="260"/>
        <v/>
      </c>
      <c r="AE1320" s="3" t="str">
        <f t="shared" si="256"/>
        <v/>
      </c>
      <c r="AF1320" s="3"/>
      <c r="AH1320" t="e">
        <f>MATCH(ROUND(M1320,0)&amp;ROUND(N1320,0),樣點!N:N,0)</f>
        <v>#N/A</v>
      </c>
      <c r="AI1320" s="5">
        <f t="shared" si="257"/>
        <v>4.8611109959892929E-3</v>
      </c>
    </row>
    <row r="1321" spans="3:35">
      <c r="C1321" s="246" t="s">
        <v>610</v>
      </c>
      <c r="D1321" s="246" t="s">
        <v>691</v>
      </c>
      <c r="E1321" s="246" t="s">
        <v>695</v>
      </c>
      <c r="F1321" s="246" t="s">
        <v>696</v>
      </c>
      <c r="G1321" s="246">
        <v>2019</v>
      </c>
      <c r="H1321" s="246">
        <v>6</v>
      </c>
      <c r="I1321" s="246">
        <v>12</v>
      </c>
      <c r="J1321" s="246">
        <v>1</v>
      </c>
      <c r="K1321" s="246" t="s">
        <v>697</v>
      </c>
      <c r="L1321" s="246">
        <v>2</v>
      </c>
      <c r="M1321" s="246">
        <v>224442</v>
      </c>
      <c r="N1321" s="246">
        <v>2451588</v>
      </c>
      <c r="O1321" s="246">
        <v>13</v>
      </c>
      <c r="P1321" s="246">
        <v>27</v>
      </c>
      <c r="Q1321" s="246">
        <v>0</v>
      </c>
      <c r="R1321" s="246"/>
      <c r="S1321" s="246" t="s">
        <v>90</v>
      </c>
      <c r="T1321" s="246" t="s">
        <v>32</v>
      </c>
      <c r="U1321" s="246"/>
      <c r="V1321" t="str">
        <f>INDEX(樣區!H:H,MATCH(F1321,樣區!E:E,0))</f>
        <v>3月,5月</v>
      </c>
      <c r="W1321" s="3" t="str">
        <f t="shared" si="249"/>
        <v>N</v>
      </c>
      <c r="X1321" s="3" t="str">
        <f t="shared" si="250"/>
        <v/>
      </c>
      <c r="Y1321" s="3" t="str">
        <f t="shared" si="251"/>
        <v>時間太晚</v>
      </c>
      <c r="Z1321" s="3" t="str">
        <f t="shared" si="252"/>
        <v/>
      </c>
      <c r="AA1321" s="3" t="str">
        <f t="shared" si="253"/>
        <v/>
      </c>
      <c r="AB1321" s="2" t="str">
        <f t="shared" si="254"/>
        <v/>
      </c>
      <c r="AC1321" s="3" t="str">
        <f t="shared" si="255"/>
        <v/>
      </c>
      <c r="AD1321" s="5" t="str">
        <f t="shared" si="260"/>
        <v/>
      </c>
      <c r="AE1321" s="3" t="str">
        <f t="shared" si="256"/>
        <v/>
      </c>
      <c r="AF1321" s="3"/>
      <c r="AH1321" t="e">
        <f>MATCH(ROUND(M1321,0)&amp;ROUND(N1321,0),樣點!N:N,0)</f>
        <v>#N/A</v>
      </c>
      <c r="AI1321" s="5">
        <f t="shared" si="257"/>
        <v>4.8611109959892929E-3</v>
      </c>
    </row>
    <row r="1322" spans="3:35">
      <c r="C1322" s="246" t="s">
        <v>610</v>
      </c>
      <c r="D1322" s="246" t="s">
        <v>691</v>
      </c>
      <c r="E1322" s="246" t="s">
        <v>695</v>
      </c>
      <c r="F1322" s="246" t="s">
        <v>696</v>
      </c>
      <c r="G1322" s="246">
        <v>2019</v>
      </c>
      <c r="H1322" s="246">
        <v>6</v>
      </c>
      <c r="I1322" s="246">
        <v>12</v>
      </c>
      <c r="J1322" s="246">
        <v>1</v>
      </c>
      <c r="K1322" s="246" t="s">
        <v>697</v>
      </c>
      <c r="L1322" s="246">
        <v>3</v>
      </c>
      <c r="M1322" s="246">
        <v>224458</v>
      </c>
      <c r="N1322" s="246">
        <v>2451658</v>
      </c>
      <c r="O1322" s="246">
        <v>13</v>
      </c>
      <c r="P1322" s="246">
        <v>34</v>
      </c>
      <c r="Q1322" s="246">
        <v>0</v>
      </c>
      <c r="R1322" s="246"/>
      <c r="S1322" s="246" t="s">
        <v>90</v>
      </c>
      <c r="T1322" s="246" t="s">
        <v>32</v>
      </c>
      <c r="U1322" s="246"/>
      <c r="V1322" t="str">
        <f>INDEX(樣區!H:H,MATCH(F1322,樣區!E:E,0))</f>
        <v>3月,5月</v>
      </c>
      <c r="W1322" s="3" t="str">
        <f t="shared" si="249"/>
        <v>N</v>
      </c>
      <c r="X1322" s="3" t="str">
        <f t="shared" si="250"/>
        <v/>
      </c>
      <c r="Y1322" s="3" t="str">
        <f t="shared" si="251"/>
        <v>時間太晚</v>
      </c>
      <c r="Z1322" s="3" t="str">
        <f t="shared" si="252"/>
        <v/>
      </c>
      <c r="AA1322" s="3" t="str">
        <f t="shared" si="253"/>
        <v/>
      </c>
      <c r="AB1322" s="2" t="str">
        <f t="shared" si="254"/>
        <v/>
      </c>
      <c r="AC1322" s="3" t="str">
        <f t="shared" si="255"/>
        <v/>
      </c>
      <c r="AD1322" s="5" t="str">
        <f t="shared" si="260"/>
        <v/>
      </c>
      <c r="AE1322" s="3" t="str">
        <f t="shared" si="256"/>
        <v/>
      </c>
      <c r="AF1322" s="3"/>
      <c r="AH1322" t="e">
        <f>MATCH(ROUND(M1322,0)&amp;ROUND(N1322,0),樣點!N:N,0)</f>
        <v>#N/A</v>
      </c>
      <c r="AI1322" s="5">
        <f t="shared" si="257"/>
        <v>4.1666670003905892E-3</v>
      </c>
    </row>
    <row r="1323" spans="3:35">
      <c r="C1323" s="246" t="s">
        <v>610</v>
      </c>
      <c r="D1323" s="246" t="s">
        <v>691</v>
      </c>
      <c r="E1323" s="246" t="s">
        <v>695</v>
      </c>
      <c r="F1323" s="246" t="s">
        <v>696</v>
      </c>
      <c r="G1323" s="246">
        <v>2019</v>
      </c>
      <c r="H1323" s="246">
        <v>6</v>
      </c>
      <c r="I1323" s="246">
        <v>12</v>
      </c>
      <c r="J1323" s="246">
        <v>1</v>
      </c>
      <c r="K1323" s="246" t="s">
        <v>697</v>
      </c>
      <c r="L1323" s="246">
        <v>4</v>
      </c>
      <c r="M1323" s="246">
        <v>224708</v>
      </c>
      <c r="N1323" s="246">
        <v>2448188</v>
      </c>
      <c r="O1323" s="246">
        <v>13</v>
      </c>
      <c r="P1323" s="246">
        <v>40</v>
      </c>
      <c r="Q1323" s="246">
        <v>0</v>
      </c>
      <c r="R1323" s="246"/>
      <c r="S1323" s="246" t="s">
        <v>90</v>
      </c>
      <c r="T1323" s="246" t="s">
        <v>32</v>
      </c>
      <c r="U1323" s="246"/>
      <c r="V1323" t="str">
        <f>INDEX(樣區!H:H,MATCH(F1323,樣區!E:E,0))</f>
        <v>3月,5月</v>
      </c>
      <c r="W1323" s="3" t="str">
        <f t="shared" si="249"/>
        <v>N</v>
      </c>
      <c r="X1323" s="3" t="str">
        <f t="shared" si="250"/>
        <v/>
      </c>
      <c r="Y1323" s="3" t="str">
        <f t="shared" si="251"/>
        <v>時間太晚</v>
      </c>
      <c r="Z1323" s="3" t="str">
        <f t="shared" si="252"/>
        <v/>
      </c>
      <c r="AA1323" s="3" t="str">
        <f t="shared" si="253"/>
        <v/>
      </c>
      <c r="AB1323" s="2" t="str">
        <f t="shared" si="254"/>
        <v/>
      </c>
      <c r="AC1323" s="3" t="str">
        <f t="shared" si="255"/>
        <v/>
      </c>
      <c r="AD1323" s="5" t="str">
        <f t="shared" si="260"/>
        <v/>
      </c>
      <c r="AE1323" s="3" t="str">
        <f t="shared" si="256"/>
        <v/>
      </c>
      <c r="AF1323" s="3"/>
      <c r="AH1323" t="e">
        <f>MATCH(ROUND(M1323,0)&amp;ROUND(N1323,0),樣點!N:N,0)</f>
        <v>#N/A</v>
      </c>
      <c r="AI1323" s="5">
        <f t="shared" si="257"/>
        <v>5.5555560393258929E-3</v>
      </c>
    </row>
    <row r="1324" spans="3:35">
      <c r="C1324" s="246" t="s">
        <v>610</v>
      </c>
      <c r="D1324" s="246" t="s">
        <v>691</v>
      </c>
      <c r="E1324" s="246" t="s">
        <v>695</v>
      </c>
      <c r="F1324" s="246" t="s">
        <v>696</v>
      </c>
      <c r="G1324" s="246">
        <v>2019</v>
      </c>
      <c r="H1324" s="246">
        <v>6</v>
      </c>
      <c r="I1324" s="246">
        <v>12</v>
      </c>
      <c r="J1324" s="246">
        <v>1</v>
      </c>
      <c r="K1324" s="246" t="s">
        <v>697</v>
      </c>
      <c r="L1324" s="246">
        <v>5</v>
      </c>
      <c r="M1324" s="246">
        <v>224685</v>
      </c>
      <c r="N1324" s="246">
        <v>2448177</v>
      </c>
      <c r="O1324" s="246">
        <v>13</v>
      </c>
      <c r="P1324" s="246">
        <v>48</v>
      </c>
      <c r="Q1324" s="246">
        <v>0</v>
      </c>
      <c r="R1324" s="246"/>
      <c r="S1324" s="246" t="s">
        <v>90</v>
      </c>
      <c r="T1324" s="246" t="s">
        <v>32</v>
      </c>
      <c r="U1324" s="246"/>
      <c r="V1324" t="str">
        <f>INDEX(樣區!H:H,MATCH(F1324,樣區!E:E,0))</f>
        <v>3月,5月</v>
      </c>
      <c r="W1324" s="3" t="str">
        <f t="shared" si="249"/>
        <v>N</v>
      </c>
      <c r="X1324" s="3" t="str">
        <f t="shared" si="250"/>
        <v/>
      </c>
      <c r="Y1324" s="3" t="str">
        <f t="shared" si="251"/>
        <v>時間太晚</v>
      </c>
      <c r="Z1324" s="3" t="str">
        <f t="shared" si="252"/>
        <v/>
      </c>
      <c r="AA1324" s="3" t="str">
        <f t="shared" si="253"/>
        <v/>
      </c>
      <c r="AB1324" s="2" t="str">
        <f t="shared" si="254"/>
        <v/>
      </c>
      <c r="AC1324" s="3" t="str">
        <f t="shared" si="255"/>
        <v/>
      </c>
      <c r="AD1324" s="5" t="str">
        <f t="shared" si="260"/>
        <v/>
      </c>
      <c r="AE1324" s="3" t="str">
        <f t="shared" si="256"/>
        <v/>
      </c>
      <c r="AF1324" s="3"/>
      <c r="AH1324" t="e">
        <f>MATCH(ROUND(M1324,0)&amp;ROUND(N1324,0),樣點!N:N,0)</f>
        <v>#N/A</v>
      </c>
      <c r="AI1324" s="5">
        <f t="shared" si="257"/>
        <v>6.9444439723156393E-3</v>
      </c>
    </row>
    <row r="1325" spans="3:35">
      <c r="C1325" s="246" t="s">
        <v>610</v>
      </c>
      <c r="D1325" s="246" t="s">
        <v>691</v>
      </c>
      <c r="E1325" s="246" t="s">
        <v>695</v>
      </c>
      <c r="F1325" s="246" t="s">
        <v>696</v>
      </c>
      <c r="G1325" s="246">
        <v>2019</v>
      </c>
      <c r="H1325" s="246">
        <v>6</v>
      </c>
      <c r="I1325" s="246">
        <v>12</v>
      </c>
      <c r="J1325" s="246">
        <v>1</v>
      </c>
      <c r="K1325" s="246" t="s">
        <v>697</v>
      </c>
      <c r="L1325" s="246">
        <v>6</v>
      </c>
      <c r="M1325" s="246">
        <v>224651</v>
      </c>
      <c r="N1325" s="246">
        <v>2448135</v>
      </c>
      <c r="O1325" s="246">
        <v>13</v>
      </c>
      <c r="P1325" s="246">
        <v>58</v>
      </c>
      <c r="Q1325" s="246">
        <v>0</v>
      </c>
      <c r="R1325" s="246"/>
      <c r="S1325" s="246" t="s">
        <v>90</v>
      </c>
      <c r="T1325" s="246" t="s">
        <v>32</v>
      </c>
      <c r="U1325" s="246"/>
      <c r="V1325" t="str">
        <f>INDEX(樣區!H:H,MATCH(F1325,樣區!E:E,0))</f>
        <v>3月,5月</v>
      </c>
      <c r="W1325" s="3" t="str">
        <f t="shared" si="249"/>
        <v>N</v>
      </c>
      <c r="X1325" s="3" t="str">
        <f t="shared" si="250"/>
        <v/>
      </c>
      <c r="Y1325" s="3" t="str">
        <f t="shared" si="251"/>
        <v>時間太晚</v>
      </c>
      <c r="Z1325" s="3" t="str">
        <f t="shared" si="252"/>
        <v/>
      </c>
      <c r="AA1325" s="3" t="str">
        <f t="shared" si="253"/>
        <v/>
      </c>
      <c r="AB1325" s="2" t="str">
        <f t="shared" si="254"/>
        <v/>
      </c>
      <c r="AC1325" s="3" t="str">
        <f t="shared" si="255"/>
        <v/>
      </c>
      <c r="AD1325" s="5" t="str">
        <f t="shared" si="260"/>
        <v/>
      </c>
      <c r="AE1325" s="3" t="str">
        <f t="shared" si="256"/>
        <v/>
      </c>
      <c r="AF1325" s="3"/>
      <c r="AH1325" t="e">
        <f>MATCH(ROUND(M1325,0)&amp;ROUND(N1325,0),樣點!N:N,0)</f>
        <v>#N/A</v>
      </c>
      <c r="AI1325" s="5" t="str">
        <f t="shared" si="257"/>
        <v/>
      </c>
    </row>
    <row r="1326" spans="3:35">
      <c r="C1326" s="246" t="s">
        <v>610</v>
      </c>
      <c r="D1326" s="246" t="s">
        <v>691</v>
      </c>
      <c r="E1326" s="246" t="s">
        <v>698</v>
      </c>
      <c r="F1326" s="246" t="s">
        <v>699</v>
      </c>
      <c r="G1326" s="246">
        <v>2019</v>
      </c>
      <c r="H1326" s="246">
        <v>6</v>
      </c>
      <c r="I1326" s="246">
        <v>18</v>
      </c>
      <c r="J1326" s="246">
        <v>1</v>
      </c>
      <c r="K1326" s="246" t="s">
        <v>700</v>
      </c>
      <c r="L1326" s="246">
        <v>1</v>
      </c>
      <c r="M1326" s="246">
        <v>225366</v>
      </c>
      <c r="N1326" s="246">
        <v>2445669</v>
      </c>
      <c r="O1326" s="246">
        <v>10</v>
      </c>
      <c r="P1326" s="246">
        <v>30</v>
      </c>
      <c r="Q1326" s="246">
        <v>6</v>
      </c>
      <c r="R1326" s="246" t="s">
        <v>43</v>
      </c>
      <c r="S1326" s="246" t="s">
        <v>44</v>
      </c>
      <c r="T1326" s="246" t="s">
        <v>26</v>
      </c>
      <c r="U1326" s="246"/>
      <c r="V1326" t="str">
        <f>INDEX(樣區!H:H,MATCH(F1326,樣區!E:E,0))</f>
        <v>3月,5月</v>
      </c>
      <c r="W1326" s="3" t="str">
        <f t="shared" si="249"/>
        <v>Y</v>
      </c>
      <c r="X1326" s="3" t="str">
        <f t="shared" si="250"/>
        <v/>
      </c>
      <c r="Y1326" s="3" t="str">
        <f t="shared" si="251"/>
        <v>時間太晚</v>
      </c>
      <c r="Z1326" s="3" t="str">
        <f t="shared" si="252"/>
        <v>2隻以上，請記為猴群</v>
      </c>
      <c r="AA1326" s="3" t="str">
        <f t="shared" si="253"/>
        <v/>
      </c>
      <c r="AB1326" s="249" t="str">
        <f t="shared" si="254"/>
        <v>有叫聲應為猴群</v>
      </c>
      <c r="AC1326" s="3" t="str">
        <f t="shared" si="255"/>
        <v/>
      </c>
      <c r="AD1326" s="5" t="str">
        <f t="shared" ref="AD1326:AD1337" si="261">IF(ISBLANK(O1326),"需記錄時間",IFERROR(IF((AI1326-TIME(0,5,59))&lt;0,"需計滿6分鐘",""),""))</f>
        <v/>
      </c>
      <c r="AE1326" s="3" t="str">
        <f t="shared" si="256"/>
        <v/>
      </c>
      <c r="AF1326" s="3"/>
      <c r="AH1326">
        <f>MATCH(ROUND(M1326,0)&amp;ROUND(N1326,0),樣點!N:N,0)</f>
        <v>1546</v>
      </c>
      <c r="AI1326" s="5">
        <f t="shared" si="257"/>
        <v>6.9444439723156393E-3</v>
      </c>
    </row>
    <row r="1327" spans="3:35">
      <c r="C1327" s="246" t="s">
        <v>610</v>
      </c>
      <c r="D1327" s="246" t="s">
        <v>691</v>
      </c>
      <c r="E1327" s="246" t="s">
        <v>698</v>
      </c>
      <c r="F1327" s="246" t="s">
        <v>699</v>
      </c>
      <c r="G1327" s="246">
        <v>2019</v>
      </c>
      <c r="H1327" s="246">
        <v>6</v>
      </c>
      <c r="I1327" s="246">
        <v>18</v>
      </c>
      <c r="J1327" s="246">
        <v>1</v>
      </c>
      <c r="K1327" s="246" t="s">
        <v>700</v>
      </c>
      <c r="L1327" s="246">
        <v>2</v>
      </c>
      <c r="M1327" s="246">
        <v>225331</v>
      </c>
      <c r="N1327" s="246">
        <v>2445643</v>
      </c>
      <c r="O1327" s="246">
        <v>10</v>
      </c>
      <c r="P1327" s="246">
        <v>40</v>
      </c>
      <c r="Q1327" s="246">
        <v>0</v>
      </c>
      <c r="R1327" s="246"/>
      <c r="S1327" s="246" t="s">
        <v>90</v>
      </c>
      <c r="T1327" s="246" t="s">
        <v>26</v>
      </c>
      <c r="U1327" s="246"/>
      <c r="V1327" t="str">
        <f>INDEX(樣區!H:H,MATCH(F1327,樣區!E:E,0))</f>
        <v>3月,5月</v>
      </c>
      <c r="W1327" s="3" t="str">
        <f t="shared" si="249"/>
        <v>Y</v>
      </c>
      <c r="X1327" s="3" t="str">
        <f t="shared" si="250"/>
        <v/>
      </c>
      <c r="Y1327" s="3" t="str">
        <f t="shared" si="251"/>
        <v>時間太晚</v>
      </c>
      <c r="Z1327" s="3" t="str">
        <f t="shared" si="252"/>
        <v/>
      </c>
      <c r="AA1327" s="3" t="str">
        <f t="shared" si="253"/>
        <v/>
      </c>
      <c r="AB1327" s="249" t="str">
        <f t="shared" si="254"/>
        <v/>
      </c>
      <c r="AC1327" s="3" t="str">
        <f t="shared" si="255"/>
        <v/>
      </c>
      <c r="AD1327" s="5" t="str">
        <f t="shared" si="261"/>
        <v>需計滿6分鐘</v>
      </c>
      <c r="AE1327" s="3" t="str">
        <f t="shared" si="256"/>
        <v/>
      </c>
      <c r="AF1327" s="3"/>
      <c r="AH1327">
        <f>MATCH(ROUND(M1327,0)&amp;ROUND(N1327,0),樣點!N:N,0)</f>
        <v>1547</v>
      </c>
      <c r="AI1327" s="5">
        <f t="shared" si="257"/>
        <v>3.4722220152616501E-3</v>
      </c>
    </row>
    <row r="1328" spans="3:35">
      <c r="C1328" s="246" t="s">
        <v>610</v>
      </c>
      <c r="D1328" s="246" t="s">
        <v>691</v>
      </c>
      <c r="E1328" s="246" t="s">
        <v>698</v>
      </c>
      <c r="F1328" s="246" t="s">
        <v>699</v>
      </c>
      <c r="G1328" s="246">
        <v>2019</v>
      </c>
      <c r="H1328" s="246">
        <v>6</v>
      </c>
      <c r="I1328" s="246">
        <v>18</v>
      </c>
      <c r="J1328" s="246">
        <v>1</v>
      </c>
      <c r="K1328" s="246" t="s">
        <v>700</v>
      </c>
      <c r="L1328" s="246">
        <v>3</v>
      </c>
      <c r="M1328" s="246">
        <v>225309</v>
      </c>
      <c r="N1328" s="246">
        <v>2445622</v>
      </c>
      <c r="O1328" s="246">
        <v>10</v>
      </c>
      <c r="P1328" s="246">
        <v>45</v>
      </c>
      <c r="Q1328" s="246">
        <v>6</v>
      </c>
      <c r="R1328" s="246" t="s">
        <v>89</v>
      </c>
      <c r="S1328" s="246" t="s">
        <v>44</v>
      </c>
      <c r="T1328" s="246" t="s">
        <v>26</v>
      </c>
      <c r="U1328" s="246"/>
      <c r="V1328" t="str">
        <f>INDEX(樣區!H:H,MATCH(F1328,樣區!E:E,0))</f>
        <v>3月,5月</v>
      </c>
      <c r="W1328" s="3" t="str">
        <f t="shared" si="249"/>
        <v>Y</v>
      </c>
      <c r="X1328" s="3" t="str">
        <f t="shared" si="250"/>
        <v/>
      </c>
      <c r="Y1328" s="3" t="str">
        <f t="shared" si="251"/>
        <v>時間太晚</v>
      </c>
      <c r="Z1328" s="3" t="str">
        <f t="shared" si="252"/>
        <v>2隻以上，請記為猴群</v>
      </c>
      <c r="AA1328" s="3" t="str">
        <f t="shared" si="253"/>
        <v/>
      </c>
      <c r="AB1328" s="249" t="str">
        <f t="shared" si="254"/>
        <v>有叫聲應為猴群</v>
      </c>
      <c r="AC1328" s="3" t="str">
        <f t="shared" si="255"/>
        <v/>
      </c>
      <c r="AD1328" s="5" t="str">
        <f t="shared" si="261"/>
        <v/>
      </c>
      <c r="AE1328" s="3" t="str">
        <f t="shared" si="256"/>
        <v/>
      </c>
      <c r="AF1328" s="3"/>
      <c r="AH1328">
        <f>MATCH(ROUND(M1328,0)&amp;ROUND(N1328,0),樣點!N:N,0)</f>
        <v>1548</v>
      </c>
      <c r="AI1328" s="5">
        <f t="shared" si="257"/>
        <v>1.0416667035315186E-2</v>
      </c>
    </row>
    <row r="1329" spans="3:35">
      <c r="C1329" s="246" t="s">
        <v>610</v>
      </c>
      <c r="D1329" s="246" t="s">
        <v>691</v>
      </c>
      <c r="E1329" s="246" t="s">
        <v>698</v>
      </c>
      <c r="F1329" s="246" t="s">
        <v>699</v>
      </c>
      <c r="G1329" s="246">
        <v>2019</v>
      </c>
      <c r="H1329" s="246">
        <v>6</v>
      </c>
      <c r="I1329" s="246">
        <v>18</v>
      </c>
      <c r="J1329" s="246">
        <v>1</v>
      </c>
      <c r="K1329" s="246" t="s">
        <v>700</v>
      </c>
      <c r="L1329" s="246">
        <v>4</v>
      </c>
      <c r="M1329" s="246">
        <v>225275</v>
      </c>
      <c r="N1329" s="246">
        <v>2445618</v>
      </c>
      <c r="O1329" s="246">
        <v>11</v>
      </c>
      <c r="P1329" s="246">
        <v>0</v>
      </c>
      <c r="Q1329" s="246">
        <v>8</v>
      </c>
      <c r="R1329" s="246" t="s">
        <v>43</v>
      </c>
      <c r="S1329" s="246" t="s">
        <v>44</v>
      </c>
      <c r="T1329" s="246" t="s">
        <v>26</v>
      </c>
      <c r="U1329" s="246"/>
      <c r="V1329" t="str">
        <f>INDEX(樣區!H:H,MATCH(F1329,樣區!E:E,0))</f>
        <v>3月,5月</v>
      </c>
      <c r="W1329" s="3" t="str">
        <f t="shared" si="249"/>
        <v>Y</v>
      </c>
      <c r="X1329" s="3" t="str">
        <f t="shared" si="250"/>
        <v/>
      </c>
      <c r="Y1329" s="3" t="str">
        <f t="shared" si="251"/>
        <v>時間太晚</v>
      </c>
      <c r="Z1329" s="3" t="str">
        <f t="shared" si="252"/>
        <v>2隻以上，請記為猴群</v>
      </c>
      <c r="AA1329" s="3" t="str">
        <f t="shared" si="253"/>
        <v/>
      </c>
      <c r="AB1329" s="249" t="str">
        <f t="shared" si="254"/>
        <v>有叫聲應為猴群</v>
      </c>
      <c r="AC1329" s="3" t="str">
        <f t="shared" si="255"/>
        <v/>
      </c>
      <c r="AD1329" s="5" t="str">
        <f t="shared" si="261"/>
        <v/>
      </c>
      <c r="AE1329" s="3" t="str">
        <f t="shared" si="256"/>
        <v/>
      </c>
      <c r="AF1329" s="3"/>
      <c r="AH1329">
        <f>MATCH(ROUND(M1329,0)&amp;ROUND(N1329,0),樣點!N:N,0)</f>
        <v>1549</v>
      </c>
      <c r="AI1329" s="5">
        <f t="shared" si="257"/>
        <v>6.9444439723156393E-3</v>
      </c>
    </row>
    <row r="1330" spans="3:35">
      <c r="C1330" s="246" t="s">
        <v>610</v>
      </c>
      <c r="D1330" s="246" t="s">
        <v>691</v>
      </c>
      <c r="E1330" s="246" t="s">
        <v>698</v>
      </c>
      <c r="F1330" s="246" t="s">
        <v>699</v>
      </c>
      <c r="G1330" s="246">
        <v>2019</v>
      </c>
      <c r="H1330" s="246">
        <v>6</v>
      </c>
      <c r="I1330" s="246">
        <v>18</v>
      </c>
      <c r="J1330" s="246">
        <v>1</v>
      </c>
      <c r="K1330" s="246" t="s">
        <v>700</v>
      </c>
      <c r="L1330" s="246">
        <v>5</v>
      </c>
      <c r="M1330" s="246">
        <v>225239</v>
      </c>
      <c r="N1330" s="246">
        <v>2445607</v>
      </c>
      <c r="O1330" s="246">
        <v>11</v>
      </c>
      <c r="P1330" s="246">
        <v>10</v>
      </c>
      <c r="Q1330" s="246">
        <v>8</v>
      </c>
      <c r="R1330" s="246" t="s">
        <v>43</v>
      </c>
      <c r="S1330" s="246" t="s">
        <v>44</v>
      </c>
      <c r="T1330" s="246" t="s">
        <v>26</v>
      </c>
      <c r="U1330" s="246"/>
      <c r="V1330" t="str">
        <f>INDEX(樣區!H:H,MATCH(F1330,樣區!E:E,0))</f>
        <v>3月,5月</v>
      </c>
      <c r="W1330" s="3" t="str">
        <f t="shared" si="249"/>
        <v>Y</v>
      </c>
      <c r="X1330" s="3" t="str">
        <f t="shared" si="250"/>
        <v/>
      </c>
      <c r="Y1330" s="3" t="str">
        <f t="shared" si="251"/>
        <v>時間太晚</v>
      </c>
      <c r="Z1330" s="3" t="str">
        <f t="shared" si="252"/>
        <v>2隻以上，請記為猴群</v>
      </c>
      <c r="AA1330" s="3" t="str">
        <f t="shared" si="253"/>
        <v/>
      </c>
      <c r="AB1330" s="249" t="str">
        <f t="shared" si="254"/>
        <v>有叫聲應為猴群</v>
      </c>
      <c r="AC1330" s="3" t="str">
        <f t="shared" si="255"/>
        <v/>
      </c>
      <c r="AD1330" s="5" t="str">
        <f t="shared" si="261"/>
        <v/>
      </c>
      <c r="AE1330" s="3" t="str">
        <f t="shared" si="256"/>
        <v/>
      </c>
      <c r="AF1330" s="3"/>
      <c r="AH1330">
        <f>MATCH(ROUND(M1330,0)&amp;ROUND(N1330,0),樣點!N:N,0)</f>
        <v>1550</v>
      </c>
      <c r="AI1330" s="5">
        <f t="shared" si="257"/>
        <v>6.9444450200535357E-3</v>
      </c>
    </row>
    <row r="1331" spans="3:35">
      <c r="C1331" s="246" t="s">
        <v>610</v>
      </c>
      <c r="D1331" s="246" t="s">
        <v>691</v>
      </c>
      <c r="E1331" s="246" t="s">
        <v>698</v>
      </c>
      <c r="F1331" s="246" t="s">
        <v>699</v>
      </c>
      <c r="G1331" s="246">
        <v>2019</v>
      </c>
      <c r="H1331" s="246">
        <v>6</v>
      </c>
      <c r="I1331" s="246">
        <v>18</v>
      </c>
      <c r="J1331" s="246">
        <v>1</v>
      </c>
      <c r="K1331" s="246" t="s">
        <v>700</v>
      </c>
      <c r="L1331" s="246">
        <v>6</v>
      </c>
      <c r="M1331" s="246">
        <v>225360</v>
      </c>
      <c r="N1331" s="246">
        <v>2445977</v>
      </c>
      <c r="O1331" s="246">
        <v>11</v>
      </c>
      <c r="P1331" s="246">
        <v>20</v>
      </c>
      <c r="Q1331" s="246">
        <v>7</v>
      </c>
      <c r="R1331" s="246" t="s">
        <v>75</v>
      </c>
      <c r="S1331" s="246" t="s">
        <v>44</v>
      </c>
      <c r="T1331" s="246" t="s">
        <v>26</v>
      </c>
      <c r="U1331" s="246"/>
      <c r="V1331" t="str">
        <f>INDEX(樣區!H:H,MATCH(F1331,樣區!E:E,0))</f>
        <v>3月,5月</v>
      </c>
      <c r="W1331" s="3" t="str">
        <f t="shared" si="249"/>
        <v>Y</v>
      </c>
      <c r="X1331" s="3" t="str">
        <f t="shared" si="250"/>
        <v/>
      </c>
      <c r="Y1331" s="3" t="str">
        <f t="shared" si="251"/>
        <v>時間太晚</v>
      </c>
      <c r="Z1331" s="3" t="str">
        <f t="shared" si="252"/>
        <v>2隻以上，請記為猴群</v>
      </c>
      <c r="AA1331" s="3" t="str">
        <f t="shared" si="253"/>
        <v/>
      </c>
      <c r="AB1331" s="249" t="str">
        <f t="shared" si="254"/>
        <v>有叫聲應為猴群</v>
      </c>
      <c r="AC1331" s="3" t="str">
        <f t="shared" si="255"/>
        <v/>
      </c>
      <c r="AD1331" s="5" t="str">
        <f t="shared" si="261"/>
        <v/>
      </c>
      <c r="AE1331" s="3" t="str">
        <f t="shared" si="256"/>
        <v/>
      </c>
      <c r="AF1331" s="3"/>
      <c r="AH1331">
        <f>MATCH(ROUND(M1331,0)&amp;ROUND(N1331,0),樣點!N:N,0)</f>
        <v>1551</v>
      </c>
      <c r="AI1331" s="5" t="str">
        <f t="shared" si="257"/>
        <v/>
      </c>
    </row>
    <row r="1332" spans="3:35">
      <c r="C1332" s="246" t="s">
        <v>610</v>
      </c>
      <c r="D1332" s="246" t="s">
        <v>691</v>
      </c>
      <c r="E1332" s="246" t="s">
        <v>701</v>
      </c>
      <c r="F1332" s="246" t="s">
        <v>702</v>
      </c>
      <c r="G1332" s="246">
        <v>2019</v>
      </c>
      <c r="H1332" s="246">
        <v>6</v>
      </c>
      <c r="I1332" s="246">
        <v>20</v>
      </c>
      <c r="J1332" s="246">
        <v>1</v>
      </c>
      <c r="K1332" s="246" t="s">
        <v>703</v>
      </c>
      <c r="L1332" s="246">
        <v>1</v>
      </c>
      <c r="M1332" s="246">
        <v>230850</v>
      </c>
      <c r="N1332" s="246">
        <v>2440112</v>
      </c>
      <c r="O1332" s="246">
        <v>6</v>
      </c>
      <c r="P1332" s="246">
        <v>56</v>
      </c>
      <c r="Q1332" s="246">
        <v>0</v>
      </c>
      <c r="R1332" s="246"/>
      <c r="S1332" s="246" t="s">
        <v>90</v>
      </c>
      <c r="T1332" s="246" t="s">
        <v>26</v>
      </c>
      <c r="U1332" s="246"/>
      <c r="V1332" t="str">
        <f>INDEX(樣區!H:H,MATCH(F1332,樣區!E:E,0))</f>
        <v>3月,5月</v>
      </c>
      <c r="W1332" s="3" t="str">
        <f t="shared" si="249"/>
        <v>Y</v>
      </c>
      <c r="X1332" s="3" t="str">
        <f t="shared" si="250"/>
        <v/>
      </c>
      <c r="Y1332" s="3" t="str">
        <f t="shared" si="251"/>
        <v/>
      </c>
      <c r="Z1332" s="3" t="str">
        <f t="shared" si="252"/>
        <v/>
      </c>
      <c r="AA1332" s="3" t="str">
        <f t="shared" si="253"/>
        <v/>
      </c>
      <c r="AB1332" s="249" t="str">
        <f t="shared" si="254"/>
        <v/>
      </c>
      <c r="AC1332" s="3" t="str">
        <f t="shared" si="255"/>
        <v/>
      </c>
      <c r="AD1332" s="5" t="str">
        <f t="shared" si="261"/>
        <v/>
      </c>
      <c r="AE1332" s="3" t="str">
        <f t="shared" si="256"/>
        <v/>
      </c>
      <c r="AF1332" s="3"/>
      <c r="AH1332">
        <f>MATCH(ROUND(M1332,0)&amp;ROUND(N1332,0),樣點!N:N,0)</f>
        <v>1552</v>
      </c>
      <c r="AI1332" s="5">
        <f t="shared" si="257"/>
        <v>1.0416666977107525E-2</v>
      </c>
    </row>
    <row r="1333" spans="3:35">
      <c r="C1333" s="246" t="s">
        <v>610</v>
      </c>
      <c r="D1333" s="246" t="s">
        <v>691</v>
      </c>
      <c r="E1333" s="246" t="s">
        <v>701</v>
      </c>
      <c r="F1333" s="246" t="s">
        <v>702</v>
      </c>
      <c r="G1333" s="246">
        <v>2019</v>
      </c>
      <c r="H1333" s="246">
        <v>6</v>
      </c>
      <c r="I1333" s="246">
        <v>20</v>
      </c>
      <c r="J1333" s="246">
        <v>1</v>
      </c>
      <c r="K1333" s="246" t="s">
        <v>703</v>
      </c>
      <c r="L1333" s="246">
        <v>2</v>
      </c>
      <c r="M1333" s="246">
        <v>230603</v>
      </c>
      <c r="N1333" s="246">
        <v>2439863</v>
      </c>
      <c r="O1333" s="246">
        <v>7</v>
      </c>
      <c r="P1333" s="246">
        <v>11</v>
      </c>
      <c r="Q1333" s="246">
        <v>0</v>
      </c>
      <c r="R1333" s="246"/>
      <c r="S1333" s="246" t="s">
        <v>90</v>
      </c>
      <c r="T1333" s="246" t="s">
        <v>26</v>
      </c>
      <c r="U1333" s="246"/>
      <c r="V1333" t="str">
        <f>INDEX(樣區!H:H,MATCH(F1333,樣區!E:E,0))</f>
        <v>3月,5月</v>
      </c>
      <c r="W1333" s="3" t="str">
        <f t="shared" si="249"/>
        <v>Y</v>
      </c>
      <c r="X1333" s="3" t="str">
        <f t="shared" si="250"/>
        <v/>
      </c>
      <c r="Y1333" s="3" t="str">
        <f t="shared" si="251"/>
        <v/>
      </c>
      <c r="Z1333" s="3" t="str">
        <f t="shared" si="252"/>
        <v/>
      </c>
      <c r="AA1333" s="3" t="str">
        <f t="shared" si="253"/>
        <v/>
      </c>
      <c r="AB1333" s="249" t="str">
        <f t="shared" si="254"/>
        <v/>
      </c>
      <c r="AC1333" s="3" t="str">
        <f t="shared" si="255"/>
        <v/>
      </c>
      <c r="AD1333" s="5" t="str">
        <f t="shared" si="261"/>
        <v/>
      </c>
      <c r="AE1333" s="3" t="str">
        <f t="shared" si="256"/>
        <v/>
      </c>
      <c r="AF1333" s="3"/>
      <c r="AH1333">
        <f>MATCH(ROUND(M1333,0)&amp;ROUND(N1333,0),樣點!N:N,0)</f>
        <v>1553</v>
      </c>
      <c r="AI1333" s="5">
        <f t="shared" si="257"/>
        <v>1.1805556016042829E-2</v>
      </c>
    </row>
    <row r="1334" spans="3:35">
      <c r="C1334" s="246" t="s">
        <v>610</v>
      </c>
      <c r="D1334" s="246" t="s">
        <v>691</v>
      </c>
      <c r="E1334" s="246" t="s">
        <v>701</v>
      </c>
      <c r="F1334" s="246" t="s">
        <v>702</v>
      </c>
      <c r="G1334" s="246">
        <v>2019</v>
      </c>
      <c r="H1334" s="246">
        <v>6</v>
      </c>
      <c r="I1334" s="246">
        <v>20</v>
      </c>
      <c r="J1334" s="246">
        <v>1</v>
      </c>
      <c r="K1334" s="246" t="s">
        <v>703</v>
      </c>
      <c r="L1334" s="246">
        <v>3</v>
      </c>
      <c r="M1334" s="246">
        <v>230232</v>
      </c>
      <c r="N1334" s="246">
        <v>2438956</v>
      </c>
      <c r="O1334" s="246">
        <v>7</v>
      </c>
      <c r="P1334" s="246">
        <v>28</v>
      </c>
      <c r="Q1334" s="246">
        <v>0</v>
      </c>
      <c r="R1334" s="246"/>
      <c r="S1334" s="246" t="s">
        <v>90</v>
      </c>
      <c r="T1334" s="246" t="s">
        <v>26</v>
      </c>
      <c r="U1334" s="246"/>
      <c r="V1334" t="str">
        <f>INDEX(樣區!H:H,MATCH(F1334,樣區!E:E,0))</f>
        <v>3月,5月</v>
      </c>
      <c r="W1334" s="3" t="str">
        <f t="shared" si="249"/>
        <v>Y</v>
      </c>
      <c r="X1334" s="3" t="str">
        <f t="shared" si="250"/>
        <v/>
      </c>
      <c r="Y1334" s="3" t="str">
        <f t="shared" si="251"/>
        <v/>
      </c>
      <c r="Z1334" s="3" t="str">
        <f t="shared" si="252"/>
        <v/>
      </c>
      <c r="AA1334" s="3" t="str">
        <f t="shared" si="253"/>
        <v/>
      </c>
      <c r="AB1334" s="249" t="str">
        <f t="shared" si="254"/>
        <v/>
      </c>
      <c r="AC1334" s="3" t="str">
        <f t="shared" si="255"/>
        <v/>
      </c>
      <c r="AD1334" s="5" t="str">
        <f t="shared" si="261"/>
        <v/>
      </c>
      <c r="AE1334" s="3" t="str">
        <f t="shared" si="256"/>
        <v/>
      </c>
      <c r="AF1334" s="3"/>
      <c r="AH1334">
        <f>MATCH(ROUND(M1334,0)&amp;ROUND(N1334,0),樣點!N:N,0)</f>
        <v>1554</v>
      </c>
      <c r="AI1334" s="5">
        <f t="shared" si="257"/>
        <v>1.0416665987577289E-2</v>
      </c>
    </row>
    <row r="1335" spans="3:35">
      <c r="C1335" s="246" t="s">
        <v>610</v>
      </c>
      <c r="D1335" s="246" t="s">
        <v>691</v>
      </c>
      <c r="E1335" s="246" t="s">
        <v>701</v>
      </c>
      <c r="F1335" s="246" t="s">
        <v>702</v>
      </c>
      <c r="G1335" s="246">
        <v>2019</v>
      </c>
      <c r="H1335" s="246">
        <v>6</v>
      </c>
      <c r="I1335" s="246">
        <v>20</v>
      </c>
      <c r="J1335" s="246">
        <v>1</v>
      </c>
      <c r="K1335" s="246" t="s">
        <v>703</v>
      </c>
      <c r="L1335" s="246">
        <v>4</v>
      </c>
      <c r="M1335" s="246">
        <v>230234</v>
      </c>
      <c r="N1335" s="246">
        <v>2438654</v>
      </c>
      <c r="O1335" s="246">
        <v>7</v>
      </c>
      <c r="P1335" s="246">
        <v>43</v>
      </c>
      <c r="Q1335" s="246">
        <v>0</v>
      </c>
      <c r="R1335" s="246"/>
      <c r="S1335" s="246" t="s">
        <v>90</v>
      </c>
      <c r="T1335" s="246" t="s">
        <v>26</v>
      </c>
      <c r="U1335" s="246"/>
      <c r="V1335" t="str">
        <f>INDEX(樣區!H:H,MATCH(F1335,樣區!E:E,0))</f>
        <v>3月,5月</v>
      </c>
      <c r="W1335" s="3" t="str">
        <f t="shared" si="249"/>
        <v>Y</v>
      </c>
      <c r="X1335" s="3" t="str">
        <f t="shared" si="250"/>
        <v/>
      </c>
      <c r="Y1335" s="3" t="str">
        <f t="shared" si="251"/>
        <v/>
      </c>
      <c r="Z1335" s="3" t="str">
        <f t="shared" si="252"/>
        <v/>
      </c>
      <c r="AA1335" s="3" t="str">
        <f t="shared" si="253"/>
        <v/>
      </c>
      <c r="AB1335" s="249" t="str">
        <f t="shared" si="254"/>
        <v/>
      </c>
      <c r="AC1335" s="3" t="str">
        <f t="shared" si="255"/>
        <v/>
      </c>
      <c r="AD1335" s="5" t="str">
        <f t="shared" si="261"/>
        <v/>
      </c>
      <c r="AE1335" s="3" t="str">
        <f t="shared" si="256"/>
        <v/>
      </c>
      <c r="AF1335" s="3"/>
      <c r="AH1335">
        <f>MATCH(ROUND(M1335,0)&amp;ROUND(N1335,0),樣點!N:N,0)</f>
        <v>1555</v>
      </c>
      <c r="AI1335" s="5">
        <f t="shared" si="257"/>
        <v>3.8194445020053536E-2</v>
      </c>
    </row>
    <row r="1336" spans="3:35">
      <c r="C1336" s="246" t="s">
        <v>610</v>
      </c>
      <c r="D1336" s="246" t="s">
        <v>691</v>
      </c>
      <c r="E1336" s="246" t="s">
        <v>701</v>
      </c>
      <c r="F1336" s="246" t="s">
        <v>702</v>
      </c>
      <c r="G1336" s="246">
        <v>2019</v>
      </c>
      <c r="H1336" s="246">
        <v>6</v>
      </c>
      <c r="I1336" s="246">
        <v>20</v>
      </c>
      <c r="J1336" s="246">
        <v>1</v>
      </c>
      <c r="K1336" s="246" t="s">
        <v>703</v>
      </c>
      <c r="L1336" s="246">
        <v>5</v>
      </c>
      <c r="M1336" s="246">
        <v>230357</v>
      </c>
      <c r="N1336" s="246">
        <v>2438423</v>
      </c>
      <c r="O1336" s="246">
        <v>8</v>
      </c>
      <c r="P1336" s="246">
        <v>38</v>
      </c>
      <c r="Q1336" s="246">
        <v>0</v>
      </c>
      <c r="R1336" s="246"/>
      <c r="S1336" s="246" t="s">
        <v>90</v>
      </c>
      <c r="T1336" s="246" t="s">
        <v>26</v>
      </c>
      <c r="U1336" s="246"/>
      <c r="V1336" t="str">
        <f>INDEX(樣區!H:H,MATCH(F1336,樣區!E:E,0))</f>
        <v>3月,5月</v>
      </c>
      <c r="W1336" s="3" t="str">
        <f t="shared" si="249"/>
        <v>Y</v>
      </c>
      <c r="X1336" s="3" t="str">
        <f t="shared" si="250"/>
        <v/>
      </c>
      <c r="Y1336" s="3" t="str">
        <f t="shared" si="251"/>
        <v/>
      </c>
      <c r="Z1336" s="3" t="str">
        <f t="shared" si="252"/>
        <v/>
      </c>
      <c r="AA1336" s="3" t="str">
        <f t="shared" si="253"/>
        <v/>
      </c>
      <c r="AB1336" s="249" t="str">
        <f t="shared" si="254"/>
        <v/>
      </c>
      <c r="AC1336" s="3" t="str">
        <f t="shared" si="255"/>
        <v/>
      </c>
      <c r="AD1336" s="5" t="str">
        <f t="shared" si="261"/>
        <v/>
      </c>
      <c r="AE1336" s="3" t="str">
        <f t="shared" si="256"/>
        <v/>
      </c>
      <c r="AF1336" s="3"/>
      <c r="AH1336">
        <f>MATCH(ROUND(M1336,0)&amp;ROUND(N1336,0),樣點!N:N,0)</f>
        <v>1556</v>
      </c>
      <c r="AI1336" s="5">
        <f t="shared" si="257"/>
        <v>1.6666667012032121E-2</v>
      </c>
    </row>
    <row r="1337" spans="3:35">
      <c r="C1337" s="246" t="s">
        <v>610</v>
      </c>
      <c r="D1337" s="246" t="s">
        <v>691</v>
      </c>
      <c r="E1337" s="246" t="s">
        <v>701</v>
      </c>
      <c r="F1337" s="246" t="s">
        <v>702</v>
      </c>
      <c r="G1337" s="246">
        <v>2019</v>
      </c>
      <c r="H1337" s="246">
        <v>6</v>
      </c>
      <c r="I1337" s="246">
        <v>20</v>
      </c>
      <c r="J1337" s="246">
        <v>1</v>
      </c>
      <c r="K1337" s="246" t="s">
        <v>703</v>
      </c>
      <c r="L1337" s="246">
        <v>6</v>
      </c>
      <c r="M1337" s="246">
        <v>231173</v>
      </c>
      <c r="N1337" s="246">
        <v>2438674</v>
      </c>
      <c r="O1337" s="246">
        <v>8</v>
      </c>
      <c r="P1337" s="246">
        <v>14</v>
      </c>
      <c r="Q1337" s="246">
        <v>0</v>
      </c>
      <c r="R1337" s="246"/>
      <c r="S1337" s="246" t="s">
        <v>90</v>
      </c>
      <c r="T1337" s="246" t="s">
        <v>26</v>
      </c>
      <c r="U1337" s="246"/>
      <c r="V1337" t="str">
        <f>INDEX(樣區!H:H,MATCH(F1337,樣區!E:E,0))</f>
        <v>3月,5月</v>
      </c>
      <c r="W1337" s="3" t="str">
        <f t="shared" si="249"/>
        <v>Y</v>
      </c>
      <c r="X1337" s="3" t="str">
        <f t="shared" si="250"/>
        <v/>
      </c>
      <c r="Y1337" s="3" t="str">
        <f t="shared" si="251"/>
        <v/>
      </c>
      <c r="Z1337" s="3" t="str">
        <f t="shared" si="252"/>
        <v/>
      </c>
      <c r="AA1337" s="3" t="str">
        <f t="shared" si="253"/>
        <v/>
      </c>
      <c r="AB1337" s="249" t="str">
        <f t="shared" si="254"/>
        <v/>
      </c>
      <c r="AC1337" s="3" t="str">
        <f t="shared" si="255"/>
        <v/>
      </c>
      <c r="AD1337" s="5" t="str">
        <f t="shared" si="261"/>
        <v/>
      </c>
      <c r="AE1337" s="3" t="str">
        <f t="shared" si="256"/>
        <v/>
      </c>
      <c r="AF1337" s="3"/>
      <c r="AH1337">
        <f>MATCH(ROUND(M1337,0)&amp;ROUND(N1337,0),樣點!N:N,0)</f>
        <v>1557</v>
      </c>
      <c r="AI1337" s="5" t="str">
        <f t="shared" si="257"/>
        <v/>
      </c>
    </row>
    <row r="1338" spans="3:35">
      <c r="C1338" s="246" t="s">
        <v>610</v>
      </c>
      <c r="D1338" s="246" t="s">
        <v>691</v>
      </c>
      <c r="E1338" s="246" t="s">
        <v>704</v>
      </c>
      <c r="F1338" s="246" t="s">
        <v>705</v>
      </c>
      <c r="G1338" s="246">
        <v>2019</v>
      </c>
      <c r="H1338" s="246">
        <v>6</v>
      </c>
      <c r="I1338" s="246">
        <v>28</v>
      </c>
      <c r="J1338" s="246">
        <v>1</v>
      </c>
      <c r="K1338" s="246" t="s">
        <v>700</v>
      </c>
      <c r="L1338" s="246">
        <v>1</v>
      </c>
      <c r="M1338" s="246">
        <v>227125</v>
      </c>
      <c r="N1338" s="246">
        <v>2450104</v>
      </c>
      <c r="O1338" s="246">
        <v>11</v>
      </c>
      <c r="P1338" s="246">
        <v>10</v>
      </c>
      <c r="Q1338" s="246">
        <v>0</v>
      </c>
      <c r="R1338" s="246"/>
      <c r="S1338" s="246" t="s">
        <v>90</v>
      </c>
      <c r="T1338" s="246" t="s">
        <v>26</v>
      </c>
      <c r="U1338" s="246"/>
      <c r="V1338" t="str">
        <f>INDEX(樣區!H:H,MATCH(F1338,樣區!E:E,0))</f>
        <v>3月,5月</v>
      </c>
      <c r="W1338" s="3" t="str">
        <f t="shared" si="249"/>
        <v>N</v>
      </c>
      <c r="X1338" s="3" t="str">
        <f t="shared" si="250"/>
        <v/>
      </c>
      <c r="Y1338" s="3" t="str">
        <f t="shared" si="251"/>
        <v>時間太晚</v>
      </c>
      <c r="Z1338" s="3" t="str">
        <f t="shared" si="252"/>
        <v/>
      </c>
      <c r="AA1338" s="3" t="str">
        <f t="shared" si="253"/>
        <v/>
      </c>
      <c r="AB1338" s="2" t="str">
        <f t="shared" si="254"/>
        <v/>
      </c>
      <c r="AC1338" s="3" t="str">
        <f t="shared" si="255"/>
        <v/>
      </c>
      <c r="AD1338" s="5" t="str">
        <f t="shared" ref="AD1338:AD1343" si="262">IF(ISBLANK(O1338),"需記錄時間",IFERROR(IF((AI1338-TIME(0,5,59))&lt;0,"需計滿6分鍾",""),""))</f>
        <v/>
      </c>
      <c r="AE1338" s="3" t="str">
        <f t="shared" si="256"/>
        <v/>
      </c>
      <c r="AF1338" s="3"/>
      <c r="AH1338" t="e">
        <f>MATCH(ROUND(M1338,0)&amp;ROUND(N1338,0),樣點!N:N,0)</f>
        <v>#N/A</v>
      </c>
      <c r="AI1338" s="5">
        <f t="shared" si="257"/>
        <v>6.9444450200535357E-3</v>
      </c>
    </row>
    <row r="1339" spans="3:35">
      <c r="C1339" s="246" t="s">
        <v>610</v>
      </c>
      <c r="D1339" s="246" t="s">
        <v>691</v>
      </c>
      <c r="E1339" s="246" t="s">
        <v>704</v>
      </c>
      <c r="F1339" s="246" t="s">
        <v>705</v>
      </c>
      <c r="G1339" s="246">
        <v>2019</v>
      </c>
      <c r="H1339" s="246">
        <v>6</v>
      </c>
      <c r="I1339" s="246">
        <v>28</v>
      </c>
      <c r="J1339" s="246">
        <v>1</v>
      </c>
      <c r="K1339" s="246" t="s">
        <v>700</v>
      </c>
      <c r="L1339" s="246">
        <v>2</v>
      </c>
      <c r="M1339" s="246">
        <v>226972</v>
      </c>
      <c r="N1339" s="246">
        <v>2450142</v>
      </c>
      <c r="O1339" s="246">
        <v>11</v>
      </c>
      <c r="P1339" s="246">
        <v>20</v>
      </c>
      <c r="Q1339" s="246">
        <v>0</v>
      </c>
      <c r="R1339" s="246"/>
      <c r="S1339" s="246" t="s">
        <v>90</v>
      </c>
      <c r="T1339" s="246" t="s">
        <v>26</v>
      </c>
      <c r="U1339" s="246"/>
      <c r="V1339" t="str">
        <f>INDEX(樣區!H:H,MATCH(F1339,樣區!E:E,0))</f>
        <v>3月,5月</v>
      </c>
      <c r="W1339" s="3" t="str">
        <f t="shared" si="249"/>
        <v>N</v>
      </c>
      <c r="X1339" s="3" t="str">
        <f t="shared" si="250"/>
        <v/>
      </c>
      <c r="Y1339" s="3" t="str">
        <f t="shared" si="251"/>
        <v>時間太晚</v>
      </c>
      <c r="Z1339" s="3" t="str">
        <f t="shared" si="252"/>
        <v/>
      </c>
      <c r="AA1339" s="3" t="str">
        <f t="shared" si="253"/>
        <v/>
      </c>
      <c r="AB1339" s="2" t="str">
        <f t="shared" si="254"/>
        <v/>
      </c>
      <c r="AC1339" s="3" t="str">
        <f t="shared" si="255"/>
        <v/>
      </c>
      <c r="AD1339" s="5" t="str">
        <f t="shared" si="262"/>
        <v/>
      </c>
      <c r="AE1339" s="3" t="str">
        <f t="shared" si="256"/>
        <v/>
      </c>
      <c r="AF1339" s="3"/>
      <c r="AH1339" t="e">
        <f>MATCH(ROUND(M1339,0)&amp;ROUND(N1339,0),樣點!N:N,0)</f>
        <v>#N/A</v>
      </c>
      <c r="AI1339" s="5">
        <f t="shared" si="257"/>
        <v>6.9444439723156393E-3</v>
      </c>
    </row>
    <row r="1340" spans="3:35">
      <c r="C1340" s="246" t="s">
        <v>610</v>
      </c>
      <c r="D1340" s="246" t="s">
        <v>691</v>
      </c>
      <c r="E1340" s="246" t="s">
        <v>704</v>
      </c>
      <c r="F1340" s="246" t="s">
        <v>705</v>
      </c>
      <c r="G1340" s="246">
        <v>2019</v>
      </c>
      <c r="H1340" s="246">
        <v>6</v>
      </c>
      <c r="I1340" s="246">
        <v>28</v>
      </c>
      <c r="J1340" s="246">
        <v>1</v>
      </c>
      <c r="K1340" s="246" t="s">
        <v>700</v>
      </c>
      <c r="L1340" s="246">
        <v>3</v>
      </c>
      <c r="M1340" s="246">
        <v>226955</v>
      </c>
      <c r="N1340" s="246">
        <v>2450225</v>
      </c>
      <c r="O1340" s="246">
        <v>11</v>
      </c>
      <c r="P1340" s="246">
        <v>30</v>
      </c>
      <c r="Q1340" s="246">
        <v>5</v>
      </c>
      <c r="R1340" s="246" t="s">
        <v>43</v>
      </c>
      <c r="S1340" s="246" t="s">
        <v>44</v>
      </c>
      <c r="T1340" s="246" t="s">
        <v>26</v>
      </c>
      <c r="U1340" s="246"/>
      <c r="V1340" t="str">
        <f>INDEX(樣區!H:H,MATCH(F1340,樣區!E:E,0))</f>
        <v>3月,5月</v>
      </c>
      <c r="W1340" s="3" t="str">
        <f t="shared" si="249"/>
        <v>N</v>
      </c>
      <c r="X1340" s="3" t="str">
        <f t="shared" si="250"/>
        <v/>
      </c>
      <c r="Y1340" s="3" t="str">
        <f t="shared" si="251"/>
        <v>時間太晚</v>
      </c>
      <c r="Z1340" s="3" t="str">
        <f t="shared" si="252"/>
        <v>2隻以上，請記為猴群</v>
      </c>
      <c r="AA1340" s="3" t="str">
        <f t="shared" si="253"/>
        <v/>
      </c>
      <c r="AB1340" s="2" t="str">
        <f t="shared" si="254"/>
        <v>有叫聲應為猴群</v>
      </c>
      <c r="AC1340" s="3" t="str">
        <f t="shared" si="255"/>
        <v/>
      </c>
      <c r="AD1340" s="5" t="str">
        <f t="shared" si="262"/>
        <v/>
      </c>
      <c r="AE1340" s="3" t="str">
        <f t="shared" si="256"/>
        <v/>
      </c>
      <c r="AF1340" s="3"/>
      <c r="AH1340" t="e">
        <f>MATCH(ROUND(M1340,0)&amp;ROUND(N1340,0),樣點!N:N,0)</f>
        <v>#N/A</v>
      </c>
      <c r="AI1340" s="5">
        <f t="shared" si="257"/>
        <v>6.9444450200535357E-3</v>
      </c>
    </row>
    <row r="1341" spans="3:35">
      <c r="C1341" s="246" t="s">
        <v>610</v>
      </c>
      <c r="D1341" s="246" t="s">
        <v>691</v>
      </c>
      <c r="E1341" s="246" t="s">
        <v>704</v>
      </c>
      <c r="F1341" s="246" t="s">
        <v>705</v>
      </c>
      <c r="G1341" s="246">
        <v>2019</v>
      </c>
      <c r="H1341" s="246">
        <v>6</v>
      </c>
      <c r="I1341" s="246">
        <v>28</v>
      </c>
      <c r="J1341" s="246">
        <v>1</v>
      </c>
      <c r="K1341" s="246" t="s">
        <v>700</v>
      </c>
      <c r="L1341" s="246">
        <v>4</v>
      </c>
      <c r="M1341" s="246">
        <v>227042</v>
      </c>
      <c r="N1341" s="246">
        <v>2450372</v>
      </c>
      <c r="O1341" s="246">
        <v>11</v>
      </c>
      <c r="P1341" s="246">
        <v>40</v>
      </c>
      <c r="Q1341" s="246">
        <v>0</v>
      </c>
      <c r="R1341" s="246"/>
      <c r="S1341" s="246" t="s">
        <v>90</v>
      </c>
      <c r="T1341" s="246" t="s">
        <v>26</v>
      </c>
      <c r="U1341" s="246"/>
      <c r="V1341" t="str">
        <f>INDEX(樣區!H:H,MATCH(F1341,樣區!E:E,0))</f>
        <v>3月,5月</v>
      </c>
      <c r="W1341" s="3" t="str">
        <f t="shared" si="249"/>
        <v>N</v>
      </c>
      <c r="X1341" s="3" t="str">
        <f t="shared" si="250"/>
        <v/>
      </c>
      <c r="Y1341" s="3" t="str">
        <f t="shared" si="251"/>
        <v>時間太晚</v>
      </c>
      <c r="Z1341" s="3" t="str">
        <f t="shared" si="252"/>
        <v/>
      </c>
      <c r="AA1341" s="3" t="str">
        <f t="shared" si="253"/>
        <v/>
      </c>
      <c r="AB1341" s="2" t="str">
        <f t="shared" si="254"/>
        <v/>
      </c>
      <c r="AC1341" s="3" t="str">
        <f t="shared" si="255"/>
        <v/>
      </c>
      <c r="AD1341" s="5" t="str">
        <f t="shared" si="262"/>
        <v/>
      </c>
      <c r="AE1341" s="3" t="str">
        <f t="shared" si="256"/>
        <v/>
      </c>
      <c r="AF1341" s="3"/>
      <c r="AH1341" t="e">
        <f>MATCH(ROUND(M1341,0)&amp;ROUND(N1341,0),樣點!N:N,0)</f>
        <v>#N/A</v>
      </c>
      <c r="AI1341" s="5">
        <f t="shared" si="257"/>
        <v>6.9444439723156393E-3</v>
      </c>
    </row>
    <row r="1342" spans="3:35">
      <c r="C1342" s="246" t="s">
        <v>610</v>
      </c>
      <c r="D1342" s="246" t="s">
        <v>691</v>
      </c>
      <c r="E1342" s="246" t="s">
        <v>704</v>
      </c>
      <c r="F1342" s="246" t="s">
        <v>705</v>
      </c>
      <c r="G1342" s="246">
        <v>2019</v>
      </c>
      <c r="H1342" s="246">
        <v>6</v>
      </c>
      <c r="I1342" s="246">
        <v>28</v>
      </c>
      <c r="J1342" s="246">
        <v>1</v>
      </c>
      <c r="K1342" s="246" t="s">
        <v>700</v>
      </c>
      <c r="L1342" s="246">
        <v>5</v>
      </c>
      <c r="M1342" s="246">
        <v>227139</v>
      </c>
      <c r="N1342" s="246">
        <v>2450420</v>
      </c>
      <c r="O1342" s="246">
        <v>11</v>
      </c>
      <c r="P1342" s="246">
        <v>50</v>
      </c>
      <c r="Q1342" s="246">
        <v>0</v>
      </c>
      <c r="R1342" s="246"/>
      <c r="S1342" s="246" t="s">
        <v>90</v>
      </c>
      <c r="T1342" s="246" t="s">
        <v>26</v>
      </c>
      <c r="U1342" s="246"/>
      <c r="V1342" t="str">
        <f>INDEX(樣區!H:H,MATCH(F1342,樣區!E:E,0))</f>
        <v>3月,5月</v>
      </c>
      <c r="W1342" s="3" t="str">
        <f t="shared" si="249"/>
        <v>N</v>
      </c>
      <c r="X1342" s="3" t="str">
        <f t="shared" si="250"/>
        <v/>
      </c>
      <c r="Y1342" s="3" t="str">
        <f t="shared" si="251"/>
        <v>時間太晚</v>
      </c>
      <c r="Z1342" s="3" t="str">
        <f t="shared" si="252"/>
        <v/>
      </c>
      <c r="AA1342" s="3" t="str">
        <f t="shared" si="253"/>
        <v/>
      </c>
      <c r="AB1342" s="2" t="str">
        <f t="shared" si="254"/>
        <v/>
      </c>
      <c r="AC1342" s="3" t="str">
        <f t="shared" si="255"/>
        <v/>
      </c>
      <c r="AD1342" s="5" t="str">
        <f t="shared" si="262"/>
        <v/>
      </c>
      <c r="AE1342" s="3" t="str">
        <f t="shared" si="256"/>
        <v/>
      </c>
      <c r="AF1342" s="3"/>
      <c r="AH1342" t="e">
        <f>MATCH(ROUND(M1342,0)&amp;ROUND(N1342,0),樣點!N:N,0)</f>
        <v>#N/A</v>
      </c>
      <c r="AI1342" s="5">
        <f t="shared" si="257"/>
        <v>1.3888888992369175E-2</v>
      </c>
    </row>
    <row r="1343" spans="3:35">
      <c r="C1343" s="246" t="s">
        <v>610</v>
      </c>
      <c r="D1343" s="246" t="s">
        <v>691</v>
      </c>
      <c r="E1343" s="246" t="s">
        <v>704</v>
      </c>
      <c r="F1343" s="246" t="s">
        <v>705</v>
      </c>
      <c r="G1343" s="246">
        <v>2019</v>
      </c>
      <c r="H1343" s="246">
        <v>6</v>
      </c>
      <c r="I1343" s="246">
        <v>28</v>
      </c>
      <c r="J1343" s="246">
        <v>1</v>
      </c>
      <c r="K1343" s="246" t="s">
        <v>700</v>
      </c>
      <c r="L1343" s="246">
        <v>6</v>
      </c>
      <c r="M1343" s="246">
        <v>227218</v>
      </c>
      <c r="N1343" s="246">
        <v>2450465</v>
      </c>
      <c r="O1343" s="246">
        <v>12</v>
      </c>
      <c r="P1343" s="246">
        <v>10</v>
      </c>
      <c r="Q1343" s="246">
        <v>0</v>
      </c>
      <c r="R1343" s="246"/>
      <c r="S1343" s="246" t="s">
        <v>90</v>
      </c>
      <c r="T1343" s="246" t="s">
        <v>26</v>
      </c>
      <c r="U1343" s="246"/>
      <c r="V1343" t="str">
        <f>INDEX(樣區!H:H,MATCH(F1343,樣區!E:E,0))</f>
        <v>3月,5月</v>
      </c>
      <c r="W1343" s="3" t="str">
        <f t="shared" si="249"/>
        <v>N</v>
      </c>
      <c r="X1343" s="3" t="str">
        <f t="shared" si="250"/>
        <v/>
      </c>
      <c r="Y1343" s="3" t="str">
        <f t="shared" si="251"/>
        <v>時間太晚</v>
      </c>
      <c r="Z1343" s="3" t="str">
        <f t="shared" si="252"/>
        <v/>
      </c>
      <c r="AA1343" s="3" t="str">
        <f t="shared" si="253"/>
        <v/>
      </c>
      <c r="AB1343" s="2" t="str">
        <f t="shared" si="254"/>
        <v/>
      </c>
      <c r="AC1343" s="3" t="str">
        <f t="shared" si="255"/>
        <v/>
      </c>
      <c r="AD1343" s="5" t="str">
        <f t="shared" si="262"/>
        <v/>
      </c>
      <c r="AE1343" s="3" t="str">
        <f t="shared" si="256"/>
        <v/>
      </c>
      <c r="AF1343" s="3"/>
      <c r="AH1343" t="e">
        <f>MATCH(ROUND(M1343,0)&amp;ROUND(N1343,0),樣點!N:N,0)</f>
        <v>#N/A</v>
      </c>
      <c r="AI1343" s="5" t="str">
        <f t="shared" si="257"/>
        <v/>
      </c>
    </row>
    <row r="1344" spans="3:35">
      <c r="C1344" s="246" t="s">
        <v>610</v>
      </c>
      <c r="D1344" s="246" t="s">
        <v>691</v>
      </c>
      <c r="E1344" s="246" t="s">
        <v>706</v>
      </c>
      <c r="F1344" s="246" t="s">
        <v>707</v>
      </c>
      <c r="G1344" s="246">
        <v>2019</v>
      </c>
      <c r="H1344" s="246">
        <v>6</v>
      </c>
      <c r="I1344" s="246">
        <v>18</v>
      </c>
      <c r="J1344" s="246">
        <v>1</v>
      </c>
      <c r="K1344" s="246" t="s">
        <v>708</v>
      </c>
      <c r="L1344" s="246">
        <v>1</v>
      </c>
      <c r="M1344" s="246">
        <v>233585</v>
      </c>
      <c r="N1344" s="246">
        <v>2444850</v>
      </c>
      <c r="O1344" s="246">
        <v>10</v>
      </c>
      <c r="P1344" s="246">
        <v>5</v>
      </c>
      <c r="Q1344" s="246">
        <v>0</v>
      </c>
      <c r="R1344" s="246"/>
      <c r="S1344" s="246" t="s">
        <v>90</v>
      </c>
      <c r="T1344" s="246" t="s">
        <v>26</v>
      </c>
      <c r="U1344" s="246"/>
      <c r="V1344" t="str">
        <f>INDEX(樣區!H:H,MATCH(F1344,樣區!E:E,0))</f>
        <v>3月,5月</v>
      </c>
      <c r="W1344" s="3" t="str">
        <f t="shared" si="249"/>
        <v>Y</v>
      </c>
      <c r="X1344" s="3" t="str">
        <f t="shared" si="250"/>
        <v/>
      </c>
      <c r="Y1344" s="3" t="str">
        <f t="shared" si="251"/>
        <v>時間太晚</v>
      </c>
      <c r="Z1344" s="3" t="str">
        <f t="shared" si="252"/>
        <v/>
      </c>
      <c r="AA1344" s="3" t="str">
        <f t="shared" si="253"/>
        <v/>
      </c>
      <c r="AB1344" s="249" t="str">
        <f t="shared" si="254"/>
        <v/>
      </c>
      <c r="AC1344" s="3" t="str">
        <f t="shared" si="255"/>
        <v/>
      </c>
      <c r="AD1344" s="5" t="str">
        <f t="shared" ref="AD1344:AD1345" si="263">IF(ISBLANK(O1344),"需記錄時間",IFERROR(IF((AI1344-TIME(0,5,59))&lt;0,"需計滿6分鐘",""),""))</f>
        <v/>
      </c>
      <c r="AE1344" s="3" t="str">
        <f t="shared" si="256"/>
        <v/>
      </c>
      <c r="AF1344" s="3"/>
      <c r="AH1344">
        <f>MATCH(ROUND(M1344,0)&amp;ROUND(N1344,0),樣點!N:N,0)</f>
        <v>1564</v>
      </c>
      <c r="AI1344" s="5">
        <f t="shared" si="257"/>
        <v>6.9444450200535357E-3</v>
      </c>
    </row>
    <row r="1345" spans="3:35">
      <c r="C1345" s="246" t="s">
        <v>610</v>
      </c>
      <c r="D1345" s="246" t="s">
        <v>691</v>
      </c>
      <c r="E1345" s="246" t="s">
        <v>706</v>
      </c>
      <c r="F1345" s="246" t="s">
        <v>707</v>
      </c>
      <c r="G1345" s="246">
        <v>2019</v>
      </c>
      <c r="H1345" s="246">
        <v>6</v>
      </c>
      <c r="I1345" s="246">
        <v>18</v>
      </c>
      <c r="J1345" s="246">
        <v>1</v>
      </c>
      <c r="K1345" s="246" t="s">
        <v>708</v>
      </c>
      <c r="L1345" s="246">
        <v>2</v>
      </c>
      <c r="M1345" s="246">
        <v>233581</v>
      </c>
      <c r="N1345" s="246">
        <v>2445124</v>
      </c>
      <c r="O1345" s="246">
        <v>10</v>
      </c>
      <c r="P1345" s="246">
        <v>15</v>
      </c>
      <c r="Q1345" s="246">
        <v>0</v>
      </c>
      <c r="R1345" s="246"/>
      <c r="S1345" s="246" t="s">
        <v>90</v>
      </c>
      <c r="T1345" s="246" t="s">
        <v>26</v>
      </c>
      <c r="U1345" s="246"/>
      <c r="V1345" t="str">
        <f>INDEX(樣區!H:H,MATCH(F1345,樣區!E:E,0))</f>
        <v>3月,5月</v>
      </c>
      <c r="W1345" s="3" t="str">
        <f t="shared" si="249"/>
        <v>Y</v>
      </c>
      <c r="X1345" s="3" t="str">
        <f t="shared" si="250"/>
        <v/>
      </c>
      <c r="Y1345" s="3" t="str">
        <f t="shared" si="251"/>
        <v>時間太晚</v>
      </c>
      <c r="Z1345" s="3" t="str">
        <f t="shared" si="252"/>
        <v/>
      </c>
      <c r="AA1345" s="3" t="str">
        <f t="shared" si="253"/>
        <v/>
      </c>
      <c r="AB1345" s="249" t="str">
        <f t="shared" si="254"/>
        <v/>
      </c>
      <c r="AC1345" s="3" t="str">
        <f t="shared" si="255"/>
        <v/>
      </c>
      <c r="AD1345" s="5" t="str">
        <f t="shared" si="263"/>
        <v/>
      </c>
      <c r="AE1345" s="3" t="str">
        <f t="shared" si="256"/>
        <v/>
      </c>
      <c r="AF1345" s="3"/>
      <c r="AH1345">
        <f>MATCH(ROUND(M1345,0)&amp;ROUND(N1345,0),樣點!N:N,0)</f>
        <v>1565</v>
      </c>
      <c r="AI1345" s="5">
        <f t="shared" si="257"/>
        <v>6.9444439723156393E-3</v>
      </c>
    </row>
    <row r="1346" spans="3:35">
      <c r="C1346" s="246" t="s">
        <v>610</v>
      </c>
      <c r="D1346" s="246" t="s">
        <v>691</v>
      </c>
      <c r="E1346" s="246" t="s">
        <v>706</v>
      </c>
      <c r="F1346" s="246" t="s">
        <v>707</v>
      </c>
      <c r="G1346" s="246">
        <v>2019</v>
      </c>
      <c r="H1346" s="246">
        <v>6</v>
      </c>
      <c r="I1346" s="246">
        <v>18</v>
      </c>
      <c r="J1346" s="246">
        <v>1</v>
      </c>
      <c r="K1346" s="246" t="s">
        <v>708</v>
      </c>
      <c r="L1346" s="246">
        <v>3</v>
      </c>
      <c r="M1346" s="246">
        <v>233736</v>
      </c>
      <c r="N1346" s="246">
        <v>2445069</v>
      </c>
      <c r="O1346" s="246">
        <v>10</v>
      </c>
      <c r="P1346" s="246">
        <v>25</v>
      </c>
      <c r="Q1346" s="246">
        <v>4</v>
      </c>
      <c r="R1346" s="246" t="s">
        <v>43</v>
      </c>
      <c r="S1346" s="246" t="s">
        <v>44</v>
      </c>
      <c r="T1346" s="246" t="s">
        <v>26</v>
      </c>
      <c r="U1346" s="246"/>
      <c r="V1346" t="str">
        <f>INDEX(樣區!H:H,MATCH(F1346,樣區!E:E,0))</f>
        <v>3月,5月</v>
      </c>
      <c r="W1346" s="3" t="str">
        <f t="shared" ref="W1346:W1409" si="264">IF(ISNUMBER(AH1346),"Y","N")</f>
        <v>N</v>
      </c>
      <c r="X1346" s="3" t="str">
        <f t="shared" ref="X1346:X1409" si="265">IF(OR(ISBLANK(H1346),ISBLANK(I1346)),"需記錄日期","")</f>
        <v/>
      </c>
      <c r="Y1346" s="3" t="str">
        <f t="shared" ref="Y1346:Y1409" si="266">IF(O1346&gt;9,"時間太晚","")</f>
        <v>時間太晚</v>
      </c>
      <c r="Z1346" s="3" t="str">
        <f t="shared" ref="Z1346:Z1409" si="267">IF(ISBLANK(Q1346),"需記錄數量",IF(Q1346&gt;2,"2隻以上，請記為猴群",""))</f>
        <v>2隻以上，請記為猴群</v>
      </c>
      <c r="AA1346" s="3" t="str">
        <f t="shared" ref="AA1346:AA1409" si="268">IF(OR(Q1346=1,Q1346=2),IF(ISTEXT(R1346),"","需記錄距離"),"")</f>
        <v/>
      </c>
      <c r="AB1346" s="2" t="str">
        <f t="shared" ref="AB1346:AB1409" si="269">IF(S1346="Y",IF(Q1346&lt;&gt;2,"有叫聲應為猴群",""),"")</f>
        <v>有叫聲應為猴群</v>
      </c>
      <c r="AC1346" s="3" t="str">
        <f t="shared" ref="AC1346:AC1409" si="270">IF(ISBLANK(T1346),"需記錄棲地類型",IF(LEN(T1346)&lt;&gt;2,"請填最主要的棲地類型，其餘的可在備注補充說明",""))</f>
        <v/>
      </c>
      <c r="AD1346" s="5" t="str">
        <f>IF(ISBLANK(O1346),"需記錄時間",IFERROR(IF((AI1346-TIME(0,5,59))&lt;0,"需計滿6分鍾",""),""))</f>
        <v/>
      </c>
      <c r="AE1346" s="3" t="str">
        <f t="shared" ref="AE1346:AE1409" si="271">IF(COUNTIF(U1346,"*搖樹*")=1,IF(Q1346&lt;&gt;2,"有搖樹行為應為猴群",""),"")</f>
        <v/>
      </c>
      <c r="AF1346" s="3"/>
      <c r="AH1346" t="e">
        <f>MATCH(ROUND(M1346,0)&amp;ROUND(N1346,0),樣點!N:N,0)</f>
        <v>#N/A</v>
      </c>
      <c r="AI1346" s="5">
        <f t="shared" ref="AI1346:AI1409" si="272">IF((F1347&amp;J1347)=(F1346&amp;J1346),ABS((DATE(G1347,H1347,I1347)&amp;TIME(O1347,P1347,0))-(DATE(G1346,H1346,I1346)&amp;TIME(O1346,P1346,0))),"")</f>
        <v>6.9444450200535357E-3</v>
      </c>
    </row>
    <row r="1347" spans="3:35">
      <c r="C1347" s="246" t="s">
        <v>610</v>
      </c>
      <c r="D1347" s="246" t="s">
        <v>691</v>
      </c>
      <c r="E1347" s="246" t="s">
        <v>706</v>
      </c>
      <c r="F1347" s="246" t="s">
        <v>707</v>
      </c>
      <c r="G1347" s="246">
        <v>2019</v>
      </c>
      <c r="H1347" s="246">
        <v>6</v>
      </c>
      <c r="I1347" s="246">
        <v>18</v>
      </c>
      <c r="J1347" s="246">
        <v>1</v>
      </c>
      <c r="K1347" s="246" t="s">
        <v>708</v>
      </c>
      <c r="L1347" s="246">
        <v>4</v>
      </c>
      <c r="M1347" s="246">
        <v>233839</v>
      </c>
      <c r="N1347" s="246">
        <v>2445032</v>
      </c>
      <c r="O1347" s="246">
        <v>10</v>
      </c>
      <c r="P1347" s="246">
        <v>35</v>
      </c>
      <c r="Q1347" s="246">
        <v>0</v>
      </c>
      <c r="R1347" s="246"/>
      <c r="S1347" s="246" t="s">
        <v>90</v>
      </c>
      <c r="T1347" s="246" t="s">
        <v>26</v>
      </c>
      <c r="U1347" s="246"/>
      <c r="V1347" t="str">
        <f>INDEX(樣區!H:H,MATCH(F1347,樣區!E:E,0))</f>
        <v>3月,5月</v>
      </c>
      <c r="W1347" s="3" t="str">
        <f t="shared" si="264"/>
        <v>Y</v>
      </c>
      <c r="X1347" s="3" t="str">
        <f t="shared" si="265"/>
        <v/>
      </c>
      <c r="Y1347" s="3" t="str">
        <f t="shared" si="266"/>
        <v>時間太晚</v>
      </c>
      <c r="Z1347" s="3" t="str">
        <f t="shared" si="267"/>
        <v/>
      </c>
      <c r="AA1347" s="3" t="str">
        <f t="shared" si="268"/>
        <v/>
      </c>
      <c r="AB1347" s="249" t="str">
        <f t="shared" si="269"/>
        <v/>
      </c>
      <c r="AC1347" s="3" t="str">
        <f t="shared" si="270"/>
        <v/>
      </c>
      <c r="AD1347" s="5" t="str">
        <f t="shared" ref="AD1347:AD1355" si="273">IF(ISBLANK(O1347),"需記錄時間",IFERROR(IF((AI1347-TIME(0,5,59))&lt;0,"需計滿6分鐘",""),""))</f>
        <v/>
      </c>
      <c r="AE1347" s="3" t="str">
        <f t="shared" si="271"/>
        <v/>
      </c>
      <c r="AF1347" s="3"/>
      <c r="AH1347">
        <f>MATCH(ROUND(M1347,0)&amp;ROUND(N1347,0),樣點!N:N,0)</f>
        <v>1567</v>
      </c>
      <c r="AI1347" s="5">
        <f t="shared" si="272"/>
        <v>6.9444439723156393E-3</v>
      </c>
    </row>
    <row r="1348" spans="3:35">
      <c r="C1348" s="246" t="s">
        <v>610</v>
      </c>
      <c r="D1348" s="246" t="s">
        <v>691</v>
      </c>
      <c r="E1348" s="246" t="s">
        <v>706</v>
      </c>
      <c r="F1348" s="246" t="s">
        <v>707</v>
      </c>
      <c r="G1348" s="246">
        <v>2019</v>
      </c>
      <c r="H1348" s="246">
        <v>6</v>
      </c>
      <c r="I1348" s="246">
        <v>18</v>
      </c>
      <c r="J1348" s="246">
        <v>1</v>
      </c>
      <c r="K1348" s="246" t="s">
        <v>708</v>
      </c>
      <c r="L1348" s="246">
        <v>5</v>
      </c>
      <c r="M1348" s="246">
        <v>234054</v>
      </c>
      <c r="N1348" s="246">
        <v>2444950</v>
      </c>
      <c r="O1348" s="246">
        <v>10</v>
      </c>
      <c r="P1348" s="246">
        <v>45</v>
      </c>
      <c r="Q1348" s="246">
        <v>0</v>
      </c>
      <c r="R1348" s="246"/>
      <c r="S1348" s="246" t="s">
        <v>90</v>
      </c>
      <c r="T1348" s="246" t="s">
        <v>26</v>
      </c>
      <c r="U1348" s="246"/>
      <c r="V1348" t="str">
        <f>INDEX(樣區!H:H,MATCH(F1348,樣區!E:E,0))</f>
        <v>3月,5月</v>
      </c>
      <c r="W1348" s="3" t="str">
        <f t="shared" si="264"/>
        <v>Y</v>
      </c>
      <c r="X1348" s="3" t="str">
        <f t="shared" si="265"/>
        <v/>
      </c>
      <c r="Y1348" s="3" t="str">
        <f t="shared" si="266"/>
        <v>時間太晚</v>
      </c>
      <c r="Z1348" s="3" t="str">
        <f t="shared" si="267"/>
        <v/>
      </c>
      <c r="AA1348" s="3" t="str">
        <f t="shared" si="268"/>
        <v/>
      </c>
      <c r="AB1348" s="249" t="str">
        <f t="shared" si="269"/>
        <v/>
      </c>
      <c r="AC1348" s="3" t="str">
        <f t="shared" si="270"/>
        <v/>
      </c>
      <c r="AD1348" s="5" t="str">
        <f t="shared" si="273"/>
        <v/>
      </c>
      <c r="AE1348" s="3" t="str">
        <f t="shared" si="271"/>
        <v/>
      </c>
      <c r="AF1348" s="3"/>
      <c r="AH1348">
        <f>MATCH(ROUND(M1348,0)&amp;ROUND(N1348,0),樣點!N:N,0)</f>
        <v>1568</v>
      </c>
      <c r="AI1348" s="5">
        <f t="shared" si="272"/>
        <v>6.9444450200535357E-3</v>
      </c>
    </row>
    <row r="1349" spans="3:35">
      <c r="C1349" s="246" t="s">
        <v>610</v>
      </c>
      <c r="D1349" s="246" t="s">
        <v>691</v>
      </c>
      <c r="E1349" s="246" t="s">
        <v>706</v>
      </c>
      <c r="F1349" s="246" t="s">
        <v>707</v>
      </c>
      <c r="G1349" s="246">
        <v>2019</v>
      </c>
      <c r="H1349" s="246">
        <v>6</v>
      </c>
      <c r="I1349" s="246">
        <v>18</v>
      </c>
      <c r="J1349" s="246">
        <v>1</v>
      </c>
      <c r="K1349" s="246" t="s">
        <v>708</v>
      </c>
      <c r="L1349" s="246">
        <v>6</v>
      </c>
      <c r="M1349" s="246">
        <v>234218</v>
      </c>
      <c r="N1349" s="246">
        <v>2445024</v>
      </c>
      <c r="O1349" s="246">
        <v>10</v>
      </c>
      <c r="P1349" s="246">
        <v>55</v>
      </c>
      <c r="Q1349" s="246">
        <v>0</v>
      </c>
      <c r="R1349" s="246"/>
      <c r="S1349" s="246" t="s">
        <v>90</v>
      </c>
      <c r="T1349" s="246" t="s">
        <v>26</v>
      </c>
      <c r="U1349" s="246"/>
      <c r="V1349" t="str">
        <f>INDEX(樣區!H:H,MATCH(F1349,樣區!E:E,0))</f>
        <v>3月,5月</v>
      </c>
      <c r="W1349" s="3" t="str">
        <f t="shared" si="264"/>
        <v>Y</v>
      </c>
      <c r="X1349" s="3" t="str">
        <f t="shared" si="265"/>
        <v/>
      </c>
      <c r="Y1349" s="3" t="str">
        <f t="shared" si="266"/>
        <v>時間太晚</v>
      </c>
      <c r="Z1349" s="3" t="str">
        <f t="shared" si="267"/>
        <v/>
      </c>
      <c r="AA1349" s="3" t="str">
        <f t="shared" si="268"/>
        <v/>
      </c>
      <c r="AB1349" s="249" t="str">
        <f t="shared" si="269"/>
        <v/>
      </c>
      <c r="AC1349" s="3" t="str">
        <f t="shared" si="270"/>
        <v/>
      </c>
      <c r="AD1349" s="5" t="str">
        <f t="shared" si="273"/>
        <v/>
      </c>
      <c r="AE1349" s="3" t="str">
        <f t="shared" si="271"/>
        <v/>
      </c>
      <c r="AF1349" s="3"/>
      <c r="AH1349">
        <f>MATCH(ROUND(M1349,0)&amp;ROUND(N1349,0),樣點!N:N,0)</f>
        <v>1569</v>
      </c>
      <c r="AI1349" s="5" t="str">
        <f t="shared" si="272"/>
        <v/>
      </c>
    </row>
    <row r="1350" spans="3:35">
      <c r="C1350" s="246" t="s">
        <v>610</v>
      </c>
      <c r="D1350" s="246" t="s">
        <v>691</v>
      </c>
      <c r="E1350" s="246" t="s">
        <v>709</v>
      </c>
      <c r="F1350" s="246" t="s">
        <v>710</v>
      </c>
      <c r="G1350" s="246">
        <v>2019</v>
      </c>
      <c r="H1350" s="246">
        <v>6</v>
      </c>
      <c r="I1350" s="246">
        <v>29</v>
      </c>
      <c r="J1350" s="246">
        <v>1</v>
      </c>
      <c r="K1350" s="246" t="s">
        <v>703</v>
      </c>
      <c r="L1350" s="246">
        <v>1</v>
      </c>
      <c r="M1350" s="246">
        <v>231500</v>
      </c>
      <c r="N1350" s="246">
        <v>2436708</v>
      </c>
      <c r="O1350" s="246">
        <v>8</v>
      </c>
      <c r="P1350" s="246">
        <v>23</v>
      </c>
      <c r="Q1350" s="246">
        <v>0</v>
      </c>
      <c r="R1350" s="246"/>
      <c r="S1350" s="246" t="s">
        <v>90</v>
      </c>
      <c r="T1350" s="246" t="s">
        <v>26</v>
      </c>
      <c r="U1350" s="246"/>
      <c r="V1350" t="str">
        <f>INDEX(樣區!H:H,MATCH(F1350,樣區!E:E,0))</f>
        <v>3月,5月</v>
      </c>
      <c r="W1350" s="3" t="str">
        <f t="shared" si="264"/>
        <v>Y</v>
      </c>
      <c r="X1350" s="3" t="str">
        <f t="shared" si="265"/>
        <v/>
      </c>
      <c r="Y1350" s="3" t="str">
        <f t="shared" si="266"/>
        <v/>
      </c>
      <c r="Z1350" s="3" t="str">
        <f t="shared" si="267"/>
        <v/>
      </c>
      <c r="AA1350" s="3" t="str">
        <f t="shared" si="268"/>
        <v/>
      </c>
      <c r="AB1350" s="249" t="str">
        <f t="shared" si="269"/>
        <v/>
      </c>
      <c r="AC1350" s="3" t="str">
        <f t="shared" si="270"/>
        <v/>
      </c>
      <c r="AD1350" s="5" t="str">
        <f t="shared" si="273"/>
        <v/>
      </c>
      <c r="AE1350" s="3" t="str">
        <f t="shared" si="271"/>
        <v/>
      </c>
      <c r="AF1350" s="3"/>
      <c r="AH1350">
        <f>MATCH(ROUND(M1350,0)&amp;ROUND(N1350,0),樣點!N:N,0)</f>
        <v>1570</v>
      </c>
      <c r="AI1350" s="5">
        <f t="shared" si="272"/>
        <v>9.0277779963798821E-3</v>
      </c>
    </row>
    <row r="1351" spans="3:35">
      <c r="C1351" s="246" t="s">
        <v>610</v>
      </c>
      <c r="D1351" s="246" t="s">
        <v>691</v>
      </c>
      <c r="E1351" s="246" t="s">
        <v>709</v>
      </c>
      <c r="F1351" s="246" t="s">
        <v>710</v>
      </c>
      <c r="G1351" s="246">
        <v>2019</v>
      </c>
      <c r="H1351" s="246">
        <v>6</v>
      </c>
      <c r="I1351" s="246">
        <v>29</v>
      </c>
      <c r="J1351" s="246">
        <v>1</v>
      </c>
      <c r="K1351" s="246" t="s">
        <v>703</v>
      </c>
      <c r="L1351" s="246">
        <v>2</v>
      </c>
      <c r="M1351" s="246">
        <v>231137</v>
      </c>
      <c r="N1351" s="246">
        <v>2436350</v>
      </c>
      <c r="O1351" s="246">
        <v>8</v>
      </c>
      <c r="P1351" s="246">
        <v>36</v>
      </c>
      <c r="Q1351" s="246">
        <v>0</v>
      </c>
      <c r="R1351" s="246"/>
      <c r="S1351" s="246" t="s">
        <v>90</v>
      </c>
      <c r="T1351" s="246" t="s">
        <v>26</v>
      </c>
      <c r="U1351" s="246"/>
      <c r="V1351" t="str">
        <f>INDEX(樣區!H:H,MATCH(F1351,樣區!E:E,0))</f>
        <v>3月,5月</v>
      </c>
      <c r="W1351" s="3" t="str">
        <f t="shared" si="264"/>
        <v>Y</v>
      </c>
      <c r="X1351" s="3" t="str">
        <f t="shared" si="265"/>
        <v/>
      </c>
      <c r="Y1351" s="3" t="str">
        <f t="shared" si="266"/>
        <v/>
      </c>
      <c r="Z1351" s="3" t="str">
        <f t="shared" si="267"/>
        <v/>
      </c>
      <c r="AA1351" s="3" t="str">
        <f t="shared" si="268"/>
        <v/>
      </c>
      <c r="AB1351" s="249" t="str">
        <f t="shared" si="269"/>
        <v/>
      </c>
      <c r="AC1351" s="3" t="str">
        <f t="shared" si="270"/>
        <v/>
      </c>
      <c r="AD1351" s="5" t="str">
        <f t="shared" si="273"/>
        <v/>
      </c>
      <c r="AE1351" s="3" t="str">
        <f t="shared" si="271"/>
        <v/>
      </c>
      <c r="AF1351" s="3"/>
      <c r="AH1351">
        <f>MATCH(ROUND(M1351,0)&amp;ROUND(N1351,0),樣點!N:N,0)</f>
        <v>1571</v>
      </c>
      <c r="AI1351" s="5">
        <f t="shared" si="272"/>
        <v>1.0416667035315186E-2</v>
      </c>
    </row>
    <row r="1352" spans="3:35">
      <c r="C1352" s="246" t="s">
        <v>610</v>
      </c>
      <c r="D1352" s="246" t="s">
        <v>691</v>
      </c>
      <c r="E1352" s="246" t="s">
        <v>709</v>
      </c>
      <c r="F1352" s="246" t="s">
        <v>710</v>
      </c>
      <c r="G1352" s="246">
        <v>2019</v>
      </c>
      <c r="H1352" s="246">
        <v>6</v>
      </c>
      <c r="I1352" s="246">
        <v>29</v>
      </c>
      <c r="J1352" s="246">
        <v>1</v>
      </c>
      <c r="K1352" s="246" t="s">
        <v>703</v>
      </c>
      <c r="L1352" s="246">
        <v>3</v>
      </c>
      <c r="M1352" s="246">
        <v>230514</v>
      </c>
      <c r="N1352" s="246">
        <v>2436578</v>
      </c>
      <c r="O1352" s="246">
        <v>8</v>
      </c>
      <c r="P1352" s="246">
        <v>51</v>
      </c>
      <c r="Q1352" s="246">
        <v>0</v>
      </c>
      <c r="R1352" s="246"/>
      <c r="S1352" s="246" t="s">
        <v>90</v>
      </c>
      <c r="T1352" s="246" t="s">
        <v>26</v>
      </c>
      <c r="U1352" s="246"/>
      <c r="V1352" t="str">
        <f>INDEX(樣區!H:H,MATCH(F1352,樣區!E:E,0))</f>
        <v>3月,5月</v>
      </c>
      <c r="W1352" s="3" t="str">
        <f t="shared" si="264"/>
        <v>Y</v>
      </c>
      <c r="X1352" s="3" t="str">
        <f t="shared" si="265"/>
        <v/>
      </c>
      <c r="Y1352" s="3" t="str">
        <f t="shared" si="266"/>
        <v/>
      </c>
      <c r="Z1352" s="3" t="str">
        <f t="shared" si="267"/>
        <v/>
      </c>
      <c r="AA1352" s="3" t="str">
        <f t="shared" si="268"/>
        <v/>
      </c>
      <c r="AB1352" s="249" t="str">
        <f t="shared" si="269"/>
        <v/>
      </c>
      <c r="AC1352" s="3" t="str">
        <f t="shared" si="270"/>
        <v/>
      </c>
      <c r="AD1352" s="5" t="str">
        <f t="shared" si="273"/>
        <v/>
      </c>
      <c r="AE1352" s="3" t="str">
        <f t="shared" si="271"/>
        <v/>
      </c>
      <c r="AF1352" s="3"/>
      <c r="AH1352">
        <f>MATCH(ROUND(M1352,0)&amp;ROUND(N1352,0),樣點!N:N,0)</f>
        <v>1572</v>
      </c>
      <c r="AI1352" s="5">
        <f t="shared" si="272"/>
        <v>1.1111110972706228E-2</v>
      </c>
    </row>
    <row r="1353" spans="3:35">
      <c r="C1353" s="246" t="s">
        <v>610</v>
      </c>
      <c r="D1353" s="246" t="s">
        <v>691</v>
      </c>
      <c r="E1353" s="246" t="s">
        <v>709</v>
      </c>
      <c r="F1353" s="246" t="s">
        <v>710</v>
      </c>
      <c r="G1353" s="246">
        <v>2019</v>
      </c>
      <c r="H1353" s="246">
        <v>6</v>
      </c>
      <c r="I1353" s="246">
        <v>29</v>
      </c>
      <c r="J1353" s="246">
        <v>1</v>
      </c>
      <c r="K1353" s="246" t="s">
        <v>703</v>
      </c>
      <c r="L1353" s="246">
        <v>4</v>
      </c>
      <c r="M1353" s="246">
        <v>230163</v>
      </c>
      <c r="N1353" s="246">
        <v>2436797</v>
      </c>
      <c r="O1353" s="246">
        <v>9</v>
      </c>
      <c r="P1353" s="246">
        <v>7</v>
      </c>
      <c r="Q1353" s="246">
        <v>2</v>
      </c>
      <c r="R1353" s="246" t="s">
        <v>43</v>
      </c>
      <c r="S1353" s="246" t="s">
        <v>44</v>
      </c>
      <c r="T1353" s="246" t="s">
        <v>26</v>
      </c>
      <c r="U1353" s="246"/>
      <c r="V1353" t="str">
        <f>INDEX(樣區!H:H,MATCH(F1353,樣區!E:E,0))</f>
        <v>3月,5月</v>
      </c>
      <c r="W1353" s="3" t="str">
        <f t="shared" si="264"/>
        <v>Y</v>
      </c>
      <c r="X1353" s="3" t="str">
        <f t="shared" si="265"/>
        <v/>
      </c>
      <c r="Y1353" s="3" t="str">
        <f t="shared" si="266"/>
        <v/>
      </c>
      <c r="Z1353" s="3" t="str">
        <f t="shared" si="267"/>
        <v/>
      </c>
      <c r="AA1353" s="3" t="str">
        <f t="shared" si="268"/>
        <v/>
      </c>
      <c r="AB1353" s="249" t="str">
        <f t="shared" si="269"/>
        <v/>
      </c>
      <c r="AC1353" s="3" t="str">
        <f t="shared" si="270"/>
        <v/>
      </c>
      <c r="AD1353" s="5" t="str">
        <f t="shared" si="273"/>
        <v/>
      </c>
      <c r="AE1353" s="3" t="str">
        <f t="shared" si="271"/>
        <v/>
      </c>
      <c r="AF1353" s="3"/>
      <c r="AH1353">
        <f>MATCH(ROUND(M1353,0)&amp;ROUND(N1353,0),樣點!N:N,0)</f>
        <v>1573</v>
      </c>
      <c r="AI1353" s="5">
        <f t="shared" si="272"/>
        <v>7.6388890156522393E-3</v>
      </c>
    </row>
    <row r="1354" spans="3:35">
      <c r="C1354" s="246" t="s">
        <v>610</v>
      </c>
      <c r="D1354" s="246" t="s">
        <v>691</v>
      </c>
      <c r="E1354" s="246" t="s">
        <v>709</v>
      </c>
      <c r="F1354" s="246" t="s">
        <v>710</v>
      </c>
      <c r="G1354" s="246">
        <v>2019</v>
      </c>
      <c r="H1354" s="246">
        <v>6</v>
      </c>
      <c r="I1354" s="246">
        <v>29</v>
      </c>
      <c r="J1354" s="246">
        <v>1</v>
      </c>
      <c r="K1354" s="246" t="s">
        <v>703</v>
      </c>
      <c r="L1354" s="246">
        <v>5</v>
      </c>
      <c r="M1354" s="246">
        <v>230238</v>
      </c>
      <c r="N1354" s="246">
        <v>2437049</v>
      </c>
      <c r="O1354" s="246">
        <v>9</v>
      </c>
      <c r="P1354" s="246">
        <v>18</v>
      </c>
      <c r="Q1354" s="246">
        <v>2</v>
      </c>
      <c r="R1354" s="246" t="s">
        <v>43</v>
      </c>
      <c r="S1354" s="246" t="s">
        <v>90</v>
      </c>
      <c r="T1354" s="246" t="s">
        <v>26</v>
      </c>
      <c r="U1354" s="246"/>
      <c r="V1354" t="str">
        <f>INDEX(樣區!H:H,MATCH(F1354,樣區!E:E,0))</f>
        <v>3月,5月</v>
      </c>
      <c r="W1354" s="3" t="str">
        <f t="shared" si="264"/>
        <v>Y</v>
      </c>
      <c r="X1354" s="3" t="str">
        <f t="shared" si="265"/>
        <v/>
      </c>
      <c r="Y1354" s="3" t="str">
        <f t="shared" si="266"/>
        <v/>
      </c>
      <c r="Z1354" s="3" t="str">
        <f t="shared" si="267"/>
        <v/>
      </c>
      <c r="AA1354" s="3" t="str">
        <f t="shared" si="268"/>
        <v/>
      </c>
      <c r="AB1354" s="249" t="str">
        <f t="shared" si="269"/>
        <v/>
      </c>
      <c r="AC1354" s="3" t="str">
        <f t="shared" si="270"/>
        <v/>
      </c>
      <c r="AD1354" s="5" t="str">
        <f t="shared" si="273"/>
        <v/>
      </c>
      <c r="AE1354" s="3" t="str">
        <f t="shared" si="271"/>
        <v/>
      </c>
      <c r="AF1354" s="3"/>
      <c r="AH1354">
        <f>MATCH(ROUND(M1354,0)&amp;ROUND(N1354,0),樣點!N:N,0)</f>
        <v>1574</v>
      </c>
      <c r="AI1354" s="5">
        <f t="shared" si="272"/>
        <v>2.4305554979946464E-2</v>
      </c>
    </row>
    <row r="1355" spans="3:35">
      <c r="C1355" s="246" t="s">
        <v>610</v>
      </c>
      <c r="D1355" s="246" t="s">
        <v>691</v>
      </c>
      <c r="E1355" s="246" t="s">
        <v>709</v>
      </c>
      <c r="F1355" s="246" t="s">
        <v>710</v>
      </c>
      <c r="G1355" s="246">
        <v>2019</v>
      </c>
      <c r="H1355" s="246">
        <v>6</v>
      </c>
      <c r="I1355" s="246">
        <v>29</v>
      </c>
      <c r="J1355" s="246">
        <v>1</v>
      </c>
      <c r="K1355" s="246" t="s">
        <v>703</v>
      </c>
      <c r="L1355" s="246">
        <v>6</v>
      </c>
      <c r="M1355" s="246">
        <v>229913</v>
      </c>
      <c r="N1355" s="246">
        <v>2436920</v>
      </c>
      <c r="O1355" s="246">
        <v>9</v>
      </c>
      <c r="P1355" s="246">
        <v>53</v>
      </c>
      <c r="Q1355" s="246">
        <v>0</v>
      </c>
      <c r="R1355" s="246"/>
      <c r="S1355" s="246" t="s">
        <v>90</v>
      </c>
      <c r="T1355" s="246" t="s">
        <v>26</v>
      </c>
      <c r="U1355" s="246"/>
      <c r="V1355" t="str">
        <f>INDEX(樣區!H:H,MATCH(F1355,樣區!E:E,0))</f>
        <v>3月,5月</v>
      </c>
      <c r="W1355" s="3" t="str">
        <f t="shared" si="264"/>
        <v>Y</v>
      </c>
      <c r="X1355" s="3" t="str">
        <f t="shared" si="265"/>
        <v/>
      </c>
      <c r="Y1355" s="3" t="str">
        <f t="shared" si="266"/>
        <v/>
      </c>
      <c r="Z1355" s="3" t="str">
        <f t="shared" si="267"/>
        <v/>
      </c>
      <c r="AA1355" s="3" t="str">
        <f t="shared" si="268"/>
        <v/>
      </c>
      <c r="AB1355" s="249" t="str">
        <f t="shared" si="269"/>
        <v/>
      </c>
      <c r="AC1355" s="3" t="str">
        <f t="shared" si="270"/>
        <v/>
      </c>
      <c r="AD1355" s="5" t="str">
        <f t="shared" si="273"/>
        <v/>
      </c>
      <c r="AE1355" s="3" t="str">
        <f t="shared" si="271"/>
        <v/>
      </c>
      <c r="AF1355" s="3"/>
      <c r="AH1355">
        <f>MATCH(ROUND(M1355,0)&amp;ROUND(N1355,0),樣點!N:N,0)</f>
        <v>1575</v>
      </c>
      <c r="AI1355" s="5" t="str">
        <f t="shared" si="272"/>
        <v/>
      </c>
    </row>
    <row r="1356" spans="3:35">
      <c r="C1356" s="246" t="s">
        <v>610</v>
      </c>
      <c r="D1356" s="246" t="s">
        <v>691</v>
      </c>
      <c r="E1356" s="246" t="s">
        <v>711</v>
      </c>
      <c r="F1356" s="246" t="s">
        <v>712</v>
      </c>
      <c r="G1356" s="246">
        <v>2019</v>
      </c>
      <c r="H1356" s="246">
        <v>6</v>
      </c>
      <c r="I1356" s="246">
        <v>18</v>
      </c>
      <c r="J1356" s="246">
        <v>1</v>
      </c>
      <c r="K1356" s="246" t="s">
        <v>697</v>
      </c>
      <c r="L1356" s="246">
        <v>1</v>
      </c>
      <c r="M1356" s="246">
        <v>219074</v>
      </c>
      <c r="N1356" s="246">
        <v>2449494</v>
      </c>
      <c r="O1356" s="246">
        <v>12</v>
      </c>
      <c r="P1356" s="246">
        <v>25</v>
      </c>
      <c r="Q1356" s="246">
        <v>0</v>
      </c>
      <c r="R1356" s="246"/>
      <c r="S1356" s="246" t="s">
        <v>90</v>
      </c>
      <c r="T1356" s="246" t="s">
        <v>50</v>
      </c>
      <c r="U1356" s="246" t="s">
        <v>713</v>
      </c>
      <c r="V1356" t="e">
        <f>INDEX(樣區!H:H,MATCH(F1356,樣區!E:E,0))</f>
        <v>#N/A</v>
      </c>
      <c r="W1356" s="3" t="str">
        <f t="shared" si="264"/>
        <v>N</v>
      </c>
      <c r="X1356" s="3" t="str">
        <f t="shared" si="265"/>
        <v/>
      </c>
      <c r="Y1356" s="3" t="str">
        <f t="shared" si="266"/>
        <v>時間太晚</v>
      </c>
      <c r="Z1356" s="3" t="str">
        <f t="shared" si="267"/>
        <v/>
      </c>
      <c r="AA1356" s="3" t="str">
        <f t="shared" si="268"/>
        <v/>
      </c>
      <c r="AB1356" s="2" t="str">
        <f t="shared" si="269"/>
        <v/>
      </c>
      <c r="AC1356" s="3" t="str">
        <f t="shared" si="270"/>
        <v/>
      </c>
      <c r="AD1356" s="5" t="str">
        <f t="shared" ref="AD1356:AD1373" si="274">IF(ISBLANK(O1356),"需記錄時間",IFERROR(IF((AI1356-TIME(0,5,59))&lt;0,"需計滿6分鍾",""),""))</f>
        <v/>
      </c>
      <c r="AE1356" s="3" t="str">
        <f t="shared" si="271"/>
        <v/>
      </c>
      <c r="AF1356" s="3"/>
      <c r="AH1356" t="e">
        <f>MATCH(ROUND(M1356,0)&amp;ROUND(N1356,0),樣點!N:N,0)</f>
        <v>#N/A</v>
      </c>
      <c r="AI1356" s="5">
        <f t="shared" si="272"/>
        <v>4.1666660108603537E-3</v>
      </c>
    </row>
    <row r="1357" spans="3:35">
      <c r="C1357" s="246" t="s">
        <v>610</v>
      </c>
      <c r="D1357" s="246" t="s">
        <v>691</v>
      </c>
      <c r="E1357" s="246" t="s">
        <v>711</v>
      </c>
      <c r="F1357" s="246" t="s">
        <v>712</v>
      </c>
      <c r="G1357" s="246">
        <v>2019</v>
      </c>
      <c r="H1357" s="246">
        <v>6</v>
      </c>
      <c r="I1357" s="246">
        <v>18</v>
      </c>
      <c r="J1357" s="246">
        <v>1</v>
      </c>
      <c r="K1357" s="246" t="s">
        <v>697</v>
      </c>
      <c r="L1357" s="246">
        <v>2</v>
      </c>
      <c r="M1357" s="246">
        <v>219071</v>
      </c>
      <c r="N1357" s="246">
        <v>2449452</v>
      </c>
      <c r="O1357" s="246">
        <v>12</v>
      </c>
      <c r="P1357" s="246">
        <v>31</v>
      </c>
      <c r="Q1357" s="246">
        <v>0</v>
      </c>
      <c r="R1357" s="246"/>
      <c r="S1357" s="246" t="s">
        <v>90</v>
      </c>
      <c r="T1357" s="246" t="s">
        <v>50</v>
      </c>
      <c r="U1357" s="246" t="s">
        <v>713</v>
      </c>
      <c r="V1357" t="e">
        <f>INDEX(樣區!H:H,MATCH(F1357,樣區!E:E,0))</f>
        <v>#N/A</v>
      </c>
      <c r="W1357" s="3" t="str">
        <f t="shared" si="264"/>
        <v>N</v>
      </c>
      <c r="X1357" s="3" t="str">
        <f t="shared" si="265"/>
        <v/>
      </c>
      <c r="Y1357" s="3" t="str">
        <f t="shared" si="266"/>
        <v>時間太晚</v>
      </c>
      <c r="Z1357" s="3" t="str">
        <f t="shared" si="267"/>
        <v/>
      </c>
      <c r="AA1357" s="3" t="str">
        <f t="shared" si="268"/>
        <v/>
      </c>
      <c r="AB1357" s="2" t="str">
        <f t="shared" si="269"/>
        <v/>
      </c>
      <c r="AC1357" s="3" t="str">
        <f t="shared" si="270"/>
        <v/>
      </c>
      <c r="AD1357" s="5" t="str">
        <f t="shared" si="274"/>
        <v/>
      </c>
      <c r="AE1357" s="3" t="str">
        <f t="shared" si="271"/>
        <v/>
      </c>
      <c r="AF1357" s="3"/>
      <c r="AH1357" t="e">
        <f>MATCH(ROUND(M1357,0)&amp;ROUND(N1357,0),樣點!N:N,0)</f>
        <v>#N/A</v>
      </c>
      <c r="AI1357" s="5">
        <f t="shared" si="272"/>
        <v>4.1666670003905892E-3</v>
      </c>
    </row>
    <row r="1358" spans="3:35">
      <c r="C1358" s="246" t="s">
        <v>610</v>
      </c>
      <c r="D1358" s="246" t="s">
        <v>691</v>
      </c>
      <c r="E1358" s="246" t="s">
        <v>711</v>
      </c>
      <c r="F1358" s="246" t="s">
        <v>712</v>
      </c>
      <c r="G1358" s="246">
        <v>2019</v>
      </c>
      <c r="H1358" s="246">
        <v>6</v>
      </c>
      <c r="I1358" s="246">
        <v>18</v>
      </c>
      <c r="J1358" s="246">
        <v>1</v>
      </c>
      <c r="K1358" s="246" t="s">
        <v>697</v>
      </c>
      <c r="L1358" s="246">
        <v>3</v>
      </c>
      <c r="M1358" s="246">
        <v>219078</v>
      </c>
      <c r="N1358" s="246">
        <v>2449405</v>
      </c>
      <c r="O1358" s="246">
        <v>12</v>
      </c>
      <c r="P1358" s="246">
        <v>37</v>
      </c>
      <c r="Q1358" s="246">
        <v>0</v>
      </c>
      <c r="R1358" s="246"/>
      <c r="S1358" s="246" t="s">
        <v>90</v>
      </c>
      <c r="T1358" s="246" t="s">
        <v>50</v>
      </c>
      <c r="U1358" s="246" t="s">
        <v>713</v>
      </c>
      <c r="V1358" t="e">
        <f>INDEX(樣區!H:H,MATCH(F1358,樣區!E:E,0))</f>
        <v>#N/A</v>
      </c>
      <c r="W1358" s="3" t="str">
        <f t="shared" si="264"/>
        <v>N</v>
      </c>
      <c r="X1358" s="3" t="str">
        <f t="shared" si="265"/>
        <v/>
      </c>
      <c r="Y1358" s="3" t="str">
        <f t="shared" si="266"/>
        <v>時間太晚</v>
      </c>
      <c r="Z1358" s="3" t="str">
        <f t="shared" si="267"/>
        <v/>
      </c>
      <c r="AA1358" s="3" t="str">
        <f t="shared" si="268"/>
        <v/>
      </c>
      <c r="AB1358" s="2" t="str">
        <f t="shared" si="269"/>
        <v/>
      </c>
      <c r="AC1358" s="3" t="str">
        <f t="shared" si="270"/>
        <v/>
      </c>
      <c r="AD1358" s="5" t="str">
        <f t="shared" si="274"/>
        <v/>
      </c>
      <c r="AE1358" s="3" t="str">
        <f t="shared" si="271"/>
        <v/>
      </c>
      <c r="AF1358" s="3"/>
      <c r="AH1358" t="e">
        <f>MATCH(ROUND(M1358,0)&amp;ROUND(N1358,0),樣點!N:N,0)</f>
        <v>#N/A</v>
      </c>
      <c r="AI1358" s="5">
        <f t="shared" si="272"/>
        <v>4.8611109959892929E-3</v>
      </c>
    </row>
    <row r="1359" spans="3:35">
      <c r="C1359" s="246" t="s">
        <v>610</v>
      </c>
      <c r="D1359" s="246" t="s">
        <v>691</v>
      </c>
      <c r="E1359" s="246" t="s">
        <v>711</v>
      </c>
      <c r="F1359" s="246" t="s">
        <v>712</v>
      </c>
      <c r="G1359" s="246">
        <v>2019</v>
      </c>
      <c r="H1359" s="246">
        <v>6</v>
      </c>
      <c r="I1359" s="246">
        <v>18</v>
      </c>
      <c r="J1359" s="246">
        <v>1</v>
      </c>
      <c r="K1359" s="246" t="s">
        <v>697</v>
      </c>
      <c r="L1359" s="246">
        <v>4</v>
      </c>
      <c r="M1359" s="246">
        <v>219091</v>
      </c>
      <c r="N1359" s="246">
        <v>2449364</v>
      </c>
      <c r="O1359" s="246">
        <v>12</v>
      </c>
      <c r="P1359" s="246">
        <v>44</v>
      </c>
      <c r="Q1359" s="246">
        <v>0</v>
      </c>
      <c r="R1359" s="246"/>
      <c r="S1359" s="246" t="s">
        <v>90</v>
      </c>
      <c r="T1359" s="246" t="s">
        <v>50</v>
      </c>
      <c r="U1359" s="246" t="s">
        <v>713</v>
      </c>
      <c r="V1359" t="e">
        <f>INDEX(樣區!H:H,MATCH(F1359,樣區!E:E,0))</f>
        <v>#N/A</v>
      </c>
      <c r="W1359" s="3" t="str">
        <f t="shared" si="264"/>
        <v>N</v>
      </c>
      <c r="X1359" s="3" t="str">
        <f t="shared" si="265"/>
        <v/>
      </c>
      <c r="Y1359" s="3" t="str">
        <f t="shared" si="266"/>
        <v>時間太晚</v>
      </c>
      <c r="Z1359" s="3" t="str">
        <f t="shared" si="267"/>
        <v/>
      </c>
      <c r="AA1359" s="3" t="str">
        <f t="shared" si="268"/>
        <v/>
      </c>
      <c r="AB1359" s="2" t="str">
        <f t="shared" si="269"/>
        <v/>
      </c>
      <c r="AC1359" s="3" t="str">
        <f t="shared" si="270"/>
        <v/>
      </c>
      <c r="AD1359" s="5" t="str">
        <f t="shared" si="274"/>
        <v/>
      </c>
      <c r="AE1359" s="3" t="str">
        <f t="shared" si="271"/>
        <v/>
      </c>
      <c r="AF1359" s="3"/>
      <c r="AH1359" t="e">
        <f>MATCH(ROUND(M1359,0)&amp;ROUND(N1359,0),樣點!N:N,0)</f>
        <v>#N/A</v>
      </c>
      <c r="AI1359" s="5">
        <f t="shared" si="272"/>
        <v>4.8611109959892929E-3</v>
      </c>
    </row>
    <row r="1360" spans="3:35">
      <c r="C1360" s="246" t="s">
        <v>610</v>
      </c>
      <c r="D1360" s="246" t="s">
        <v>691</v>
      </c>
      <c r="E1360" s="246" t="s">
        <v>711</v>
      </c>
      <c r="F1360" s="246" t="s">
        <v>712</v>
      </c>
      <c r="G1360" s="246">
        <v>2019</v>
      </c>
      <c r="H1360" s="246">
        <v>6</v>
      </c>
      <c r="I1360" s="246">
        <v>18</v>
      </c>
      <c r="J1360" s="246">
        <v>1</v>
      </c>
      <c r="K1360" s="246" t="s">
        <v>697</v>
      </c>
      <c r="L1360" s="246">
        <v>5</v>
      </c>
      <c r="M1360" s="246">
        <v>219110</v>
      </c>
      <c r="N1360" s="246">
        <v>2449328</v>
      </c>
      <c r="O1360" s="246">
        <v>12</v>
      </c>
      <c r="P1360" s="246">
        <v>51</v>
      </c>
      <c r="Q1360" s="246">
        <v>0</v>
      </c>
      <c r="R1360" s="246"/>
      <c r="S1360" s="246" t="s">
        <v>90</v>
      </c>
      <c r="T1360" s="246" t="s">
        <v>50</v>
      </c>
      <c r="U1360" s="246" t="s">
        <v>713</v>
      </c>
      <c r="V1360" t="e">
        <f>INDEX(樣區!H:H,MATCH(F1360,樣區!E:E,0))</f>
        <v>#N/A</v>
      </c>
      <c r="W1360" s="3" t="str">
        <f t="shared" si="264"/>
        <v>N</v>
      </c>
      <c r="X1360" s="3" t="str">
        <f t="shared" si="265"/>
        <v/>
      </c>
      <c r="Y1360" s="3" t="str">
        <f t="shared" si="266"/>
        <v>時間太晚</v>
      </c>
      <c r="Z1360" s="3" t="str">
        <f t="shared" si="267"/>
        <v/>
      </c>
      <c r="AA1360" s="3" t="str">
        <f t="shared" si="268"/>
        <v/>
      </c>
      <c r="AB1360" s="2" t="str">
        <f t="shared" si="269"/>
        <v/>
      </c>
      <c r="AC1360" s="3" t="str">
        <f t="shared" si="270"/>
        <v/>
      </c>
      <c r="AD1360" s="5" t="str">
        <f t="shared" si="274"/>
        <v/>
      </c>
      <c r="AE1360" s="3" t="str">
        <f t="shared" si="271"/>
        <v/>
      </c>
      <c r="AF1360" s="3"/>
      <c r="AH1360" t="e">
        <f>MATCH(ROUND(M1360,0)&amp;ROUND(N1360,0),樣點!N:N,0)</f>
        <v>#N/A</v>
      </c>
      <c r="AI1360" s="5">
        <f t="shared" si="272"/>
        <v>4.8611109959892929E-3</v>
      </c>
    </row>
    <row r="1361" spans="3:35">
      <c r="C1361" s="246" t="s">
        <v>610</v>
      </c>
      <c r="D1361" s="246" t="s">
        <v>691</v>
      </c>
      <c r="E1361" s="246" t="s">
        <v>711</v>
      </c>
      <c r="F1361" s="246" t="s">
        <v>712</v>
      </c>
      <c r="G1361" s="246">
        <v>2019</v>
      </c>
      <c r="H1361" s="246">
        <v>6</v>
      </c>
      <c r="I1361" s="246">
        <v>18</v>
      </c>
      <c r="J1361" s="246">
        <v>1</v>
      </c>
      <c r="K1361" s="246" t="s">
        <v>697</v>
      </c>
      <c r="L1361" s="246">
        <v>6</v>
      </c>
      <c r="M1361" s="246">
        <v>219131</v>
      </c>
      <c r="N1361" s="246">
        <v>2449299</v>
      </c>
      <c r="O1361" s="246">
        <v>12</v>
      </c>
      <c r="P1361" s="246">
        <v>58</v>
      </c>
      <c r="Q1361" s="246">
        <v>0</v>
      </c>
      <c r="R1361" s="246"/>
      <c r="S1361" s="246" t="s">
        <v>90</v>
      </c>
      <c r="T1361" s="246" t="s">
        <v>50</v>
      </c>
      <c r="U1361" s="246" t="s">
        <v>713</v>
      </c>
      <c r="V1361" t="e">
        <f>INDEX(樣區!H:H,MATCH(F1361,樣區!E:E,0))</f>
        <v>#N/A</v>
      </c>
      <c r="W1361" s="3" t="str">
        <f t="shared" si="264"/>
        <v>N</v>
      </c>
      <c r="X1361" s="3" t="str">
        <f t="shared" si="265"/>
        <v/>
      </c>
      <c r="Y1361" s="3" t="str">
        <f t="shared" si="266"/>
        <v>時間太晚</v>
      </c>
      <c r="Z1361" s="3" t="str">
        <f t="shared" si="267"/>
        <v/>
      </c>
      <c r="AA1361" s="3" t="str">
        <f t="shared" si="268"/>
        <v/>
      </c>
      <c r="AB1361" s="2" t="str">
        <f t="shared" si="269"/>
        <v/>
      </c>
      <c r="AC1361" s="3" t="str">
        <f t="shared" si="270"/>
        <v/>
      </c>
      <c r="AD1361" s="5" t="str">
        <f t="shared" si="274"/>
        <v/>
      </c>
      <c r="AE1361" s="3" t="str">
        <f t="shared" si="271"/>
        <v/>
      </c>
      <c r="AF1361" s="3"/>
      <c r="AH1361" t="e">
        <f>MATCH(ROUND(M1361,0)&amp;ROUND(N1361,0),樣點!N:N,0)</f>
        <v>#N/A</v>
      </c>
      <c r="AI1361" s="5" t="str">
        <f t="shared" si="272"/>
        <v/>
      </c>
    </row>
    <row r="1362" spans="3:35">
      <c r="C1362" s="246" t="s">
        <v>610</v>
      </c>
      <c r="D1362" s="246" t="s">
        <v>691</v>
      </c>
      <c r="E1362" s="246" t="s">
        <v>714</v>
      </c>
      <c r="F1362" s="246" t="s">
        <v>715</v>
      </c>
      <c r="G1362" s="246">
        <v>2019</v>
      </c>
      <c r="H1362" s="246">
        <v>6</v>
      </c>
      <c r="I1362" s="246">
        <v>18</v>
      </c>
      <c r="J1362" s="246">
        <v>1</v>
      </c>
      <c r="K1362" s="246" t="s">
        <v>697</v>
      </c>
      <c r="L1362" s="246">
        <v>1</v>
      </c>
      <c r="M1362" s="246">
        <v>219514</v>
      </c>
      <c r="N1362" s="246">
        <v>2442191</v>
      </c>
      <c r="O1362" s="246">
        <v>11</v>
      </c>
      <c r="P1362" s="246">
        <v>21</v>
      </c>
      <c r="Q1362" s="246">
        <v>0</v>
      </c>
      <c r="R1362" s="246"/>
      <c r="S1362" s="246" t="s">
        <v>90</v>
      </c>
      <c r="T1362" s="246" t="s">
        <v>50</v>
      </c>
      <c r="U1362" s="246" t="s">
        <v>716</v>
      </c>
      <c r="V1362" t="e">
        <f>INDEX(樣區!H:H,MATCH(F1362,樣區!E:E,0))</f>
        <v>#N/A</v>
      </c>
      <c r="W1362" s="3" t="str">
        <f t="shared" si="264"/>
        <v>N</v>
      </c>
      <c r="X1362" s="3" t="str">
        <f t="shared" si="265"/>
        <v/>
      </c>
      <c r="Y1362" s="3" t="str">
        <f t="shared" si="266"/>
        <v>時間太晚</v>
      </c>
      <c r="Z1362" s="3" t="str">
        <f t="shared" si="267"/>
        <v/>
      </c>
      <c r="AA1362" s="3" t="str">
        <f t="shared" si="268"/>
        <v/>
      </c>
      <c r="AB1362" s="2" t="str">
        <f t="shared" si="269"/>
        <v/>
      </c>
      <c r="AC1362" s="3" t="str">
        <f t="shared" si="270"/>
        <v/>
      </c>
      <c r="AD1362" s="5" t="str">
        <f t="shared" si="274"/>
        <v/>
      </c>
      <c r="AE1362" s="3" t="str">
        <f t="shared" si="271"/>
        <v/>
      </c>
      <c r="AF1362" s="3"/>
      <c r="AH1362" t="e">
        <f>MATCH(ROUND(M1362,0)&amp;ROUND(N1362,0),樣點!N:N,0)</f>
        <v>#N/A</v>
      </c>
      <c r="AI1362" s="5">
        <f t="shared" si="272"/>
        <v>4.1666670003905892E-3</v>
      </c>
    </row>
    <row r="1363" spans="3:35">
      <c r="C1363" s="246" t="s">
        <v>610</v>
      </c>
      <c r="D1363" s="246" t="s">
        <v>691</v>
      </c>
      <c r="E1363" s="246" t="s">
        <v>714</v>
      </c>
      <c r="F1363" s="246" t="s">
        <v>715</v>
      </c>
      <c r="G1363" s="246">
        <v>2019</v>
      </c>
      <c r="H1363" s="246">
        <v>6</v>
      </c>
      <c r="I1363" s="246">
        <v>18</v>
      </c>
      <c r="J1363" s="246">
        <v>1</v>
      </c>
      <c r="K1363" s="246" t="s">
        <v>697</v>
      </c>
      <c r="L1363" s="246">
        <v>2</v>
      </c>
      <c r="M1363" s="246">
        <v>219504</v>
      </c>
      <c r="N1363" s="246">
        <v>2442237</v>
      </c>
      <c r="O1363" s="246">
        <v>11</v>
      </c>
      <c r="P1363" s="246">
        <v>27</v>
      </c>
      <c r="Q1363" s="246">
        <v>0</v>
      </c>
      <c r="R1363" s="246"/>
      <c r="S1363" s="246" t="s">
        <v>90</v>
      </c>
      <c r="T1363" s="246" t="s">
        <v>50</v>
      </c>
      <c r="U1363" s="246" t="s">
        <v>716</v>
      </c>
      <c r="V1363" t="e">
        <f>INDEX(樣區!H:H,MATCH(F1363,樣區!E:E,0))</f>
        <v>#N/A</v>
      </c>
      <c r="W1363" s="3" t="str">
        <f t="shared" si="264"/>
        <v>N</v>
      </c>
      <c r="X1363" s="3" t="str">
        <f t="shared" si="265"/>
        <v/>
      </c>
      <c r="Y1363" s="3" t="str">
        <f t="shared" si="266"/>
        <v>時間太晚</v>
      </c>
      <c r="Z1363" s="3" t="str">
        <f t="shared" si="267"/>
        <v/>
      </c>
      <c r="AA1363" s="3" t="str">
        <f t="shared" si="268"/>
        <v/>
      </c>
      <c r="AB1363" s="2" t="str">
        <f t="shared" si="269"/>
        <v/>
      </c>
      <c r="AC1363" s="3" t="str">
        <f t="shared" si="270"/>
        <v/>
      </c>
      <c r="AD1363" s="5" t="str">
        <f t="shared" si="274"/>
        <v/>
      </c>
      <c r="AE1363" s="3" t="str">
        <f t="shared" si="271"/>
        <v/>
      </c>
      <c r="AF1363" s="3"/>
      <c r="AH1363" t="e">
        <f>MATCH(ROUND(M1363,0)&amp;ROUND(N1363,0),樣點!N:N,0)</f>
        <v>#N/A</v>
      </c>
      <c r="AI1363" s="5">
        <f t="shared" si="272"/>
        <v>4.8611109959892929E-3</v>
      </c>
    </row>
    <row r="1364" spans="3:35">
      <c r="C1364" s="246" t="s">
        <v>610</v>
      </c>
      <c r="D1364" s="246" t="s">
        <v>691</v>
      </c>
      <c r="E1364" s="246" t="s">
        <v>714</v>
      </c>
      <c r="F1364" s="246" t="s">
        <v>715</v>
      </c>
      <c r="G1364" s="246">
        <v>2019</v>
      </c>
      <c r="H1364" s="246">
        <v>6</v>
      </c>
      <c r="I1364" s="246">
        <v>18</v>
      </c>
      <c r="J1364" s="246">
        <v>1</v>
      </c>
      <c r="K1364" s="246" t="s">
        <v>697</v>
      </c>
      <c r="L1364" s="246">
        <v>3</v>
      </c>
      <c r="M1364" s="246">
        <v>219494</v>
      </c>
      <c r="N1364" s="246">
        <v>2442280</v>
      </c>
      <c r="O1364" s="246">
        <v>11</v>
      </c>
      <c r="P1364" s="246">
        <v>34</v>
      </c>
      <c r="Q1364" s="246">
        <v>0</v>
      </c>
      <c r="R1364" s="246"/>
      <c r="S1364" s="246" t="s">
        <v>90</v>
      </c>
      <c r="T1364" s="246" t="s">
        <v>50</v>
      </c>
      <c r="U1364" s="246" t="s">
        <v>716</v>
      </c>
      <c r="V1364" t="e">
        <f>INDEX(樣區!H:H,MATCH(F1364,樣區!E:E,0))</f>
        <v>#N/A</v>
      </c>
      <c r="W1364" s="3" t="str">
        <f t="shared" si="264"/>
        <v>N</v>
      </c>
      <c r="X1364" s="3" t="str">
        <f t="shared" si="265"/>
        <v/>
      </c>
      <c r="Y1364" s="3" t="str">
        <f t="shared" si="266"/>
        <v>時間太晚</v>
      </c>
      <c r="Z1364" s="3" t="str">
        <f t="shared" si="267"/>
        <v/>
      </c>
      <c r="AA1364" s="3" t="str">
        <f t="shared" si="268"/>
        <v/>
      </c>
      <c r="AB1364" s="2" t="str">
        <f t="shared" si="269"/>
        <v/>
      </c>
      <c r="AC1364" s="3" t="str">
        <f t="shared" si="270"/>
        <v/>
      </c>
      <c r="AD1364" s="5" t="str">
        <f t="shared" si="274"/>
        <v/>
      </c>
      <c r="AE1364" s="3" t="str">
        <f t="shared" si="271"/>
        <v/>
      </c>
      <c r="AF1364" s="3"/>
      <c r="AH1364" t="e">
        <f>MATCH(ROUND(M1364,0)&amp;ROUND(N1364,0),樣點!N:N,0)</f>
        <v>#N/A</v>
      </c>
      <c r="AI1364" s="5">
        <f t="shared" si="272"/>
        <v>4.1666670003905892E-3</v>
      </c>
    </row>
    <row r="1365" spans="3:35">
      <c r="C1365" s="246" t="s">
        <v>610</v>
      </c>
      <c r="D1365" s="246" t="s">
        <v>691</v>
      </c>
      <c r="E1365" s="246" t="s">
        <v>714</v>
      </c>
      <c r="F1365" s="246" t="s">
        <v>715</v>
      </c>
      <c r="G1365" s="246">
        <v>2019</v>
      </c>
      <c r="H1365" s="246">
        <v>6</v>
      </c>
      <c r="I1365" s="246">
        <v>18</v>
      </c>
      <c r="J1365" s="246">
        <v>1</v>
      </c>
      <c r="K1365" s="246" t="s">
        <v>697</v>
      </c>
      <c r="L1365" s="246">
        <v>4</v>
      </c>
      <c r="M1365" s="246">
        <v>219703</v>
      </c>
      <c r="N1365" s="246">
        <v>2441596</v>
      </c>
      <c r="O1365" s="246">
        <v>11</v>
      </c>
      <c r="P1365" s="246">
        <v>40</v>
      </c>
      <c r="Q1365" s="246">
        <v>0</v>
      </c>
      <c r="R1365" s="246"/>
      <c r="S1365" s="246" t="s">
        <v>90</v>
      </c>
      <c r="T1365" s="246" t="s">
        <v>50</v>
      </c>
      <c r="U1365" s="246" t="s">
        <v>716</v>
      </c>
      <c r="V1365" t="e">
        <f>INDEX(樣區!H:H,MATCH(F1365,樣區!E:E,0))</f>
        <v>#N/A</v>
      </c>
      <c r="W1365" s="3" t="str">
        <f t="shared" si="264"/>
        <v>N</v>
      </c>
      <c r="X1365" s="3" t="str">
        <f t="shared" si="265"/>
        <v/>
      </c>
      <c r="Y1365" s="3" t="str">
        <f t="shared" si="266"/>
        <v>時間太晚</v>
      </c>
      <c r="Z1365" s="3" t="str">
        <f t="shared" si="267"/>
        <v/>
      </c>
      <c r="AA1365" s="3" t="str">
        <f t="shared" si="268"/>
        <v/>
      </c>
      <c r="AB1365" s="2" t="str">
        <f t="shared" si="269"/>
        <v/>
      </c>
      <c r="AC1365" s="3" t="str">
        <f t="shared" si="270"/>
        <v/>
      </c>
      <c r="AD1365" s="5" t="str">
        <f t="shared" si="274"/>
        <v/>
      </c>
      <c r="AE1365" s="3" t="str">
        <f t="shared" si="271"/>
        <v/>
      </c>
      <c r="AF1365" s="3"/>
      <c r="AH1365" t="e">
        <f>MATCH(ROUND(M1365,0)&amp;ROUND(N1365,0),樣點!N:N,0)</f>
        <v>#N/A</v>
      </c>
      <c r="AI1365" s="5">
        <f t="shared" si="272"/>
        <v>4.1666660108603537E-3</v>
      </c>
    </row>
    <row r="1366" spans="3:35">
      <c r="C1366" s="246" t="s">
        <v>610</v>
      </c>
      <c r="D1366" s="246" t="s">
        <v>691</v>
      </c>
      <c r="E1366" s="246" t="s">
        <v>714</v>
      </c>
      <c r="F1366" s="246" t="s">
        <v>715</v>
      </c>
      <c r="G1366" s="246">
        <v>2019</v>
      </c>
      <c r="H1366" s="246">
        <v>6</v>
      </c>
      <c r="I1366" s="246">
        <v>18</v>
      </c>
      <c r="J1366" s="246">
        <v>1</v>
      </c>
      <c r="K1366" s="246" t="s">
        <v>697</v>
      </c>
      <c r="L1366" s="246">
        <v>5</v>
      </c>
      <c r="M1366" s="246">
        <v>219503</v>
      </c>
      <c r="N1366" s="246">
        <v>2442478</v>
      </c>
      <c r="O1366" s="246">
        <v>11</v>
      </c>
      <c r="P1366" s="246">
        <v>46</v>
      </c>
      <c r="Q1366" s="246">
        <v>0</v>
      </c>
      <c r="R1366" s="246"/>
      <c r="S1366" s="246" t="s">
        <v>90</v>
      </c>
      <c r="T1366" s="246" t="s">
        <v>50</v>
      </c>
      <c r="U1366" s="246" t="s">
        <v>716</v>
      </c>
      <c r="V1366" t="e">
        <f>INDEX(樣區!H:H,MATCH(F1366,樣區!E:E,0))</f>
        <v>#N/A</v>
      </c>
      <c r="W1366" s="3" t="str">
        <f t="shared" si="264"/>
        <v>N</v>
      </c>
      <c r="X1366" s="3" t="str">
        <f t="shared" si="265"/>
        <v/>
      </c>
      <c r="Y1366" s="3" t="str">
        <f t="shared" si="266"/>
        <v>時間太晚</v>
      </c>
      <c r="Z1366" s="3" t="str">
        <f t="shared" si="267"/>
        <v/>
      </c>
      <c r="AA1366" s="3" t="str">
        <f t="shared" si="268"/>
        <v/>
      </c>
      <c r="AB1366" s="2" t="str">
        <f t="shared" si="269"/>
        <v/>
      </c>
      <c r="AC1366" s="3" t="str">
        <f t="shared" si="270"/>
        <v/>
      </c>
      <c r="AD1366" s="5" t="str">
        <f t="shared" si="274"/>
        <v/>
      </c>
      <c r="AE1366" s="3" t="str">
        <f t="shared" si="271"/>
        <v/>
      </c>
      <c r="AF1366" s="3"/>
      <c r="AH1366" t="e">
        <f>MATCH(ROUND(M1366,0)&amp;ROUND(N1366,0),樣點!N:N,0)</f>
        <v>#N/A</v>
      </c>
      <c r="AI1366" s="5">
        <f t="shared" si="272"/>
        <v>4.1666670003905892E-3</v>
      </c>
    </row>
    <row r="1367" spans="3:35">
      <c r="C1367" s="246" t="s">
        <v>610</v>
      </c>
      <c r="D1367" s="246" t="s">
        <v>691</v>
      </c>
      <c r="E1367" s="246" t="s">
        <v>714</v>
      </c>
      <c r="F1367" s="246" t="s">
        <v>715</v>
      </c>
      <c r="G1367" s="246">
        <v>2019</v>
      </c>
      <c r="H1367" s="246">
        <v>6</v>
      </c>
      <c r="I1367" s="246">
        <v>18</v>
      </c>
      <c r="J1367" s="246">
        <v>1</v>
      </c>
      <c r="K1367" s="246" t="s">
        <v>697</v>
      </c>
      <c r="L1367" s="246">
        <v>6</v>
      </c>
      <c r="M1367" s="246">
        <v>219458</v>
      </c>
      <c r="N1367" s="246">
        <v>2442574</v>
      </c>
      <c r="O1367" s="246">
        <v>11</v>
      </c>
      <c r="P1367" s="246">
        <v>52</v>
      </c>
      <c r="Q1367" s="246">
        <v>0</v>
      </c>
      <c r="R1367" s="246"/>
      <c r="S1367" s="246" t="s">
        <v>90</v>
      </c>
      <c r="T1367" s="246" t="s">
        <v>50</v>
      </c>
      <c r="U1367" s="246" t="s">
        <v>716</v>
      </c>
      <c r="V1367" t="e">
        <f>INDEX(樣區!H:H,MATCH(F1367,樣區!E:E,0))</f>
        <v>#N/A</v>
      </c>
      <c r="W1367" s="3" t="str">
        <f t="shared" si="264"/>
        <v>N</v>
      </c>
      <c r="X1367" s="3" t="str">
        <f t="shared" si="265"/>
        <v/>
      </c>
      <c r="Y1367" s="3" t="str">
        <f t="shared" si="266"/>
        <v>時間太晚</v>
      </c>
      <c r="Z1367" s="3" t="str">
        <f t="shared" si="267"/>
        <v/>
      </c>
      <c r="AA1367" s="3" t="str">
        <f t="shared" si="268"/>
        <v/>
      </c>
      <c r="AB1367" s="2" t="str">
        <f t="shared" si="269"/>
        <v/>
      </c>
      <c r="AC1367" s="3" t="str">
        <f t="shared" si="270"/>
        <v/>
      </c>
      <c r="AD1367" s="5" t="str">
        <f t="shared" si="274"/>
        <v/>
      </c>
      <c r="AE1367" s="3" t="str">
        <f t="shared" si="271"/>
        <v/>
      </c>
      <c r="AF1367" s="3"/>
      <c r="AH1367" t="e">
        <f>MATCH(ROUND(M1367,0)&amp;ROUND(N1367,0),樣點!N:N,0)</f>
        <v>#N/A</v>
      </c>
      <c r="AI1367" s="5" t="str">
        <f t="shared" si="272"/>
        <v/>
      </c>
    </row>
    <row r="1368" spans="3:35">
      <c r="C1368" s="246" t="s">
        <v>610</v>
      </c>
      <c r="D1368" s="246" t="s">
        <v>691</v>
      </c>
      <c r="E1368" s="246" t="s">
        <v>717</v>
      </c>
      <c r="F1368" s="246" t="s">
        <v>718</v>
      </c>
      <c r="G1368" s="246">
        <v>2019</v>
      </c>
      <c r="H1368" s="246">
        <v>6</v>
      </c>
      <c r="I1368" s="246">
        <v>18</v>
      </c>
      <c r="J1368" s="246">
        <v>1</v>
      </c>
      <c r="K1368" s="246" t="s">
        <v>697</v>
      </c>
      <c r="L1368" s="246">
        <v>1</v>
      </c>
      <c r="M1368" s="246">
        <v>227169</v>
      </c>
      <c r="N1368" s="246">
        <v>2441825</v>
      </c>
      <c r="O1368" s="246">
        <v>11</v>
      </c>
      <c r="P1368" s="246">
        <v>21</v>
      </c>
      <c r="Q1368" s="246">
        <v>0</v>
      </c>
      <c r="R1368" s="246"/>
      <c r="S1368" s="246" t="s">
        <v>90</v>
      </c>
      <c r="T1368" s="246" t="s">
        <v>50</v>
      </c>
      <c r="U1368" s="246"/>
      <c r="V1368" t="str">
        <f>INDEX(樣區!H:H,MATCH(F1368,樣區!E:E,0))</f>
        <v>3月,5月</v>
      </c>
      <c r="W1368" s="3" t="str">
        <f t="shared" si="264"/>
        <v>N</v>
      </c>
      <c r="X1368" s="3" t="str">
        <f t="shared" si="265"/>
        <v/>
      </c>
      <c r="Y1368" s="3" t="str">
        <f t="shared" si="266"/>
        <v>時間太晚</v>
      </c>
      <c r="Z1368" s="3" t="str">
        <f t="shared" si="267"/>
        <v/>
      </c>
      <c r="AA1368" s="3" t="str">
        <f t="shared" si="268"/>
        <v/>
      </c>
      <c r="AB1368" s="2" t="str">
        <f t="shared" si="269"/>
        <v/>
      </c>
      <c r="AC1368" s="3" t="str">
        <f t="shared" si="270"/>
        <v/>
      </c>
      <c r="AD1368" s="5" t="str">
        <f t="shared" si="274"/>
        <v/>
      </c>
      <c r="AE1368" s="3" t="str">
        <f t="shared" si="271"/>
        <v/>
      </c>
      <c r="AF1368" s="3"/>
      <c r="AH1368" t="e">
        <f>MATCH(ROUND(M1368,0)&amp;ROUND(N1368,0),樣點!N:N,0)</f>
        <v>#N/A</v>
      </c>
      <c r="AI1368" s="5">
        <f t="shared" si="272"/>
        <v>4.1666670003905892E-3</v>
      </c>
    </row>
    <row r="1369" spans="3:35">
      <c r="C1369" s="246" t="s">
        <v>610</v>
      </c>
      <c r="D1369" s="246" t="s">
        <v>691</v>
      </c>
      <c r="E1369" s="246" t="s">
        <v>717</v>
      </c>
      <c r="F1369" s="246" t="s">
        <v>718</v>
      </c>
      <c r="G1369" s="246">
        <v>2019</v>
      </c>
      <c r="H1369" s="246">
        <v>6</v>
      </c>
      <c r="I1369" s="246">
        <v>18</v>
      </c>
      <c r="J1369" s="246">
        <v>1</v>
      </c>
      <c r="K1369" s="246" t="s">
        <v>697</v>
      </c>
      <c r="L1369" s="246">
        <v>2</v>
      </c>
      <c r="M1369" s="246">
        <v>227024</v>
      </c>
      <c r="N1369" s="246">
        <v>2441751</v>
      </c>
      <c r="O1369" s="246">
        <v>11</v>
      </c>
      <c r="P1369" s="246">
        <v>27</v>
      </c>
      <c r="Q1369" s="246">
        <v>0</v>
      </c>
      <c r="R1369" s="246"/>
      <c r="S1369" s="246" t="s">
        <v>90</v>
      </c>
      <c r="T1369" s="246" t="s">
        <v>50</v>
      </c>
      <c r="U1369" s="246"/>
      <c r="V1369" t="str">
        <f>INDEX(樣區!H:H,MATCH(F1369,樣區!E:E,0))</f>
        <v>3月,5月</v>
      </c>
      <c r="W1369" s="3" t="str">
        <f t="shared" si="264"/>
        <v>N</v>
      </c>
      <c r="X1369" s="3" t="str">
        <f t="shared" si="265"/>
        <v/>
      </c>
      <c r="Y1369" s="3" t="str">
        <f t="shared" si="266"/>
        <v>時間太晚</v>
      </c>
      <c r="Z1369" s="3" t="str">
        <f t="shared" si="267"/>
        <v/>
      </c>
      <c r="AA1369" s="3" t="str">
        <f t="shared" si="268"/>
        <v/>
      </c>
      <c r="AB1369" s="2" t="str">
        <f t="shared" si="269"/>
        <v/>
      </c>
      <c r="AC1369" s="3" t="str">
        <f t="shared" si="270"/>
        <v/>
      </c>
      <c r="AD1369" s="5" t="str">
        <f t="shared" si="274"/>
        <v/>
      </c>
      <c r="AE1369" s="3" t="str">
        <f t="shared" si="271"/>
        <v/>
      </c>
      <c r="AF1369" s="3"/>
      <c r="AH1369" t="e">
        <f>MATCH(ROUND(M1369,0)&amp;ROUND(N1369,0),樣點!N:N,0)</f>
        <v>#N/A</v>
      </c>
      <c r="AI1369" s="5">
        <f t="shared" si="272"/>
        <v>4.8611109959892929E-3</v>
      </c>
    </row>
    <row r="1370" spans="3:35">
      <c r="C1370" s="246" t="s">
        <v>610</v>
      </c>
      <c r="D1370" s="246" t="s">
        <v>691</v>
      </c>
      <c r="E1370" s="246" t="s">
        <v>717</v>
      </c>
      <c r="F1370" s="246" t="s">
        <v>718</v>
      </c>
      <c r="G1370" s="246">
        <v>2019</v>
      </c>
      <c r="H1370" s="246">
        <v>6</v>
      </c>
      <c r="I1370" s="246">
        <v>18</v>
      </c>
      <c r="J1370" s="246">
        <v>1</v>
      </c>
      <c r="K1370" s="246" t="s">
        <v>697</v>
      </c>
      <c r="L1370" s="246">
        <v>3</v>
      </c>
      <c r="M1370" s="246">
        <v>226960</v>
      </c>
      <c r="N1370" s="246">
        <v>2441679</v>
      </c>
      <c r="O1370" s="246">
        <v>11</v>
      </c>
      <c r="P1370" s="246">
        <v>34</v>
      </c>
      <c r="Q1370" s="246">
        <v>0</v>
      </c>
      <c r="R1370" s="246"/>
      <c r="S1370" s="246" t="s">
        <v>90</v>
      </c>
      <c r="T1370" s="246" t="s">
        <v>50</v>
      </c>
      <c r="U1370" s="246"/>
      <c r="V1370" t="str">
        <f>INDEX(樣區!H:H,MATCH(F1370,樣區!E:E,0))</f>
        <v>3月,5月</v>
      </c>
      <c r="W1370" s="3" t="str">
        <f t="shared" si="264"/>
        <v>N</v>
      </c>
      <c r="X1370" s="3" t="str">
        <f t="shared" si="265"/>
        <v/>
      </c>
      <c r="Y1370" s="3" t="str">
        <f t="shared" si="266"/>
        <v>時間太晚</v>
      </c>
      <c r="Z1370" s="3" t="str">
        <f t="shared" si="267"/>
        <v/>
      </c>
      <c r="AA1370" s="3" t="str">
        <f t="shared" si="268"/>
        <v/>
      </c>
      <c r="AB1370" s="2" t="str">
        <f t="shared" si="269"/>
        <v/>
      </c>
      <c r="AC1370" s="3" t="str">
        <f t="shared" si="270"/>
        <v/>
      </c>
      <c r="AD1370" s="5" t="str">
        <f t="shared" si="274"/>
        <v/>
      </c>
      <c r="AE1370" s="3" t="str">
        <f t="shared" si="271"/>
        <v/>
      </c>
      <c r="AF1370" s="3"/>
      <c r="AH1370" t="e">
        <f>MATCH(ROUND(M1370,0)&amp;ROUND(N1370,0),樣點!N:N,0)</f>
        <v>#N/A</v>
      </c>
      <c r="AI1370" s="5">
        <f t="shared" si="272"/>
        <v>4.1666670003905892E-3</v>
      </c>
    </row>
    <row r="1371" spans="3:35">
      <c r="C1371" s="246" t="s">
        <v>610</v>
      </c>
      <c r="D1371" s="246" t="s">
        <v>691</v>
      </c>
      <c r="E1371" s="246" t="s">
        <v>717</v>
      </c>
      <c r="F1371" s="246" t="s">
        <v>718</v>
      </c>
      <c r="G1371" s="246">
        <v>2019</v>
      </c>
      <c r="H1371" s="246">
        <v>6</v>
      </c>
      <c r="I1371" s="246">
        <v>18</v>
      </c>
      <c r="J1371" s="246">
        <v>1</v>
      </c>
      <c r="K1371" s="246" t="s">
        <v>697</v>
      </c>
      <c r="L1371" s="246">
        <v>4</v>
      </c>
      <c r="M1371" s="246">
        <v>226916</v>
      </c>
      <c r="N1371" s="246">
        <v>2441626</v>
      </c>
      <c r="O1371" s="246">
        <v>11</v>
      </c>
      <c r="P1371" s="246">
        <v>40</v>
      </c>
      <c r="Q1371" s="246">
        <v>0</v>
      </c>
      <c r="R1371" s="246"/>
      <c r="S1371" s="246" t="s">
        <v>90</v>
      </c>
      <c r="T1371" s="246" t="s">
        <v>50</v>
      </c>
      <c r="U1371" s="246"/>
      <c r="V1371" t="str">
        <f>INDEX(樣區!H:H,MATCH(F1371,樣區!E:E,0))</f>
        <v>3月,5月</v>
      </c>
      <c r="W1371" s="3" t="str">
        <f t="shared" si="264"/>
        <v>N</v>
      </c>
      <c r="X1371" s="3" t="str">
        <f t="shared" si="265"/>
        <v/>
      </c>
      <c r="Y1371" s="3" t="str">
        <f t="shared" si="266"/>
        <v>時間太晚</v>
      </c>
      <c r="Z1371" s="3" t="str">
        <f t="shared" si="267"/>
        <v/>
      </c>
      <c r="AA1371" s="3" t="str">
        <f t="shared" si="268"/>
        <v/>
      </c>
      <c r="AB1371" s="2" t="str">
        <f t="shared" si="269"/>
        <v/>
      </c>
      <c r="AC1371" s="3" t="str">
        <f t="shared" si="270"/>
        <v/>
      </c>
      <c r="AD1371" s="5" t="str">
        <f t="shared" si="274"/>
        <v/>
      </c>
      <c r="AE1371" s="3" t="str">
        <f t="shared" si="271"/>
        <v/>
      </c>
      <c r="AF1371" s="3"/>
      <c r="AH1371" t="e">
        <f>MATCH(ROUND(M1371,0)&amp;ROUND(N1371,0),樣點!N:N,0)</f>
        <v>#N/A</v>
      </c>
      <c r="AI1371" s="5">
        <f t="shared" si="272"/>
        <v>4.1666660108603537E-3</v>
      </c>
    </row>
    <row r="1372" spans="3:35">
      <c r="C1372" s="246" t="s">
        <v>610</v>
      </c>
      <c r="D1372" s="246" t="s">
        <v>691</v>
      </c>
      <c r="E1372" s="246" t="s">
        <v>717</v>
      </c>
      <c r="F1372" s="246" t="s">
        <v>718</v>
      </c>
      <c r="G1372" s="246">
        <v>2019</v>
      </c>
      <c r="H1372" s="246">
        <v>6</v>
      </c>
      <c r="I1372" s="246">
        <v>18</v>
      </c>
      <c r="J1372" s="246">
        <v>1</v>
      </c>
      <c r="K1372" s="246" t="s">
        <v>697</v>
      </c>
      <c r="L1372" s="246">
        <v>5</v>
      </c>
      <c r="M1372" s="246">
        <v>226868</v>
      </c>
      <c r="N1372" s="246">
        <v>2441564</v>
      </c>
      <c r="O1372" s="246">
        <v>11</v>
      </c>
      <c r="P1372" s="246">
        <v>46</v>
      </c>
      <c r="Q1372" s="246">
        <v>0</v>
      </c>
      <c r="R1372" s="246"/>
      <c r="S1372" s="246" t="s">
        <v>90</v>
      </c>
      <c r="T1372" s="246" t="s">
        <v>50</v>
      </c>
      <c r="U1372" s="246"/>
      <c r="V1372" t="str">
        <f>INDEX(樣區!H:H,MATCH(F1372,樣區!E:E,0))</f>
        <v>3月,5月</v>
      </c>
      <c r="W1372" s="3" t="str">
        <f t="shared" si="264"/>
        <v>N</v>
      </c>
      <c r="X1372" s="3" t="str">
        <f t="shared" si="265"/>
        <v/>
      </c>
      <c r="Y1372" s="3" t="str">
        <f t="shared" si="266"/>
        <v>時間太晚</v>
      </c>
      <c r="Z1372" s="3" t="str">
        <f t="shared" si="267"/>
        <v/>
      </c>
      <c r="AA1372" s="3" t="str">
        <f t="shared" si="268"/>
        <v/>
      </c>
      <c r="AB1372" s="2" t="str">
        <f t="shared" si="269"/>
        <v/>
      </c>
      <c r="AC1372" s="3" t="str">
        <f t="shared" si="270"/>
        <v/>
      </c>
      <c r="AD1372" s="5" t="str">
        <f t="shared" si="274"/>
        <v/>
      </c>
      <c r="AE1372" s="3" t="str">
        <f t="shared" si="271"/>
        <v/>
      </c>
      <c r="AF1372" s="3"/>
      <c r="AH1372" t="e">
        <f>MATCH(ROUND(M1372,0)&amp;ROUND(N1372,0),樣點!N:N,0)</f>
        <v>#N/A</v>
      </c>
      <c r="AI1372" s="5">
        <f t="shared" si="272"/>
        <v>4.1666670003905892E-3</v>
      </c>
    </row>
    <row r="1373" spans="3:35">
      <c r="C1373" s="246" t="s">
        <v>610</v>
      </c>
      <c r="D1373" s="246" t="s">
        <v>691</v>
      </c>
      <c r="E1373" s="246" t="s">
        <v>717</v>
      </c>
      <c r="F1373" s="246" t="s">
        <v>718</v>
      </c>
      <c r="G1373" s="246">
        <v>2019</v>
      </c>
      <c r="H1373" s="246">
        <v>6</v>
      </c>
      <c r="I1373" s="246">
        <v>18</v>
      </c>
      <c r="J1373" s="246">
        <v>1</v>
      </c>
      <c r="K1373" s="246" t="s">
        <v>697</v>
      </c>
      <c r="L1373" s="246">
        <v>6</v>
      </c>
      <c r="M1373" s="246">
        <v>226813</v>
      </c>
      <c r="N1373" s="246">
        <v>2441518</v>
      </c>
      <c r="O1373" s="246">
        <v>11</v>
      </c>
      <c r="P1373" s="246">
        <v>52</v>
      </c>
      <c r="Q1373" s="246">
        <v>0</v>
      </c>
      <c r="R1373" s="246"/>
      <c r="S1373" s="246" t="s">
        <v>90</v>
      </c>
      <c r="T1373" s="246" t="s">
        <v>50</v>
      </c>
      <c r="U1373" s="246"/>
      <c r="V1373" t="str">
        <f>INDEX(樣區!H:H,MATCH(F1373,樣區!E:E,0))</f>
        <v>3月,5月</v>
      </c>
      <c r="W1373" s="3" t="str">
        <f t="shared" si="264"/>
        <v>N</v>
      </c>
      <c r="X1373" s="3" t="str">
        <f t="shared" si="265"/>
        <v/>
      </c>
      <c r="Y1373" s="3" t="str">
        <f t="shared" si="266"/>
        <v>時間太晚</v>
      </c>
      <c r="Z1373" s="3" t="str">
        <f t="shared" si="267"/>
        <v/>
      </c>
      <c r="AA1373" s="3" t="str">
        <f t="shared" si="268"/>
        <v/>
      </c>
      <c r="AB1373" s="2" t="str">
        <f t="shared" si="269"/>
        <v/>
      </c>
      <c r="AC1373" s="3" t="str">
        <f t="shared" si="270"/>
        <v/>
      </c>
      <c r="AD1373" s="5" t="str">
        <f t="shared" si="274"/>
        <v/>
      </c>
      <c r="AE1373" s="3" t="str">
        <f t="shared" si="271"/>
        <v/>
      </c>
      <c r="AF1373" s="3"/>
      <c r="AH1373" t="e">
        <f>MATCH(ROUND(M1373,0)&amp;ROUND(N1373,0),樣點!N:N,0)</f>
        <v>#N/A</v>
      </c>
      <c r="AI1373" s="5" t="str">
        <f t="shared" si="272"/>
        <v/>
      </c>
    </row>
    <row r="1374" spans="3:35">
      <c r="C1374" s="246" t="s">
        <v>610</v>
      </c>
      <c r="D1374" s="246" t="s">
        <v>691</v>
      </c>
      <c r="E1374" s="246" t="s">
        <v>719</v>
      </c>
      <c r="F1374" s="246" t="s">
        <v>720</v>
      </c>
      <c r="G1374" s="246">
        <v>2019</v>
      </c>
      <c r="H1374" s="246">
        <v>6</v>
      </c>
      <c r="I1374" s="246">
        <v>18</v>
      </c>
      <c r="J1374" s="246">
        <v>1</v>
      </c>
      <c r="K1374" s="246" t="s">
        <v>721</v>
      </c>
      <c r="L1374" s="246">
        <v>1</v>
      </c>
      <c r="M1374" s="246">
        <v>232340</v>
      </c>
      <c r="N1374" s="246">
        <v>2440428</v>
      </c>
      <c r="O1374" s="246">
        <v>10</v>
      </c>
      <c r="P1374" s="246">
        <v>25</v>
      </c>
      <c r="Q1374" s="246">
        <v>0</v>
      </c>
      <c r="R1374" s="246"/>
      <c r="S1374" s="246" t="s">
        <v>90</v>
      </c>
      <c r="T1374" s="246" t="s">
        <v>26</v>
      </c>
      <c r="U1374" s="246"/>
      <c r="V1374" t="str">
        <f>INDEX(樣區!H:H,MATCH(F1374,樣區!E:E,0))</f>
        <v>3月,5月</v>
      </c>
      <c r="W1374" s="3" t="str">
        <f t="shared" si="264"/>
        <v>Y</v>
      </c>
      <c r="X1374" s="3" t="str">
        <f t="shared" si="265"/>
        <v/>
      </c>
      <c r="Y1374" s="3" t="str">
        <f t="shared" si="266"/>
        <v>時間太晚</v>
      </c>
      <c r="Z1374" s="3" t="str">
        <f t="shared" si="267"/>
        <v/>
      </c>
      <c r="AA1374" s="3" t="str">
        <f t="shared" si="268"/>
        <v/>
      </c>
      <c r="AB1374" s="249" t="str">
        <f t="shared" si="269"/>
        <v/>
      </c>
      <c r="AC1374" s="3" t="str">
        <f t="shared" si="270"/>
        <v/>
      </c>
      <c r="AD1374" s="5" t="str">
        <f t="shared" ref="AD1374:AD1429" si="275">IF(ISBLANK(O1374),"需記錄時間",IFERROR(IF((AI1374-TIME(0,5,59))&lt;0,"需計滿6分鐘",""),""))</f>
        <v/>
      </c>
      <c r="AE1374" s="3" t="str">
        <f t="shared" si="271"/>
        <v/>
      </c>
      <c r="AF1374" s="3"/>
      <c r="AH1374">
        <f>MATCH(ROUND(M1374,0)&amp;ROUND(N1374,0),樣點!N:N,0)</f>
        <v>1605</v>
      </c>
      <c r="AI1374" s="5">
        <f t="shared" si="272"/>
        <v>4.1666670003905892E-3</v>
      </c>
    </row>
    <row r="1375" spans="3:35">
      <c r="C1375" s="246" t="s">
        <v>610</v>
      </c>
      <c r="D1375" s="246" t="s">
        <v>691</v>
      </c>
      <c r="E1375" s="246" t="s">
        <v>719</v>
      </c>
      <c r="F1375" s="246" t="s">
        <v>720</v>
      </c>
      <c r="G1375" s="246">
        <v>2019</v>
      </c>
      <c r="H1375" s="246">
        <v>6</v>
      </c>
      <c r="I1375" s="246">
        <v>18</v>
      </c>
      <c r="J1375" s="246">
        <v>1</v>
      </c>
      <c r="K1375" s="246" t="s">
        <v>721</v>
      </c>
      <c r="L1375" s="246">
        <v>2</v>
      </c>
      <c r="M1375" s="246">
        <v>232377</v>
      </c>
      <c r="N1375" s="246">
        <v>2440505</v>
      </c>
      <c r="O1375" s="246">
        <v>10</v>
      </c>
      <c r="P1375" s="246">
        <v>31</v>
      </c>
      <c r="Q1375" s="246">
        <v>0</v>
      </c>
      <c r="R1375" s="246"/>
      <c r="S1375" s="246" t="s">
        <v>90</v>
      </c>
      <c r="T1375" s="246" t="s">
        <v>26</v>
      </c>
      <c r="U1375" s="246"/>
      <c r="V1375" t="str">
        <f>INDEX(樣區!H:H,MATCH(F1375,樣區!E:E,0))</f>
        <v>3月,5月</v>
      </c>
      <c r="W1375" s="3" t="str">
        <f t="shared" si="264"/>
        <v>Y</v>
      </c>
      <c r="X1375" s="3" t="str">
        <f t="shared" si="265"/>
        <v/>
      </c>
      <c r="Y1375" s="3" t="str">
        <f t="shared" si="266"/>
        <v>時間太晚</v>
      </c>
      <c r="Z1375" s="3" t="str">
        <f t="shared" si="267"/>
        <v/>
      </c>
      <c r="AA1375" s="3" t="str">
        <f t="shared" si="268"/>
        <v/>
      </c>
      <c r="AB1375" s="249" t="str">
        <f t="shared" si="269"/>
        <v/>
      </c>
      <c r="AC1375" s="3" t="str">
        <f t="shared" si="270"/>
        <v/>
      </c>
      <c r="AD1375" s="5" t="str">
        <f t="shared" si="275"/>
        <v/>
      </c>
      <c r="AE1375" s="3" t="str">
        <f t="shared" si="271"/>
        <v/>
      </c>
      <c r="AF1375" s="3"/>
      <c r="AH1375">
        <f>MATCH(ROUND(M1375,0)&amp;ROUND(N1375,0),樣點!N:N,0)</f>
        <v>1606</v>
      </c>
      <c r="AI1375" s="5">
        <f t="shared" si="272"/>
        <v>4.1666670003905892E-3</v>
      </c>
    </row>
    <row r="1376" spans="3:35">
      <c r="C1376" s="246" t="s">
        <v>610</v>
      </c>
      <c r="D1376" s="246" t="s">
        <v>691</v>
      </c>
      <c r="E1376" s="246" t="s">
        <v>719</v>
      </c>
      <c r="F1376" s="246" t="s">
        <v>720</v>
      </c>
      <c r="G1376" s="246">
        <v>2019</v>
      </c>
      <c r="H1376" s="246">
        <v>6</v>
      </c>
      <c r="I1376" s="246">
        <v>18</v>
      </c>
      <c r="J1376" s="246">
        <v>1</v>
      </c>
      <c r="K1376" s="246" t="s">
        <v>721</v>
      </c>
      <c r="L1376" s="246">
        <v>3</v>
      </c>
      <c r="M1376" s="246">
        <v>232394</v>
      </c>
      <c r="N1376" s="246">
        <v>2440351</v>
      </c>
      <c r="O1376" s="246">
        <v>10</v>
      </c>
      <c r="P1376" s="246">
        <v>37</v>
      </c>
      <c r="Q1376" s="246">
        <v>0</v>
      </c>
      <c r="R1376" s="246"/>
      <c r="S1376" s="246" t="s">
        <v>90</v>
      </c>
      <c r="T1376" s="246" t="s">
        <v>26</v>
      </c>
      <c r="U1376" s="246"/>
      <c r="V1376" t="str">
        <f>INDEX(樣區!H:H,MATCH(F1376,樣區!E:E,0))</f>
        <v>3月,5月</v>
      </c>
      <c r="W1376" s="3" t="str">
        <f t="shared" si="264"/>
        <v>Y</v>
      </c>
      <c r="X1376" s="3" t="str">
        <f t="shared" si="265"/>
        <v/>
      </c>
      <c r="Y1376" s="3" t="str">
        <f t="shared" si="266"/>
        <v>時間太晚</v>
      </c>
      <c r="Z1376" s="3" t="str">
        <f t="shared" si="267"/>
        <v/>
      </c>
      <c r="AA1376" s="3" t="str">
        <f t="shared" si="268"/>
        <v/>
      </c>
      <c r="AB1376" s="249" t="str">
        <f t="shared" si="269"/>
        <v/>
      </c>
      <c r="AC1376" s="3" t="str">
        <f t="shared" si="270"/>
        <v/>
      </c>
      <c r="AD1376" s="5" t="str">
        <f t="shared" si="275"/>
        <v/>
      </c>
      <c r="AE1376" s="3" t="str">
        <f t="shared" si="271"/>
        <v/>
      </c>
      <c r="AF1376" s="3"/>
      <c r="AH1376">
        <f>MATCH(ROUND(M1376,0)&amp;ROUND(N1376,0),樣點!N:N,0)</f>
        <v>1607</v>
      </c>
      <c r="AI1376" s="5">
        <f t="shared" si="272"/>
        <v>4.1666660108603537E-3</v>
      </c>
    </row>
    <row r="1377" spans="3:35">
      <c r="C1377" s="246" t="s">
        <v>610</v>
      </c>
      <c r="D1377" s="246" t="s">
        <v>691</v>
      </c>
      <c r="E1377" s="246" t="s">
        <v>719</v>
      </c>
      <c r="F1377" s="246" t="s">
        <v>720</v>
      </c>
      <c r="G1377" s="246">
        <v>2019</v>
      </c>
      <c r="H1377" s="246">
        <v>6</v>
      </c>
      <c r="I1377" s="246">
        <v>18</v>
      </c>
      <c r="J1377" s="246">
        <v>1</v>
      </c>
      <c r="K1377" s="246" t="s">
        <v>721</v>
      </c>
      <c r="L1377" s="246">
        <v>4</v>
      </c>
      <c r="M1377" s="246">
        <v>232486</v>
      </c>
      <c r="N1377" s="246">
        <v>2440289</v>
      </c>
      <c r="O1377" s="246">
        <v>10</v>
      </c>
      <c r="P1377" s="246">
        <v>43</v>
      </c>
      <c r="Q1377" s="246">
        <v>0</v>
      </c>
      <c r="R1377" s="246"/>
      <c r="S1377" s="246" t="s">
        <v>90</v>
      </c>
      <c r="T1377" s="246" t="s">
        <v>133</v>
      </c>
      <c r="U1377" s="246"/>
      <c r="V1377" t="str">
        <f>INDEX(樣區!H:H,MATCH(F1377,樣區!E:E,0))</f>
        <v>3月,5月</v>
      </c>
      <c r="W1377" s="3" t="str">
        <f t="shared" si="264"/>
        <v>Y</v>
      </c>
      <c r="X1377" s="3" t="str">
        <f t="shared" si="265"/>
        <v/>
      </c>
      <c r="Y1377" s="3" t="str">
        <f t="shared" si="266"/>
        <v>時間太晚</v>
      </c>
      <c r="Z1377" s="3" t="str">
        <f t="shared" si="267"/>
        <v/>
      </c>
      <c r="AA1377" s="3" t="str">
        <f t="shared" si="268"/>
        <v/>
      </c>
      <c r="AB1377" s="249" t="str">
        <f t="shared" si="269"/>
        <v/>
      </c>
      <c r="AC1377" s="3" t="str">
        <f t="shared" si="270"/>
        <v/>
      </c>
      <c r="AD1377" s="5" t="str">
        <f t="shared" si="275"/>
        <v/>
      </c>
      <c r="AE1377" s="3" t="str">
        <f t="shared" si="271"/>
        <v/>
      </c>
      <c r="AF1377" s="3"/>
      <c r="AH1377">
        <f>MATCH(ROUND(M1377,0)&amp;ROUND(N1377,0),樣點!N:N,0)</f>
        <v>1608</v>
      </c>
      <c r="AI1377" s="5">
        <f t="shared" si="272"/>
        <v>4.1666670003905892E-3</v>
      </c>
    </row>
    <row r="1378" spans="3:35">
      <c r="C1378" s="246" t="s">
        <v>610</v>
      </c>
      <c r="D1378" s="246" t="s">
        <v>691</v>
      </c>
      <c r="E1378" s="246" t="s">
        <v>719</v>
      </c>
      <c r="F1378" s="246" t="s">
        <v>720</v>
      </c>
      <c r="G1378" s="246">
        <v>2019</v>
      </c>
      <c r="H1378" s="246">
        <v>6</v>
      </c>
      <c r="I1378" s="246">
        <v>18</v>
      </c>
      <c r="J1378" s="246">
        <v>1</v>
      </c>
      <c r="K1378" s="246" t="s">
        <v>721</v>
      </c>
      <c r="L1378" s="246">
        <v>5</v>
      </c>
      <c r="M1378" s="246">
        <v>232549</v>
      </c>
      <c r="N1378" s="246">
        <v>2440388</v>
      </c>
      <c r="O1378" s="246">
        <v>10</v>
      </c>
      <c r="P1378" s="246">
        <v>49</v>
      </c>
      <c r="Q1378" s="246">
        <v>0</v>
      </c>
      <c r="R1378" s="246"/>
      <c r="S1378" s="246" t="s">
        <v>90</v>
      </c>
      <c r="T1378" s="246" t="s">
        <v>61</v>
      </c>
      <c r="U1378" s="246"/>
      <c r="V1378" t="str">
        <f>INDEX(樣區!H:H,MATCH(F1378,樣區!E:E,0))</f>
        <v>3月,5月</v>
      </c>
      <c r="W1378" s="3" t="str">
        <f t="shared" si="264"/>
        <v>Y</v>
      </c>
      <c r="X1378" s="3" t="str">
        <f t="shared" si="265"/>
        <v/>
      </c>
      <c r="Y1378" s="3" t="str">
        <f t="shared" si="266"/>
        <v>時間太晚</v>
      </c>
      <c r="Z1378" s="3" t="str">
        <f t="shared" si="267"/>
        <v/>
      </c>
      <c r="AA1378" s="3" t="str">
        <f t="shared" si="268"/>
        <v/>
      </c>
      <c r="AB1378" s="249" t="str">
        <f t="shared" si="269"/>
        <v/>
      </c>
      <c r="AC1378" s="3" t="str">
        <f t="shared" si="270"/>
        <v/>
      </c>
      <c r="AD1378" s="5" t="str">
        <f t="shared" si="275"/>
        <v/>
      </c>
      <c r="AE1378" s="3" t="str">
        <f t="shared" si="271"/>
        <v/>
      </c>
      <c r="AF1378" s="3"/>
      <c r="AH1378">
        <f>MATCH(ROUND(M1378,0)&amp;ROUND(N1378,0),樣點!N:N,0)</f>
        <v>1609</v>
      </c>
      <c r="AI1378" s="5">
        <f t="shared" si="272"/>
        <v>4.1666670003905892E-3</v>
      </c>
    </row>
    <row r="1379" spans="3:35">
      <c r="C1379" s="246" t="s">
        <v>610</v>
      </c>
      <c r="D1379" s="246" t="s">
        <v>691</v>
      </c>
      <c r="E1379" s="246" t="s">
        <v>719</v>
      </c>
      <c r="F1379" s="246" t="s">
        <v>720</v>
      </c>
      <c r="G1379" s="246">
        <v>2019</v>
      </c>
      <c r="H1379" s="246">
        <v>6</v>
      </c>
      <c r="I1379" s="246">
        <v>18</v>
      </c>
      <c r="J1379" s="246">
        <v>1</v>
      </c>
      <c r="K1379" s="246" t="s">
        <v>721</v>
      </c>
      <c r="L1379" s="246">
        <v>6</v>
      </c>
      <c r="M1379" s="246">
        <v>232695</v>
      </c>
      <c r="N1379" s="246">
        <v>2440391</v>
      </c>
      <c r="O1379" s="246">
        <v>10</v>
      </c>
      <c r="P1379" s="246">
        <v>55</v>
      </c>
      <c r="Q1379" s="246">
        <v>0</v>
      </c>
      <c r="R1379" s="246"/>
      <c r="S1379" s="246" t="s">
        <v>90</v>
      </c>
      <c r="T1379" s="246" t="s">
        <v>26</v>
      </c>
      <c r="U1379" s="246"/>
      <c r="V1379" t="str">
        <f>INDEX(樣區!H:H,MATCH(F1379,樣區!E:E,0))</f>
        <v>3月,5月</v>
      </c>
      <c r="W1379" s="3" t="str">
        <f t="shared" si="264"/>
        <v>Y</v>
      </c>
      <c r="X1379" s="3" t="str">
        <f t="shared" si="265"/>
        <v/>
      </c>
      <c r="Y1379" s="3" t="str">
        <f t="shared" si="266"/>
        <v>時間太晚</v>
      </c>
      <c r="Z1379" s="3" t="str">
        <f t="shared" si="267"/>
        <v/>
      </c>
      <c r="AA1379" s="3" t="str">
        <f t="shared" si="268"/>
        <v/>
      </c>
      <c r="AB1379" s="249" t="str">
        <f t="shared" si="269"/>
        <v/>
      </c>
      <c r="AC1379" s="3" t="str">
        <f t="shared" si="270"/>
        <v/>
      </c>
      <c r="AD1379" s="5" t="str">
        <f t="shared" si="275"/>
        <v/>
      </c>
      <c r="AE1379" s="3" t="str">
        <f t="shared" si="271"/>
        <v/>
      </c>
      <c r="AF1379" s="3"/>
      <c r="AH1379">
        <f>MATCH(ROUND(M1379,0)&amp;ROUND(N1379,0),樣點!N:N,0)</f>
        <v>1610</v>
      </c>
      <c r="AI1379" s="5" t="str">
        <f t="shared" si="272"/>
        <v/>
      </c>
    </row>
    <row r="1380" spans="3:35">
      <c r="C1380" s="246" t="s">
        <v>610</v>
      </c>
      <c r="D1380" s="246" t="s">
        <v>722</v>
      </c>
      <c r="E1380" s="246" t="s">
        <v>723</v>
      </c>
      <c r="F1380" s="246" t="s">
        <v>724</v>
      </c>
      <c r="G1380" s="246">
        <v>2019</v>
      </c>
      <c r="H1380" s="246">
        <v>5</v>
      </c>
      <c r="I1380" s="246">
        <v>22</v>
      </c>
      <c r="J1380" s="246">
        <v>2</v>
      </c>
      <c r="K1380" s="246" t="s">
        <v>725</v>
      </c>
      <c r="L1380" s="247">
        <v>1</v>
      </c>
      <c r="M1380" s="246">
        <v>213142</v>
      </c>
      <c r="N1380" s="246">
        <v>2527744</v>
      </c>
      <c r="O1380" s="246">
        <v>11</v>
      </c>
      <c r="P1380" s="246">
        <v>0</v>
      </c>
      <c r="Q1380" s="246">
        <v>2</v>
      </c>
      <c r="R1380" s="246" t="s">
        <v>43</v>
      </c>
      <c r="S1380" s="246" t="s">
        <v>44</v>
      </c>
      <c r="T1380" s="246" t="s">
        <v>26</v>
      </c>
      <c r="U1380" s="246" t="s">
        <v>726</v>
      </c>
      <c r="V1380" t="str">
        <f>INDEX(樣區!H:H,MATCH(F1380,樣區!E:E,0))</f>
        <v>3月,5月</v>
      </c>
      <c r="W1380" s="3" t="str">
        <f t="shared" si="264"/>
        <v>Y</v>
      </c>
      <c r="X1380" s="3" t="str">
        <f t="shared" si="265"/>
        <v/>
      </c>
      <c r="Y1380" s="3" t="str">
        <f t="shared" si="266"/>
        <v>時間太晚</v>
      </c>
      <c r="Z1380" s="3" t="str">
        <f t="shared" si="267"/>
        <v/>
      </c>
      <c r="AA1380" s="3" t="str">
        <f t="shared" si="268"/>
        <v/>
      </c>
      <c r="AB1380" s="249" t="str">
        <f t="shared" si="269"/>
        <v/>
      </c>
      <c r="AC1380" s="3" t="str">
        <f t="shared" si="270"/>
        <v/>
      </c>
      <c r="AD1380" s="5" t="str">
        <f t="shared" si="275"/>
        <v/>
      </c>
      <c r="AE1380" s="3" t="str">
        <f t="shared" si="271"/>
        <v/>
      </c>
      <c r="AF1380" s="3"/>
      <c r="AH1380">
        <f>MATCH(ROUND(M1380,0)&amp;ROUND(N1380,0),樣點!N:N,0)</f>
        <v>1297</v>
      </c>
      <c r="AI1380" s="5">
        <f t="shared" si="272"/>
        <v>1.0416667035315186E-2</v>
      </c>
    </row>
    <row r="1381" spans="3:35">
      <c r="C1381" s="246" t="s">
        <v>610</v>
      </c>
      <c r="D1381" s="246" t="s">
        <v>722</v>
      </c>
      <c r="E1381" s="246" t="s">
        <v>723</v>
      </c>
      <c r="F1381" s="246" t="s">
        <v>724</v>
      </c>
      <c r="G1381" s="246">
        <v>2019</v>
      </c>
      <c r="H1381" s="246">
        <v>5</v>
      </c>
      <c r="I1381" s="246">
        <v>22</v>
      </c>
      <c r="J1381" s="246">
        <v>2</v>
      </c>
      <c r="K1381" s="246" t="s">
        <v>725</v>
      </c>
      <c r="L1381" s="247">
        <v>2</v>
      </c>
      <c r="M1381" s="246">
        <v>213088</v>
      </c>
      <c r="N1381" s="246">
        <v>2528257</v>
      </c>
      <c r="O1381" s="246">
        <v>10</v>
      </c>
      <c r="P1381" s="246">
        <v>45</v>
      </c>
      <c r="Q1381" s="246">
        <v>0</v>
      </c>
      <c r="R1381" s="246"/>
      <c r="S1381" s="246" t="s">
        <v>90</v>
      </c>
      <c r="T1381" s="246" t="s">
        <v>26</v>
      </c>
      <c r="U1381" s="246"/>
      <c r="V1381" t="str">
        <f>INDEX(樣區!H:H,MATCH(F1381,樣區!E:E,0))</f>
        <v>3月,5月</v>
      </c>
      <c r="W1381" s="3" t="str">
        <f t="shared" si="264"/>
        <v>Y</v>
      </c>
      <c r="X1381" s="3" t="str">
        <f t="shared" si="265"/>
        <v/>
      </c>
      <c r="Y1381" s="3" t="str">
        <f t="shared" si="266"/>
        <v>時間太晚</v>
      </c>
      <c r="Z1381" s="3" t="str">
        <f t="shared" si="267"/>
        <v/>
      </c>
      <c r="AA1381" s="3" t="str">
        <f t="shared" si="268"/>
        <v/>
      </c>
      <c r="AB1381" s="249" t="str">
        <f t="shared" si="269"/>
        <v/>
      </c>
      <c r="AC1381" s="3" t="str">
        <f t="shared" si="270"/>
        <v/>
      </c>
      <c r="AD1381" s="5" t="str">
        <f t="shared" si="275"/>
        <v/>
      </c>
      <c r="AE1381" s="3" t="str">
        <f t="shared" si="271"/>
        <v/>
      </c>
      <c r="AF1381" s="3"/>
      <c r="AH1381">
        <f>MATCH(ROUND(M1381,0)&amp;ROUND(N1381,0),樣點!N:N,0)</f>
        <v>1298</v>
      </c>
      <c r="AI1381" s="5">
        <f t="shared" si="272"/>
        <v>1.0416665987577289E-2</v>
      </c>
    </row>
    <row r="1382" spans="3:35">
      <c r="C1382" s="246" t="s">
        <v>610</v>
      </c>
      <c r="D1382" s="246" t="s">
        <v>722</v>
      </c>
      <c r="E1382" s="246" t="s">
        <v>723</v>
      </c>
      <c r="F1382" s="246" t="s">
        <v>724</v>
      </c>
      <c r="G1382" s="246">
        <v>2019</v>
      </c>
      <c r="H1382" s="246">
        <v>5</v>
      </c>
      <c r="I1382" s="246">
        <v>22</v>
      </c>
      <c r="J1382" s="246">
        <v>2</v>
      </c>
      <c r="K1382" s="246" t="s">
        <v>725</v>
      </c>
      <c r="L1382" s="247">
        <v>3</v>
      </c>
      <c r="M1382" s="246">
        <v>213441</v>
      </c>
      <c r="N1382" s="246">
        <v>2528883</v>
      </c>
      <c r="O1382" s="246">
        <v>10</v>
      </c>
      <c r="P1382" s="246">
        <v>30</v>
      </c>
      <c r="Q1382" s="246">
        <v>0</v>
      </c>
      <c r="R1382" s="246"/>
      <c r="S1382" s="246" t="s">
        <v>90</v>
      </c>
      <c r="T1382" s="246" t="s">
        <v>26</v>
      </c>
      <c r="U1382" s="246"/>
      <c r="V1382" t="str">
        <f>INDEX(樣區!H:H,MATCH(F1382,樣區!E:E,0))</f>
        <v>3月,5月</v>
      </c>
      <c r="W1382" s="3" t="str">
        <f t="shared" si="264"/>
        <v>Y</v>
      </c>
      <c r="X1382" s="3" t="str">
        <f t="shared" si="265"/>
        <v/>
      </c>
      <c r="Y1382" s="3" t="str">
        <f t="shared" si="266"/>
        <v>時間太晚</v>
      </c>
      <c r="Z1382" s="3" t="str">
        <f t="shared" si="267"/>
        <v/>
      </c>
      <c r="AA1382" s="3" t="str">
        <f t="shared" si="268"/>
        <v/>
      </c>
      <c r="AB1382" s="249" t="str">
        <f t="shared" si="269"/>
        <v/>
      </c>
      <c r="AC1382" s="3" t="str">
        <f t="shared" si="270"/>
        <v/>
      </c>
      <c r="AD1382" s="5" t="str">
        <f t="shared" si="275"/>
        <v/>
      </c>
      <c r="AE1382" s="3" t="str">
        <f t="shared" si="271"/>
        <v/>
      </c>
      <c r="AF1382" s="3"/>
      <c r="AH1382">
        <f>MATCH(ROUND(M1382,0)&amp;ROUND(N1382,0),樣點!N:N,0)</f>
        <v>1299</v>
      </c>
      <c r="AI1382" s="5">
        <f t="shared" si="272"/>
        <v>6.9444450200535357E-3</v>
      </c>
    </row>
    <row r="1383" spans="3:35">
      <c r="C1383" s="246" t="s">
        <v>610</v>
      </c>
      <c r="D1383" s="246" t="s">
        <v>722</v>
      </c>
      <c r="E1383" s="246" t="s">
        <v>723</v>
      </c>
      <c r="F1383" s="246" t="s">
        <v>724</v>
      </c>
      <c r="G1383" s="246">
        <v>2019</v>
      </c>
      <c r="H1383" s="246">
        <v>5</v>
      </c>
      <c r="I1383" s="246">
        <v>22</v>
      </c>
      <c r="J1383" s="246">
        <v>2</v>
      </c>
      <c r="K1383" s="246" t="s">
        <v>725</v>
      </c>
      <c r="L1383" s="247">
        <v>4</v>
      </c>
      <c r="M1383" s="246">
        <v>213258</v>
      </c>
      <c r="N1383" s="246">
        <v>2528899</v>
      </c>
      <c r="O1383" s="246">
        <v>10</v>
      </c>
      <c r="P1383" s="246">
        <v>20</v>
      </c>
      <c r="Q1383" s="246">
        <v>0</v>
      </c>
      <c r="R1383" s="246"/>
      <c r="S1383" s="246" t="s">
        <v>90</v>
      </c>
      <c r="T1383" s="246" t="s">
        <v>26</v>
      </c>
      <c r="U1383" s="246"/>
      <c r="V1383" t="str">
        <f>INDEX(樣區!H:H,MATCH(F1383,樣區!E:E,0))</f>
        <v>3月,5月</v>
      </c>
      <c r="W1383" s="3" t="str">
        <f t="shared" si="264"/>
        <v>Y</v>
      </c>
      <c r="X1383" s="3" t="str">
        <f t="shared" si="265"/>
        <v/>
      </c>
      <c r="Y1383" s="3" t="str">
        <f t="shared" si="266"/>
        <v>時間太晚</v>
      </c>
      <c r="Z1383" s="3" t="str">
        <f t="shared" si="267"/>
        <v/>
      </c>
      <c r="AA1383" s="3" t="str">
        <f t="shared" si="268"/>
        <v/>
      </c>
      <c r="AB1383" s="249" t="str">
        <f t="shared" si="269"/>
        <v/>
      </c>
      <c r="AC1383" s="3" t="str">
        <f t="shared" si="270"/>
        <v/>
      </c>
      <c r="AD1383" s="5" t="str">
        <f t="shared" si="275"/>
        <v/>
      </c>
      <c r="AE1383" s="3" t="str">
        <f t="shared" si="271"/>
        <v/>
      </c>
      <c r="AF1383" s="3"/>
      <c r="AH1383">
        <f>MATCH(ROUND(M1383,0)&amp;ROUND(N1383,0),樣點!N:N,0)</f>
        <v>1300</v>
      </c>
      <c r="AI1383" s="5">
        <f t="shared" si="272"/>
        <v>1.5277777973096818E-2</v>
      </c>
    </row>
    <row r="1384" spans="3:35">
      <c r="C1384" s="246" t="s">
        <v>610</v>
      </c>
      <c r="D1384" s="246" t="s">
        <v>722</v>
      </c>
      <c r="E1384" s="246" t="s">
        <v>723</v>
      </c>
      <c r="F1384" s="246" t="s">
        <v>724</v>
      </c>
      <c r="G1384" s="246">
        <v>2019</v>
      </c>
      <c r="H1384" s="246">
        <v>5</v>
      </c>
      <c r="I1384" s="246">
        <v>22</v>
      </c>
      <c r="J1384" s="246">
        <v>2</v>
      </c>
      <c r="K1384" s="246" t="s">
        <v>725</v>
      </c>
      <c r="L1384" s="247">
        <v>5</v>
      </c>
      <c r="M1384" s="246">
        <v>213548</v>
      </c>
      <c r="N1384" s="246">
        <v>2529699</v>
      </c>
      <c r="O1384" s="246">
        <v>9</v>
      </c>
      <c r="P1384" s="246">
        <v>58</v>
      </c>
      <c r="Q1384" s="246">
        <v>2</v>
      </c>
      <c r="R1384" s="246" t="s">
        <v>43</v>
      </c>
      <c r="S1384" s="246" t="s">
        <v>44</v>
      </c>
      <c r="T1384" s="246" t="s">
        <v>26</v>
      </c>
      <c r="U1384" s="246" t="s">
        <v>726</v>
      </c>
      <c r="V1384" t="str">
        <f>INDEX(樣區!H:H,MATCH(F1384,樣區!E:E,0))</f>
        <v>3月,5月</v>
      </c>
      <c r="W1384" s="3" t="str">
        <f t="shared" si="264"/>
        <v>Y</v>
      </c>
      <c r="X1384" s="3" t="str">
        <f t="shared" si="265"/>
        <v/>
      </c>
      <c r="Y1384" s="3" t="str">
        <f t="shared" si="266"/>
        <v/>
      </c>
      <c r="Z1384" s="3" t="str">
        <f t="shared" si="267"/>
        <v/>
      </c>
      <c r="AA1384" s="3" t="str">
        <f t="shared" si="268"/>
        <v/>
      </c>
      <c r="AB1384" s="249" t="str">
        <f t="shared" si="269"/>
        <v/>
      </c>
      <c r="AC1384" s="3" t="str">
        <f t="shared" si="270"/>
        <v/>
      </c>
      <c r="AD1384" s="5" t="str">
        <f t="shared" si="275"/>
        <v/>
      </c>
      <c r="AE1384" s="3" t="str">
        <f t="shared" si="271"/>
        <v/>
      </c>
      <c r="AF1384" s="3"/>
      <c r="AH1384">
        <f>MATCH(ROUND(M1384,0)&amp;ROUND(N1384,0),樣點!N:N,0)</f>
        <v>1301</v>
      </c>
      <c r="AI1384" s="5">
        <f t="shared" si="272"/>
        <v>1.2500000011641532E-2</v>
      </c>
    </row>
    <row r="1385" spans="3:35">
      <c r="C1385" s="246" t="s">
        <v>610</v>
      </c>
      <c r="D1385" s="246" t="s">
        <v>722</v>
      </c>
      <c r="E1385" s="246" t="s">
        <v>723</v>
      </c>
      <c r="F1385" s="246" t="s">
        <v>724</v>
      </c>
      <c r="G1385" s="246">
        <v>2019</v>
      </c>
      <c r="H1385" s="246">
        <v>5</v>
      </c>
      <c r="I1385" s="246">
        <v>22</v>
      </c>
      <c r="J1385" s="246">
        <v>2</v>
      </c>
      <c r="K1385" s="246" t="s">
        <v>725</v>
      </c>
      <c r="L1385" s="247">
        <v>6</v>
      </c>
      <c r="M1385" s="246">
        <v>213610</v>
      </c>
      <c r="N1385" s="246">
        <v>2530952</v>
      </c>
      <c r="O1385" s="246">
        <v>9</v>
      </c>
      <c r="P1385" s="246">
        <v>40</v>
      </c>
      <c r="Q1385" s="246">
        <v>2</v>
      </c>
      <c r="R1385" s="246" t="s">
        <v>43</v>
      </c>
      <c r="S1385" s="246" t="s">
        <v>44</v>
      </c>
      <c r="T1385" s="246" t="s">
        <v>26</v>
      </c>
      <c r="U1385" s="246" t="s">
        <v>727</v>
      </c>
      <c r="V1385" t="str">
        <f>INDEX(樣區!H:H,MATCH(F1385,樣區!E:E,0))</f>
        <v>3月,5月</v>
      </c>
      <c r="W1385" s="3" t="str">
        <f t="shared" si="264"/>
        <v>Y</v>
      </c>
      <c r="X1385" s="3" t="str">
        <f t="shared" si="265"/>
        <v/>
      </c>
      <c r="Y1385" s="3" t="str">
        <f t="shared" si="266"/>
        <v/>
      </c>
      <c r="Z1385" s="3" t="str">
        <f t="shared" si="267"/>
        <v/>
      </c>
      <c r="AA1385" s="3" t="str">
        <f t="shared" si="268"/>
        <v/>
      </c>
      <c r="AB1385" s="249" t="str">
        <f t="shared" si="269"/>
        <v/>
      </c>
      <c r="AC1385" s="3" t="str">
        <f t="shared" si="270"/>
        <v/>
      </c>
      <c r="AD1385" s="5" t="str">
        <f t="shared" si="275"/>
        <v/>
      </c>
      <c r="AE1385" s="3" t="str">
        <f t="shared" si="271"/>
        <v/>
      </c>
      <c r="AF1385" s="3"/>
      <c r="AH1385">
        <f>MATCH(ROUND(M1385,0)&amp;ROUND(N1385,0),樣點!N:N,0)</f>
        <v>1302</v>
      </c>
      <c r="AI1385" s="5" t="str">
        <f t="shared" si="272"/>
        <v/>
      </c>
    </row>
    <row r="1386" spans="3:35">
      <c r="C1386" s="246" t="s">
        <v>610</v>
      </c>
      <c r="D1386" s="246" t="s">
        <v>722</v>
      </c>
      <c r="E1386" s="246" t="s">
        <v>728</v>
      </c>
      <c r="F1386" s="246" t="s">
        <v>729</v>
      </c>
      <c r="G1386" s="246">
        <v>2019</v>
      </c>
      <c r="H1386" s="246">
        <v>5</v>
      </c>
      <c r="I1386" s="246">
        <v>30</v>
      </c>
      <c r="J1386" s="246">
        <v>2</v>
      </c>
      <c r="K1386" s="246" t="s">
        <v>730</v>
      </c>
      <c r="L1386" s="247">
        <v>1</v>
      </c>
      <c r="M1386" s="246">
        <v>219544</v>
      </c>
      <c r="N1386" s="246">
        <v>2518154</v>
      </c>
      <c r="O1386" s="246">
        <v>7</v>
      </c>
      <c r="P1386" s="246">
        <v>35</v>
      </c>
      <c r="Q1386" s="246">
        <v>0</v>
      </c>
      <c r="R1386" s="246"/>
      <c r="S1386" s="246"/>
      <c r="T1386" s="246" t="s">
        <v>26</v>
      </c>
      <c r="U1386" s="246"/>
      <c r="V1386" t="str">
        <f>INDEX(樣區!H:H,MATCH(F1386,樣區!E:E,0))</f>
        <v>3月,5月</v>
      </c>
      <c r="W1386" s="3" t="str">
        <f t="shared" si="264"/>
        <v>Y</v>
      </c>
      <c r="X1386" s="3" t="str">
        <f t="shared" si="265"/>
        <v/>
      </c>
      <c r="Y1386" s="3" t="str">
        <f t="shared" si="266"/>
        <v/>
      </c>
      <c r="Z1386" s="3" t="str">
        <f t="shared" si="267"/>
        <v/>
      </c>
      <c r="AA1386" s="3" t="str">
        <f t="shared" si="268"/>
        <v/>
      </c>
      <c r="AB1386" s="249" t="str">
        <f t="shared" si="269"/>
        <v/>
      </c>
      <c r="AC1386" s="3" t="str">
        <f t="shared" si="270"/>
        <v/>
      </c>
      <c r="AD1386" s="5" t="str">
        <f t="shared" si="275"/>
        <v/>
      </c>
      <c r="AE1386" s="3" t="str">
        <f t="shared" si="271"/>
        <v/>
      </c>
      <c r="AF1386" s="3"/>
      <c r="AH1386">
        <f>MATCH(ROUND(M1386,0)&amp;ROUND(N1386,0),樣點!N:N,0)</f>
        <v>1303</v>
      </c>
      <c r="AI1386" s="5">
        <f t="shared" si="272"/>
        <v>7.6388889574445784E-3</v>
      </c>
    </row>
    <row r="1387" spans="3:35">
      <c r="C1387" s="246" t="s">
        <v>610</v>
      </c>
      <c r="D1387" s="246" t="s">
        <v>722</v>
      </c>
      <c r="E1387" s="246" t="s">
        <v>728</v>
      </c>
      <c r="F1387" s="246" t="s">
        <v>729</v>
      </c>
      <c r="G1387" s="246">
        <v>2019</v>
      </c>
      <c r="H1387" s="246">
        <v>5</v>
      </c>
      <c r="I1387" s="246">
        <v>30</v>
      </c>
      <c r="J1387" s="246">
        <v>2</v>
      </c>
      <c r="K1387" s="246" t="s">
        <v>730</v>
      </c>
      <c r="L1387" s="247">
        <v>2</v>
      </c>
      <c r="M1387" s="246">
        <v>219264</v>
      </c>
      <c r="N1387" s="246">
        <v>2518365</v>
      </c>
      <c r="O1387" s="246">
        <v>7</v>
      </c>
      <c r="P1387" s="246">
        <v>46</v>
      </c>
      <c r="Q1387" s="246">
        <v>1</v>
      </c>
      <c r="R1387" s="246" t="s">
        <v>75</v>
      </c>
      <c r="S1387" s="246" t="s">
        <v>44</v>
      </c>
      <c r="T1387" s="246" t="s">
        <v>26</v>
      </c>
      <c r="U1387" s="246"/>
      <c r="V1387" t="str">
        <f>INDEX(樣區!H:H,MATCH(F1387,樣區!E:E,0))</f>
        <v>3月,5月</v>
      </c>
      <c r="W1387" s="3" t="str">
        <f t="shared" si="264"/>
        <v>Y</v>
      </c>
      <c r="X1387" s="3" t="str">
        <f t="shared" si="265"/>
        <v/>
      </c>
      <c r="Y1387" s="3" t="str">
        <f t="shared" si="266"/>
        <v/>
      </c>
      <c r="Z1387" s="3" t="str">
        <f t="shared" si="267"/>
        <v/>
      </c>
      <c r="AA1387" s="3" t="str">
        <f t="shared" si="268"/>
        <v/>
      </c>
      <c r="AB1387" s="249" t="str">
        <f t="shared" si="269"/>
        <v>有叫聲應為猴群</v>
      </c>
      <c r="AC1387" s="3" t="str">
        <f t="shared" si="270"/>
        <v/>
      </c>
      <c r="AD1387" s="5" t="str">
        <f t="shared" si="275"/>
        <v/>
      </c>
      <c r="AE1387" s="3" t="str">
        <f t="shared" si="271"/>
        <v/>
      </c>
      <c r="AF1387" s="3"/>
      <c r="AH1387">
        <f>MATCH(ROUND(M1387,0)&amp;ROUND(N1387,0),樣點!N:N,0)</f>
        <v>1304</v>
      </c>
      <c r="AI1387" s="5">
        <f t="shared" si="272"/>
        <v>6.2500000349245965E-3</v>
      </c>
    </row>
    <row r="1388" spans="3:35">
      <c r="C1388" s="246" t="s">
        <v>610</v>
      </c>
      <c r="D1388" s="246" t="s">
        <v>722</v>
      </c>
      <c r="E1388" s="246" t="s">
        <v>728</v>
      </c>
      <c r="F1388" s="246" t="s">
        <v>729</v>
      </c>
      <c r="G1388" s="246">
        <v>2019</v>
      </c>
      <c r="H1388" s="246">
        <v>5</v>
      </c>
      <c r="I1388" s="246">
        <v>30</v>
      </c>
      <c r="J1388" s="246">
        <v>2</v>
      </c>
      <c r="K1388" s="246" t="s">
        <v>730</v>
      </c>
      <c r="L1388" s="247">
        <v>3</v>
      </c>
      <c r="M1388" s="246">
        <v>219050</v>
      </c>
      <c r="N1388" s="246">
        <v>2518155</v>
      </c>
      <c r="O1388" s="246">
        <v>7</v>
      </c>
      <c r="P1388" s="246">
        <v>55</v>
      </c>
      <c r="Q1388" s="246">
        <v>0</v>
      </c>
      <c r="R1388" s="246"/>
      <c r="S1388" s="246"/>
      <c r="T1388" s="246" t="s">
        <v>26</v>
      </c>
      <c r="U1388" s="246"/>
      <c r="V1388" t="str">
        <f>INDEX(樣區!H:H,MATCH(F1388,樣區!E:E,0))</f>
        <v>3月,5月</v>
      </c>
      <c r="W1388" s="3" t="str">
        <f t="shared" si="264"/>
        <v>Y</v>
      </c>
      <c r="X1388" s="3" t="str">
        <f t="shared" si="265"/>
        <v/>
      </c>
      <c r="Y1388" s="3" t="str">
        <f t="shared" si="266"/>
        <v/>
      </c>
      <c r="Z1388" s="3" t="str">
        <f t="shared" si="267"/>
        <v/>
      </c>
      <c r="AA1388" s="3" t="str">
        <f t="shared" si="268"/>
        <v/>
      </c>
      <c r="AB1388" s="249" t="str">
        <f t="shared" si="269"/>
        <v/>
      </c>
      <c r="AC1388" s="3" t="str">
        <f t="shared" si="270"/>
        <v/>
      </c>
      <c r="AD1388" s="5" t="str">
        <f t="shared" si="275"/>
        <v/>
      </c>
      <c r="AE1388" s="3" t="str">
        <f t="shared" si="271"/>
        <v/>
      </c>
      <c r="AF1388" s="3"/>
      <c r="AH1388">
        <f>MATCH(ROUND(M1388,0)&amp;ROUND(N1388,0),樣點!N:N,0)</f>
        <v>1305</v>
      </c>
      <c r="AI1388" s="5">
        <f t="shared" si="272"/>
        <v>1.0416665987577289E-2</v>
      </c>
    </row>
    <row r="1389" spans="3:35">
      <c r="C1389" s="246" t="s">
        <v>610</v>
      </c>
      <c r="D1389" s="246" t="s">
        <v>722</v>
      </c>
      <c r="E1389" s="246" t="s">
        <v>728</v>
      </c>
      <c r="F1389" s="246" t="s">
        <v>729</v>
      </c>
      <c r="G1389" s="246">
        <v>2019</v>
      </c>
      <c r="H1389" s="246">
        <v>5</v>
      </c>
      <c r="I1389" s="246">
        <v>30</v>
      </c>
      <c r="J1389" s="246">
        <v>2</v>
      </c>
      <c r="K1389" s="246" t="s">
        <v>730</v>
      </c>
      <c r="L1389" s="247">
        <v>4</v>
      </c>
      <c r="M1389" s="246">
        <v>219004</v>
      </c>
      <c r="N1389" s="246">
        <v>2518362</v>
      </c>
      <c r="O1389" s="246">
        <v>8</v>
      </c>
      <c r="P1389" s="246">
        <v>10</v>
      </c>
      <c r="Q1389" s="246">
        <v>0</v>
      </c>
      <c r="R1389" s="246"/>
      <c r="S1389" s="246"/>
      <c r="T1389" s="246" t="s">
        <v>26</v>
      </c>
      <c r="U1389" s="246"/>
      <c r="V1389" t="str">
        <f>INDEX(樣區!H:H,MATCH(F1389,樣區!E:E,0))</f>
        <v>3月,5月</v>
      </c>
      <c r="W1389" s="3" t="str">
        <f t="shared" si="264"/>
        <v>Y</v>
      </c>
      <c r="X1389" s="3" t="str">
        <f t="shared" si="265"/>
        <v/>
      </c>
      <c r="Y1389" s="3" t="str">
        <f t="shared" si="266"/>
        <v/>
      </c>
      <c r="Z1389" s="3" t="str">
        <f t="shared" si="267"/>
        <v/>
      </c>
      <c r="AA1389" s="3" t="str">
        <f t="shared" si="268"/>
        <v/>
      </c>
      <c r="AB1389" s="249" t="str">
        <f t="shared" si="269"/>
        <v/>
      </c>
      <c r="AC1389" s="3" t="str">
        <f t="shared" si="270"/>
        <v/>
      </c>
      <c r="AD1389" s="5" t="str">
        <f t="shared" si="275"/>
        <v/>
      </c>
      <c r="AE1389" s="3" t="str">
        <f t="shared" si="271"/>
        <v/>
      </c>
      <c r="AF1389" s="3"/>
      <c r="AH1389">
        <f>MATCH(ROUND(M1389,0)&amp;ROUND(N1389,0),樣點!N:N,0)</f>
        <v>1306</v>
      </c>
      <c r="AI1389" s="5">
        <f t="shared" si="272"/>
        <v>5.555555981118232E-3</v>
      </c>
    </row>
    <row r="1390" spans="3:35">
      <c r="C1390" s="246" t="s">
        <v>610</v>
      </c>
      <c r="D1390" s="246" t="s">
        <v>722</v>
      </c>
      <c r="E1390" s="246" t="s">
        <v>728</v>
      </c>
      <c r="F1390" s="246" t="s">
        <v>729</v>
      </c>
      <c r="G1390" s="246">
        <v>2019</v>
      </c>
      <c r="H1390" s="246">
        <v>5</v>
      </c>
      <c r="I1390" s="246">
        <v>30</v>
      </c>
      <c r="J1390" s="246">
        <v>2</v>
      </c>
      <c r="K1390" s="246" t="s">
        <v>730</v>
      </c>
      <c r="L1390" s="247">
        <v>5</v>
      </c>
      <c r="M1390" s="246">
        <v>218846</v>
      </c>
      <c r="N1390" s="246">
        <v>2518610</v>
      </c>
      <c r="O1390" s="246">
        <v>8</v>
      </c>
      <c r="P1390" s="246">
        <v>18</v>
      </c>
      <c r="Q1390" s="246">
        <v>0</v>
      </c>
      <c r="R1390" s="246"/>
      <c r="S1390" s="246"/>
      <c r="T1390" s="246" t="s">
        <v>26</v>
      </c>
      <c r="U1390" s="246"/>
      <c r="V1390" t="str">
        <f>INDEX(樣區!H:H,MATCH(F1390,樣區!E:E,0))</f>
        <v>3月,5月</v>
      </c>
      <c r="W1390" s="3" t="str">
        <f t="shared" si="264"/>
        <v>Y</v>
      </c>
      <c r="X1390" s="3" t="str">
        <f t="shared" si="265"/>
        <v/>
      </c>
      <c r="Y1390" s="3" t="str">
        <f t="shared" si="266"/>
        <v/>
      </c>
      <c r="Z1390" s="3" t="str">
        <f t="shared" si="267"/>
        <v/>
      </c>
      <c r="AA1390" s="3" t="str">
        <f t="shared" si="268"/>
        <v/>
      </c>
      <c r="AB1390" s="249" t="str">
        <f t="shared" si="269"/>
        <v/>
      </c>
      <c r="AC1390" s="3" t="str">
        <f t="shared" si="270"/>
        <v/>
      </c>
      <c r="AD1390" s="5" t="str">
        <f t="shared" si="275"/>
        <v/>
      </c>
      <c r="AE1390" s="3" t="str">
        <f t="shared" si="271"/>
        <v/>
      </c>
      <c r="AF1390" s="3"/>
      <c r="AH1390">
        <f>MATCH(ROUND(M1390,0)&amp;ROUND(N1390,0),樣點!N:N,0)</f>
        <v>1307</v>
      </c>
      <c r="AI1390" s="5">
        <f t="shared" si="272"/>
        <v>5.5555550497956574E-3</v>
      </c>
    </row>
    <row r="1391" spans="3:35">
      <c r="C1391" s="246" t="s">
        <v>610</v>
      </c>
      <c r="D1391" s="246" t="s">
        <v>722</v>
      </c>
      <c r="E1391" s="246" t="s">
        <v>728</v>
      </c>
      <c r="F1391" s="246" t="s">
        <v>729</v>
      </c>
      <c r="G1391" s="246">
        <v>2019</v>
      </c>
      <c r="H1391" s="246">
        <v>5</v>
      </c>
      <c r="I1391" s="246">
        <v>30</v>
      </c>
      <c r="J1391" s="246">
        <v>2</v>
      </c>
      <c r="K1391" s="246" t="s">
        <v>730</v>
      </c>
      <c r="L1391" s="247">
        <v>6</v>
      </c>
      <c r="M1391" s="246">
        <v>218579</v>
      </c>
      <c r="N1391" s="246">
        <v>2518810</v>
      </c>
      <c r="O1391" s="246">
        <v>8</v>
      </c>
      <c r="P1391" s="246">
        <v>26</v>
      </c>
      <c r="Q1391" s="246">
        <v>0</v>
      </c>
      <c r="R1391" s="246"/>
      <c r="S1391" s="246"/>
      <c r="T1391" s="246" t="s">
        <v>26</v>
      </c>
      <c r="U1391" s="246"/>
      <c r="V1391" t="str">
        <f>INDEX(樣區!H:H,MATCH(F1391,樣區!E:E,0))</f>
        <v>3月,5月</v>
      </c>
      <c r="W1391" s="3" t="str">
        <f t="shared" si="264"/>
        <v>Y</v>
      </c>
      <c r="X1391" s="3" t="str">
        <f t="shared" si="265"/>
        <v/>
      </c>
      <c r="Y1391" s="3" t="str">
        <f t="shared" si="266"/>
        <v/>
      </c>
      <c r="Z1391" s="3" t="str">
        <f t="shared" si="267"/>
        <v/>
      </c>
      <c r="AA1391" s="3" t="str">
        <f t="shared" si="268"/>
        <v/>
      </c>
      <c r="AB1391" s="249" t="str">
        <f t="shared" si="269"/>
        <v/>
      </c>
      <c r="AC1391" s="3" t="str">
        <f t="shared" si="270"/>
        <v/>
      </c>
      <c r="AD1391" s="5" t="str">
        <f t="shared" si="275"/>
        <v/>
      </c>
      <c r="AE1391" s="3" t="str">
        <f t="shared" si="271"/>
        <v/>
      </c>
      <c r="AF1391" s="3"/>
      <c r="AH1391">
        <f>MATCH(ROUND(M1391,0)&amp;ROUND(N1391,0),樣點!N:N,0)</f>
        <v>1308</v>
      </c>
      <c r="AI1391" s="5" t="str">
        <f t="shared" si="272"/>
        <v/>
      </c>
    </row>
    <row r="1392" spans="3:35">
      <c r="C1392" s="246" t="s">
        <v>610</v>
      </c>
      <c r="D1392" s="246" t="s">
        <v>722</v>
      </c>
      <c r="E1392" s="246" t="s">
        <v>731</v>
      </c>
      <c r="F1392" s="246" t="s">
        <v>732</v>
      </c>
      <c r="G1392" s="246">
        <v>2019</v>
      </c>
      <c r="H1392" s="246">
        <v>5</v>
      </c>
      <c r="I1392" s="246">
        <v>23</v>
      </c>
      <c r="J1392" s="246">
        <v>2</v>
      </c>
      <c r="K1392" s="246" t="s">
        <v>733</v>
      </c>
      <c r="L1392" s="247">
        <v>1</v>
      </c>
      <c r="M1392" s="246">
        <v>216476</v>
      </c>
      <c r="N1392" s="246">
        <v>2524440</v>
      </c>
      <c r="O1392" s="246">
        <v>9</v>
      </c>
      <c r="P1392" s="246">
        <v>20</v>
      </c>
      <c r="Q1392" s="246">
        <v>0</v>
      </c>
      <c r="R1392" s="246"/>
      <c r="S1392" s="246"/>
      <c r="T1392" s="246" t="s">
        <v>26</v>
      </c>
      <c r="U1392" s="246"/>
      <c r="V1392" t="str">
        <f>INDEX(樣區!H:H,MATCH(F1392,樣區!E:E,0))</f>
        <v>3月,5月</v>
      </c>
      <c r="W1392" s="3" t="str">
        <f t="shared" si="264"/>
        <v>Y</v>
      </c>
      <c r="X1392" s="3" t="str">
        <f t="shared" si="265"/>
        <v/>
      </c>
      <c r="Y1392" s="3" t="str">
        <f t="shared" si="266"/>
        <v/>
      </c>
      <c r="Z1392" s="3" t="str">
        <f t="shared" si="267"/>
        <v/>
      </c>
      <c r="AA1392" s="3" t="str">
        <f t="shared" si="268"/>
        <v/>
      </c>
      <c r="AB1392" s="249" t="str">
        <f t="shared" si="269"/>
        <v/>
      </c>
      <c r="AC1392" s="3" t="str">
        <f t="shared" si="270"/>
        <v/>
      </c>
      <c r="AD1392" s="5" t="str">
        <f t="shared" si="275"/>
        <v/>
      </c>
      <c r="AE1392" s="3" t="str">
        <f t="shared" si="271"/>
        <v/>
      </c>
      <c r="AF1392" s="3"/>
      <c r="AH1392">
        <f>MATCH(ROUND(M1392,0)&amp;ROUND(N1392,0),樣點!N:N,0)</f>
        <v>1309</v>
      </c>
      <c r="AI1392" s="5">
        <f t="shared" si="272"/>
        <v>9.0277779963798821E-3</v>
      </c>
    </row>
    <row r="1393" spans="3:35">
      <c r="C1393" s="246" t="s">
        <v>610</v>
      </c>
      <c r="D1393" s="246" t="s">
        <v>722</v>
      </c>
      <c r="E1393" s="246" t="s">
        <v>731</v>
      </c>
      <c r="F1393" s="246" t="s">
        <v>732</v>
      </c>
      <c r="G1393" s="246">
        <v>2019</v>
      </c>
      <c r="H1393" s="246">
        <v>5</v>
      </c>
      <c r="I1393" s="246">
        <v>23</v>
      </c>
      <c r="J1393" s="246">
        <v>2</v>
      </c>
      <c r="K1393" s="246" t="s">
        <v>733</v>
      </c>
      <c r="L1393" s="247">
        <v>2</v>
      </c>
      <c r="M1393" s="246">
        <v>216716</v>
      </c>
      <c r="N1393" s="246">
        <v>2524381</v>
      </c>
      <c r="O1393" s="246">
        <v>9</v>
      </c>
      <c r="P1393" s="246">
        <v>33</v>
      </c>
      <c r="Q1393" s="246">
        <v>0</v>
      </c>
      <c r="R1393" s="246"/>
      <c r="S1393" s="246"/>
      <c r="T1393" s="246" t="s">
        <v>26</v>
      </c>
      <c r="U1393" s="246"/>
      <c r="V1393" t="str">
        <f>INDEX(樣區!H:H,MATCH(F1393,樣區!E:E,0))</f>
        <v>3月,5月</v>
      </c>
      <c r="W1393" s="3" t="str">
        <f t="shared" si="264"/>
        <v>Y</v>
      </c>
      <c r="X1393" s="3" t="str">
        <f t="shared" si="265"/>
        <v/>
      </c>
      <c r="Y1393" s="3" t="str">
        <f t="shared" si="266"/>
        <v/>
      </c>
      <c r="Z1393" s="3" t="str">
        <f t="shared" si="267"/>
        <v/>
      </c>
      <c r="AA1393" s="3" t="str">
        <f t="shared" si="268"/>
        <v/>
      </c>
      <c r="AB1393" s="249" t="str">
        <f t="shared" si="269"/>
        <v/>
      </c>
      <c r="AC1393" s="3" t="str">
        <f t="shared" si="270"/>
        <v/>
      </c>
      <c r="AD1393" s="5" t="str">
        <f t="shared" si="275"/>
        <v/>
      </c>
      <c r="AE1393" s="3" t="str">
        <f t="shared" si="271"/>
        <v/>
      </c>
      <c r="AF1393" s="3"/>
      <c r="AH1393">
        <f>MATCH(ROUND(M1393,0)&amp;ROUND(N1393,0),樣點!N:N,0)</f>
        <v>1310</v>
      </c>
      <c r="AI1393" s="5">
        <f t="shared" si="272"/>
        <v>8.3333340007811785E-3</v>
      </c>
    </row>
    <row r="1394" spans="3:35">
      <c r="C1394" s="246" t="s">
        <v>610</v>
      </c>
      <c r="D1394" s="246" t="s">
        <v>722</v>
      </c>
      <c r="E1394" s="246" t="s">
        <v>731</v>
      </c>
      <c r="F1394" s="246" t="s">
        <v>732</v>
      </c>
      <c r="G1394" s="246">
        <v>2019</v>
      </c>
      <c r="H1394" s="246">
        <v>5</v>
      </c>
      <c r="I1394" s="246">
        <v>23</v>
      </c>
      <c r="J1394" s="246">
        <v>2</v>
      </c>
      <c r="K1394" s="246" t="s">
        <v>733</v>
      </c>
      <c r="L1394" s="247">
        <v>3</v>
      </c>
      <c r="M1394" s="246">
        <v>216786</v>
      </c>
      <c r="N1394" s="246">
        <v>2524064</v>
      </c>
      <c r="O1394" s="246">
        <v>9</v>
      </c>
      <c r="P1394" s="246">
        <v>45</v>
      </c>
      <c r="Q1394" s="246">
        <v>2</v>
      </c>
      <c r="R1394" s="246" t="s">
        <v>43</v>
      </c>
      <c r="S1394" s="246" t="s">
        <v>44</v>
      </c>
      <c r="T1394" s="246" t="s">
        <v>26</v>
      </c>
      <c r="U1394" s="246"/>
      <c r="V1394" t="str">
        <f>INDEX(樣區!H:H,MATCH(F1394,樣區!E:E,0))</f>
        <v>3月,5月</v>
      </c>
      <c r="W1394" s="3" t="str">
        <f t="shared" si="264"/>
        <v>Y</v>
      </c>
      <c r="X1394" s="3" t="str">
        <f t="shared" si="265"/>
        <v/>
      </c>
      <c r="Y1394" s="3" t="str">
        <f t="shared" si="266"/>
        <v/>
      </c>
      <c r="Z1394" s="3" t="str">
        <f t="shared" si="267"/>
        <v/>
      </c>
      <c r="AA1394" s="3" t="str">
        <f t="shared" si="268"/>
        <v/>
      </c>
      <c r="AB1394" s="249" t="str">
        <f t="shared" si="269"/>
        <v/>
      </c>
      <c r="AC1394" s="3" t="str">
        <f t="shared" si="270"/>
        <v/>
      </c>
      <c r="AD1394" s="5" t="str">
        <f t="shared" si="275"/>
        <v/>
      </c>
      <c r="AE1394" s="3" t="str">
        <f t="shared" si="271"/>
        <v/>
      </c>
      <c r="AF1394" s="3"/>
      <c r="AH1394">
        <f>MATCH(ROUND(M1394,0)&amp;ROUND(N1394,0),樣點!N:N,0)</f>
        <v>1311</v>
      </c>
      <c r="AI1394" s="5">
        <f t="shared" si="272"/>
        <v>6.9444439723156393E-3</v>
      </c>
    </row>
    <row r="1395" spans="3:35">
      <c r="C1395" s="246" t="s">
        <v>610</v>
      </c>
      <c r="D1395" s="246" t="s">
        <v>722</v>
      </c>
      <c r="E1395" s="246" t="s">
        <v>731</v>
      </c>
      <c r="F1395" s="246" t="s">
        <v>732</v>
      </c>
      <c r="G1395" s="246">
        <v>2019</v>
      </c>
      <c r="H1395" s="246">
        <v>5</v>
      </c>
      <c r="I1395" s="246">
        <v>23</v>
      </c>
      <c r="J1395" s="246">
        <v>2</v>
      </c>
      <c r="K1395" s="246" t="s">
        <v>733</v>
      </c>
      <c r="L1395" s="247">
        <v>4</v>
      </c>
      <c r="M1395" s="246">
        <v>216975</v>
      </c>
      <c r="N1395" s="246">
        <v>2524183</v>
      </c>
      <c r="O1395" s="246">
        <v>9</v>
      </c>
      <c r="P1395" s="246">
        <v>55</v>
      </c>
      <c r="Q1395" s="246">
        <v>0</v>
      </c>
      <c r="R1395" s="246"/>
      <c r="S1395" s="246"/>
      <c r="T1395" s="246" t="s">
        <v>26</v>
      </c>
      <c r="U1395" s="246"/>
      <c r="V1395" t="str">
        <f>INDEX(樣區!H:H,MATCH(F1395,樣區!E:E,0))</f>
        <v>3月,5月</v>
      </c>
      <c r="W1395" s="3" t="str">
        <f t="shared" si="264"/>
        <v>Y</v>
      </c>
      <c r="X1395" s="3" t="str">
        <f t="shared" si="265"/>
        <v/>
      </c>
      <c r="Y1395" s="3" t="str">
        <f t="shared" si="266"/>
        <v/>
      </c>
      <c r="Z1395" s="3" t="str">
        <f t="shared" si="267"/>
        <v/>
      </c>
      <c r="AA1395" s="3" t="str">
        <f t="shared" si="268"/>
        <v/>
      </c>
      <c r="AB1395" s="249" t="str">
        <f t="shared" si="269"/>
        <v/>
      </c>
      <c r="AC1395" s="3" t="str">
        <f t="shared" si="270"/>
        <v/>
      </c>
      <c r="AD1395" s="5" t="str">
        <f t="shared" si="275"/>
        <v/>
      </c>
      <c r="AE1395" s="3" t="str">
        <f t="shared" si="271"/>
        <v/>
      </c>
      <c r="AF1395" s="3"/>
      <c r="AH1395">
        <f>MATCH(ROUND(M1395,0)&amp;ROUND(N1395,0),樣點!N:N,0)</f>
        <v>1312</v>
      </c>
      <c r="AI1395" s="5">
        <f t="shared" si="272"/>
        <v>8.3333330112509429E-3</v>
      </c>
    </row>
    <row r="1396" spans="3:35">
      <c r="C1396" s="246" t="s">
        <v>610</v>
      </c>
      <c r="D1396" s="246" t="s">
        <v>722</v>
      </c>
      <c r="E1396" s="246" t="s">
        <v>731</v>
      </c>
      <c r="F1396" s="246" t="s">
        <v>732</v>
      </c>
      <c r="G1396" s="246">
        <v>2019</v>
      </c>
      <c r="H1396" s="246">
        <v>5</v>
      </c>
      <c r="I1396" s="246">
        <v>23</v>
      </c>
      <c r="J1396" s="246">
        <v>2</v>
      </c>
      <c r="K1396" s="246" t="s">
        <v>733</v>
      </c>
      <c r="L1396" s="247">
        <v>5</v>
      </c>
      <c r="M1396" s="246">
        <v>216761</v>
      </c>
      <c r="N1396" s="246">
        <v>2524825</v>
      </c>
      <c r="O1396" s="246">
        <v>10</v>
      </c>
      <c r="P1396" s="246">
        <v>7</v>
      </c>
      <c r="Q1396" s="246">
        <v>0</v>
      </c>
      <c r="R1396" s="246"/>
      <c r="S1396" s="246"/>
      <c r="T1396" s="246" t="s">
        <v>26</v>
      </c>
      <c r="U1396" s="246"/>
      <c r="V1396" t="str">
        <f>INDEX(樣區!H:H,MATCH(F1396,樣區!E:E,0))</f>
        <v>3月,5月</v>
      </c>
      <c r="W1396" s="3" t="str">
        <f t="shared" si="264"/>
        <v>Y</v>
      </c>
      <c r="X1396" s="3" t="str">
        <f t="shared" si="265"/>
        <v/>
      </c>
      <c r="Y1396" s="3" t="str">
        <f t="shared" si="266"/>
        <v>時間太晚</v>
      </c>
      <c r="Z1396" s="3" t="str">
        <f t="shared" si="267"/>
        <v/>
      </c>
      <c r="AA1396" s="3" t="str">
        <f t="shared" si="268"/>
        <v/>
      </c>
      <c r="AB1396" s="249" t="str">
        <f t="shared" si="269"/>
        <v/>
      </c>
      <c r="AC1396" s="3" t="str">
        <f t="shared" si="270"/>
        <v/>
      </c>
      <c r="AD1396" s="5" t="str">
        <f t="shared" si="275"/>
        <v/>
      </c>
      <c r="AE1396" s="3" t="str">
        <f t="shared" si="271"/>
        <v/>
      </c>
      <c r="AF1396" s="3"/>
      <c r="AH1396">
        <f>MATCH(ROUND(M1396,0)&amp;ROUND(N1396,0),樣點!N:N,0)</f>
        <v>1313</v>
      </c>
      <c r="AI1396" s="5">
        <f t="shared" si="272"/>
        <v>8.3333340007811785E-3</v>
      </c>
    </row>
    <row r="1397" spans="3:35">
      <c r="C1397" s="246" t="s">
        <v>610</v>
      </c>
      <c r="D1397" s="246" t="s">
        <v>722</v>
      </c>
      <c r="E1397" s="246" t="s">
        <v>731</v>
      </c>
      <c r="F1397" s="246" t="s">
        <v>732</v>
      </c>
      <c r="G1397" s="246">
        <v>2019</v>
      </c>
      <c r="H1397" s="246">
        <v>5</v>
      </c>
      <c r="I1397" s="246">
        <v>23</v>
      </c>
      <c r="J1397" s="246">
        <v>2</v>
      </c>
      <c r="K1397" s="246" t="s">
        <v>733</v>
      </c>
      <c r="L1397" s="247">
        <v>6</v>
      </c>
      <c r="M1397" s="246">
        <v>217248</v>
      </c>
      <c r="N1397" s="246">
        <v>2525001</v>
      </c>
      <c r="O1397" s="246">
        <v>10</v>
      </c>
      <c r="P1397" s="246">
        <v>19</v>
      </c>
      <c r="Q1397" s="246">
        <v>0</v>
      </c>
      <c r="R1397" s="246"/>
      <c r="S1397" s="246"/>
      <c r="T1397" s="246" t="s">
        <v>26</v>
      </c>
      <c r="U1397" s="246"/>
      <c r="V1397" t="str">
        <f>INDEX(樣區!H:H,MATCH(F1397,樣區!E:E,0))</f>
        <v>3月,5月</v>
      </c>
      <c r="W1397" s="3" t="str">
        <f t="shared" si="264"/>
        <v>Y</v>
      </c>
      <c r="X1397" s="3" t="str">
        <f t="shared" si="265"/>
        <v/>
      </c>
      <c r="Y1397" s="3" t="str">
        <f t="shared" si="266"/>
        <v>時間太晚</v>
      </c>
      <c r="Z1397" s="3" t="str">
        <f t="shared" si="267"/>
        <v/>
      </c>
      <c r="AA1397" s="3" t="str">
        <f t="shared" si="268"/>
        <v/>
      </c>
      <c r="AB1397" s="249" t="str">
        <f t="shared" si="269"/>
        <v/>
      </c>
      <c r="AC1397" s="3" t="str">
        <f t="shared" si="270"/>
        <v/>
      </c>
      <c r="AD1397" s="5" t="str">
        <f t="shared" si="275"/>
        <v/>
      </c>
      <c r="AE1397" s="3" t="str">
        <f t="shared" si="271"/>
        <v/>
      </c>
      <c r="AF1397" s="3"/>
      <c r="AH1397">
        <f>MATCH(ROUND(M1397,0)&amp;ROUND(N1397,0),樣點!N:N,0)</f>
        <v>1314</v>
      </c>
      <c r="AI1397" s="5">
        <f t="shared" si="272"/>
        <v>7.6388890156522393E-3</v>
      </c>
    </row>
    <row r="1398" spans="3:35">
      <c r="C1398" s="246" t="s">
        <v>610</v>
      </c>
      <c r="D1398" s="246" t="s">
        <v>722</v>
      </c>
      <c r="E1398" s="246" t="s">
        <v>731</v>
      </c>
      <c r="F1398" s="246" t="s">
        <v>732</v>
      </c>
      <c r="G1398" s="246">
        <v>2019</v>
      </c>
      <c r="H1398" s="246">
        <v>5</v>
      </c>
      <c r="I1398" s="246">
        <v>23</v>
      </c>
      <c r="J1398" s="246">
        <v>2</v>
      </c>
      <c r="K1398" s="246" t="s">
        <v>733</v>
      </c>
      <c r="L1398" s="247">
        <v>7</v>
      </c>
      <c r="M1398" s="246">
        <v>217352</v>
      </c>
      <c r="N1398" s="246">
        <v>2525421</v>
      </c>
      <c r="O1398" s="246">
        <v>10</v>
      </c>
      <c r="P1398" s="246">
        <v>30</v>
      </c>
      <c r="Q1398" s="246">
        <v>0</v>
      </c>
      <c r="R1398" s="246"/>
      <c r="S1398" s="246"/>
      <c r="T1398" s="246" t="s">
        <v>26</v>
      </c>
      <c r="U1398" s="246"/>
      <c r="V1398" t="str">
        <f>INDEX(樣區!H:H,MATCH(F1398,樣區!E:E,0))</f>
        <v>3月,5月</v>
      </c>
      <c r="W1398" s="3" t="str">
        <f t="shared" si="264"/>
        <v>Y</v>
      </c>
      <c r="X1398" s="3" t="str">
        <f t="shared" si="265"/>
        <v/>
      </c>
      <c r="Y1398" s="3" t="str">
        <f t="shared" si="266"/>
        <v>時間太晚</v>
      </c>
      <c r="Z1398" s="3" t="str">
        <f t="shared" si="267"/>
        <v/>
      </c>
      <c r="AA1398" s="3" t="str">
        <f t="shared" si="268"/>
        <v/>
      </c>
      <c r="AB1398" s="249" t="str">
        <f t="shared" si="269"/>
        <v/>
      </c>
      <c r="AC1398" s="3" t="str">
        <f t="shared" si="270"/>
        <v/>
      </c>
      <c r="AD1398" s="5" t="str">
        <f t="shared" si="275"/>
        <v/>
      </c>
      <c r="AE1398" s="3" t="str">
        <f t="shared" si="271"/>
        <v/>
      </c>
      <c r="AF1398" s="3"/>
      <c r="AH1398">
        <f>MATCH(ROUND(M1398,0)&amp;ROUND(N1398,0),樣點!N:N,0)</f>
        <v>1315</v>
      </c>
      <c r="AI1398" s="5" t="str">
        <f t="shared" si="272"/>
        <v/>
      </c>
    </row>
    <row r="1399" spans="3:35">
      <c r="C1399" s="246" t="s">
        <v>610</v>
      </c>
      <c r="D1399" s="246" t="s">
        <v>722</v>
      </c>
      <c r="E1399" s="246" t="s">
        <v>734</v>
      </c>
      <c r="F1399" s="246" t="s">
        <v>735</v>
      </c>
      <c r="G1399" s="246">
        <v>2019</v>
      </c>
      <c r="H1399" s="246">
        <v>6</v>
      </c>
      <c r="I1399" s="246">
        <v>5</v>
      </c>
      <c r="J1399" s="246">
        <v>2</v>
      </c>
      <c r="K1399" s="246" t="s">
        <v>736</v>
      </c>
      <c r="L1399" s="247">
        <v>1</v>
      </c>
      <c r="M1399" s="246">
        <v>215277</v>
      </c>
      <c r="N1399" s="246">
        <v>2511711</v>
      </c>
      <c r="O1399" s="246">
        <v>8</v>
      </c>
      <c r="P1399" s="246">
        <v>20</v>
      </c>
      <c r="Q1399" s="246">
        <v>0</v>
      </c>
      <c r="R1399" s="246"/>
      <c r="S1399" s="246"/>
      <c r="T1399" s="246" t="s">
        <v>737</v>
      </c>
      <c r="U1399" s="246" t="s">
        <v>738</v>
      </c>
      <c r="V1399" t="str">
        <f>INDEX(樣區!H:H,MATCH(F1399,樣區!E:E,0))</f>
        <v>3月,5月</v>
      </c>
      <c r="W1399" s="3" t="str">
        <f t="shared" si="264"/>
        <v>Y</v>
      </c>
      <c r="X1399" s="3" t="str">
        <f t="shared" si="265"/>
        <v/>
      </c>
      <c r="Y1399" s="3" t="str">
        <f t="shared" si="266"/>
        <v/>
      </c>
      <c r="Z1399" s="3" t="str">
        <f t="shared" si="267"/>
        <v/>
      </c>
      <c r="AA1399" s="3" t="str">
        <f t="shared" si="268"/>
        <v/>
      </c>
      <c r="AB1399" s="249" t="str">
        <f t="shared" si="269"/>
        <v/>
      </c>
      <c r="AC1399" s="3" t="str">
        <f t="shared" si="270"/>
        <v>請填最主要的棲地類型，其餘的可在備注補充說明</v>
      </c>
      <c r="AD1399" s="5" t="str">
        <f t="shared" si="275"/>
        <v/>
      </c>
      <c r="AE1399" s="3" t="str">
        <f t="shared" si="271"/>
        <v/>
      </c>
      <c r="AF1399" s="3"/>
      <c r="AH1399">
        <f>MATCH(ROUND(M1399,0)&amp;ROUND(N1399,0),樣點!N:N,0)</f>
        <v>1316</v>
      </c>
      <c r="AI1399" s="5">
        <f t="shared" si="272"/>
        <v>1.3888888992369175E-2</v>
      </c>
    </row>
    <row r="1400" spans="3:35">
      <c r="C1400" s="246" t="s">
        <v>610</v>
      </c>
      <c r="D1400" s="246" t="s">
        <v>722</v>
      </c>
      <c r="E1400" s="246" t="s">
        <v>734</v>
      </c>
      <c r="F1400" s="246" t="s">
        <v>735</v>
      </c>
      <c r="G1400" s="246">
        <v>2019</v>
      </c>
      <c r="H1400" s="246">
        <v>6</v>
      </c>
      <c r="I1400" s="246">
        <v>5</v>
      </c>
      <c r="J1400" s="246">
        <v>2</v>
      </c>
      <c r="K1400" s="246" t="s">
        <v>736</v>
      </c>
      <c r="L1400" s="247">
        <v>2</v>
      </c>
      <c r="M1400" s="246">
        <v>215821</v>
      </c>
      <c r="N1400" s="246">
        <v>2511758</v>
      </c>
      <c r="O1400" s="246">
        <v>8</v>
      </c>
      <c r="P1400" s="246">
        <v>40</v>
      </c>
      <c r="Q1400" s="246">
        <v>2</v>
      </c>
      <c r="R1400" s="246" t="s">
        <v>43</v>
      </c>
      <c r="S1400" s="246" t="s">
        <v>44</v>
      </c>
      <c r="T1400" s="246" t="s">
        <v>26</v>
      </c>
      <c r="U1400" s="246" t="s">
        <v>739</v>
      </c>
      <c r="V1400" t="str">
        <f>INDEX(樣區!H:H,MATCH(F1400,樣區!E:E,0))</f>
        <v>3月,5月</v>
      </c>
      <c r="W1400" s="3" t="str">
        <f t="shared" si="264"/>
        <v>Y</v>
      </c>
      <c r="X1400" s="3" t="str">
        <f t="shared" si="265"/>
        <v/>
      </c>
      <c r="Y1400" s="3" t="str">
        <f t="shared" si="266"/>
        <v/>
      </c>
      <c r="Z1400" s="3" t="str">
        <f t="shared" si="267"/>
        <v/>
      </c>
      <c r="AA1400" s="3" t="str">
        <f t="shared" si="268"/>
        <v/>
      </c>
      <c r="AB1400" s="249" t="str">
        <f t="shared" si="269"/>
        <v/>
      </c>
      <c r="AC1400" s="3" t="str">
        <f t="shared" si="270"/>
        <v/>
      </c>
      <c r="AD1400" s="5" t="str">
        <f t="shared" si="275"/>
        <v/>
      </c>
      <c r="AE1400" s="3" t="str">
        <f t="shared" si="271"/>
        <v/>
      </c>
      <c r="AF1400" s="3"/>
      <c r="AH1400">
        <f>MATCH(ROUND(M1400,0)&amp;ROUND(N1400,0),樣點!N:N,0)</f>
        <v>1317</v>
      </c>
      <c r="AI1400" s="5">
        <f t="shared" si="272"/>
        <v>1.3888888992369175E-2</v>
      </c>
    </row>
    <row r="1401" spans="3:35">
      <c r="C1401" s="246" t="s">
        <v>610</v>
      </c>
      <c r="D1401" s="246" t="s">
        <v>722</v>
      </c>
      <c r="E1401" s="246" t="s">
        <v>734</v>
      </c>
      <c r="F1401" s="246" t="s">
        <v>735</v>
      </c>
      <c r="G1401" s="246">
        <v>2019</v>
      </c>
      <c r="H1401" s="246">
        <v>6</v>
      </c>
      <c r="I1401" s="246">
        <v>5</v>
      </c>
      <c r="J1401" s="246">
        <v>2</v>
      </c>
      <c r="K1401" s="246" t="s">
        <v>736</v>
      </c>
      <c r="L1401" s="247">
        <v>3</v>
      </c>
      <c r="M1401" s="246">
        <v>216087</v>
      </c>
      <c r="N1401" s="246">
        <v>2511617</v>
      </c>
      <c r="O1401" s="246">
        <v>9</v>
      </c>
      <c r="P1401" s="246">
        <v>0</v>
      </c>
      <c r="Q1401" s="246">
        <v>0</v>
      </c>
      <c r="R1401" s="246"/>
      <c r="S1401" s="246" t="s">
        <v>90</v>
      </c>
      <c r="T1401" s="246" t="s">
        <v>740</v>
      </c>
      <c r="U1401" s="246" t="s">
        <v>741</v>
      </c>
      <c r="V1401" t="str">
        <f>INDEX(樣區!H:H,MATCH(F1401,樣區!E:E,0))</f>
        <v>3月,5月</v>
      </c>
      <c r="W1401" s="3" t="str">
        <f t="shared" si="264"/>
        <v>Y</v>
      </c>
      <c r="X1401" s="3" t="str">
        <f t="shared" si="265"/>
        <v/>
      </c>
      <c r="Y1401" s="3" t="str">
        <f t="shared" si="266"/>
        <v/>
      </c>
      <c r="Z1401" s="3" t="str">
        <f t="shared" si="267"/>
        <v/>
      </c>
      <c r="AA1401" s="3" t="str">
        <f t="shared" si="268"/>
        <v/>
      </c>
      <c r="AB1401" s="249" t="str">
        <f t="shared" si="269"/>
        <v/>
      </c>
      <c r="AC1401" s="3" t="str">
        <f t="shared" si="270"/>
        <v>請填最主要的棲地類型，其餘的可在備注補充說明</v>
      </c>
      <c r="AD1401" s="5" t="str">
        <f t="shared" si="275"/>
        <v/>
      </c>
      <c r="AE1401" s="3" t="str">
        <f t="shared" si="271"/>
        <v/>
      </c>
      <c r="AF1401" s="3"/>
      <c r="AH1401">
        <f>MATCH(ROUND(M1401,0)&amp;ROUND(N1401,0),樣點!N:N,0)</f>
        <v>1318</v>
      </c>
      <c r="AI1401" s="5">
        <f t="shared" si="272"/>
        <v>1.3888888002838939E-2</v>
      </c>
    </row>
    <row r="1402" spans="3:35">
      <c r="C1402" s="246" t="s">
        <v>610</v>
      </c>
      <c r="D1402" s="246" t="s">
        <v>722</v>
      </c>
      <c r="E1402" s="246" t="s">
        <v>734</v>
      </c>
      <c r="F1402" s="246" t="s">
        <v>735</v>
      </c>
      <c r="G1402" s="246">
        <v>2019</v>
      </c>
      <c r="H1402" s="246">
        <v>6</v>
      </c>
      <c r="I1402" s="246">
        <v>5</v>
      </c>
      <c r="J1402" s="246">
        <v>2</v>
      </c>
      <c r="K1402" s="246" t="s">
        <v>736</v>
      </c>
      <c r="L1402" s="247">
        <v>4</v>
      </c>
      <c r="M1402" s="246">
        <v>216812</v>
      </c>
      <c r="N1402" s="246">
        <v>2511296</v>
      </c>
      <c r="O1402" s="246">
        <v>9</v>
      </c>
      <c r="P1402" s="246">
        <v>20</v>
      </c>
      <c r="Q1402" s="246">
        <v>0</v>
      </c>
      <c r="R1402" s="246"/>
      <c r="S1402" s="246" t="s">
        <v>90</v>
      </c>
      <c r="T1402" s="246" t="s">
        <v>26</v>
      </c>
      <c r="U1402" s="246" t="s">
        <v>742</v>
      </c>
      <c r="V1402" t="str">
        <f>INDEX(樣區!H:H,MATCH(F1402,樣區!E:E,0))</f>
        <v>3月,5月</v>
      </c>
      <c r="W1402" s="3" t="str">
        <f t="shared" si="264"/>
        <v>Y</v>
      </c>
      <c r="X1402" s="3" t="str">
        <f t="shared" si="265"/>
        <v/>
      </c>
      <c r="Y1402" s="3" t="str">
        <f t="shared" si="266"/>
        <v/>
      </c>
      <c r="Z1402" s="3" t="str">
        <f t="shared" si="267"/>
        <v/>
      </c>
      <c r="AA1402" s="3" t="str">
        <f t="shared" si="268"/>
        <v/>
      </c>
      <c r="AB1402" s="249" t="str">
        <f t="shared" si="269"/>
        <v/>
      </c>
      <c r="AC1402" s="3" t="str">
        <f t="shared" si="270"/>
        <v/>
      </c>
      <c r="AD1402" s="5" t="str">
        <f t="shared" si="275"/>
        <v/>
      </c>
      <c r="AE1402" s="3" t="str">
        <f t="shared" si="271"/>
        <v/>
      </c>
      <c r="AF1402" s="3"/>
      <c r="AH1402">
        <f>MATCH(ROUND(M1402,0)&amp;ROUND(N1402,0),樣點!N:N,0)</f>
        <v>1319</v>
      </c>
      <c r="AI1402" s="5">
        <f t="shared" si="272"/>
        <v>1.3888888992369175E-2</v>
      </c>
    </row>
    <row r="1403" spans="3:35">
      <c r="C1403" s="246" t="s">
        <v>610</v>
      </c>
      <c r="D1403" s="246" t="s">
        <v>722</v>
      </c>
      <c r="E1403" s="246" t="s">
        <v>734</v>
      </c>
      <c r="F1403" s="246" t="s">
        <v>735</v>
      </c>
      <c r="G1403" s="246">
        <v>2019</v>
      </c>
      <c r="H1403" s="246">
        <v>6</v>
      </c>
      <c r="I1403" s="246">
        <v>5</v>
      </c>
      <c r="J1403" s="246">
        <v>2</v>
      </c>
      <c r="K1403" s="246" t="s">
        <v>736</v>
      </c>
      <c r="L1403" s="247">
        <v>5</v>
      </c>
      <c r="M1403" s="246">
        <v>217219</v>
      </c>
      <c r="N1403" s="246">
        <v>2511011</v>
      </c>
      <c r="O1403" s="246">
        <v>9</v>
      </c>
      <c r="P1403" s="246">
        <v>40</v>
      </c>
      <c r="Q1403" s="246">
        <v>0</v>
      </c>
      <c r="R1403" s="246"/>
      <c r="S1403" s="246" t="s">
        <v>90</v>
      </c>
      <c r="T1403" s="246" t="s">
        <v>30</v>
      </c>
      <c r="U1403" s="246" t="s">
        <v>743</v>
      </c>
      <c r="V1403" t="str">
        <f>INDEX(樣區!H:H,MATCH(F1403,樣區!E:E,0))</f>
        <v>3月,5月</v>
      </c>
      <c r="W1403" s="3" t="str">
        <f t="shared" si="264"/>
        <v>Y</v>
      </c>
      <c r="X1403" s="3" t="str">
        <f t="shared" si="265"/>
        <v/>
      </c>
      <c r="Y1403" s="3" t="str">
        <f t="shared" si="266"/>
        <v/>
      </c>
      <c r="Z1403" s="3" t="str">
        <f t="shared" si="267"/>
        <v/>
      </c>
      <c r="AA1403" s="3" t="str">
        <f t="shared" si="268"/>
        <v/>
      </c>
      <c r="AB1403" s="249" t="str">
        <f t="shared" si="269"/>
        <v/>
      </c>
      <c r="AC1403" s="3" t="str">
        <f t="shared" si="270"/>
        <v/>
      </c>
      <c r="AD1403" s="5" t="str">
        <f t="shared" si="275"/>
        <v/>
      </c>
      <c r="AE1403" s="3" t="str">
        <f t="shared" si="271"/>
        <v/>
      </c>
      <c r="AF1403" s="3"/>
      <c r="AH1403">
        <f>MATCH(ROUND(M1403,0)&amp;ROUND(N1403,0),樣點!N:N,0)</f>
        <v>1320</v>
      </c>
      <c r="AI1403" s="5">
        <f t="shared" si="272"/>
        <v>1.3888888992369175E-2</v>
      </c>
    </row>
    <row r="1404" spans="3:35">
      <c r="C1404" s="246" t="s">
        <v>610</v>
      </c>
      <c r="D1404" s="246" t="s">
        <v>722</v>
      </c>
      <c r="E1404" s="246" t="s">
        <v>734</v>
      </c>
      <c r="F1404" s="246" t="s">
        <v>735</v>
      </c>
      <c r="G1404" s="246">
        <v>2019</v>
      </c>
      <c r="H1404" s="246">
        <v>6</v>
      </c>
      <c r="I1404" s="246">
        <v>5</v>
      </c>
      <c r="J1404" s="246">
        <v>2</v>
      </c>
      <c r="K1404" s="246" t="s">
        <v>736</v>
      </c>
      <c r="L1404" s="247">
        <v>6</v>
      </c>
      <c r="M1404" s="246">
        <v>217488</v>
      </c>
      <c r="N1404" s="246">
        <v>2510950</v>
      </c>
      <c r="O1404" s="246">
        <v>10</v>
      </c>
      <c r="P1404" s="246">
        <v>0</v>
      </c>
      <c r="Q1404" s="246">
        <v>0</v>
      </c>
      <c r="R1404" s="246"/>
      <c r="S1404" s="246" t="s">
        <v>90</v>
      </c>
      <c r="T1404" s="246" t="s">
        <v>744</v>
      </c>
      <c r="U1404" s="246" t="s">
        <v>745</v>
      </c>
      <c r="V1404" t="str">
        <f>INDEX(樣區!H:H,MATCH(F1404,樣區!E:E,0))</f>
        <v>3月,5月</v>
      </c>
      <c r="W1404" s="3" t="str">
        <f t="shared" si="264"/>
        <v>Y</v>
      </c>
      <c r="X1404" s="3" t="str">
        <f t="shared" si="265"/>
        <v/>
      </c>
      <c r="Y1404" s="3" t="str">
        <f t="shared" si="266"/>
        <v>時間太晚</v>
      </c>
      <c r="Z1404" s="3" t="str">
        <f t="shared" si="267"/>
        <v/>
      </c>
      <c r="AA1404" s="3" t="str">
        <f t="shared" si="268"/>
        <v/>
      </c>
      <c r="AB1404" s="249" t="str">
        <f t="shared" si="269"/>
        <v/>
      </c>
      <c r="AC1404" s="3" t="str">
        <f t="shared" si="270"/>
        <v>請填最主要的棲地類型，其餘的可在備注補充說明</v>
      </c>
      <c r="AD1404" s="5" t="str">
        <f t="shared" si="275"/>
        <v/>
      </c>
      <c r="AE1404" s="3" t="str">
        <f t="shared" si="271"/>
        <v/>
      </c>
      <c r="AF1404" s="3"/>
      <c r="AH1404">
        <f>MATCH(ROUND(M1404,0)&amp;ROUND(N1404,0),樣點!N:N,0)</f>
        <v>1321</v>
      </c>
      <c r="AI1404" s="5" t="str">
        <f t="shared" si="272"/>
        <v/>
      </c>
    </row>
    <row r="1405" spans="3:35">
      <c r="C1405" s="246" t="s">
        <v>610</v>
      </c>
      <c r="D1405" s="246" t="s">
        <v>722</v>
      </c>
      <c r="E1405" s="246" t="s">
        <v>746</v>
      </c>
      <c r="F1405" s="246" t="s">
        <v>747</v>
      </c>
      <c r="G1405" s="246">
        <v>2019</v>
      </c>
      <c r="H1405" s="246">
        <v>6</v>
      </c>
      <c r="I1405" s="246">
        <v>18</v>
      </c>
      <c r="J1405" s="246">
        <v>2</v>
      </c>
      <c r="K1405" s="246" t="s">
        <v>748</v>
      </c>
      <c r="L1405" s="247">
        <v>1</v>
      </c>
      <c r="M1405" s="246">
        <v>225131</v>
      </c>
      <c r="N1405" s="246">
        <v>2513772</v>
      </c>
      <c r="O1405" s="246">
        <v>6</v>
      </c>
      <c r="P1405" s="246">
        <v>50</v>
      </c>
      <c r="Q1405" s="246">
        <v>0</v>
      </c>
      <c r="R1405" s="246"/>
      <c r="S1405" s="246"/>
      <c r="T1405" s="246" t="s">
        <v>30</v>
      </c>
      <c r="U1405" s="246" t="s">
        <v>749</v>
      </c>
      <c r="V1405" t="str">
        <f>INDEX(樣區!H:H,MATCH(F1405,樣區!E:E,0))</f>
        <v>4月,6月</v>
      </c>
      <c r="W1405" s="3" t="str">
        <f t="shared" si="264"/>
        <v>Y</v>
      </c>
      <c r="X1405" s="3" t="str">
        <f t="shared" si="265"/>
        <v/>
      </c>
      <c r="Y1405" s="3" t="str">
        <f t="shared" si="266"/>
        <v/>
      </c>
      <c r="Z1405" s="3" t="str">
        <f t="shared" si="267"/>
        <v/>
      </c>
      <c r="AA1405" s="3" t="str">
        <f t="shared" si="268"/>
        <v/>
      </c>
      <c r="AB1405" s="249" t="str">
        <f t="shared" si="269"/>
        <v/>
      </c>
      <c r="AC1405" s="3" t="str">
        <f t="shared" si="270"/>
        <v/>
      </c>
      <c r="AD1405" s="5" t="str">
        <f t="shared" si="275"/>
        <v/>
      </c>
      <c r="AE1405" s="3" t="str">
        <f t="shared" si="271"/>
        <v/>
      </c>
      <c r="AF1405" s="3"/>
      <c r="AH1405">
        <f>MATCH(ROUND(M1405,0)&amp;ROUND(N1405,0),樣點!N:N,0)</f>
        <v>1322</v>
      </c>
      <c r="AI1405" s="5">
        <f t="shared" si="272"/>
        <v>1.3194444007240236E-2</v>
      </c>
    </row>
    <row r="1406" spans="3:35">
      <c r="C1406" s="246" t="s">
        <v>610</v>
      </c>
      <c r="D1406" s="246" t="s">
        <v>722</v>
      </c>
      <c r="E1406" s="246" t="s">
        <v>746</v>
      </c>
      <c r="F1406" s="246" t="s">
        <v>747</v>
      </c>
      <c r="G1406" s="246">
        <v>2019</v>
      </c>
      <c r="H1406" s="246">
        <v>6</v>
      </c>
      <c r="I1406" s="246">
        <v>18</v>
      </c>
      <c r="J1406" s="246">
        <v>2</v>
      </c>
      <c r="K1406" s="246" t="s">
        <v>748</v>
      </c>
      <c r="L1406" s="247">
        <v>2</v>
      </c>
      <c r="M1406" s="246">
        <v>224996</v>
      </c>
      <c r="N1406" s="246">
        <v>2513945</v>
      </c>
      <c r="O1406" s="246">
        <v>7</v>
      </c>
      <c r="P1406" s="246">
        <v>9</v>
      </c>
      <c r="Q1406" s="246">
        <v>0</v>
      </c>
      <c r="R1406" s="246"/>
      <c r="S1406" s="246"/>
      <c r="T1406" s="246" t="s">
        <v>61</v>
      </c>
      <c r="U1406" s="246" t="s">
        <v>750</v>
      </c>
      <c r="V1406" t="str">
        <f>INDEX(樣區!H:H,MATCH(F1406,樣區!E:E,0))</f>
        <v>4月,6月</v>
      </c>
      <c r="W1406" s="3" t="str">
        <f t="shared" si="264"/>
        <v>Y</v>
      </c>
      <c r="X1406" s="3" t="str">
        <f t="shared" si="265"/>
        <v/>
      </c>
      <c r="Y1406" s="3" t="str">
        <f t="shared" si="266"/>
        <v/>
      </c>
      <c r="Z1406" s="3" t="str">
        <f t="shared" si="267"/>
        <v/>
      </c>
      <c r="AA1406" s="3" t="str">
        <f t="shared" si="268"/>
        <v/>
      </c>
      <c r="AB1406" s="249" t="str">
        <f t="shared" si="269"/>
        <v/>
      </c>
      <c r="AC1406" s="3" t="str">
        <f t="shared" si="270"/>
        <v/>
      </c>
      <c r="AD1406" s="5" t="str">
        <f t="shared" si="275"/>
        <v/>
      </c>
      <c r="AE1406" s="3" t="str">
        <f t="shared" si="271"/>
        <v/>
      </c>
      <c r="AF1406" s="3"/>
      <c r="AH1406">
        <f>MATCH(ROUND(M1406,0)&amp;ROUND(N1406,0),樣點!N:N,0)</f>
        <v>1323</v>
      </c>
      <c r="AI1406" s="5">
        <f t="shared" si="272"/>
        <v>2.2916666988749057E-2</v>
      </c>
    </row>
    <row r="1407" spans="3:35">
      <c r="C1407" s="246" t="s">
        <v>610</v>
      </c>
      <c r="D1407" s="246" t="s">
        <v>722</v>
      </c>
      <c r="E1407" s="246" t="s">
        <v>746</v>
      </c>
      <c r="F1407" s="246" t="s">
        <v>747</v>
      </c>
      <c r="G1407" s="246">
        <v>2019</v>
      </c>
      <c r="H1407" s="246">
        <v>6</v>
      </c>
      <c r="I1407" s="246">
        <v>18</v>
      </c>
      <c r="J1407" s="246">
        <v>2</v>
      </c>
      <c r="K1407" s="246" t="s">
        <v>748</v>
      </c>
      <c r="L1407" s="247">
        <v>3</v>
      </c>
      <c r="M1407" s="246">
        <v>225488</v>
      </c>
      <c r="N1407" s="246">
        <v>2513511</v>
      </c>
      <c r="O1407" s="246">
        <v>7</v>
      </c>
      <c r="P1407" s="246">
        <v>42</v>
      </c>
      <c r="Q1407" s="246">
        <v>0</v>
      </c>
      <c r="R1407" s="246"/>
      <c r="S1407" s="246"/>
      <c r="T1407" s="246" t="s">
        <v>61</v>
      </c>
      <c r="U1407" s="246" t="s">
        <v>751</v>
      </c>
      <c r="V1407" t="str">
        <f>INDEX(樣區!H:H,MATCH(F1407,樣區!E:E,0))</f>
        <v>4月,6月</v>
      </c>
      <c r="W1407" s="3" t="str">
        <f t="shared" si="264"/>
        <v>Y</v>
      </c>
      <c r="X1407" s="3" t="str">
        <f t="shared" si="265"/>
        <v/>
      </c>
      <c r="Y1407" s="3" t="str">
        <f t="shared" si="266"/>
        <v/>
      </c>
      <c r="Z1407" s="3" t="str">
        <f t="shared" si="267"/>
        <v/>
      </c>
      <c r="AA1407" s="3" t="str">
        <f t="shared" si="268"/>
        <v/>
      </c>
      <c r="AB1407" s="249" t="str">
        <f t="shared" si="269"/>
        <v/>
      </c>
      <c r="AC1407" s="3" t="str">
        <f t="shared" si="270"/>
        <v/>
      </c>
      <c r="AD1407" s="5" t="str">
        <f t="shared" si="275"/>
        <v/>
      </c>
      <c r="AE1407" s="3" t="str">
        <f t="shared" si="271"/>
        <v/>
      </c>
      <c r="AF1407" s="3"/>
      <c r="AH1407">
        <f>MATCH(ROUND(M1407,0)&amp;ROUND(N1407,0),樣點!N:N,0)</f>
        <v>1324</v>
      </c>
      <c r="AI1407" s="5">
        <f t="shared" si="272"/>
        <v>8.3333330112509429E-3</v>
      </c>
    </row>
    <row r="1408" spans="3:35">
      <c r="C1408" s="246" t="s">
        <v>610</v>
      </c>
      <c r="D1408" s="246" t="s">
        <v>722</v>
      </c>
      <c r="E1408" s="246" t="s">
        <v>746</v>
      </c>
      <c r="F1408" s="246" t="s">
        <v>747</v>
      </c>
      <c r="G1408" s="246">
        <v>2019</v>
      </c>
      <c r="H1408" s="246">
        <v>6</v>
      </c>
      <c r="I1408" s="246">
        <v>18</v>
      </c>
      <c r="J1408" s="246">
        <v>2</v>
      </c>
      <c r="K1408" s="246" t="s">
        <v>748</v>
      </c>
      <c r="L1408" s="247">
        <v>4</v>
      </c>
      <c r="M1408" s="246">
        <v>225530</v>
      </c>
      <c r="N1408" s="246">
        <v>2513136</v>
      </c>
      <c r="O1408" s="246">
        <v>7</v>
      </c>
      <c r="P1408" s="246">
        <v>54</v>
      </c>
      <c r="Q1408" s="246">
        <v>1</v>
      </c>
      <c r="R1408" s="246" t="s">
        <v>89</v>
      </c>
      <c r="S1408" s="246" t="s">
        <v>44</v>
      </c>
      <c r="T1408" s="246" t="s">
        <v>32</v>
      </c>
      <c r="U1408" s="246" t="s">
        <v>752</v>
      </c>
      <c r="V1408" t="str">
        <f>INDEX(樣區!H:H,MATCH(F1408,樣區!E:E,0))</f>
        <v>4月,6月</v>
      </c>
      <c r="W1408" s="3" t="str">
        <f t="shared" si="264"/>
        <v>Y</v>
      </c>
      <c r="X1408" s="3" t="str">
        <f t="shared" si="265"/>
        <v/>
      </c>
      <c r="Y1408" s="3" t="str">
        <f t="shared" si="266"/>
        <v/>
      </c>
      <c r="Z1408" s="3" t="str">
        <f t="shared" si="267"/>
        <v/>
      </c>
      <c r="AA1408" s="3" t="str">
        <f t="shared" si="268"/>
        <v/>
      </c>
      <c r="AB1408" s="249" t="str">
        <f t="shared" si="269"/>
        <v>有叫聲應為猴群</v>
      </c>
      <c r="AC1408" s="3" t="str">
        <f t="shared" si="270"/>
        <v/>
      </c>
      <c r="AD1408" s="5" t="str">
        <f t="shared" si="275"/>
        <v/>
      </c>
      <c r="AE1408" s="3" t="str">
        <f t="shared" si="271"/>
        <v/>
      </c>
      <c r="AF1408" s="3"/>
      <c r="AH1408">
        <f>MATCH(ROUND(M1408,0)&amp;ROUND(N1408,0),樣點!N:N,0)</f>
        <v>1325</v>
      </c>
      <c r="AI1408" s="5">
        <f t="shared" si="272"/>
        <v>1.0416666977107525E-2</v>
      </c>
    </row>
    <row r="1409" spans="3:35">
      <c r="C1409" s="246" t="s">
        <v>610</v>
      </c>
      <c r="D1409" s="246" t="s">
        <v>722</v>
      </c>
      <c r="E1409" s="246" t="s">
        <v>746</v>
      </c>
      <c r="F1409" s="246" t="s">
        <v>747</v>
      </c>
      <c r="G1409" s="246">
        <v>2019</v>
      </c>
      <c r="H1409" s="246">
        <v>6</v>
      </c>
      <c r="I1409" s="246">
        <v>18</v>
      </c>
      <c r="J1409" s="246">
        <v>2</v>
      </c>
      <c r="K1409" s="246" t="s">
        <v>748</v>
      </c>
      <c r="L1409" s="247">
        <v>5</v>
      </c>
      <c r="M1409" s="246">
        <v>225785</v>
      </c>
      <c r="N1409" s="246">
        <v>2512940</v>
      </c>
      <c r="O1409" s="246">
        <v>8</v>
      </c>
      <c r="P1409" s="246">
        <v>9</v>
      </c>
      <c r="Q1409" s="246">
        <v>1</v>
      </c>
      <c r="R1409" s="246" t="s">
        <v>89</v>
      </c>
      <c r="S1409" s="246" t="s">
        <v>44</v>
      </c>
      <c r="T1409" s="246" t="s">
        <v>26</v>
      </c>
      <c r="U1409" s="246" t="s">
        <v>753</v>
      </c>
      <c r="V1409" t="str">
        <f>INDEX(樣區!H:H,MATCH(F1409,樣區!E:E,0))</f>
        <v>4月,6月</v>
      </c>
      <c r="W1409" s="3" t="str">
        <f t="shared" si="264"/>
        <v>Y</v>
      </c>
      <c r="X1409" s="3" t="str">
        <f t="shared" si="265"/>
        <v/>
      </c>
      <c r="Y1409" s="3" t="str">
        <f t="shared" si="266"/>
        <v/>
      </c>
      <c r="Z1409" s="3" t="str">
        <f t="shared" si="267"/>
        <v/>
      </c>
      <c r="AA1409" s="3" t="str">
        <f t="shared" si="268"/>
        <v/>
      </c>
      <c r="AB1409" s="249" t="str">
        <f t="shared" si="269"/>
        <v>有叫聲應為猴群</v>
      </c>
      <c r="AC1409" s="3" t="str">
        <f t="shared" si="270"/>
        <v/>
      </c>
      <c r="AD1409" s="5" t="str">
        <f t="shared" si="275"/>
        <v/>
      </c>
      <c r="AE1409" s="3" t="str">
        <f t="shared" si="271"/>
        <v/>
      </c>
      <c r="AF1409" s="3"/>
      <c r="AH1409">
        <f>MATCH(ROUND(M1409,0)&amp;ROUND(N1409,0),樣點!N:N,0)</f>
        <v>1326</v>
      </c>
      <c r="AI1409" s="5">
        <f t="shared" si="272"/>
        <v>5.5555549915879965E-3</v>
      </c>
    </row>
    <row r="1410" spans="3:35">
      <c r="C1410" s="246" t="s">
        <v>610</v>
      </c>
      <c r="D1410" s="246" t="s">
        <v>722</v>
      </c>
      <c r="E1410" s="246" t="s">
        <v>746</v>
      </c>
      <c r="F1410" s="246" t="s">
        <v>747</v>
      </c>
      <c r="G1410" s="246">
        <v>2019</v>
      </c>
      <c r="H1410" s="246">
        <v>6</v>
      </c>
      <c r="I1410" s="246">
        <v>18</v>
      </c>
      <c r="J1410" s="246">
        <v>2</v>
      </c>
      <c r="K1410" s="246" t="s">
        <v>748</v>
      </c>
      <c r="L1410" s="247">
        <v>6</v>
      </c>
      <c r="M1410" s="246">
        <v>225833</v>
      </c>
      <c r="N1410" s="246">
        <v>2512751</v>
      </c>
      <c r="O1410" s="246">
        <v>8</v>
      </c>
      <c r="P1410" s="246">
        <v>17</v>
      </c>
      <c r="Q1410" s="246">
        <v>1</v>
      </c>
      <c r="R1410" s="246" t="s">
        <v>89</v>
      </c>
      <c r="S1410" s="246" t="s">
        <v>44</v>
      </c>
      <c r="T1410" s="246" t="s">
        <v>26</v>
      </c>
      <c r="U1410" s="246" t="s">
        <v>754</v>
      </c>
      <c r="V1410" t="str">
        <f>INDEX(樣區!H:H,MATCH(F1410,樣區!E:E,0))</f>
        <v>4月,6月</v>
      </c>
      <c r="W1410" s="3" t="str">
        <f t="shared" ref="W1410:W1473" si="276">IF(ISNUMBER(AH1410),"Y","N")</f>
        <v>Y</v>
      </c>
      <c r="X1410" s="3" t="str">
        <f t="shared" ref="X1410:X1473" si="277">IF(OR(ISBLANK(H1410),ISBLANK(I1410)),"需記錄日期","")</f>
        <v/>
      </c>
      <c r="Y1410" s="3" t="str">
        <f t="shared" ref="Y1410:Y1473" si="278">IF(O1410&gt;9,"時間太晚","")</f>
        <v/>
      </c>
      <c r="Z1410" s="3" t="str">
        <f t="shared" ref="Z1410:Z1473" si="279">IF(ISBLANK(Q1410),"需記錄數量",IF(Q1410&gt;2,"2隻以上，請記為猴群",""))</f>
        <v/>
      </c>
      <c r="AA1410" s="3" t="str">
        <f t="shared" ref="AA1410:AA1473" si="280">IF(OR(Q1410=1,Q1410=2),IF(ISTEXT(R1410),"","需記錄距離"),"")</f>
        <v/>
      </c>
      <c r="AB1410" s="249" t="str">
        <f t="shared" ref="AB1410:AB1473" si="281">IF(S1410="Y",IF(Q1410&lt;&gt;2,"有叫聲應為猴群",""),"")</f>
        <v>有叫聲應為猴群</v>
      </c>
      <c r="AC1410" s="3" t="str">
        <f t="shared" ref="AC1410:AC1473" si="282">IF(ISBLANK(T1410),"需記錄棲地類型",IF(LEN(T1410)&lt;&gt;2,"請填最主要的棲地類型，其餘的可在備注補充說明",""))</f>
        <v/>
      </c>
      <c r="AD1410" s="5" t="str">
        <f t="shared" si="275"/>
        <v/>
      </c>
      <c r="AE1410" s="3" t="str">
        <f t="shared" ref="AE1410:AE1473" si="283">IF(COUNTIF(U1410,"*搖樹*")=1,IF(Q1410&lt;&gt;2,"有搖樹行為應為猴群",""),"")</f>
        <v/>
      </c>
      <c r="AF1410" s="3"/>
      <c r="AH1410">
        <f>MATCH(ROUND(M1410,0)&amp;ROUND(N1410,0),樣點!N:N,0)</f>
        <v>1327</v>
      </c>
      <c r="AI1410" s="5" t="str">
        <f t="shared" ref="AI1410:AI1473" si="284">IF((F1411&amp;J1411)=(F1410&amp;J1410),ABS((DATE(G1411,H1411,I1411)&amp;TIME(O1411,P1411,0))-(DATE(G1410,H1410,I1410)&amp;TIME(O1410,P1410,0))),"")</f>
        <v/>
      </c>
    </row>
    <row r="1411" spans="3:35">
      <c r="C1411" s="246" t="s">
        <v>610</v>
      </c>
      <c r="D1411" s="246" t="s">
        <v>722</v>
      </c>
      <c r="E1411" s="246" t="s">
        <v>755</v>
      </c>
      <c r="F1411" s="246" t="s">
        <v>756</v>
      </c>
      <c r="G1411" s="246">
        <v>2019</v>
      </c>
      <c r="H1411" s="246">
        <v>6</v>
      </c>
      <c r="I1411" s="246">
        <v>15</v>
      </c>
      <c r="J1411" s="246">
        <v>2</v>
      </c>
      <c r="K1411" s="246" t="s">
        <v>757</v>
      </c>
      <c r="L1411" s="247">
        <v>1</v>
      </c>
      <c r="M1411" s="246">
        <v>220165</v>
      </c>
      <c r="N1411" s="246">
        <v>2518781</v>
      </c>
      <c r="O1411" s="246">
        <v>9</v>
      </c>
      <c r="P1411" s="246">
        <v>10</v>
      </c>
      <c r="Q1411" s="246">
        <v>0</v>
      </c>
      <c r="R1411" s="246"/>
      <c r="S1411" s="246"/>
      <c r="T1411" s="246" t="s">
        <v>32</v>
      </c>
      <c r="U1411" s="246"/>
      <c r="V1411" t="str">
        <f>INDEX(樣區!H:H,MATCH(F1411,樣區!E:E,0))</f>
        <v>3月,5月</v>
      </c>
      <c r="W1411" s="3" t="str">
        <f t="shared" si="276"/>
        <v>Y</v>
      </c>
      <c r="X1411" s="3" t="str">
        <f t="shared" si="277"/>
        <v/>
      </c>
      <c r="Y1411" s="3" t="str">
        <f t="shared" si="278"/>
        <v/>
      </c>
      <c r="Z1411" s="3" t="str">
        <f t="shared" si="279"/>
        <v/>
      </c>
      <c r="AA1411" s="3" t="str">
        <f t="shared" si="280"/>
        <v/>
      </c>
      <c r="AB1411" s="249" t="str">
        <f t="shared" si="281"/>
        <v/>
      </c>
      <c r="AC1411" s="3" t="str">
        <f t="shared" si="282"/>
        <v/>
      </c>
      <c r="AD1411" s="5" t="str">
        <f t="shared" si="275"/>
        <v/>
      </c>
      <c r="AE1411" s="3" t="str">
        <f t="shared" si="283"/>
        <v/>
      </c>
      <c r="AF1411" s="3"/>
      <c r="AH1411">
        <f>MATCH(ROUND(M1411,0)&amp;ROUND(N1411,0),樣點!N:N,0)</f>
        <v>1328</v>
      </c>
      <c r="AI1411" s="5">
        <f t="shared" si="284"/>
        <v>5.5555560393258929E-3</v>
      </c>
    </row>
    <row r="1412" spans="3:35">
      <c r="C1412" s="246" t="s">
        <v>610</v>
      </c>
      <c r="D1412" s="246" t="s">
        <v>722</v>
      </c>
      <c r="E1412" s="246" t="s">
        <v>755</v>
      </c>
      <c r="F1412" s="246" t="s">
        <v>756</v>
      </c>
      <c r="G1412" s="246">
        <v>2019</v>
      </c>
      <c r="H1412" s="246">
        <v>6</v>
      </c>
      <c r="I1412" s="246">
        <v>15</v>
      </c>
      <c r="J1412" s="246">
        <v>2</v>
      </c>
      <c r="K1412" s="246" t="s">
        <v>757</v>
      </c>
      <c r="L1412" s="247">
        <v>2</v>
      </c>
      <c r="M1412" s="246">
        <v>220364</v>
      </c>
      <c r="N1412" s="246">
        <v>2518781</v>
      </c>
      <c r="O1412" s="246">
        <v>9</v>
      </c>
      <c r="P1412" s="246">
        <v>18</v>
      </c>
      <c r="Q1412" s="246">
        <v>0</v>
      </c>
      <c r="R1412" s="246"/>
      <c r="S1412" s="246"/>
      <c r="T1412" s="246" t="s">
        <v>32</v>
      </c>
      <c r="U1412" s="246"/>
      <c r="V1412" t="str">
        <f>INDEX(樣區!H:H,MATCH(F1412,樣區!E:E,0))</f>
        <v>3月,5月</v>
      </c>
      <c r="W1412" s="3" t="str">
        <f t="shared" si="276"/>
        <v>Y</v>
      </c>
      <c r="X1412" s="3" t="str">
        <f t="shared" si="277"/>
        <v/>
      </c>
      <c r="Y1412" s="3" t="str">
        <f t="shared" si="278"/>
        <v/>
      </c>
      <c r="Z1412" s="3" t="str">
        <f t="shared" si="279"/>
        <v/>
      </c>
      <c r="AA1412" s="3" t="str">
        <f t="shared" si="280"/>
        <v/>
      </c>
      <c r="AB1412" s="249" t="str">
        <f t="shared" si="281"/>
        <v/>
      </c>
      <c r="AC1412" s="3" t="str">
        <f t="shared" si="282"/>
        <v/>
      </c>
      <c r="AD1412" s="5" t="str">
        <f t="shared" si="275"/>
        <v/>
      </c>
      <c r="AE1412" s="3" t="str">
        <f t="shared" si="283"/>
        <v/>
      </c>
      <c r="AF1412" s="3"/>
      <c r="AH1412">
        <f>MATCH(ROUND(M1412,0)&amp;ROUND(N1412,0),樣點!N:N,0)</f>
        <v>1329</v>
      </c>
      <c r="AI1412" s="5">
        <f t="shared" si="284"/>
        <v>7.6388879679143429E-3</v>
      </c>
    </row>
    <row r="1413" spans="3:35">
      <c r="C1413" s="246" t="s">
        <v>610</v>
      </c>
      <c r="D1413" s="246" t="s">
        <v>722</v>
      </c>
      <c r="E1413" s="246" t="s">
        <v>755</v>
      </c>
      <c r="F1413" s="246" t="s">
        <v>756</v>
      </c>
      <c r="G1413" s="246">
        <v>2019</v>
      </c>
      <c r="H1413" s="246">
        <v>6</v>
      </c>
      <c r="I1413" s="246">
        <v>15</v>
      </c>
      <c r="J1413" s="246">
        <v>2</v>
      </c>
      <c r="K1413" s="246" t="s">
        <v>757</v>
      </c>
      <c r="L1413" s="247">
        <v>3</v>
      </c>
      <c r="M1413" s="246">
        <v>220151</v>
      </c>
      <c r="N1413" s="246">
        <v>2518586</v>
      </c>
      <c r="O1413" s="246">
        <v>9</v>
      </c>
      <c r="P1413" s="246">
        <v>29</v>
      </c>
      <c r="Q1413" s="246">
        <v>0</v>
      </c>
      <c r="R1413" s="246"/>
      <c r="S1413" s="246"/>
      <c r="T1413" s="246" t="s">
        <v>32</v>
      </c>
      <c r="U1413" s="246"/>
      <c r="V1413" t="str">
        <f>INDEX(樣區!H:H,MATCH(F1413,樣區!E:E,0))</f>
        <v>3月,5月</v>
      </c>
      <c r="W1413" s="3" t="str">
        <f t="shared" si="276"/>
        <v>Y</v>
      </c>
      <c r="X1413" s="3" t="str">
        <f t="shared" si="277"/>
        <v/>
      </c>
      <c r="Y1413" s="3" t="str">
        <f t="shared" si="278"/>
        <v/>
      </c>
      <c r="Z1413" s="3" t="str">
        <f t="shared" si="279"/>
        <v/>
      </c>
      <c r="AA1413" s="3" t="str">
        <f t="shared" si="280"/>
        <v/>
      </c>
      <c r="AB1413" s="249" t="str">
        <f t="shared" si="281"/>
        <v/>
      </c>
      <c r="AC1413" s="3" t="str">
        <f t="shared" si="282"/>
        <v/>
      </c>
      <c r="AD1413" s="5" t="str">
        <f t="shared" si="275"/>
        <v/>
      </c>
      <c r="AE1413" s="3" t="str">
        <f t="shared" si="283"/>
        <v/>
      </c>
      <c r="AF1413" s="3"/>
      <c r="AH1413">
        <f>MATCH(ROUND(M1413,0)&amp;ROUND(N1413,0),樣點!N:N,0)</f>
        <v>1330</v>
      </c>
      <c r="AI1413" s="5">
        <f t="shared" si="284"/>
        <v>5.5555560393258929E-3</v>
      </c>
    </row>
    <row r="1414" spans="3:35">
      <c r="C1414" s="246" t="s">
        <v>610</v>
      </c>
      <c r="D1414" s="246" t="s">
        <v>722</v>
      </c>
      <c r="E1414" s="246" t="s">
        <v>755</v>
      </c>
      <c r="F1414" s="246" t="s">
        <v>756</v>
      </c>
      <c r="G1414" s="246">
        <v>2019</v>
      </c>
      <c r="H1414" s="246">
        <v>6</v>
      </c>
      <c r="I1414" s="246">
        <v>15</v>
      </c>
      <c r="J1414" s="246">
        <v>2</v>
      </c>
      <c r="K1414" s="246" t="s">
        <v>757</v>
      </c>
      <c r="L1414" s="247">
        <v>4</v>
      </c>
      <c r="M1414" s="246">
        <v>220165</v>
      </c>
      <c r="N1414" s="246">
        <v>2518380</v>
      </c>
      <c r="O1414" s="246">
        <v>9</v>
      </c>
      <c r="P1414" s="246">
        <v>37</v>
      </c>
      <c r="Q1414" s="246">
        <v>0</v>
      </c>
      <c r="R1414" s="246"/>
      <c r="S1414" s="246"/>
      <c r="T1414" s="246" t="s">
        <v>32</v>
      </c>
      <c r="U1414" s="246"/>
      <c r="V1414" t="str">
        <f>INDEX(樣區!H:H,MATCH(F1414,樣區!E:E,0))</f>
        <v>3月,5月</v>
      </c>
      <c r="W1414" s="3" t="str">
        <f t="shared" si="276"/>
        <v>Y</v>
      </c>
      <c r="X1414" s="3" t="str">
        <f t="shared" si="277"/>
        <v/>
      </c>
      <c r="Y1414" s="3" t="str">
        <f t="shared" si="278"/>
        <v/>
      </c>
      <c r="Z1414" s="3" t="str">
        <f t="shared" si="279"/>
        <v/>
      </c>
      <c r="AA1414" s="3" t="str">
        <f t="shared" si="280"/>
        <v/>
      </c>
      <c r="AB1414" s="249" t="str">
        <f t="shared" si="281"/>
        <v/>
      </c>
      <c r="AC1414" s="3" t="str">
        <f t="shared" si="282"/>
        <v/>
      </c>
      <c r="AD1414" s="5" t="str">
        <f t="shared" si="275"/>
        <v/>
      </c>
      <c r="AE1414" s="3" t="str">
        <f t="shared" si="283"/>
        <v/>
      </c>
      <c r="AF1414" s="3"/>
      <c r="AH1414">
        <f>MATCH(ROUND(M1414,0)&amp;ROUND(N1414,0),樣點!N:N,0)</f>
        <v>1331</v>
      </c>
      <c r="AI1414" s="5">
        <f t="shared" si="284"/>
        <v>5.555555981118232E-3</v>
      </c>
    </row>
    <row r="1415" spans="3:35">
      <c r="C1415" s="246" t="s">
        <v>610</v>
      </c>
      <c r="D1415" s="246" t="s">
        <v>722</v>
      </c>
      <c r="E1415" s="246" t="s">
        <v>755</v>
      </c>
      <c r="F1415" s="246" t="s">
        <v>756</v>
      </c>
      <c r="G1415" s="246">
        <v>2019</v>
      </c>
      <c r="H1415" s="246">
        <v>6</v>
      </c>
      <c r="I1415" s="246">
        <v>15</v>
      </c>
      <c r="J1415" s="246">
        <v>2</v>
      </c>
      <c r="K1415" s="246" t="s">
        <v>757</v>
      </c>
      <c r="L1415" s="247">
        <v>5</v>
      </c>
      <c r="M1415" s="246">
        <v>220364</v>
      </c>
      <c r="N1415" s="246">
        <v>2518347</v>
      </c>
      <c r="O1415" s="246">
        <v>9</v>
      </c>
      <c r="P1415" s="246">
        <v>45</v>
      </c>
      <c r="Q1415" s="246">
        <v>0</v>
      </c>
      <c r="R1415" s="246"/>
      <c r="S1415" s="246"/>
      <c r="T1415" s="246" t="s">
        <v>32</v>
      </c>
      <c r="U1415" s="246"/>
      <c r="V1415" t="str">
        <f>INDEX(樣區!H:H,MATCH(F1415,樣區!E:E,0))</f>
        <v>3月,5月</v>
      </c>
      <c r="W1415" s="3" t="str">
        <f t="shared" si="276"/>
        <v>Y</v>
      </c>
      <c r="X1415" s="3" t="str">
        <f t="shared" si="277"/>
        <v/>
      </c>
      <c r="Y1415" s="3" t="str">
        <f t="shared" si="278"/>
        <v/>
      </c>
      <c r="Z1415" s="3" t="str">
        <f t="shared" si="279"/>
        <v/>
      </c>
      <c r="AA1415" s="3" t="str">
        <f t="shared" si="280"/>
        <v/>
      </c>
      <c r="AB1415" s="249" t="str">
        <f t="shared" si="281"/>
        <v/>
      </c>
      <c r="AC1415" s="3" t="str">
        <f t="shared" si="282"/>
        <v/>
      </c>
      <c r="AD1415" s="5" t="str">
        <f t="shared" si="275"/>
        <v/>
      </c>
      <c r="AE1415" s="3" t="str">
        <f t="shared" si="283"/>
        <v/>
      </c>
      <c r="AF1415" s="3"/>
      <c r="AH1415">
        <f>MATCH(ROUND(M1415,0)&amp;ROUND(N1415,0),樣點!N:N,0)</f>
        <v>1332</v>
      </c>
      <c r="AI1415" s="5">
        <f t="shared" si="284"/>
        <v>6.9444439723156393E-3</v>
      </c>
    </row>
    <row r="1416" spans="3:35">
      <c r="C1416" s="246" t="s">
        <v>610</v>
      </c>
      <c r="D1416" s="246" t="s">
        <v>722</v>
      </c>
      <c r="E1416" s="246" t="s">
        <v>755</v>
      </c>
      <c r="F1416" s="246" t="s">
        <v>756</v>
      </c>
      <c r="G1416" s="246">
        <v>2019</v>
      </c>
      <c r="H1416" s="246">
        <v>6</v>
      </c>
      <c r="I1416" s="246">
        <v>15</v>
      </c>
      <c r="J1416" s="246">
        <v>2</v>
      </c>
      <c r="K1416" s="246" t="s">
        <v>757</v>
      </c>
      <c r="L1416" s="247">
        <v>6</v>
      </c>
      <c r="M1416" s="246">
        <v>220563</v>
      </c>
      <c r="N1416" s="246">
        <v>2518802</v>
      </c>
      <c r="O1416" s="246">
        <v>9</v>
      </c>
      <c r="P1416" s="246">
        <v>55</v>
      </c>
      <c r="Q1416" s="246">
        <v>0</v>
      </c>
      <c r="R1416" s="246"/>
      <c r="S1416" s="246"/>
      <c r="T1416" s="246" t="s">
        <v>26</v>
      </c>
      <c r="U1416" s="246"/>
      <c r="V1416" t="str">
        <f>INDEX(樣區!H:H,MATCH(F1416,樣區!E:E,0))</f>
        <v>3月,5月</v>
      </c>
      <c r="W1416" s="3" t="str">
        <f t="shared" si="276"/>
        <v>Y</v>
      </c>
      <c r="X1416" s="3" t="str">
        <f t="shared" si="277"/>
        <v/>
      </c>
      <c r="Y1416" s="3" t="str">
        <f t="shared" si="278"/>
        <v/>
      </c>
      <c r="Z1416" s="3" t="str">
        <f t="shared" si="279"/>
        <v/>
      </c>
      <c r="AA1416" s="3" t="str">
        <f t="shared" si="280"/>
        <v/>
      </c>
      <c r="AB1416" s="249" t="str">
        <f t="shared" si="281"/>
        <v/>
      </c>
      <c r="AC1416" s="3" t="str">
        <f t="shared" si="282"/>
        <v/>
      </c>
      <c r="AD1416" s="5" t="str">
        <f t="shared" si="275"/>
        <v/>
      </c>
      <c r="AE1416" s="3" t="str">
        <f t="shared" si="283"/>
        <v/>
      </c>
      <c r="AF1416" s="3"/>
      <c r="AH1416">
        <f>MATCH(ROUND(M1416,0)&amp;ROUND(N1416,0),樣點!N:N,0)</f>
        <v>1333</v>
      </c>
      <c r="AI1416" s="5">
        <f t="shared" si="284"/>
        <v>9.027778054587543E-3</v>
      </c>
    </row>
    <row r="1417" spans="3:35">
      <c r="C1417" s="246" t="s">
        <v>610</v>
      </c>
      <c r="D1417" s="246" t="s">
        <v>722</v>
      </c>
      <c r="E1417" s="246" t="s">
        <v>755</v>
      </c>
      <c r="F1417" s="246" t="s">
        <v>756</v>
      </c>
      <c r="G1417" s="246">
        <v>2019</v>
      </c>
      <c r="H1417" s="246">
        <v>6</v>
      </c>
      <c r="I1417" s="246">
        <v>15</v>
      </c>
      <c r="J1417" s="246">
        <v>2</v>
      </c>
      <c r="K1417" s="246" t="s">
        <v>757</v>
      </c>
      <c r="L1417" s="247">
        <v>7</v>
      </c>
      <c r="M1417" s="246">
        <v>220582</v>
      </c>
      <c r="N1417" s="246">
        <v>2518561</v>
      </c>
      <c r="O1417" s="246">
        <v>10</v>
      </c>
      <c r="P1417" s="246">
        <v>8</v>
      </c>
      <c r="Q1417" s="246">
        <v>0</v>
      </c>
      <c r="R1417" s="246"/>
      <c r="S1417" s="246"/>
      <c r="T1417" s="246" t="s">
        <v>26</v>
      </c>
      <c r="U1417" s="246"/>
      <c r="V1417" t="str">
        <f>INDEX(樣區!H:H,MATCH(F1417,樣區!E:E,0))</f>
        <v>3月,5月</v>
      </c>
      <c r="W1417" s="3" t="str">
        <f t="shared" si="276"/>
        <v>Y</v>
      </c>
      <c r="X1417" s="3" t="str">
        <f t="shared" si="277"/>
        <v/>
      </c>
      <c r="Y1417" s="3" t="str">
        <f t="shared" si="278"/>
        <v>時間太晚</v>
      </c>
      <c r="Z1417" s="3" t="str">
        <f t="shared" si="279"/>
        <v/>
      </c>
      <c r="AA1417" s="3" t="str">
        <f t="shared" si="280"/>
        <v/>
      </c>
      <c r="AB1417" s="249" t="str">
        <f t="shared" si="281"/>
        <v/>
      </c>
      <c r="AC1417" s="3" t="str">
        <f t="shared" si="282"/>
        <v/>
      </c>
      <c r="AD1417" s="5" t="str">
        <f t="shared" si="275"/>
        <v/>
      </c>
      <c r="AE1417" s="3" t="str">
        <f t="shared" si="283"/>
        <v/>
      </c>
      <c r="AF1417" s="3"/>
      <c r="AH1417">
        <f>MATCH(ROUND(M1417,0)&amp;ROUND(N1417,0),樣點!N:N,0)</f>
        <v>1334</v>
      </c>
      <c r="AI1417" s="5">
        <f t="shared" si="284"/>
        <v>7.6388889574445784E-3</v>
      </c>
    </row>
    <row r="1418" spans="3:35">
      <c r="C1418" s="246" t="s">
        <v>610</v>
      </c>
      <c r="D1418" s="246" t="s">
        <v>722</v>
      </c>
      <c r="E1418" s="246" t="s">
        <v>755</v>
      </c>
      <c r="F1418" s="246" t="s">
        <v>756</v>
      </c>
      <c r="G1418" s="246">
        <v>2019</v>
      </c>
      <c r="H1418" s="246">
        <v>6</v>
      </c>
      <c r="I1418" s="246">
        <v>15</v>
      </c>
      <c r="J1418" s="246">
        <v>2</v>
      </c>
      <c r="K1418" s="246" t="s">
        <v>757</v>
      </c>
      <c r="L1418" s="247">
        <v>8</v>
      </c>
      <c r="M1418" s="246">
        <v>220364</v>
      </c>
      <c r="N1418" s="246">
        <v>2518580</v>
      </c>
      <c r="O1418" s="246">
        <v>10</v>
      </c>
      <c r="P1418" s="246">
        <v>19</v>
      </c>
      <c r="Q1418" s="246">
        <v>0</v>
      </c>
      <c r="R1418" s="246"/>
      <c r="S1418" s="246"/>
      <c r="T1418" s="246" t="s">
        <v>26</v>
      </c>
      <c r="U1418" s="246"/>
      <c r="V1418" t="str">
        <f>INDEX(樣區!H:H,MATCH(F1418,樣區!E:E,0))</f>
        <v>3月,5月</v>
      </c>
      <c r="W1418" s="3" t="str">
        <f t="shared" si="276"/>
        <v>Y</v>
      </c>
      <c r="X1418" s="3" t="str">
        <f t="shared" si="277"/>
        <v/>
      </c>
      <c r="Y1418" s="3" t="str">
        <f t="shared" si="278"/>
        <v>時間太晚</v>
      </c>
      <c r="Z1418" s="3" t="str">
        <f t="shared" si="279"/>
        <v/>
      </c>
      <c r="AA1418" s="3" t="str">
        <f t="shared" si="280"/>
        <v/>
      </c>
      <c r="AB1418" s="249" t="str">
        <f t="shared" si="281"/>
        <v/>
      </c>
      <c r="AC1418" s="3" t="str">
        <f t="shared" si="282"/>
        <v/>
      </c>
      <c r="AD1418" s="5" t="str">
        <f t="shared" si="275"/>
        <v/>
      </c>
      <c r="AE1418" s="3" t="str">
        <f t="shared" si="283"/>
        <v/>
      </c>
      <c r="AF1418" s="3"/>
      <c r="AH1418">
        <f>MATCH(ROUND(M1418,0)&amp;ROUND(N1418,0),樣點!N:N,0)</f>
        <v>1335</v>
      </c>
      <c r="AI1418" s="5">
        <f t="shared" si="284"/>
        <v>9.0277770068496466E-3</v>
      </c>
    </row>
    <row r="1419" spans="3:35">
      <c r="C1419" s="246" t="s">
        <v>610</v>
      </c>
      <c r="D1419" s="246" t="s">
        <v>722</v>
      </c>
      <c r="E1419" s="246" t="s">
        <v>755</v>
      </c>
      <c r="F1419" s="246" t="s">
        <v>756</v>
      </c>
      <c r="G1419" s="246">
        <v>2019</v>
      </c>
      <c r="H1419" s="246">
        <v>6</v>
      </c>
      <c r="I1419" s="246">
        <v>15</v>
      </c>
      <c r="J1419" s="246">
        <v>2</v>
      </c>
      <c r="K1419" s="246" t="s">
        <v>757</v>
      </c>
      <c r="L1419" s="247">
        <v>9</v>
      </c>
      <c r="M1419" s="246">
        <v>220632</v>
      </c>
      <c r="N1419" s="246">
        <v>2518339</v>
      </c>
      <c r="O1419" s="246">
        <v>10</v>
      </c>
      <c r="P1419" s="246">
        <v>32</v>
      </c>
      <c r="Q1419" s="246">
        <v>0</v>
      </c>
      <c r="R1419" s="246"/>
      <c r="S1419" s="246"/>
      <c r="T1419" s="246" t="s">
        <v>26</v>
      </c>
      <c r="U1419" s="246"/>
      <c r="V1419" t="str">
        <f>INDEX(樣區!H:H,MATCH(F1419,樣區!E:E,0))</f>
        <v>3月,5月</v>
      </c>
      <c r="W1419" s="3" t="str">
        <f t="shared" si="276"/>
        <v>Y</v>
      </c>
      <c r="X1419" s="3" t="str">
        <f t="shared" si="277"/>
        <v/>
      </c>
      <c r="Y1419" s="3" t="str">
        <f t="shared" si="278"/>
        <v>時間太晚</v>
      </c>
      <c r="Z1419" s="3" t="str">
        <f t="shared" si="279"/>
        <v/>
      </c>
      <c r="AA1419" s="3" t="str">
        <f t="shared" si="280"/>
        <v/>
      </c>
      <c r="AB1419" s="249" t="str">
        <f t="shared" si="281"/>
        <v/>
      </c>
      <c r="AC1419" s="3" t="str">
        <f t="shared" si="282"/>
        <v/>
      </c>
      <c r="AD1419" s="5" t="str">
        <f t="shared" si="275"/>
        <v/>
      </c>
      <c r="AE1419" s="3" t="str">
        <f t="shared" si="283"/>
        <v/>
      </c>
      <c r="AF1419" s="3"/>
      <c r="AH1419">
        <f>MATCH(ROUND(M1419,0)&amp;ROUND(N1419,0),樣點!N:N,0)</f>
        <v>1336</v>
      </c>
      <c r="AI1419" s="5" t="str">
        <f t="shared" si="284"/>
        <v/>
      </c>
    </row>
    <row r="1420" spans="3:35">
      <c r="C1420" s="246" t="s">
        <v>610</v>
      </c>
      <c r="D1420" s="246" t="s">
        <v>722</v>
      </c>
      <c r="E1420" s="246" t="s">
        <v>758</v>
      </c>
      <c r="F1420" s="246" t="s">
        <v>759</v>
      </c>
      <c r="G1420" s="246">
        <v>2019</v>
      </c>
      <c r="H1420" s="246">
        <v>5</v>
      </c>
      <c r="I1420" s="246">
        <v>29</v>
      </c>
      <c r="J1420" s="246">
        <v>2</v>
      </c>
      <c r="K1420" s="246" t="s">
        <v>760</v>
      </c>
      <c r="L1420" s="247">
        <v>1</v>
      </c>
      <c r="M1420" s="246">
        <v>216095</v>
      </c>
      <c r="N1420" s="246">
        <v>2489762</v>
      </c>
      <c r="O1420" s="246">
        <v>9</v>
      </c>
      <c r="P1420" s="246">
        <v>22</v>
      </c>
      <c r="Q1420" s="246">
        <v>0</v>
      </c>
      <c r="R1420" s="246"/>
      <c r="S1420" s="246"/>
      <c r="T1420" s="246" t="s">
        <v>26</v>
      </c>
      <c r="U1420" s="246"/>
      <c r="V1420" t="str">
        <f>INDEX(樣區!H:H,MATCH(F1420,樣區!E:E,0))</f>
        <v>3月,5月</v>
      </c>
      <c r="W1420" s="3" t="str">
        <f t="shared" si="276"/>
        <v>Y</v>
      </c>
      <c r="X1420" s="3" t="str">
        <f t="shared" si="277"/>
        <v/>
      </c>
      <c r="Y1420" s="3" t="str">
        <f t="shared" si="278"/>
        <v/>
      </c>
      <c r="Z1420" s="3" t="str">
        <f t="shared" si="279"/>
        <v/>
      </c>
      <c r="AA1420" s="3" t="str">
        <f t="shared" si="280"/>
        <v/>
      </c>
      <c r="AB1420" s="249" t="str">
        <f t="shared" si="281"/>
        <v/>
      </c>
      <c r="AC1420" s="3" t="str">
        <f t="shared" si="282"/>
        <v/>
      </c>
      <c r="AD1420" s="5" t="str">
        <f t="shared" si="275"/>
        <v/>
      </c>
      <c r="AE1420" s="3" t="str">
        <f t="shared" si="283"/>
        <v/>
      </c>
      <c r="AF1420" s="3"/>
      <c r="AH1420">
        <f>MATCH(ROUND(M1420,0)&amp;ROUND(N1420,0),樣點!N:N,0)</f>
        <v>1337</v>
      </c>
      <c r="AI1420" s="5">
        <f t="shared" si="284"/>
        <v>9.0277779963798821E-3</v>
      </c>
    </row>
    <row r="1421" spans="3:35">
      <c r="C1421" s="246" t="s">
        <v>610</v>
      </c>
      <c r="D1421" s="246" t="s">
        <v>722</v>
      </c>
      <c r="E1421" s="246" t="s">
        <v>758</v>
      </c>
      <c r="F1421" s="246" t="s">
        <v>759</v>
      </c>
      <c r="G1421" s="246">
        <v>2019</v>
      </c>
      <c r="H1421" s="246">
        <v>5</v>
      </c>
      <c r="I1421" s="246">
        <v>29</v>
      </c>
      <c r="J1421" s="246">
        <v>2</v>
      </c>
      <c r="K1421" s="246" t="s">
        <v>760</v>
      </c>
      <c r="L1421" s="247">
        <v>2</v>
      </c>
      <c r="M1421" s="246">
        <v>216079</v>
      </c>
      <c r="N1421" s="246">
        <v>2490271</v>
      </c>
      <c r="O1421" s="246">
        <v>9</v>
      </c>
      <c r="P1421" s="246">
        <v>35</v>
      </c>
      <c r="Q1421" s="246">
        <v>0</v>
      </c>
      <c r="R1421" s="246"/>
      <c r="S1421" s="246"/>
      <c r="T1421" s="246" t="s">
        <v>26</v>
      </c>
      <c r="U1421" s="246"/>
      <c r="V1421" t="str">
        <f>INDEX(樣區!H:H,MATCH(F1421,樣區!E:E,0))</f>
        <v>3月,5月</v>
      </c>
      <c r="W1421" s="3" t="str">
        <f t="shared" si="276"/>
        <v>Y</v>
      </c>
      <c r="X1421" s="3" t="str">
        <f t="shared" si="277"/>
        <v/>
      </c>
      <c r="Y1421" s="3" t="str">
        <f t="shared" si="278"/>
        <v/>
      </c>
      <c r="Z1421" s="3" t="str">
        <f t="shared" si="279"/>
        <v/>
      </c>
      <c r="AA1421" s="3" t="str">
        <f t="shared" si="280"/>
        <v/>
      </c>
      <c r="AB1421" s="249" t="str">
        <f t="shared" si="281"/>
        <v/>
      </c>
      <c r="AC1421" s="3" t="str">
        <f t="shared" si="282"/>
        <v/>
      </c>
      <c r="AD1421" s="5" t="str">
        <f t="shared" si="275"/>
        <v/>
      </c>
      <c r="AE1421" s="3" t="str">
        <f t="shared" si="283"/>
        <v/>
      </c>
      <c r="AF1421" s="3"/>
      <c r="AH1421">
        <f>MATCH(ROUND(M1421,0)&amp;ROUND(N1421,0),樣點!N:N,0)</f>
        <v>1338</v>
      </c>
      <c r="AI1421" s="5">
        <f t="shared" si="284"/>
        <v>1.5277777973096818E-2</v>
      </c>
    </row>
    <row r="1422" spans="3:35">
      <c r="C1422" s="246" t="s">
        <v>610</v>
      </c>
      <c r="D1422" s="246" t="s">
        <v>722</v>
      </c>
      <c r="E1422" s="246" t="s">
        <v>758</v>
      </c>
      <c r="F1422" s="246" t="s">
        <v>759</v>
      </c>
      <c r="G1422" s="246">
        <v>2019</v>
      </c>
      <c r="H1422" s="246">
        <v>5</v>
      </c>
      <c r="I1422" s="246">
        <v>29</v>
      </c>
      <c r="J1422" s="246">
        <v>2</v>
      </c>
      <c r="K1422" s="246" t="s">
        <v>760</v>
      </c>
      <c r="L1422" s="247">
        <v>3</v>
      </c>
      <c r="M1422" s="246">
        <v>216331</v>
      </c>
      <c r="N1422" s="246">
        <v>2490542</v>
      </c>
      <c r="O1422" s="246">
        <v>9</v>
      </c>
      <c r="P1422" s="246">
        <v>13</v>
      </c>
      <c r="Q1422" s="246">
        <v>0</v>
      </c>
      <c r="R1422" s="246"/>
      <c r="S1422" s="246"/>
      <c r="T1422" s="246" t="s">
        <v>26</v>
      </c>
      <c r="U1422" s="246"/>
      <c r="V1422" t="str">
        <f>INDEX(樣區!H:H,MATCH(F1422,樣區!E:E,0))</f>
        <v>3月,5月</v>
      </c>
      <c r="W1422" s="3" t="str">
        <f t="shared" si="276"/>
        <v>Y</v>
      </c>
      <c r="X1422" s="3" t="str">
        <f t="shared" si="277"/>
        <v/>
      </c>
      <c r="Y1422" s="3" t="str">
        <f t="shared" si="278"/>
        <v/>
      </c>
      <c r="Z1422" s="3" t="str">
        <f t="shared" si="279"/>
        <v/>
      </c>
      <c r="AA1422" s="3" t="str">
        <f t="shared" si="280"/>
        <v/>
      </c>
      <c r="AB1422" s="249" t="str">
        <f t="shared" si="281"/>
        <v/>
      </c>
      <c r="AC1422" s="3" t="str">
        <f t="shared" si="282"/>
        <v/>
      </c>
      <c r="AD1422" s="5" t="str">
        <f t="shared" si="275"/>
        <v/>
      </c>
      <c r="AE1422" s="3" t="str">
        <f t="shared" si="283"/>
        <v/>
      </c>
      <c r="AF1422" s="3"/>
      <c r="AH1422">
        <f>MATCH(ROUND(M1422,0)&amp;ROUND(N1422,0),樣點!N:N,0)</f>
        <v>1339</v>
      </c>
      <c r="AI1422" s="5">
        <f t="shared" si="284"/>
        <v>2.5694445008412004E-2</v>
      </c>
    </row>
    <row r="1423" spans="3:35">
      <c r="C1423" s="246" t="s">
        <v>610</v>
      </c>
      <c r="D1423" s="246" t="s">
        <v>722</v>
      </c>
      <c r="E1423" s="246" t="s">
        <v>758</v>
      </c>
      <c r="F1423" s="246" t="s">
        <v>759</v>
      </c>
      <c r="G1423" s="246">
        <v>2019</v>
      </c>
      <c r="H1423" s="246">
        <v>5</v>
      </c>
      <c r="I1423" s="246">
        <v>29</v>
      </c>
      <c r="J1423" s="246">
        <v>2</v>
      </c>
      <c r="K1423" s="246" t="s">
        <v>760</v>
      </c>
      <c r="L1423" s="247">
        <v>4</v>
      </c>
      <c r="M1423" s="246">
        <v>216349</v>
      </c>
      <c r="N1423" s="246">
        <v>2490860</v>
      </c>
      <c r="O1423" s="246">
        <v>9</v>
      </c>
      <c r="P1423" s="246">
        <v>50</v>
      </c>
      <c r="Q1423" s="246">
        <v>0</v>
      </c>
      <c r="R1423" s="246"/>
      <c r="S1423" s="246"/>
      <c r="T1423" s="246" t="s">
        <v>26</v>
      </c>
      <c r="U1423" s="246"/>
      <c r="V1423" t="str">
        <f>INDEX(樣區!H:H,MATCH(F1423,樣區!E:E,0))</f>
        <v>3月,5月</v>
      </c>
      <c r="W1423" s="3" t="str">
        <f t="shared" si="276"/>
        <v>Y</v>
      </c>
      <c r="X1423" s="3" t="str">
        <f t="shared" si="277"/>
        <v/>
      </c>
      <c r="Y1423" s="3" t="str">
        <f t="shared" si="278"/>
        <v/>
      </c>
      <c r="Z1423" s="3" t="str">
        <f t="shared" si="279"/>
        <v/>
      </c>
      <c r="AA1423" s="3" t="str">
        <f t="shared" si="280"/>
        <v/>
      </c>
      <c r="AB1423" s="249" t="str">
        <f t="shared" si="281"/>
        <v/>
      </c>
      <c r="AC1423" s="3" t="str">
        <f t="shared" si="282"/>
        <v/>
      </c>
      <c r="AD1423" s="5" t="str">
        <f t="shared" si="275"/>
        <v/>
      </c>
      <c r="AE1423" s="3" t="str">
        <f t="shared" si="283"/>
        <v/>
      </c>
      <c r="AF1423" s="3"/>
      <c r="AH1423">
        <f>MATCH(ROUND(M1423,0)&amp;ROUND(N1423,0),樣點!N:N,0)</f>
        <v>1340</v>
      </c>
      <c r="AI1423" s="5">
        <f t="shared" si="284"/>
        <v>3.125E-2</v>
      </c>
    </row>
    <row r="1424" spans="3:35">
      <c r="C1424" s="246" t="s">
        <v>610</v>
      </c>
      <c r="D1424" s="246" t="s">
        <v>722</v>
      </c>
      <c r="E1424" s="246" t="s">
        <v>758</v>
      </c>
      <c r="F1424" s="246" t="s">
        <v>759</v>
      </c>
      <c r="G1424" s="246">
        <v>2019</v>
      </c>
      <c r="H1424" s="246">
        <v>5</v>
      </c>
      <c r="I1424" s="246">
        <v>29</v>
      </c>
      <c r="J1424" s="246">
        <v>2</v>
      </c>
      <c r="K1424" s="246" t="s">
        <v>760</v>
      </c>
      <c r="L1424" s="247">
        <v>5</v>
      </c>
      <c r="M1424" s="246">
        <v>217232</v>
      </c>
      <c r="N1424" s="246">
        <v>2491364</v>
      </c>
      <c r="O1424" s="246">
        <v>9</v>
      </c>
      <c r="P1424" s="246">
        <v>5</v>
      </c>
      <c r="Q1424" s="246">
        <v>0</v>
      </c>
      <c r="R1424" s="246"/>
      <c r="S1424" s="246"/>
      <c r="T1424" s="246" t="s">
        <v>31</v>
      </c>
      <c r="U1424" s="246"/>
      <c r="V1424" t="str">
        <f>INDEX(樣區!H:H,MATCH(F1424,樣區!E:E,0))</f>
        <v>3月,5月</v>
      </c>
      <c r="W1424" s="3" t="str">
        <f t="shared" si="276"/>
        <v>Y</v>
      </c>
      <c r="X1424" s="3" t="str">
        <f t="shared" si="277"/>
        <v/>
      </c>
      <c r="Y1424" s="3" t="str">
        <f t="shared" si="278"/>
        <v/>
      </c>
      <c r="Z1424" s="3" t="str">
        <f t="shared" si="279"/>
        <v/>
      </c>
      <c r="AA1424" s="3" t="str">
        <f t="shared" si="280"/>
        <v/>
      </c>
      <c r="AB1424" s="249" t="str">
        <f t="shared" si="281"/>
        <v/>
      </c>
      <c r="AC1424" s="3" t="str">
        <f t="shared" si="282"/>
        <v/>
      </c>
      <c r="AD1424" s="5" t="str">
        <f t="shared" si="275"/>
        <v/>
      </c>
      <c r="AE1424" s="3" t="str">
        <f t="shared" si="283"/>
        <v/>
      </c>
      <c r="AF1424" s="3"/>
      <c r="AH1424">
        <f>MATCH(ROUND(M1424,0)&amp;ROUND(N1424,0),樣點!N:N,0)</f>
        <v>1341</v>
      </c>
      <c r="AI1424" s="5">
        <f t="shared" si="284"/>
        <v>4.5138888992369175E-2</v>
      </c>
    </row>
    <row r="1425" spans="3:35">
      <c r="C1425" s="246" t="s">
        <v>610</v>
      </c>
      <c r="D1425" s="246" t="s">
        <v>722</v>
      </c>
      <c r="E1425" s="246" t="s">
        <v>758</v>
      </c>
      <c r="F1425" s="246" t="s">
        <v>759</v>
      </c>
      <c r="G1425" s="246">
        <v>2019</v>
      </c>
      <c r="H1425" s="246">
        <v>5</v>
      </c>
      <c r="I1425" s="246">
        <v>29</v>
      </c>
      <c r="J1425" s="246">
        <v>2</v>
      </c>
      <c r="K1425" s="246" t="s">
        <v>760</v>
      </c>
      <c r="L1425" s="247">
        <v>6</v>
      </c>
      <c r="M1425" s="246">
        <v>217246</v>
      </c>
      <c r="N1425" s="246">
        <v>2490563</v>
      </c>
      <c r="O1425" s="246">
        <v>10</v>
      </c>
      <c r="P1425" s="246">
        <v>10</v>
      </c>
      <c r="Q1425" s="246">
        <v>0</v>
      </c>
      <c r="R1425" s="246"/>
      <c r="S1425" s="246"/>
      <c r="T1425" s="246" t="s">
        <v>230</v>
      </c>
      <c r="U1425" s="246"/>
      <c r="V1425" t="str">
        <f>INDEX(樣區!H:H,MATCH(F1425,樣區!E:E,0))</f>
        <v>3月,5月</v>
      </c>
      <c r="W1425" s="3" t="str">
        <f t="shared" si="276"/>
        <v>Y</v>
      </c>
      <c r="X1425" s="3" t="str">
        <f t="shared" si="277"/>
        <v/>
      </c>
      <c r="Y1425" s="3" t="str">
        <f t="shared" si="278"/>
        <v>時間太晚</v>
      </c>
      <c r="Z1425" s="3" t="str">
        <f t="shared" si="279"/>
        <v/>
      </c>
      <c r="AA1425" s="3" t="str">
        <f t="shared" si="280"/>
        <v/>
      </c>
      <c r="AB1425" s="249" t="str">
        <f t="shared" si="281"/>
        <v/>
      </c>
      <c r="AC1425" s="3" t="str">
        <f t="shared" si="282"/>
        <v/>
      </c>
      <c r="AD1425" s="5" t="str">
        <f t="shared" si="275"/>
        <v/>
      </c>
      <c r="AE1425" s="3" t="str">
        <f t="shared" si="283"/>
        <v/>
      </c>
      <c r="AF1425" s="3"/>
      <c r="AH1425">
        <f>MATCH(ROUND(M1425,0)&amp;ROUND(N1425,0),樣點!N:N,0)</f>
        <v>1342</v>
      </c>
      <c r="AI1425" s="5">
        <f t="shared" si="284"/>
        <v>7.6388890156522393E-3</v>
      </c>
    </row>
    <row r="1426" spans="3:35">
      <c r="C1426" s="246" t="s">
        <v>610</v>
      </c>
      <c r="D1426" s="246" t="s">
        <v>722</v>
      </c>
      <c r="E1426" s="246" t="s">
        <v>758</v>
      </c>
      <c r="F1426" s="246" t="s">
        <v>759</v>
      </c>
      <c r="G1426" s="246">
        <v>2019</v>
      </c>
      <c r="H1426" s="246">
        <v>5</v>
      </c>
      <c r="I1426" s="246">
        <v>29</v>
      </c>
      <c r="J1426" s="246">
        <v>2</v>
      </c>
      <c r="K1426" s="246" t="s">
        <v>760</v>
      </c>
      <c r="L1426" s="247">
        <v>7</v>
      </c>
      <c r="M1426" s="246">
        <v>217852</v>
      </c>
      <c r="N1426" s="246">
        <v>2491028</v>
      </c>
      <c r="O1426" s="246">
        <v>10</v>
      </c>
      <c r="P1426" s="246">
        <v>21</v>
      </c>
      <c r="Q1426" s="246">
        <v>0</v>
      </c>
      <c r="R1426" s="246"/>
      <c r="S1426" s="246"/>
      <c r="T1426" s="246" t="s">
        <v>26</v>
      </c>
      <c r="U1426" s="246"/>
      <c r="V1426" t="str">
        <f>INDEX(樣區!H:H,MATCH(F1426,樣區!E:E,0))</f>
        <v>3月,5月</v>
      </c>
      <c r="W1426" s="3" t="str">
        <f t="shared" si="276"/>
        <v>Y</v>
      </c>
      <c r="X1426" s="3" t="str">
        <f t="shared" si="277"/>
        <v/>
      </c>
      <c r="Y1426" s="3" t="str">
        <f t="shared" si="278"/>
        <v>時間太晚</v>
      </c>
      <c r="Z1426" s="3" t="str">
        <f t="shared" si="279"/>
        <v/>
      </c>
      <c r="AA1426" s="3" t="str">
        <f t="shared" si="280"/>
        <v/>
      </c>
      <c r="AB1426" s="249" t="str">
        <f t="shared" si="281"/>
        <v/>
      </c>
      <c r="AC1426" s="3" t="str">
        <f t="shared" si="282"/>
        <v/>
      </c>
      <c r="AD1426" s="5" t="str">
        <f t="shared" si="275"/>
        <v/>
      </c>
      <c r="AE1426" s="3" t="str">
        <f t="shared" si="283"/>
        <v/>
      </c>
      <c r="AF1426" s="3"/>
      <c r="AH1426">
        <f>MATCH(ROUND(M1426,0)&amp;ROUND(N1426,0),樣點!N:N,0)</f>
        <v>1343</v>
      </c>
      <c r="AI1426" s="5">
        <f t="shared" si="284"/>
        <v>6.31944450433366E-2</v>
      </c>
    </row>
    <row r="1427" spans="3:35">
      <c r="C1427" s="246" t="s">
        <v>610</v>
      </c>
      <c r="D1427" s="246" t="s">
        <v>722</v>
      </c>
      <c r="E1427" s="246" t="s">
        <v>758</v>
      </c>
      <c r="F1427" s="246" t="s">
        <v>759</v>
      </c>
      <c r="G1427" s="246">
        <v>2019</v>
      </c>
      <c r="H1427" s="246">
        <v>5</v>
      </c>
      <c r="I1427" s="246">
        <v>29</v>
      </c>
      <c r="J1427" s="246">
        <v>2</v>
      </c>
      <c r="K1427" s="246" t="s">
        <v>760</v>
      </c>
      <c r="L1427" s="247">
        <v>8</v>
      </c>
      <c r="M1427" s="246">
        <v>217389</v>
      </c>
      <c r="N1427" s="246">
        <v>2491909</v>
      </c>
      <c r="O1427" s="246">
        <v>8</v>
      </c>
      <c r="P1427" s="246">
        <v>50</v>
      </c>
      <c r="Q1427" s="246">
        <v>0</v>
      </c>
      <c r="R1427" s="246"/>
      <c r="S1427" s="246"/>
      <c r="T1427" s="246" t="s">
        <v>31</v>
      </c>
      <c r="U1427" s="246"/>
      <c r="V1427" t="str">
        <f>INDEX(樣區!H:H,MATCH(F1427,樣區!E:E,0))</f>
        <v>3月,5月</v>
      </c>
      <c r="W1427" s="3" t="str">
        <f t="shared" si="276"/>
        <v>Y</v>
      </c>
      <c r="X1427" s="3" t="str">
        <f t="shared" si="277"/>
        <v/>
      </c>
      <c r="Y1427" s="3" t="str">
        <f t="shared" si="278"/>
        <v/>
      </c>
      <c r="Z1427" s="3" t="str">
        <f t="shared" si="279"/>
        <v/>
      </c>
      <c r="AA1427" s="3" t="str">
        <f t="shared" si="280"/>
        <v/>
      </c>
      <c r="AB1427" s="249" t="str">
        <f t="shared" si="281"/>
        <v/>
      </c>
      <c r="AC1427" s="3" t="str">
        <f t="shared" si="282"/>
        <v/>
      </c>
      <c r="AD1427" s="5" t="str">
        <f t="shared" si="275"/>
        <v/>
      </c>
      <c r="AE1427" s="3" t="str">
        <f t="shared" si="283"/>
        <v/>
      </c>
      <c r="AF1427" s="3"/>
      <c r="AH1427">
        <f>MATCH(ROUND(M1427,0)&amp;ROUND(N1427,0),樣點!N:N,0)</f>
        <v>1344</v>
      </c>
      <c r="AI1427" s="5" t="str">
        <f t="shared" si="284"/>
        <v/>
      </c>
    </row>
    <row r="1428" spans="3:35">
      <c r="C1428" s="246" t="s">
        <v>610</v>
      </c>
      <c r="D1428" s="246" t="s">
        <v>722</v>
      </c>
      <c r="E1428" s="246" t="s">
        <v>761</v>
      </c>
      <c r="F1428" s="246" t="s">
        <v>762</v>
      </c>
      <c r="G1428" s="246">
        <v>2019</v>
      </c>
      <c r="H1428" s="246">
        <v>6</v>
      </c>
      <c r="I1428" s="246">
        <v>5</v>
      </c>
      <c r="J1428" s="246">
        <v>2</v>
      </c>
      <c r="K1428" s="246" t="s">
        <v>763</v>
      </c>
      <c r="L1428" s="247">
        <v>1</v>
      </c>
      <c r="M1428" s="246">
        <v>221266</v>
      </c>
      <c r="N1428" s="246">
        <v>2464484</v>
      </c>
      <c r="O1428" s="246">
        <v>8</v>
      </c>
      <c r="P1428" s="246">
        <v>22</v>
      </c>
      <c r="Q1428" s="246">
        <v>0</v>
      </c>
      <c r="R1428" s="246"/>
      <c r="S1428" s="246"/>
      <c r="T1428" s="246" t="s">
        <v>26</v>
      </c>
      <c r="U1428" s="246"/>
      <c r="V1428" t="str">
        <f>INDEX(樣區!H:H,MATCH(F1428,樣區!E:E,0))</f>
        <v>3月,5月</v>
      </c>
      <c r="W1428" s="3" t="str">
        <f t="shared" si="276"/>
        <v>Y</v>
      </c>
      <c r="X1428" s="3" t="str">
        <f t="shared" si="277"/>
        <v/>
      </c>
      <c r="Y1428" s="3" t="str">
        <f t="shared" si="278"/>
        <v/>
      </c>
      <c r="Z1428" s="3" t="str">
        <f t="shared" si="279"/>
        <v/>
      </c>
      <c r="AA1428" s="3" t="str">
        <f t="shared" si="280"/>
        <v/>
      </c>
      <c r="AB1428" s="249" t="str">
        <f t="shared" si="281"/>
        <v/>
      </c>
      <c r="AC1428" s="3" t="str">
        <f t="shared" si="282"/>
        <v/>
      </c>
      <c r="AD1428" s="5" t="str">
        <f t="shared" si="275"/>
        <v/>
      </c>
      <c r="AE1428" s="3" t="str">
        <f t="shared" si="283"/>
        <v/>
      </c>
      <c r="AF1428" s="3"/>
      <c r="AH1428">
        <f>MATCH(ROUND(M1428,0)&amp;ROUND(N1428,0),樣點!N:N,0)</f>
        <v>1345</v>
      </c>
      <c r="AI1428" s="5">
        <f t="shared" si="284"/>
        <v>4.8611109959892929E-3</v>
      </c>
    </row>
    <row r="1429" spans="3:35">
      <c r="C1429" s="246" t="s">
        <v>610</v>
      </c>
      <c r="D1429" s="246" t="s">
        <v>722</v>
      </c>
      <c r="E1429" s="246" t="s">
        <v>761</v>
      </c>
      <c r="F1429" s="246" t="s">
        <v>762</v>
      </c>
      <c r="G1429" s="246">
        <v>2019</v>
      </c>
      <c r="H1429" s="246">
        <v>6</v>
      </c>
      <c r="I1429" s="246">
        <v>5</v>
      </c>
      <c r="J1429" s="246">
        <v>2</v>
      </c>
      <c r="K1429" s="246" t="s">
        <v>763</v>
      </c>
      <c r="L1429" s="247">
        <v>2</v>
      </c>
      <c r="M1429" s="246">
        <v>221655</v>
      </c>
      <c r="N1429" s="246">
        <v>2464484</v>
      </c>
      <c r="O1429" s="246">
        <v>8</v>
      </c>
      <c r="P1429" s="246">
        <v>29</v>
      </c>
      <c r="Q1429" s="246">
        <v>0</v>
      </c>
      <c r="R1429" s="246"/>
      <c r="S1429" s="246"/>
      <c r="T1429" s="246" t="s">
        <v>26</v>
      </c>
      <c r="U1429" s="246"/>
      <c r="V1429" t="str">
        <f>INDEX(樣區!H:H,MATCH(F1429,樣區!E:E,0))</f>
        <v>3月,5月</v>
      </c>
      <c r="W1429" s="3" t="str">
        <f t="shared" si="276"/>
        <v>Y</v>
      </c>
      <c r="X1429" s="3" t="str">
        <f t="shared" si="277"/>
        <v/>
      </c>
      <c r="Y1429" s="3" t="str">
        <f t="shared" si="278"/>
        <v/>
      </c>
      <c r="Z1429" s="3" t="str">
        <f t="shared" si="279"/>
        <v/>
      </c>
      <c r="AA1429" s="3" t="str">
        <f t="shared" si="280"/>
        <v/>
      </c>
      <c r="AB1429" s="249" t="str">
        <f t="shared" si="281"/>
        <v/>
      </c>
      <c r="AC1429" s="3" t="str">
        <f t="shared" si="282"/>
        <v/>
      </c>
      <c r="AD1429" s="5" t="str">
        <f t="shared" si="275"/>
        <v/>
      </c>
      <c r="AE1429" s="3" t="str">
        <f t="shared" si="283"/>
        <v/>
      </c>
      <c r="AF1429" s="3"/>
      <c r="AH1429">
        <f>MATCH(ROUND(M1429,0)&amp;ROUND(N1429,0),樣點!N:N,0)</f>
        <v>1346</v>
      </c>
      <c r="AI1429" s="5">
        <f t="shared" si="284"/>
        <v>4.8611109959892929E-3</v>
      </c>
    </row>
    <row r="1430" spans="3:35">
      <c r="C1430" s="246" t="s">
        <v>610</v>
      </c>
      <c r="D1430" s="246" t="s">
        <v>722</v>
      </c>
      <c r="E1430" s="246" t="s">
        <v>761</v>
      </c>
      <c r="F1430" s="246" t="s">
        <v>762</v>
      </c>
      <c r="G1430" s="246">
        <v>2019</v>
      </c>
      <c r="H1430" s="246">
        <v>6</v>
      </c>
      <c r="I1430" s="246">
        <v>5</v>
      </c>
      <c r="J1430" s="246">
        <v>2</v>
      </c>
      <c r="K1430" s="246" t="s">
        <v>763</v>
      </c>
      <c r="L1430" s="247">
        <v>3</v>
      </c>
      <c r="M1430" s="246">
        <v>221901</v>
      </c>
      <c r="N1430" s="246">
        <v>3464457</v>
      </c>
      <c r="O1430" s="246">
        <v>8</v>
      </c>
      <c r="P1430" s="246">
        <v>36</v>
      </c>
      <c r="Q1430" s="246">
        <v>0</v>
      </c>
      <c r="R1430" s="246"/>
      <c r="S1430" s="246"/>
      <c r="T1430" s="246" t="s">
        <v>26</v>
      </c>
      <c r="U1430" s="246"/>
      <c r="V1430" t="str">
        <f>INDEX(樣區!H:H,MATCH(F1430,樣區!E:E,0))</f>
        <v>3月,5月</v>
      </c>
      <c r="W1430" s="3" t="str">
        <f t="shared" si="276"/>
        <v>N</v>
      </c>
      <c r="X1430" s="3" t="str">
        <f t="shared" si="277"/>
        <v/>
      </c>
      <c r="Y1430" s="3" t="str">
        <f t="shared" si="278"/>
        <v/>
      </c>
      <c r="Z1430" s="3" t="str">
        <f t="shared" si="279"/>
        <v/>
      </c>
      <c r="AA1430" s="3" t="str">
        <f t="shared" si="280"/>
        <v/>
      </c>
      <c r="AB1430" s="2" t="str">
        <f t="shared" si="281"/>
        <v/>
      </c>
      <c r="AC1430" s="3" t="str">
        <f t="shared" si="282"/>
        <v/>
      </c>
      <c r="AD1430" s="5" t="str">
        <f>IF(ISBLANK(O1430),"需記錄時間",IFERROR(IF((AI1430-TIME(0,5,59))&lt;0,"需計滿6分鍾",""),""))</f>
        <v/>
      </c>
      <c r="AE1430" s="3" t="str">
        <f t="shared" si="283"/>
        <v/>
      </c>
      <c r="AF1430" s="3"/>
      <c r="AH1430" t="e">
        <f>MATCH(ROUND(M1430,0)&amp;ROUND(N1430,0),樣點!N:N,0)</f>
        <v>#N/A</v>
      </c>
      <c r="AI1430" s="5">
        <f t="shared" si="284"/>
        <v>4.8611109959892929E-3</v>
      </c>
    </row>
    <row r="1431" spans="3:35">
      <c r="C1431" s="246" t="s">
        <v>610</v>
      </c>
      <c r="D1431" s="246" t="s">
        <v>722</v>
      </c>
      <c r="E1431" s="246" t="s">
        <v>761</v>
      </c>
      <c r="F1431" s="246" t="s">
        <v>762</v>
      </c>
      <c r="G1431" s="246">
        <v>2019</v>
      </c>
      <c r="H1431" s="246">
        <v>6</v>
      </c>
      <c r="I1431" s="246">
        <v>5</v>
      </c>
      <c r="J1431" s="246">
        <v>2</v>
      </c>
      <c r="K1431" s="246" t="s">
        <v>763</v>
      </c>
      <c r="L1431" s="247">
        <v>4</v>
      </c>
      <c r="M1431" s="246">
        <v>222096</v>
      </c>
      <c r="N1431" s="246">
        <v>2464226</v>
      </c>
      <c r="O1431" s="246">
        <v>8</v>
      </c>
      <c r="P1431" s="246">
        <v>43</v>
      </c>
      <c r="Q1431" s="246">
        <v>2</v>
      </c>
      <c r="R1431" s="246" t="s">
        <v>43</v>
      </c>
      <c r="S1431" s="246" t="s">
        <v>44</v>
      </c>
      <c r="T1431" s="246" t="s">
        <v>26</v>
      </c>
      <c r="U1431" s="246"/>
      <c r="V1431" t="str">
        <f>INDEX(樣區!H:H,MATCH(F1431,樣區!E:E,0))</f>
        <v>3月,5月</v>
      </c>
      <c r="W1431" s="3" t="str">
        <f t="shared" si="276"/>
        <v>Y</v>
      </c>
      <c r="X1431" s="3" t="str">
        <f t="shared" si="277"/>
        <v/>
      </c>
      <c r="Y1431" s="3" t="str">
        <f t="shared" si="278"/>
        <v/>
      </c>
      <c r="Z1431" s="3" t="str">
        <f t="shared" si="279"/>
        <v/>
      </c>
      <c r="AA1431" s="3" t="str">
        <f t="shared" si="280"/>
        <v/>
      </c>
      <c r="AB1431" s="249" t="str">
        <f t="shared" si="281"/>
        <v/>
      </c>
      <c r="AC1431" s="3" t="str">
        <f t="shared" si="282"/>
        <v/>
      </c>
      <c r="AD1431" s="5" t="str">
        <f t="shared" ref="AD1431:AD1441" si="285">IF(ISBLANK(O1431),"需記錄時間",IFERROR(IF((AI1431-TIME(0,5,59))&lt;0,"需計滿6分鐘",""),""))</f>
        <v/>
      </c>
      <c r="AE1431" s="3" t="str">
        <f t="shared" si="283"/>
        <v/>
      </c>
      <c r="AF1431" s="3"/>
      <c r="AH1431">
        <f>MATCH(ROUND(M1431,0)&amp;ROUND(N1431,0),樣點!N:N,0)</f>
        <v>1347</v>
      </c>
      <c r="AI1431" s="5">
        <f t="shared" si="284"/>
        <v>5.5555560393258929E-3</v>
      </c>
    </row>
    <row r="1432" spans="3:35">
      <c r="C1432" s="246" t="s">
        <v>610</v>
      </c>
      <c r="D1432" s="246" t="s">
        <v>722</v>
      </c>
      <c r="E1432" s="246" t="s">
        <v>761</v>
      </c>
      <c r="F1432" s="246" t="s">
        <v>762</v>
      </c>
      <c r="G1432" s="246">
        <v>2019</v>
      </c>
      <c r="H1432" s="246">
        <v>6</v>
      </c>
      <c r="I1432" s="246">
        <v>5</v>
      </c>
      <c r="J1432" s="246">
        <v>2</v>
      </c>
      <c r="K1432" s="246" t="s">
        <v>763</v>
      </c>
      <c r="L1432" s="247">
        <v>5</v>
      </c>
      <c r="M1432" s="246">
        <v>222099</v>
      </c>
      <c r="N1432" s="246">
        <v>2463902</v>
      </c>
      <c r="O1432" s="246">
        <v>8</v>
      </c>
      <c r="P1432" s="246">
        <v>51</v>
      </c>
      <c r="Q1432" s="246">
        <v>2</v>
      </c>
      <c r="R1432" s="246" t="s">
        <v>89</v>
      </c>
      <c r="S1432" s="246" t="s">
        <v>44</v>
      </c>
      <c r="T1432" s="246" t="s">
        <v>26</v>
      </c>
      <c r="U1432" s="246"/>
      <c r="V1432" t="str">
        <f>INDEX(樣區!H:H,MATCH(F1432,樣區!E:E,0))</f>
        <v>3月,5月</v>
      </c>
      <c r="W1432" s="3" t="str">
        <f t="shared" si="276"/>
        <v>Y</v>
      </c>
      <c r="X1432" s="3" t="str">
        <f t="shared" si="277"/>
        <v/>
      </c>
      <c r="Y1432" s="3" t="str">
        <f t="shared" si="278"/>
        <v/>
      </c>
      <c r="Z1432" s="3" t="str">
        <f t="shared" si="279"/>
        <v/>
      </c>
      <c r="AA1432" s="3" t="str">
        <f t="shared" si="280"/>
        <v/>
      </c>
      <c r="AB1432" s="249" t="str">
        <f t="shared" si="281"/>
        <v/>
      </c>
      <c r="AC1432" s="3" t="str">
        <f t="shared" si="282"/>
        <v/>
      </c>
      <c r="AD1432" s="5" t="str">
        <f t="shared" si="285"/>
        <v/>
      </c>
      <c r="AE1432" s="3" t="str">
        <f t="shared" si="283"/>
        <v/>
      </c>
      <c r="AF1432" s="3"/>
      <c r="AH1432">
        <f>MATCH(ROUND(M1432,0)&amp;ROUND(N1432,0),樣點!N:N,0)</f>
        <v>1348</v>
      </c>
      <c r="AI1432" s="5">
        <f t="shared" si="284"/>
        <v>4.1666659526526928E-3</v>
      </c>
    </row>
    <row r="1433" spans="3:35">
      <c r="C1433" s="246" t="s">
        <v>610</v>
      </c>
      <c r="D1433" s="246" t="s">
        <v>722</v>
      </c>
      <c r="E1433" s="246" t="s">
        <v>761</v>
      </c>
      <c r="F1433" s="246" t="s">
        <v>762</v>
      </c>
      <c r="G1433" s="246">
        <v>2019</v>
      </c>
      <c r="H1433" s="246">
        <v>6</v>
      </c>
      <c r="I1433" s="246">
        <v>5</v>
      </c>
      <c r="J1433" s="246">
        <v>2</v>
      </c>
      <c r="K1433" s="246" t="s">
        <v>763</v>
      </c>
      <c r="L1433" s="247">
        <v>6</v>
      </c>
      <c r="M1433" s="246">
        <v>221934</v>
      </c>
      <c r="N1433" s="246">
        <v>2463714</v>
      </c>
      <c r="O1433" s="246">
        <v>8</v>
      </c>
      <c r="P1433" s="246">
        <v>57</v>
      </c>
      <c r="Q1433" s="246">
        <v>0</v>
      </c>
      <c r="R1433" s="246"/>
      <c r="S1433" s="246"/>
      <c r="T1433" s="246" t="s">
        <v>26</v>
      </c>
      <c r="U1433" s="246"/>
      <c r="V1433" t="str">
        <f>INDEX(樣區!H:H,MATCH(F1433,樣區!E:E,0))</f>
        <v>3月,5月</v>
      </c>
      <c r="W1433" s="3" t="str">
        <f t="shared" si="276"/>
        <v>Y</v>
      </c>
      <c r="X1433" s="3" t="str">
        <f t="shared" si="277"/>
        <v/>
      </c>
      <c r="Y1433" s="3" t="str">
        <f t="shared" si="278"/>
        <v/>
      </c>
      <c r="Z1433" s="3" t="str">
        <f t="shared" si="279"/>
        <v/>
      </c>
      <c r="AA1433" s="3" t="str">
        <f t="shared" si="280"/>
        <v/>
      </c>
      <c r="AB1433" s="249" t="str">
        <f t="shared" si="281"/>
        <v/>
      </c>
      <c r="AC1433" s="3" t="str">
        <f t="shared" si="282"/>
        <v/>
      </c>
      <c r="AD1433" s="5" t="str">
        <f t="shared" si="285"/>
        <v/>
      </c>
      <c r="AE1433" s="3" t="str">
        <f t="shared" si="283"/>
        <v/>
      </c>
      <c r="AF1433" s="3"/>
      <c r="AH1433">
        <f>MATCH(ROUND(M1433,0)&amp;ROUND(N1433,0),樣點!N:N,0)</f>
        <v>1349</v>
      </c>
      <c r="AI1433" s="5">
        <f t="shared" si="284"/>
        <v>4.8611109959892929E-3</v>
      </c>
    </row>
    <row r="1434" spans="3:35">
      <c r="C1434" s="246" t="s">
        <v>610</v>
      </c>
      <c r="D1434" s="246" t="s">
        <v>722</v>
      </c>
      <c r="E1434" s="246" t="s">
        <v>761</v>
      </c>
      <c r="F1434" s="246" t="s">
        <v>762</v>
      </c>
      <c r="G1434" s="246">
        <v>2019</v>
      </c>
      <c r="H1434" s="246">
        <v>6</v>
      </c>
      <c r="I1434" s="246">
        <v>5</v>
      </c>
      <c r="J1434" s="246">
        <v>2</v>
      </c>
      <c r="K1434" s="246" t="s">
        <v>763</v>
      </c>
      <c r="L1434" s="247">
        <v>7</v>
      </c>
      <c r="M1434" s="246">
        <v>222033</v>
      </c>
      <c r="N1434" s="246">
        <v>2463461</v>
      </c>
      <c r="O1434" s="246">
        <v>9</v>
      </c>
      <c r="P1434" s="246">
        <v>4</v>
      </c>
      <c r="Q1434" s="246">
        <v>0</v>
      </c>
      <c r="R1434" s="246"/>
      <c r="S1434" s="246"/>
      <c r="T1434" s="246" t="s">
        <v>26</v>
      </c>
      <c r="U1434" s="246"/>
      <c r="V1434" t="str">
        <f>INDEX(樣區!H:H,MATCH(F1434,樣區!E:E,0))</f>
        <v>3月,5月</v>
      </c>
      <c r="W1434" s="3" t="str">
        <f t="shared" si="276"/>
        <v>Y</v>
      </c>
      <c r="X1434" s="3" t="str">
        <f t="shared" si="277"/>
        <v/>
      </c>
      <c r="Y1434" s="3" t="str">
        <f t="shared" si="278"/>
        <v/>
      </c>
      <c r="Z1434" s="3" t="str">
        <f t="shared" si="279"/>
        <v/>
      </c>
      <c r="AA1434" s="3" t="str">
        <f t="shared" si="280"/>
        <v/>
      </c>
      <c r="AB1434" s="249" t="str">
        <f t="shared" si="281"/>
        <v/>
      </c>
      <c r="AC1434" s="3" t="str">
        <f t="shared" si="282"/>
        <v/>
      </c>
      <c r="AD1434" s="5" t="str">
        <f t="shared" si="285"/>
        <v/>
      </c>
      <c r="AE1434" s="3" t="str">
        <f t="shared" si="283"/>
        <v/>
      </c>
      <c r="AF1434" s="3"/>
      <c r="AH1434">
        <f>MATCH(ROUND(M1434,0)&amp;ROUND(N1434,0),樣點!N:N,0)</f>
        <v>1350</v>
      </c>
      <c r="AI1434" s="5">
        <f t="shared" si="284"/>
        <v>2.2222223051358014E-2</v>
      </c>
    </row>
    <row r="1435" spans="3:35">
      <c r="C1435" s="246" t="s">
        <v>610</v>
      </c>
      <c r="D1435" s="246" t="s">
        <v>722</v>
      </c>
      <c r="E1435" s="246" t="s">
        <v>761</v>
      </c>
      <c r="F1435" s="246" t="s">
        <v>762</v>
      </c>
      <c r="G1435" s="246">
        <v>2019</v>
      </c>
      <c r="H1435" s="246">
        <v>6</v>
      </c>
      <c r="I1435" s="246">
        <v>5</v>
      </c>
      <c r="J1435" s="246">
        <v>2</v>
      </c>
      <c r="K1435" s="246" t="s">
        <v>763</v>
      </c>
      <c r="L1435" s="247">
        <v>8</v>
      </c>
      <c r="M1435" s="246">
        <v>223081</v>
      </c>
      <c r="N1435" s="246">
        <v>2463930</v>
      </c>
      <c r="O1435" s="246">
        <v>9</v>
      </c>
      <c r="P1435" s="246">
        <v>36</v>
      </c>
      <c r="Q1435" s="246">
        <v>0</v>
      </c>
      <c r="R1435" s="246"/>
      <c r="S1435" s="246"/>
      <c r="T1435" s="246" t="s">
        <v>26</v>
      </c>
      <c r="U1435" s="246"/>
      <c r="V1435" t="str">
        <f>INDEX(樣區!H:H,MATCH(F1435,樣區!E:E,0))</f>
        <v>3月,5月</v>
      </c>
      <c r="W1435" s="3" t="str">
        <f t="shared" si="276"/>
        <v>Y</v>
      </c>
      <c r="X1435" s="3" t="str">
        <f t="shared" si="277"/>
        <v/>
      </c>
      <c r="Y1435" s="3" t="str">
        <f t="shared" si="278"/>
        <v/>
      </c>
      <c r="Z1435" s="3" t="str">
        <f t="shared" si="279"/>
        <v/>
      </c>
      <c r="AA1435" s="3" t="str">
        <f t="shared" si="280"/>
        <v/>
      </c>
      <c r="AB1435" s="249" t="str">
        <f t="shared" si="281"/>
        <v/>
      </c>
      <c r="AC1435" s="3" t="str">
        <f t="shared" si="282"/>
        <v/>
      </c>
      <c r="AD1435" s="5" t="str">
        <f t="shared" si="285"/>
        <v/>
      </c>
      <c r="AE1435" s="3" t="str">
        <f t="shared" si="283"/>
        <v/>
      </c>
      <c r="AF1435" s="3"/>
      <c r="AH1435">
        <f>MATCH(ROUND(M1435,0)&amp;ROUND(N1435,0),樣點!N:N,0)</f>
        <v>1351</v>
      </c>
      <c r="AI1435" s="5" t="str">
        <f t="shared" si="284"/>
        <v/>
      </c>
    </row>
    <row r="1436" spans="3:35">
      <c r="C1436" s="246" t="s">
        <v>610</v>
      </c>
      <c r="D1436" s="246" t="s">
        <v>722</v>
      </c>
      <c r="E1436" s="246" t="s">
        <v>764</v>
      </c>
      <c r="F1436" s="246" t="s">
        <v>765</v>
      </c>
      <c r="G1436" s="246">
        <v>2019</v>
      </c>
      <c r="H1436" s="246">
        <v>5</v>
      </c>
      <c r="I1436" s="246">
        <v>22</v>
      </c>
      <c r="J1436" s="246">
        <v>2</v>
      </c>
      <c r="K1436" s="246" t="s">
        <v>766</v>
      </c>
      <c r="L1436" s="247">
        <v>1</v>
      </c>
      <c r="M1436" s="246">
        <v>225577</v>
      </c>
      <c r="N1436" s="246">
        <v>2457157</v>
      </c>
      <c r="O1436" s="246">
        <v>8</v>
      </c>
      <c r="P1436" s="246">
        <v>5</v>
      </c>
      <c r="Q1436" s="246">
        <v>0</v>
      </c>
      <c r="R1436" s="246"/>
      <c r="S1436" s="246"/>
      <c r="T1436" s="246" t="s">
        <v>26</v>
      </c>
      <c r="U1436" s="246"/>
      <c r="V1436" t="str">
        <f>INDEX(樣區!H:H,MATCH(F1436,樣區!E:E,0))</f>
        <v>3月,5月</v>
      </c>
      <c r="W1436" s="3" t="str">
        <f t="shared" si="276"/>
        <v>Y</v>
      </c>
      <c r="X1436" s="3" t="str">
        <f t="shared" si="277"/>
        <v/>
      </c>
      <c r="Y1436" s="3" t="str">
        <f t="shared" si="278"/>
        <v/>
      </c>
      <c r="Z1436" s="3" t="str">
        <f t="shared" si="279"/>
        <v/>
      </c>
      <c r="AA1436" s="3" t="str">
        <f t="shared" si="280"/>
        <v/>
      </c>
      <c r="AB1436" s="249" t="str">
        <f t="shared" si="281"/>
        <v/>
      </c>
      <c r="AC1436" s="3" t="str">
        <f t="shared" si="282"/>
        <v/>
      </c>
      <c r="AD1436" s="5" t="str">
        <f t="shared" si="285"/>
        <v>需計滿6分鐘</v>
      </c>
      <c r="AE1436" s="3" t="str">
        <f t="shared" si="283"/>
        <v/>
      </c>
      <c r="AF1436" s="3"/>
      <c r="AH1436">
        <f>MATCH(ROUND(M1436,0)&amp;ROUND(N1436,0),樣點!N:N,0)</f>
        <v>1352</v>
      </c>
      <c r="AI1436" s="5">
        <f t="shared" si="284"/>
        <v>3.4722220152616501E-3</v>
      </c>
    </row>
    <row r="1437" spans="3:35">
      <c r="C1437" s="246" t="s">
        <v>610</v>
      </c>
      <c r="D1437" s="246" t="s">
        <v>722</v>
      </c>
      <c r="E1437" s="246" t="s">
        <v>764</v>
      </c>
      <c r="F1437" s="246" t="s">
        <v>765</v>
      </c>
      <c r="G1437" s="246">
        <v>2019</v>
      </c>
      <c r="H1437" s="246">
        <v>5</v>
      </c>
      <c r="I1437" s="246">
        <v>22</v>
      </c>
      <c r="J1437" s="246">
        <v>2</v>
      </c>
      <c r="K1437" s="246" t="s">
        <v>766</v>
      </c>
      <c r="L1437" s="247">
        <v>2</v>
      </c>
      <c r="M1437" s="246">
        <v>225162</v>
      </c>
      <c r="N1437" s="246">
        <v>2457079</v>
      </c>
      <c r="O1437" s="246">
        <v>8</v>
      </c>
      <c r="P1437" s="246">
        <v>10</v>
      </c>
      <c r="Q1437" s="246">
        <v>0</v>
      </c>
      <c r="R1437" s="246"/>
      <c r="S1437" s="246"/>
      <c r="T1437" s="246" t="s">
        <v>26</v>
      </c>
      <c r="U1437" s="246"/>
      <c r="V1437" t="str">
        <f>INDEX(樣區!H:H,MATCH(F1437,樣區!E:E,0))</f>
        <v>3月,5月</v>
      </c>
      <c r="W1437" s="3" t="str">
        <f t="shared" si="276"/>
        <v>Y</v>
      </c>
      <c r="X1437" s="3" t="str">
        <f t="shared" si="277"/>
        <v/>
      </c>
      <c r="Y1437" s="3" t="str">
        <f t="shared" si="278"/>
        <v/>
      </c>
      <c r="Z1437" s="3" t="str">
        <f t="shared" si="279"/>
        <v/>
      </c>
      <c r="AA1437" s="3" t="str">
        <f t="shared" si="280"/>
        <v/>
      </c>
      <c r="AB1437" s="249" t="str">
        <f t="shared" si="281"/>
        <v/>
      </c>
      <c r="AC1437" s="3" t="str">
        <f t="shared" si="282"/>
        <v/>
      </c>
      <c r="AD1437" s="5" t="str">
        <f t="shared" si="285"/>
        <v/>
      </c>
      <c r="AE1437" s="3" t="str">
        <f t="shared" si="283"/>
        <v/>
      </c>
      <c r="AF1437" s="3"/>
      <c r="AH1437">
        <f>MATCH(ROUND(M1437,0)&amp;ROUND(N1437,0),樣點!N:N,0)</f>
        <v>1353</v>
      </c>
      <c r="AI1437" s="5">
        <f t="shared" si="284"/>
        <v>5.555555981118232E-3</v>
      </c>
    </row>
    <row r="1438" spans="3:35">
      <c r="C1438" s="246" t="s">
        <v>610</v>
      </c>
      <c r="D1438" s="246" t="s">
        <v>722</v>
      </c>
      <c r="E1438" s="246" t="s">
        <v>764</v>
      </c>
      <c r="F1438" s="246" t="s">
        <v>765</v>
      </c>
      <c r="G1438" s="246">
        <v>2019</v>
      </c>
      <c r="H1438" s="246">
        <v>5</v>
      </c>
      <c r="I1438" s="246">
        <v>22</v>
      </c>
      <c r="J1438" s="246">
        <v>2</v>
      </c>
      <c r="K1438" s="246" t="s">
        <v>766</v>
      </c>
      <c r="L1438" s="247">
        <v>3</v>
      </c>
      <c r="M1438" s="246">
        <v>224948</v>
      </c>
      <c r="N1438" s="246">
        <v>2457252</v>
      </c>
      <c r="O1438" s="246">
        <v>8</v>
      </c>
      <c r="P1438" s="246">
        <v>18</v>
      </c>
      <c r="Q1438" s="246">
        <v>0</v>
      </c>
      <c r="R1438" s="246"/>
      <c r="S1438" s="246"/>
      <c r="T1438" s="246" t="s">
        <v>26</v>
      </c>
      <c r="U1438" s="246"/>
      <c r="V1438" t="str">
        <f>INDEX(樣區!H:H,MATCH(F1438,樣區!E:E,0))</f>
        <v>3月,5月</v>
      </c>
      <c r="W1438" s="3" t="str">
        <f t="shared" si="276"/>
        <v>Y</v>
      </c>
      <c r="X1438" s="3" t="str">
        <f t="shared" si="277"/>
        <v/>
      </c>
      <c r="Y1438" s="3" t="str">
        <f t="shared" si="278"/>
        <v/>
      </c>
      <c r="Z1438" s="3" t="str">
        <f t="shared" si="279"/>
        <v/>
      </c>
      <c r="AA1438" s="3" t="str">
        <f t="shared" si="280"/>
        <v/>
      </c>
      <c r="AB1438" s="249" t="str">
        <f t="shared" si="281"/>
        <v/>
      </c>
      <c r="AC1438" s="3" t="str">
        <f t="shared" si="282"/>
        <v/>
      </c>
      <c r="AD1438" s="5" t="str">
        <f t="shared" si="285"/>
        <v/>
      </c>
      <c r="AE1438" s="3" t="str">
        <f t="shared" si="283"/>
        <v/>
      </c>
      <c r="AF1438" s="3"/>
      <c r="AH1438">
        <f>MATCH(ROUND(M1438,0)&amp;ROUND(N1438,0),樣點!N:N,0)</f>
        <v>1354</v>
      </c>
      <c r="AI1438" s="5">
        <f t="shared" si="284"/>
        <v>4.8611109959892929E-3</v>
      </c>
    </row>
    <row r="1439" spans="3:35">
      <c r="C1439" s="246" t="s">
        <v>610</v>
      </c>
      <c r="D1439" s="246" t="s">
        <v>722</v>
      </c>
      <c r="E1439" s="246" t="s">
        <v>764</v>
      </c>
      <c r="F1439" s="246" t="s">
        <v>765</v>
      </c>
      <c r="G1439" s="246">
        <v>2019</v>
      </c>
      <c r="H1439" s="246">
        <v>5</v>
      </c>
      <c r="I1439" s="246">
        <v>22</v>
      </c>
      <c r="J1439" s="246">
        <v>2</v>
      </c>
      <c r="K1439" s="246" t="s">
        <v>766</v>
      </c>
      <c r="L1439" s="247">
        <v>4</v>
      </c>
      <c r="M1439" s="246">
        <v>224985</v>
      </c>
      <c r="N1439" s="246">
        <v>2457439</v>
      </c>
      <c r="O1439" s="246">
        <v>8</v>
      </c>
      <c r="P1439" s="246">
        <v>25</v>
      </c>
      <c r="Q1439" s="246">
        <v>0</v>
      </c>
      <c r="R1439" s="246"/>
      <c r="S1439" s="246"/>
      <c r="T1439" s="246" t="s">
        <v>26</v>
      </c>
      <c r="U1439" s="246"/>
      <c r="V1439" t="str">
        <f>INDEX(樣區!H:H,MATCH(F1439,樣區!E:E,0))</f>
        <v>3月,5月</v>
      </c>
      <c r="W1439" s="3" t="str">
        <f t="shared" si="276"/>
        <v>Y</v>
      </c>
      <c r="X1439" s="3" t="str">
        <f t="shared" si="277"/>
        <v/>
      </c>
      <c r="Y1439" s="3" t="str">
        <f t="shared" si="278"/>
        <v/>
      </c>
      <c r="Z1439" s="3" t="str">
        <f t="shared" si="279"/>
        <v/>
      </c>
      <c r="AA1439" s="3" t="str">
        <f t="shared" si="280"/>
        <v/>
      </c>
      <c r="AB1439" s="249" t="str">
        <f t="shared" si="281"/>
        <v/>
      </c>
      <c r="AC1439" s="3" t="str">
        <f t="shared" si="282"/>
        <v/>
      </c>
      <c r="AD1439" s="5" t="str">
        <f t="shared" si="285"/>
        <v>需計滿6分鐘</v>
      </c>
      <c r="AE1439" s="3" t="str">
        <f t="shared" si="283"/>
        <v/>
      </c>
      <c r="AF1439" s="3"/>
      <c r="AH1439">
        <f>MATCH(ROUND(M1439,0)&amp;ROUND(N1439,0),樣點!N:N,0)</f>
        <v>1355</v>
      </c>
      <c r="AI1439" s="5">
        <f t="shared" si="284"/>
        <v>3.4722220152616501E-3</v>
      </c>
    </row>
    <row r="1440" spans="3:35">
      <c r="C1440" s="246" t="s">
        <v>610</v>
      </c>
      <c r="D1440" s="246" t="s">
        <v>722</v>
      </c>
      <c r="E1440" s="246" t="s">
        <v>764</v>
      </c>
      <c r="F1440" s="246" t="s">
        <v>765</v>
      </c>
      <c r="G1440" s="246">
        <v>2019</v>
      </c>
      <c r="H1440" s="246">
        <v>5</v>
      </c>
      <c r="I1440" s="246">
        <v>22</v>
      </c>
      <c r="J1440" s="246">
        <v>2</v>
      </c>
      <c r="K1440" s="246" t="s">
        <v>766</v>
      </c>
      <c r="L1440" s="247">
        <v>5</v>
      </c>
      <c r="M1440" s="246">
        <v>224925</v>
      </c>
      <c r="N1440" s="246">
        <v>2458021</v>
      </c>
      <c r="O1440" s="246">
        <v>8</v>
      </c>
      <c r="P1440" s="246">
        <v>30</v>
      </c>
      <c r="Q1440" s="246">
        <v>1</v>
      </c>
      <c r="R1440" s="246" t="s">
        <v>43</v>
      </c>
      <c r="S1440" s="246" t="s">
        <v>44</v>
      </c>
      <c r="T1440" s="246" t="s">
        <v>26</v>
      </c>
      <c r="U1440" s="246" t="s">
        <v>767</v>
      </c>
      <c r="V1440" t="str">
        <f>INDEX(樣區!H:H,MATCH(F1440,樣區!E:E,0))</f>
        <v>3月,5月</v>
      </c>
      <c r="W1440" s="3" t="str">
        <f t="shared" si="276"/>
        <v>Y</v>
      </c>
      <c r="X1440" s="3" t="str">
        <f t="shared" si="277"/>
        <v/>
      </c>
      <c r="Y1440" s="3" t="str">
        <f t="shared" si="278"/>
        <v/>
      </c>
      <c r="Z1440" s="3" t="str">
        <f t="shared" si="279"/>
        <v/>
      </c>
      <c r="AA1440" s="3" t="str">
        <f t="shared" si="280"/>
        <v/>
      </c>
      <c r="AB1440" s="249" t="str">
        <f t="shared" si="281"/>
        <v>有叫聲應為猴群</v>
      </c>
      <c r="AC1440" s="3" t="str">
        <f t="shared" si="282"/>
        <v/>
      </c>
      <c r="AD1440" s="5" t="str">
        <f t="shared" si="285"/>
        <v/>
      </c>
      <c r="AE1440" s="3" t="str">
        <f t="shared" si="283"/>
        <v/>
      </c>
      <c r="AF1440" s="3"/>
      <c r="AH1440">
        <f>MATCH(ROUND(M1440,0)&amp;ROUND(N1440,0),樣點!N:N,0)</f>
        <v>1356</v>
      </c>
      <c r="AI1440" s="5">
        <f t="shared" si="284"/>
        <v>6.2500000349245965E-3</v>
      </c>
    </row>
    <row r="1441" spans="3:35">
      <c r="C1441" s="246" t="s">
        <v>610</v>
      </c>
      <c r="D1441" s="246" t="s">
        <v>722</v>
      </c>
      <c r="E1441" s="246" t="s">
        <v>764</v>
      </c>
      <c r="F1441" s="246" t="s">
        <v>765</v>
      </c>
      <c r="G1441" s="246">
        <v>2019</v>
      </c>
      <c r="H1441" s="246">
        <v>5</v>
      </c>
      <c r="I1441" s="246">
        <v>22</v>
      </c>
      <c r="J1441" s="246">
        <v>2</v>
      </c>
      <c r="K1441" s="246" t="s">
        <v>766</v>
      </c>
      <c r="L1441" s="247">
        <v>6</v>
      </c>
      <c r="M1441" s="246">
        <v>224713</v>
      </c>
      <c r="N1441" s="246">
        <v>2458434</v>
      </c>
      <c r="O1441" s="246">
        <v>8</v>
      </c>
      <c r="P1441" s="246">
        <v>39</v>
      </c>
      <c r="Q1441" s="246">
        <v>2</v>
      </c>
      <c r="R1441" s="246" t="s">
        <v>43</v>
      </c>
      <c r="S1441" s="246" t="s">
        <v>44</v>
      </c>
      <c r="T1441" s="246" t="s">
        <v>26</v>
      </c>
      <c r="U1441" s="246" t="s">
        <v>768</v>
      </c>
      <c r="V1441" t="str">
        <f>INDEX(樣區!H:H,MATCH(F1441,樣區!E:E,0))</f>
        <v>3月,5月</v>
      </c>
      <c r="W1441" s="3" t="str">
        <f t="shared" si="276"/>
        <v>Y</v>
      </c>
      <c r="X1441" s="3" t="str">
        <f t="shared" si="277"/>
        <v/>
      </c>
      <c r="Y1441" s="3" t="str">
        <f t="shared" si="278"/>
        <v/>
      </c>
      <c r="Z1441" s="3" t="str">
        <f t="shared" si="279"/>
        <v/>
      </c>
      <c r="AA1441" s="3" t="str">
        <f t="shared" si="280"/>
        <v/>
      </c>
      <c r="AB1441" s="249" t="str">
        <f t="shared" si="281"/>
        <v/>
      </c>
      <c r="AC1441" s="3" t="str">
        <f t="shared" si="282"/>
        <v/>
      </c>
      <c r="AD1441" s="5" t="str">
        <f t="shared" si="285"/>
        <v/>
      </c>
      <c r="AE1441" s="3" t="str">
        <f t="shared" si="283"/>
        <v/>
      </c>
      <c r="AF1441" s="3"/>
      <c r="AH1441">
        <f>MATCH(ROUND(M1441,0)&amp;ROUND(N1441,0),樣點!N:N,0)</f>
        <v>1357</v>
      </c>
      <c r="AI1441" s="5">
        <f t="shared" si="284"/>
        <v>4.1666670003905892E-3</v>
      </c>
    </row>
    <row r="1442" spans="3:35">
      <c r="C1442" s="246" t="s">
        <v>610</v>
      </c>
      <c r="D1442" s="246" t="s">
        <v>722</v>
      </c>
      <c r="E1442" s="246" t="s">
        <v>764</v>
      </c>
      <c r="F1442" s="246" t="s">
        <v>765</v>
      </c>
      <c r="G1442" s="246">
        <v>2019</v>
      </c>
      <c r="H1442" s="246">
        <v>5</v>
      </c>
      <c r="I1442" s="246">
        <v>22</v>
      </c>
      <c r="J1442" s="246">
        <v>2</v>
      </c>
      <c r="K1442" s="246" t="s">
        <v>766</v>
      </c>
      <c r="L1442" s="247">
        <v>7</v>
      </c>
      <c r="M1442" s="246">
        <v>224643</v>
      </c>
      <c r="N1442" s="246">
        <v>2459517</v>
      </c>
      <c r="O1442" s="246">
        <v>8</v>
      </c>
      <c r="P1442" s="246">
        <v>45</v>
      </c>
      <c r="Q1442" s="246">
        <v>0</v>
      </c>
      <c r="R1442" s="246"/>
      <c r="S1442" s="246"/>
      <c r="T1442" s="246" t="s">
        <v>26</v>
      </c>
      <c r="U1442" s="246"/>
      <c r="V1442" t="str">
        <f>INDEX(樣區!H:H,MATCH(F1442,樣區!E:E,0))</f>
        <v>3月,5月</v>
      </c>
      <c r="W1442" s="3" t="str">
        <f t="shared" si="276"/>
        <v>N</v>
      </c>
      <c r="X1442" s="3" t="str">
        <f t="shared" si="277"/>
        <v/>
      </c>
      <c r="Y1442" s="3" t="str">
        <f t="shared" si="278"/>
        <v/>
      </c>
      <c r="Z1442" s="3" t="str">
        <f t="shared" si="279"/>
        <v/>
      </c>
      <c r="AA1442" s="3" t="str">
        <f t="shared" si="280"/>
        <v/>
      </c>
      <c r="AB1442" s="2" t="str">
        <f t="shared" si="281"/>
        <v/>
      </c>
      <c r="AC1442" s="3" t="str">
        <f t="shared" si="282"/>
        <v/>
      </c>
      <c r="AD1442" s="5" t="str">
        <f>IF(ISBLANK(O1442),"需記錄時間",IFERROR(IF((AI1442-TIME(0,5,59))&lt;0,"需計滿6分鍾",""),""))</f>
        <v/>
      </c>
      <c r="AE1442" s="3" t="str">
        <f t="shared" si="283"/>
        <v/>
      </c>
      <c r="AF1442" s="3"/>
      <c r="AH1442" t="e">
        <f>MATCH(ROUND(M1442,0)&amp;ROUND(N1442,0),樣點!N:N,0)</f>
        <v>#N/A</v>
      </c>
      <c r="AI1442" s="5">
        <f t="shared" si="284"/>
        <v>5.5555549915879965E-3</v>
      </c>
    </row>
    <row r="1443" spans="3:35">
      <c r="C1443" s="246" t="s">
        <v>610</v>
      </c>
      <c r="D1443" s="246" t="s">
        <v>722</v>
      </c>
      <c r="E1443" s="246" t="s">
        <v>764</v>
      </c>
      <c r="F1443" s="246" t="s">
        <v>765</v>
      </c>
      <c r="G1443" s="246">
        <v>2019</v>
      </c>
      <c r="H1443" s="246">
        <v>5</v>
      </c>
      <c r="I1443" s="246">
        <v>22</v>
      </c>
      <c r="J1443" s="246">
        <v>2</v>
      </c>
      <c r="K1443" s="246" t="s">
        <v>766</v>
      </c>
      <c r="L1443" s="247">
        <v>8</v>
      </c>
      <c r="M1443" s="246">
        <v>224655</v>
      </c>
      <c r="N1443" s="246">
        <v>2459535</v>
      </c>
      <c r="O1443" s="246">
        <v>8</v>
      </c>
      <c r="P1443" s="246">
        <v>53</v>
      </c>
      <c r="Q1443" s="246">
        <v>0</v>
      </c>
      <c r="R1443" s="246"/>
      <c r="S1443" s="246"/>
      <c r="T1443" s="246" t="s">
        <v>26</v>
      </c>
      <c r="U1443" s="246"/>
      <c r="V1443" t="str">
        <f>INDEX(樣區!H:H,MATCH(F1443,樣區!E:E,0))</f>
        <v>3月,5月</v>
      </c>
      <c r="W1443" s="3" t="str">
        <f t="shared" si="276"/>
        <v>N</v>
      </c>
      <c r="X1443" s="3" t="str">
        <f t="shared" si="277"/>
        <v/>
      </c>
      <c r="Y1443" s="3" t="str">
        <f t="shared" si="278"/>
        <v/>
      </c>
      <c r="Z1443" s="3" t="str">
        <f t="shared" si="279"/>
        <v/>
      </c>
      <c r="AA1443" s="3" t="str">
        <f t="shared" si="280"/>
        <v/>
      </c>
      <c r="AB1443" s="2" t="str">
        <f t="shared" si="281"/>
        <v/>
      </c>
      <c r="AC1443" s="3" t="str">
        <f t="shared" si="282"/>
        <v/>
      </c>
      <c r="AD1443" s="5" t="str">
        <f>IF(ISBLANK(O1443),"需記錄時間",IFERROR(IF((AI1443-TIME(0,5,59))&lt;0,"需計滿6分鍾",""),""))</f>
        <v>需計滿6分鍾</v>
      </c>
      <c r="AE1443" s="3" t="str">
        <f t="shared" si="283"/>
        <v/>
      </c>
      <c r="AF1443" s="3"/>
      <c r="AH1443" t="e">
        <f>MATCH(ROUND(M1443,0)&amp;ROUND(N1443,0),樣點!N:N,0)</f>
        <v>#N/A</v>
      </c>
      <c r="AI1443" s="5">
        <f t="shared" si="284"/>
        <v>3.4722230047918856E-3</v>
      </c>
    </row>
    <row r="1444" spans="3:35">
      <c r="C1444" s="246" t="s">
        <v>610</v>
      </c>
      <c r="D1444" s="246" t="s">
        <v>722</v>
      </c>
      <c r="E1444" s="246" t="s">
        <v>764</v>
      </c>
      <c r="F1444" s="246" t="s">
        <v>765</v>
      </c>
      <c r="G1444" s="246">
        <v>2019</v>
      </c>
      <c r="H1444" s="246">
        <v>5</v>
      </c>
      <c r="I1444" s="246">
        <v>22</v>
      </c>
      <c r="J1444" s="246">
        <v>2</v>
      </c>
      <c r="K1444" s="246" t="s">
        <v>766</v>
      </c>
      <c r="L1444" s="247">
        <v>9</v>
      </c>
      <c r="M1444" s="246">
        <v>224625</v>
      </c>
      <c r="N1444" s="246">
        <v>2459784</v>
      </c>
      <c r="O1444" s="246">
        <v>8</v>
      </c>
      <c r="P1444" s="246">
        <v>58</v>
      </c>
      <c r="Q1444" s="246">
        <v>0</v>
      </c>
      <c r="R1444" s="246"/>
      <c r="S1444" s="246"/>
      <c r="T1444" s="246" t="s">
        <v>32</v>
      </c>
      <c r="U1444" s="246"/>
      <c r="V1444" t="str">
        <f>INDEX(樣區!H:H,MATCH(F1444,樣區!E:E,0))</f>
        <v>3月,5月</v>
      </c>
      <c r="W1444" s="3" t="str">
        <f t="shared" si="276"/>
        <v>N</v>
      </c>
      <c r="X1444" s="3" t="str">
        <f t="shared" si="277"/>
        <v/>
      </c>
      <c r="Y1444" s="3" t="str">
        <f t="shared" si="278"/>
        <v/>
      </c>
      <c r="Z1444" s="3" t="str">
        <f t="shared" si="279"/>
        <v/>
      </c>
      <c r="AA1444" s="3" t="str">
        <f t="shared" si="280"/>
        <v/>
      </c>
      <c r="AB1444" s="2" t="str">
        <f t="shared" si="281"/>
        <v/>
      </c>
      <c r="AC1444" s="3" t="str">
        <f t="shared" si="282"/>
        <v/>
      </c>
      <c r="AD1444" s="5" t="str">
        <f>IF(ISBLANK(O1444),"需記錄時間",IFERROR(IF((AI1444-TIME(0,5,59))&lt;0,"需計滿6分鍾",""),""))</f>
        <v/>
      </c>
      <c r="AE1444" s="3" t="str">
        <f t="shared" si="283"/>
        <v/>
      </c>
      <c r="AF1444" s="3"/>
      <c r="AH1444" t="e">
        <f>MATCH(ROUND(M1444,0)&amp;ROUND(N1444,0),樣點!N:N,0)</f>
        <v>#N/A</v>
      </c>
      <c r="AI1444" s="5">
        <f t="shared" si="284"/>
        <v>8.333332953043282E-3</v>
      </c>
    </row>
    <row r="1445" spans="3:35">
      <c r="C1445" s="246" t="s">
        <v>610</v>
      </c>
      <c r="D1445" s="246" t="s">
        <v>722</v>
      </c>
      <c r="E1445" s="246" t="s">
        <v>764</v>
      </c>
      <c r="F1445" s="246" t="s">
        <v>765</v>
      </c>
      <c r="G1445" s="246">
        <v>2019</v>
      </c>
      <c r="H1445" s="246">
        <v>5</v>
      </c>
      <c r="I1445" s="246">
        <v>22</v>
      </c>
      <c r="J1445" s="246">
        <v>2</v>
      </c>
      <c r="K1445" s="246" t="s">
        <v>766</v>
      </c>
      <c r="L1445" s="247">
        <v>10</v>
      </c>
      <c r="M1445" s="246">
        <v>224648</v>
      </c>
      <c r="N1445" s="246">
        <v>2459522</v>
      </c>
      <c r="O1445" s="246">
        <v>9</v>
      </c>
      <c r="P1445" s="246">
        <v>10</v>
      </c>
      <c r="Q1445" s="246">
        <v>0</v>
      </c>
      <c r="R1445" s="246"/>
      <c r="S1445" s="246"/>
      <c r="T1445" s="246" t="s">
        <v>32</v>
      </c>
      <c r="U1445" s="246"/>
      <c r="V1445" t="str">
        <f>INDEX(樣區!H:H,MATCH(F1445,樣區!E:E,0))</f>
        <v>3月,5月</v>
      </c>
      <c r="W1445" s="3" t="str">
        <f t="shared" si="276"/>
        <v>N</v>
      </c>
      <c r="X1445" s="3" t="str">
        <f t="shared" si="277"/>
        <v/>
      </c>
      <c r="Y1445" s="3" t="str">
        <f t="shared" si="278"/>
        <v/>
      </c>
      <c r="Z1445" s="3" t="str">
        <f t="shared" si="279"/>
        <v/>
      </c>
      <c r="AA1445" s="3" t="str">
        <f t="shared" si="280"/>
        <v/>
      </c>
      <c r="AB1445" s="2" t="str">
        <f t="shared" si="281"/>
        <v/>
      </c>
      <c r="AC1445" s="3" t="str">
        <f t="shared" si="282"/>
        <v/>
      </c>
      <c r="AD1445" s="5" t="str">
        <f>IF(ISBLANK(O1445),"需記錄時間",IFERROR(IF((AI1445-TIME(0,5,59))&lt;0,"需計滿6分鍾",""),""))</f>
        <v/>
      </c>
      <c r="AE1445" s="3" t="str">
        <f t="shared" si="283"/>
        <v/>
      </c>
      <c r="AF1445" s="3"/>
      <c r="AH1445" t="e">
        <f>MATCH(ROUND(M1445,0)&amp;ROUND(N1445,0),樣點!N:N,0)</f>
        <v>#N/A</v>
      </c>
      <c r="AI1445" s="5" t="str">
        <f t="shared" si="284"/>
        <v/>
      </c>
    </row>
    <row r="1446" spans="3:35">
      <c r="C1446" s="246" t="s">
        <v>610</v>
      </c>
      <c r="D1446" s="246" t="s">
        <v>722</v>
      </c>
      <c r="E1446" s="246" t="s">
        <v>769</v>
      </c>
      <c r="F1446" s="246" t="s">
        <v>770</v>
      </c>
      <c r="G1446" s="246">
        <v>2019</v>
      </c>
      <c r="H1446" s="246">
        <v>5</v>
      </c>
      <c r="I1446" s="246">
        <v>21</v>
      </c>
      <c r="J1446" s="246">
        <v>2</v>
      </c>
      <c r="K1446" s="246" t="s">
        <v>771</v>
      </c>
      <c r="L1446" s="247">
        <v>1</v>
      </c>
      <c r="M1446" s="246">
        <v>224069</v>
      </c>
      <c r="N1446" s="246">
        <v>2455630</v>
      </c>
      <c r="O1446" s="246">
        <v>9</v>
      </c>
      <c r="P1446" s="246">
        <v>47</v>
      </c>
      <c r="Q1446" s="246">
        <v>0</v>
      </c>
      <c r="R1446" s="246"/>
      <c r="S1446" s="246"/>
      <c r="T1446" s="246" t="s">
        <v>26</v>
      </c>
      <c r="U1446" s="246"/>
      <c r="V1446" t="str">
        <f>INDEX(樣區!H:H,MATCH(F1446,樣區!E:E,0))</f>
        <v>3月,5月</v>
      </c>
      <c r="W1446" s="3" t="str">
        <f t="shared" si="276"/>
        <v>Y</v>
      </c>
      <c r="X1446" s="3" t="str">
        <f t="shared" si="277"/>
        <v/>
      </c>
      <c r="Y1446" s="3" t="str">
        <f t="shared" si="278"/>
        <v/>
      </c>
      <c r="Z1446" s="3" t="str">
        <f t="shared" si="279"/>
        <v/>
      </c>
      <c r="AA1446" s="3" t="str">
        <f t="shared" si="280"/>
        <v/>
      </c>
      <c r="AB1446" s="249" t="str">
        <f t="shared" si="281"/>
        <v/>
      </c>
      <c r="AC1446" s="3" t="str">
        <f t="shared" si="282"/>
        <v/>
      </c>
      <c r="AD1446" s="5" t="str">
        <f t="shared" ref="AD1446:AD1509" si="286">IF(ISBLANK(O1446),"需記錄時間",IFERROR(IF((AI1446-TIME(0,5,59))&lt;0,"需計滿6分鐘",""),""))</f>
        <v/>
      </c>
      <c r="AE1446" s="3" t="str">
        <f t="shared" si="283"/>
        <v/>
      </c>
      <c r="AF1446" s="3"/>
      <c r="AH1446">
        <f>MATCH(ROUND(M1446,0)&amp;ROUND(N1446,0),樣點!N:N,0)</f>
        <v>1358</v>
      </c>
      <c r="AI1446" s="5">
        <f t="shared" si="284"/>
        <v>5.555555981118232E-3</v>
      </c>
    </row>
    <row r="1447" spans="3:35">
      <c r="C1447" s="246" t="s">
        <v>610</v>
      </c>
      <c r="D1447" s="246" t="s">
        <v>722</v>
      </c>
      <c r="E1447" s="246" t="s">
        <v>769</v>
      </c>
      <c r="F1447" s="246" t="s">
        <v>770</v>
      </c>
      <c r="G1447" s="246">
        <v>2019</v>
      </c>
      <c r="H1447" s="246">
        <v>5</v>
      </c>
      <c r="I1447" s="246">
        <v>21</v>
      </c>
      <c r="J1447" s="246">
        <v>2</v>
      </c>
      <c r="K1447" s="246" t="s">
        <v>771</v>
      </c>
      <c r="L1447" s="247">
        <v>2</v>
      </c>
      <c r="M1447" s="246">
        <v>223996</v>
      </c>
      <c r="N1447" s="246">
        <v>2455438</v>
      </c>
      <c r="O1447" s="246">
        <v>9</v>
      </c>
      <c r="P1447" s="246">
        <v>55</v>
      </c>
      <c r="Q1447" s="246">
        <v>0</v>
      </c>
      <c r="R1447" s="246"/>
      <c r="S1447" s="246"/>
      <c r="T1447" s="246" t="s">
        <v>26</v>
      </c>
      <c r="U1447" s="246"/>
      <c r="V1447" t="str">
        <f>INDEX(樣區!H:H,MATCH(F1447,樣區!E:E,0))</f>
        <v>3月,5月</v>
      </c>
      <c r="W1447" s="3" t="str">
        <f t="shared" si="276"/>
        <v>Y</v>
      </c>
      <c r="X1447" s="3" t="str">
        <f t="shared" si="277"/>
        <v/>
      </c>
      <c r="Y1447" s="3" t="str">
        <f t="shared" si="278"/>
        <v/>
      </c>
      <c r="Z1447" s="3" t="str">
        <f t="shared" si="279"/>
        <v/>
      </c>
      <c r="AA1447" s="3" t="str">
        <f t="shared" si="280"/>
        <v/>
      </c>
      <c r="AB1447" s="249" t="str">
        <f t="shared" si="281"/>
        <v/>
      </c>
      <c r="AC1447" s="3" t="str">
        <f t="shared" si="282"/>
        <v/>
      </c>
      <c r="AD1447" s="5" t="str">
        <f t="shared" si="286"/>
        <v/>
      </c>
      <c r="AE1447" s="3" t="str">
        <f t="shared" si="283"/>
        <v/>
      </c>
      <c r="AF1447" s="3"/>
      <c r="AH1447">
        <f>MATCH(ROUND(M1447,0)&amp;ROUND(N1447,0),樣點!N:N,0)</f>
        <v>1359</v>
      </c>
      <c r="AI1447" s="5">
        <f t="shared" si="284"/>
        <v>1.5972222026903182E-2</v>
      </c>
    </row>
    <row r="1448" spans="3:35">
      <c r="C1448" s="246" t="s">
        <v>610</v>
      </c>
      <c r="D1448" s="246" t="s">
        <v>722</v>
      </c>
      <c r="E1448" s="246" t="s">
        <v>769</v>
      </c>
      <c r="F1448" s="246" t="s">
        <v>770</v>
      </c>
      <c r="G1448" s="246">
        <v>2019</v>
      </c>
      <c r="H1448" s="246">
        <v>5</v>
      </c>
      <c r="I1448" s="246">
        <v>21</v>
      </c>
      <c r="J1448" s="246">
        <v>2</v>
      </c>
      <c r="K1448" s="246" t="s">
        <v>771</v>
      </c>
      <c r="L1448" s="247">
        <v>3</v>
      </c>
      <c r="M1448" s="246">
        <v>223954</v>
      </c>
      <c r="N1448" s="246">
        <v>2455205</v>
      </c>
      <c r="O1448" s="246">
        <v>10</v>
      </c>
      <c r="P1448" s="246">
        <v>18</v>
      </c>
      <c r="Q1448" s="246">
        <v>2</v>
      </c>
      <c r="R1448" s="246" t="s">
        <v>75</v>
      </c>
      <c r="S1448" s="246" t="s">
        <v>44</v>
      </c>
      <c r="T1448" s="246" t="s">
        <v>26</v>
      </c>
      <c r="U1448" s="246" t="s">
        <v>772</v>
      </c>
      <c r="V1448" t="str">
        <f>INDEX(樣區!H:H,MATCH(F1448,樣區!E:E,0))</f>
        <v>3月,5月</v>
      </c>
      <c r="W1448" s="3" t="str">
        <f t="shared" si="276"/>
        <v>Y</v>
      </c>
      <c r="X1448" s="3" t="str">
        <f t="shared" si="277"/>
        <v/>
      </c>
      <c r="Y1448" s="3" t="str">
        <f t="shared" si="278"/>
        <v>時間太晚</v>
      </c>
      <c r="Z1448" s="3" t="str">
        <f t="shared" si="279"/>
        <v/>
      </c>
      <c r="AA1448" s="3" t="str">
        <f t="shared" si="280"/>
        <v/>
      </c>
      <c r="AB1448" s="249" t="str">
        <f t="shared" si="281"/>
        <v/>
      </c>
      <c r="AC1448" s="3" t="str">
        <f t="shared" si="282"/>
        <v/>
      </c>
      <c r="AD1448" s="5" t="str">
        <f t="shared" si="286"/>
        <v/>
      </c>
      <c r="AE1448" s="3" t="str">
        <f t="shared" si="283"/>
        <v/>
      </c>
      <c r="AF1448" s="3"/>
      <c r="AH1448">
        <f>MATCH(ROUND(M1448,0)&amp;ROUND(N1448,0),樣點!N:N,0)</f>
        <v>1360</v>
      </c>
      <c r="AI1448" s="5">
        <f t="shared" si="284"/>
        <v>7.6388890156522393E-3</v>
      </c>
    </row>
    <row r="1449" spans="3:35">
      <c r="C1449" s="246" t="s">
        <v>610</v>
      </c>
      <c r="D1449" s="246" t="s">
        <v>722</v>
      </c>
      <c r="E1449" s="246" t="s">
        <v>769</v>
      </c>
      <c r="F1449" s="246" t="s">
        <v>770</v>
      </c>
      <c r="G1449" s="246">
        <v>2019</v>
      </c>
      <c r="H1449" s="246">
        <v>5</v>
      </c>
      <c r="I1449" s="246">
        <v>21</v>
      </c>
      <c r="J1449" s="246">
        <v>2</v>
      </c>
      <c r="K1449" s="246" t="s">
        <v>771</v>
      </c>
      <c r="L1449" s="247">
        <v>4</v>
      </c>
      <c r="M1449" s="246">
        <v>223978</v>
      </c>
      <c r="N1449" s="246">
        <v>2454988</v>
      </c>
      <c r="O1449" s="246">
        <v>10</v>
      </c>
      <c r="P1449" s="246">
        <v>29</v>
      </c>
      <c r="Q1449" s="246">
        <v>0</v>
      </c>
      <c r="R1449" s="246"/>
      <c r="S1449" s="246"/>
      <c r="T1449" s="246" t="s">
        <v>26</v>
      </c>
      <c r="U1449" s="246"/>
      <c r="V1449" t="str">
        <f>INDEX(樣區!H:H,MATCH(F1449,樣區!E:E,0))</f>
        <v>3月,5月</v>
      </c>
      <c r="W1449" s="3" t="str">
        <f t="shared" si="276"/>
        <v>Y</v>
      </c>
      <c r="X1449" s="3" t="str">
        <f t="shared" si="277"/>
        <v/>
      </c>
      <c r="Y1449" s="3" t="str">
        <f t="shared" si="278"/>
        <v>時間太晚</v>
      </c>
      <c r="Z1449" s="3" t="str">
        <f t="shared" si="279"/>
        <v/>
      </c>
      <c r="AA1449" s="3" t="str">
        <f t="shared" si="280"/>
        <v/>
      </c>
      <c r="AB1449" s="249" t="str">
        <f t="shared" si="281"/>
        <v/>
      </c>
      <c r="AC1449" s="3" t="str">
        <f t="shared" si="282"/>
        <v/>
      </c>
      <c r="AD1449" s="5" t="str">
        <f t="shared" si="286"/>
        <v/>
      </c>
      <c r="AE1449" s="3" t="str">
        <f t="shared" si="283"/>
        <v/>
      </c>
      <c r="AF1449" s="3"/>
      <c r="AH1449">
        <f>MATCH(ROUND(M1449,0)&amp;ROUND(N1449,0),樣點!N:N,0)</f>
        <v>1361</v>
      </c>
      <c r="AI1449" s="5">
        <f t="shared" si="284"/>
        <v>1.2500000011641532E-2</v>
      </c>
    </row>
    <row r="1450" spans="3:35">
      <c r="C1450" s="246" t="s">
        <v>610</v>
      </c>
      <c r="D1450" s="246" t="s">
        <v>722</v>
      </c>
      <c r="E1450" s="246" t="s">
        <v>769</v>
      </c>
      <c r="F1450" s="246" t="s">
        <v>770</v>
      </c>
      <c r="G1450" s="246">
        <v>2019</v>
      </c>
      <c r="H1450" s="246">
        <v>5</v>
      </c>
      <c r="I1450" s="246">
        <v>21</v>
      </c>
      <c r="J1450" s="246">
        <v>2</v>
      </c>
      <c r="K1450" s="246" t="s">
        <v>771</v>
      </c>
      <c r="L1450" s="247">
        <v>5</v>
      </c>
      <c r="M1450" s="246">
        <v>224157</v>
      </c>
      <c r="N1450" s="246">
        <v>2454934</v>
      </c>
      <c r="O1450" s="246">
        <v>10</v>
      </c>
      <c r="P1450" s="246">
        <v>47</v>
      </c>
      <c r="Q1450" s="246">
        <v>2</v>
      </c>
      <c r="R1450" s="246" t="s">
        <v>43</v>
      </c>
      <c r="S1450" s="246" t="s">
        <v>90</v>
      </c>
      <c r="T1450" s="246" t="s">
        <v>26</v>
      </c>
      <c r="U1450" s="246"/>
      <c r="V1450" t="str">
        <f>INDEX(樣區!H:H,MATCH(F1450,樣區!E:E,0))</f>
        <v>3月,5月</v>
      </c>
      <c r="W1450" s="3" t="str">
        <f t="shared" si="276"/>
        <v>Y</v>
      </c>
      <c r="X1450" s="3" t="str">
        <f t="shared" si="277"/>
        <v/>
      </c>
      <c r="Y1450" s="3" t="str">
        <f t="shared" si="278"/>
        <v>時間太晚</v>
      </c>
      <c r="Z1450" s="3" t="str">
        <f t="shared" si="279"/>
        <v/>
      </c>
      <c r="AA1450" s="3" t="str">
        <f t="shared" si="280"/>
        <v/>
      </c>
      <c r="AB1450" s="249" t="str">
        <f t="shared" si="281"/>
        <v/>
      </c>
      <c r="AC1450" s="3" t="str">
        <f t="shared" si="282"/>
        <v/>
      </c>
      <c r="AD1450" s="5" t="str">
        <f t="shared" si="286"/>
        <v/>
      </c>
      <c r="AE1450" s="3" t="str">
        <f t="shared" si="283"/>
        <v/>
      </c>
      <c r="AF1450" s="3"/>
      <c r="AH1450">
        <f>MATCH(ROUND(M1450,0)&amp;ROUND(N1450,0),樣點!N:N,0)</f>
        <v>1362</v>
      </c>
      <c r="AI1450" s="5">
        <f t="shared" si="284"/>
        <v>8.333332953043282E-3</v>
      </c>
    </row>
    <row r="1451" spans="3:35">
      <c r="C1451" s="246" t="s">
        <v>610</v>
      </c>
      <c r="D1451" s="246" t="s">
        <v>722</v>
      </c>
      <c r="E1451" s="246" t="s">
        <v>769</v>
      </c>
      <c r="F1451" s="246" t="s">
        <v>770</v>
      </c>
      <c r="G1451" s="246">
        <v>2019</v>
      </c>
      <c r="H1451" s="246">
        <v>5</v>
      </c>
      <c r="I1451" s="246">
        <v>21</v>
      </c>
      <c r="J1451" s="246">
        <v>2</v>
      </c>
      <c r="K1451" s="246" t="s">
        <v>771</v>
      </c>
      <c r="L1451" s="247">
        <v>6</v>
      </c>
      <c r="M1451" s="246">
        <v>224232</v>
      </c>
      <c r="N1451" s="246">
        <v>2454780</v>
      </c>
      <c r="O1451" s="246">
        <v>10</v>
      </c>
      <c r="P1451" s="246">
        <v>59</v>
      </c>
      <c r="Q1451" s="246">
        <v>2</v>
      </c>
      <c r="R1451" s="246" t="s">
        <v>43</v>
      </c>
      <c r="S1451" s="246" t="s">
        <v>44</v>
      </c>
      <c r="T1451" s="246" t="s">
        <v>26</v>
      </c>
      <c r="U1451" s="246" t="s">
        <v>772</v>
      </c>
      <c r="V1451" t="str">
        <f>INDEX(樣區!H:H,MATCH(F1451,樣區!E:E,0))</f>
        <v>3月,5月</v>
      </c>
      <c r="W1451" s="3" t="str">
        <f t="shared" si="276"/>
        <v>Y</v>
      </c>
      <c r="X1451" s="3" t="str">
        <f t="shared" si="277"/>
        <v/>
      </c>
      <c r="Y1451" s="3" t="str">
        <f t="shared" si="278"/>
        <v>時間太晚</v>
      </c>
      <c r="Z1451" s="3" t="str">
        <f t="shared" si="279"/>
        <v/>
      </c>
      <c r="AA1451" s="3" t="str">
        <f t="shared" si="280"/>
        <v/>
      </c>
      <c r="AB1451" s="249" t="str">
        <f t="shared" si="281"/>
        <v/>
      </c>
      <c r="AC1451" s="3" t="str">
        <f t="shared" si="282"/>
        <v/>
      </c>
      <c r="AD1451" s="5" t="str">
        <f t="shared" si="286"/>
        <v/>
      </c>
      <c r="AE1451" s="3" t="str">
        <f t="shared" si="283"/>
        <v/>
      </c>
      <c r="AF1451" s="3"/>
      <c r="AH1451">
        <f>MATCH(ROUND(M1451,0)&amp;ROUND(N1451,0),樣點!N:N,0)</f>
        <v>1363</v>
      </c>
      <c r="AI1451" s="5">
        <f t="shared" si="284"/>
        <v>1.1111112020444125E-2</v>
      </c>
    </row>
    <row r="1452" spans="3:35">
      <c r="C1452" s="246" t="s">
        <v>610</v>
      </c>
      <c r="D1452" s="246" t="s">
        <v>722</v>
      </c>
      <c r="E1452" s="246" t="s">
        <v>769</v>
      </c>
      <c r="F1452" s="246" t="s">
        <v>770</v>
      </c>
      <c r="G1452" s="246">
        <v>2019</v>
      </c>
      <c r="H1452" s="246">
        <v>5</v>
      </c>
      <c r="I1452" s="246">
        <v>21</v>
      </c>
      <c r="J1452" s="246">
        <v>2</v>
      </c>
      <c r="K1452" s="246" t="s">
        <v>771</v>
      </c>
      <c r="L1452" s="247">
        <v>7</v>
      </c>
      <c r="M1452" s="246">
        <v>224221</v>
      </c>
      <c r="N1452" s="246">
        <v>2454538</v>
      </c>
      <c r="O1452" s="246">
        <v>11</v>
      </c>
      <c r="P1452" s="246">
        <v>15</v>
      </c>
      <c r="Q1452" s="246">
        <v>0</v>
      </c>
      <c r="R1452" s="246"/>
      <c r="S1452" s="246"/>
      <c r="T1452" s="246" t="s">
        <v>26</v>
      </c>
      <c r="U1452" s="246"/>
      <c r="V1452" t="str">
        <f>INDEX(樣區!H:H,MATCH(F1452,樣區!E:E,0))</f>
        <v>3月,5月</v>
      </c>
      <c r="W1452" s="3" t="str">
        <f t="shared" si="276"/>
        <v>Y</v>
      </c>
      <c r="X1452" s="3" t="str">
        <f t="shared" si="277"/>
        <v/>
      </c>
      <c r="Y1452" s="3" t="str">
        <f t="shared" si="278"/>
        <v>時間太晚</v>
      </c>
      <c r="Z1452" s="3" t="str">
        <f t="shared" si="279"/>
        <v/>
      </c>
      <c r="AA1452" s="3" t="str">
        <f t="shared" si="280"/>
        <v/>
      </c>
      <c r="AB1452" s="249" t="str">
        <f t="shared" si="281"/>
        <v/>
      </c>
      <c r="AC1452" s="3" t="str">
        <f t="shared" si="282"/>
        <v/>
      </c>
      <c r="AD1452" s="5" t="str">
        <f t="shared" si="286"/>
        <v/>
      </c>
      <c r="AE1452" s="3" t="str">
        <f t="shared" si="283"/>
        <v/>
      </c>
      <c r="AF1452" s="3"/>
      <c r="AH1452">
        <f>MATCH(ROUND(M1452,0)&amp;ROUND(N1452,0),樣點!N:N,0)</f>
        <v>1364</v>
      </c>
      <c r="AI1452" s="5" t="str">
        <f t="shared" si="284"/>
        <v/>
      </c>
    </row>
    <row r="1453" spans="3:35">
      <c r="C1453" s="246" t="s">
        <v>610</v>
      </c>
      <c r="D1453" s="246" t="s">
        <v>722</v>
      </c>
      <c r="E1453" s="246" t="s">
        <v>773</v>
      </c>
      <c r="F1453" s="246" t="s">
        <v>774</v>
      </c>
      <c r="G1453" s="246">
        <v>2019</v>
      </c>
      <c r="H1453" s="246">
        <v>5</v>
      </c>
      <c r="I1453" s="246">
        <v>27</v>
      </c>
      <c r="J1453" s="246">
        <v>2</v>
      </c>
      <c r="K1453" s="246" t="s">
        <v>771</v>
      </c>
      <c r="L1453" s="247">
        <v>1</v>
      </c>
      <c r="M1453" s="246">
        <v>219938</v>
      </c>
      <c r="N1453" s="246">
        <v>2451262</v>
      </c>
      <c r="O1453" s="246">
        <v>10</v>
      </c>
      <c r="P1453" s="246">
        <v>2</v>
      </c>
      <c r="Q1453" s="246">
        <v>0</v>
      </c>
      <c r="R1453" s="246"/>
      <c r="S1453" s="246"/>
      <c r="T1453" s="246" t="s">
        <v>26</v>
      </c>
      <c r="U1453" s="246"/>
      <c r="V1453" t="str">
        <f>INDEX(樣區!H:H,MATCH(F1453,樣區!E:E,0))</f>
        <v>3月,5月</v>
      </c>
      <c r="W1453" s="3" t="str">
        <f t="shared" si="276"/>
        <v>Y</v>
      </c>
      <c r="X1453" s="3" t="str">
        <f t="shared" si="277"/>
        <v/>
      </c>
      <c r="Y1453" s="3" t="str">
        <f t="shared" si="278"/>
        <v>時間太晚</v>
      </c>
      <c r="Z1453" s="3" t="str">
        <f t="shared" si="279"/>
        <v/>
      </c>
      <c r="AA1453" s="3" t="str">
        <f t="shared" si="280"/>
        <v/>
      </c>
      <c r="AB1453" s="249" t="str">
        <f t="shared" si="281"/>
        <v/>
      </c>
      <c r="AC1453" s="3" t="str">
        <f t="shared" si="282"/>
        <v/>
      </c>
      <c r="AD1453" s="5" t="str">
        <f t="shared" si="286"/>
        <v/>
      </c>
      <c r="AE1453" s="3" t="str">
        <f t="shared" si="283"/>
        <v/>
      </c>
      <c r="AF1453" s="3"/>
      <c r="AH1453">
        <f>MATCH(ROUND(M1453,0)&amp;ROUND(N1453,0),樣點!N:N,0)</f>
        <v>1365</v>
      </c>
      <c r="AI1453" s="5">
        <f t="shared" si="284"/>
        <v>8.333332953043282E-3</v>
      </c>
    </row>
    <row r="1454" spans="3:35">
      <c r="C1454" s="246" t="s">
        <v>610</v>
      </c>
      <c r="D1454" s="246" t="s">
        <v>722</v>
      </c>
      <c r="E1454" s="246" t="s">
        <v>773</v>
      </c>
      <c r="F1454" s="246" t="s">
        <v>774</v>
      </c>
      <c r="G1454" s="246">
        <v>2019</v>
      </c>
      <c r="H1454" s="246">
        <v>5</v>
      </c>
      <c r="I1454" s="246">
        <v>27</v>
      </c>
      <c r="J1454" s="246">
        <v>2</v>
      </c>
      <c r="K1454" s="246" t="s">
        <v>771</v>
      </c>
      <c r="L1454" s="247">
        <v>2</v>
      </c>
      <c r="M1454" s="246">
        <v>220124</v>
      </c>
      <c r="N1454" s="246">
        <v>2451071</v>
      </c>
      <c r="O1454" s="246">
        <v>10</v>
      </c>
      <c r="P1454" s="246">
        <v>14</v>
      </c>
      <c r="Q1454" s="246">
        <v>2</v>
      </c>
      <c r="R1454" s="246" t="s">
        <v>43</v>
      </c>
      <c r="S1454" s="246" t="s">
        <v>44</v>
      </c>
      <c r="T1454" s="246" t="s">
        <v>26</v>
      </c>
      <c r="U1454" s="246"/>
      <c r="V1454" t="str">
        <f>INDEX(樣區!H:H,MATCH(F1454,樣區!E:E,0))</f>
        <v>3月,5月</v>
      </c>
      <c r="W1454" s="3" t="str">
        <f t="shared" si="276"/>
        <v>Y</v>
      </c>
      <c r="X1454" s="3" t="str">
        <f t="shared" si="277"/>
        <v/>
      </c>
      <c r="Y1454" s="3" t="str">
        <f t="shared" si="278"/>
        <v>時間太晚</v>
      </c>
      <c r="Z1454" s="3" t="str">
        <f t="shared" si="279"/>
        <v/>
      </c>
      <c r="AA1454" s="3" t="str">
        <f t="shared" si="280"/>
        <v/>
      </c>
      <c r="AB1454" s="249" t="str">
        <f t="shared" si="281"/>
        <v/>
      </c>
      <c r="AC1454" s="3" t="str">
        <f t="shared" si="282"/>
        <v/>
      </c>
      <c r="AD1454" s="5" t="str">
        <f t="shared" si="286"/>
        <v/>
      </c>
      <c r="AE1454" s="3" t="str">
        <f t="shared" si="283"/>
        <v/>
      </c>
      <c r="AF1454" s="3"/>
      <c r="AH1454">
        <f>MATCH(ROUND(M1454,0)&amp;ROUND(N1454,0),樣點!N:N,0)</f>
        <v>1366</v>
      </c>
      <c r="AI1454" s="5">
        <f t="shared" si="284"/>
        <v>8.3333340007811785E-3</v>
      </c>
    </row>
    <row r="1455" spans="3:35">
      <c r="C1455" s="246" t="s">
        <v>610</v>
      </c>
      <c r="D1455" s="246" t="s">
        <v>722</v>
      </c>
      <c r="E1455" s="246" t="s">
        <v>773</v>
      </c>
      <c r="F1455" s="246" t="s">
        <v>774</v>
      </c>
      <c r="G1455" s="246">
        <v>2019</v>
      </c>
      <c r="H1455" s="246">
        <v>5</v>
      </c>
      <c r="I1455" s="246">
        <v>27</v>
      </c>
      <c r="J1455" s="246">
        <v>2</v>
      </c>
      <c r="K1455" s="246" t="s">
        <v>771</v>
      </c>
      <c r="L1455" s="247">
        <v>3</v>
      </c>
      <c r="M1455" s="246">
        <v>220264</v>
      </c>
      <c r="N1455" s="246">
        <v>2451197</v>
      </c>
      <c r="O1455" s="246">
        <v>10</v>
      </c>
      <c r="P1455" s="246">
        <v>26</v>
      </c>
      <c r="Q1455" s="246">
        <v>0</v>
      </c>
      <c r="R1455" s="246"/>
      <c r="S1455" s="246"/>
      <c r="T1455" s="246" t="s">
        <v>26</v>
      </c>
      <c r="U1455" s="246"/>
      <c r="V1455" t="str">
        <f>INDEX(樣區!H:H,MATCH(F1455,樣區!E:E,0))</f>
        <v>3月,5月</v>
      </c>
      <c r="W1455" s="3" t="str">
        <f t="shared" si="276"/>
        <v>Y</v>
      </c>
      <c r="X1455" s="3" t="str">
        <f t="shared" si="277"/>
        <v/>
      </c>
      <c r="Y1455" s="3" t="str">
        <f t="shared" si="278"/>
        <v>時間太晚</v>
      </c>
      <c r="Z1455" s="3" t="str">
        <f t="shared" si="279"/>
        <v/>
      </c>
      <c r="AA1455" s="3" t="str">
        <f t="shared" si="280"/>
        <v/>
      </c>
      <c r="AB1455" s="249" t="str">
        <f t="shared" si="281"/>
        <v/>
      </c>
      <c r="AC1455" s="3" t="str">
        <f t="shared" si="282"/>
        <v/>
      </c>
      <c r="AD1455" s="5" t="str">
        <f t="shared" si="286"/>
        <v/>
      </c>
      <c r="AE1455" s="3" t="str">
        <f t="shared" si="283"/>
        <v/>
      </c>
      <c r="AF1455" s="3"/>
      <c r="AH1455">
        <f>MATCH(ROUND(M1455,0)&amp;ROUND(N1455,0),樣點!N:N,0)</f>
        <v>1367</v>
      </c>
      <c r="AI1455" s="5">
        <f t="shared" si="284"/>
        <v>1.5972222026903182E-2</v>
      </c>
    </row>
    <row r="1456" spans="3:35">
      <c r="C1456" s="246" t="s">
        <v>610</v>
      </c>
      <c r="D1456" s="246" t="s">
        <v>722</v>
      </c>
      <c r="E1456" s="246" t="s">
        <v>773</v>
      </c>
      <c r="F1456" s="246" t="s">
        <v>774</v>
      </c>
      <c r="G1456" s="246">
        <v>2019</v>
      </c>
      <c r="H1456" s="246">
        <v>5</v>
      </c>
      <c r="I1456" s="246">
        <v>27</v>
      </c>
      <c r="J1456" s="246">
        <v>2</v>
      </c>
      <c r="K1456" s="246" t="s">
        <v>771</v>
      </c>
      <c r="L1456" s="247">
        <v>4</v>
      </c>
      <c r="M1456" s="246">
        <v>220471</v>
      </c>
      <c r="N1456" s="246">
        <v>2451197</v>
      </c>
      <c r="O1456" s="246">
        <v>10</v>
      </c>
      <c r="P1456" s="246">
        <v>49</v>
      </c>
      <c r="Q1456" s="246">
        <v>0</v>
      </c>
      <c r="R1456" s="246"/>
      <c r="S1456" s="246"/>
      <c r="T1456" s="246" t="s">
        <v>26</v>
      </c>
      <c r="U1456" s="246"/>
      <c r="V1456" t="str">
        <f>INDEX(樣區!H:H,MATCH(F1456,樣區!E:E,0))</f>
        <v>3月,5月</v>
      </c>
      <c r="W1456" s="3" t="str">
        <f t="shared" si="276"/>
        <v>Y</v>
      </c>
      <c r="X1456" s="3" t="str">
        <f t="shared" si="277"/>
        <v/>
      </c>
      <c r="Y1456" s="3" t="str">
        <f t="shared" si="278"/>
        <v>時間太晚</v>
      </c>
      <c r="Z1456" s="3" t="str">
        <f t="shared" si="279"/>
        <v/>
      </c>
      <c r="AA1456" s="3" t="str">
        <f t="shared" si="280"/>
        <v/>
      </c>
      <c r="AB1456" s="249" t="str">
        <f t="shared" si="281"/>
        <v/>
      </c>
      <c r="AC1456" s="3" t="str">
        <f t="shared" si="282"/>
        <v/>
      </c>
      <c r="AD1456" s="5" t="str">
        <f t="shared" si="286"/>
        <v/>
      </c>
      <c r="AE1456" s="3" t="str">
        <f t="shared" si="283"/>
        <v/>
      </c>
      <c r="AF1456" s="3"/>
      <c r="AH1456">
        <f>MATCH(ROUND(M1456,0)&amp;ROUND(N1456,0),樣點!N:N,0)</f>
        <v>1368</v>
      </c>
      <c r="AI1456" s="5">
        <f t="shared" si="284"/>
        <v>1.5972221968695521E-2</v>
      </c>
    </row>
    <row r="1457" spans="3:35">
      <c r="C1457" s="246" t="s">
        <v>610</v>
      </c>
      <c r="D1457" s="246" t="s">
        <v>722</v>
      </c>
      <c r="E1457" s="246" t="s">
        <v>773</v>
      </c>
      <c r="F1457" s="246" t="s">
        <v>774</v>
      </c>
      <c r="G1457" s="246">
        <v>2019</v>
      </c>
      <c r="H1457" s="246">
        <v>5</v>
      </c>
      <c r="I1457" s="246">
        <v>27</v>
      </c>
      <c r="J1457" s="246">
        <v>2</v>
      </c>
      <c r="K1457" s="246" t="s">
        <v>771</v>
      </c>
      <c r="L1457" s="247">
        <v>5</v>
      </c>
      <c r="M1457" s="246">
        <v>220683</v>
      </c>
      <c r="N1457" s="246">
        <v>2451266</v>
      </c>
      <c r="O1457" s="246">
        <v>11</v>
      </c>
      <c r="P1457" s="246">
        <v>12</v>
      </c>
      <c r="Q1457" s="246">
        <v>0</v>
      </c>
      <c r="R1457" s="246"/>
      <c r="S1457" s="246"/>
      <c r="T1457" s="246" t="s">
        <v>26</v>
      </c>
      <c r="U1457" s="246"/>
      <c r="V1457" t="str">
        <f>INDEX(樣區!H:H,MATCH(F1457,樣區!E:E,0))</f>
        <v>3月,5月</v>
      </c>
      <c r="W1457" s="3" t="str">
        <f t="shared" si="276"/>
        <v>Y</v>
      </c>
      <c r="X1457" s="3" t="str">
        <f t="shared" si="277"/>
        <v/>
      </c>
      <c r="Y1457" s="3" t="str">
        <f t="shared" si="278"/>
        <v>時間太晚</v>
      </c>
      <c r="Z1457" s="3" t="str">
        <f t="shared" si="279"/>
        <v/>
      </c>
      <c r="AA1457" s="3" t="str">
        <f t="shared" si="280"/>
        <v/>
      </c>
      <c r="AB1457" s="249" t="str">
        <f t="shared" si="281"/>
        <v/>
      </c>
      <c r="AC1457" s="3" t="str">
        <f t="shared" si="282"/>
        <v/>
      </c>
      <c r="AD1457" s="5" t="str">
        <f t="shared" si="286"/>
        <v/>
      </c>
      <c r="AE1457" s="3" t="str">
        <f t="shared" si="283"/>
        <v/>
      </c>
      <c r="AF1457" s="3"/>
      <c r="AH1457">
        <f>MATCH(ROUND(M1457,0)&amp;ROUND(N1457,0),樣點!N:N,0)</f>
        <v>1369</v>
      </c>
      <c r="AI1457" s="5">
        <f t="shared" si="284"/>
        <v>1.0416667035315186E-2</v>
      </c>
    </row>
    <row r="1458" spans="3:35">
      <c r="C1458" s="246" t="s">
        <v>610</v>
      </c>
      <c r="D1458" s="246" t="s">
        <v>722</v>
      </c>
      <c r="E1458" s="246" t="s">
        <v>773</v>
      </c>
      <c r="F1458" s="246" t="s">
        <v>774</v>
      </c>
      <c r="G1458" s="246">
        <v>2019</v>
      </c>
      <c r="H1458" s="246">
        <v>5</v>
      </c>
      <c r="I1458" s="246">
        <v>27</v>
      </c>
      <c r="J1458" s="246">
        <v>2</v>
      </c>
      <c r="K1458" s="246" t="s">
        <v>771</v>
      </c>
      <c r="L1458" s="247">
        <v>6</v>
      </c>
      <c r="M1458" s="246">
        <v>220884</v>
      </c>
      <c r="N1458" s="246">
        <v>2451394</v>
      </c>
      <c r="O1458" s="246">
        <v>11</v>
      </c>
      <c r="P1458" s="246">
        <v>27</v>
      </c>
      <c r="Q1458" s="246">
        <v>2</v>
      </c>
      <c r="R1458" s="246" t="s">
        <v>89</v>
      </c>
      <c r="S1458" s="246" t="s">
        <v>44</v>
      </c>
      <c r="T1458" s="246" t="s">
        <v>26</v>
      </c>
      <c r="U1458" s="246" t="s">
        <v>775</v>
      </c>
      <c r="V1458" t="str">
        <f>INDEX(樣區!H:H,MATCH(F1458,樣區!E:E,0))</f>
        <v>3月,5月</v>
      </c>
      <c r="W1458" s="3" t="str">
        <f t="shared" si="276"/>
        <v>Y</v>
      </c>
      <c r="X1458" s="3" t="str">
        <f t="shared" si="277"/>
        <v/>
      </c>
      <c r="Y1458" s="3" t="str">
        <f t="shared" si="278"/>
        <v>時間太晚</v>
      </c>
      <c r="Z1458" s="3" t="str">
        <f t="shared" si="279"/>
        <v/>
      </c>
      <c r="AA1458" s="3" t="str">
        <f t="shared" si="280"/>
        <v/>
      </c>
      <c r="AB1458" s="249" t="str">
        <f t="shared" si="281"/>
        <v/>
      </c>
      <c r="AC1458" s="3" t="str">
        <f t="shared" si="282"/>
        <v/>
      </c>
      <c r="AD1458" s="5" t="str">
        <f t="shared" si="286"/>
        <v/>
      </c>
      <c r="AE1458" s="3" t="str">
        <f t="shared" si="283"/>
        <v/>
      </c>
      <c r="AF1458" s="3"/>
      <c r="AH1458">
        <f>MATCH(ROUND(M1458,0)&amp;ROUND(N1458,0),樣點!N:N,0)</f>
        <v>1370</v>
      </c>
      <c r="AI1458" s="5" t="str">
        <f t="shared" si="284"/>
        <v/>
      </c>
    </row>
    <row r="1459" spans="3:35">
      <c r="C1459" s="246" t="s">
        <v>610</v>
      </c>
      <c r="D1459" s="246" t="s">
        <v>722</v>
      </c>
      <c r="E1459" s="246" t="s">
        <v>776</v>
      </c>
      <c r="F1459" s="246" t="s">
        <v>777</v>
      </c>
      <c r="G1459" s="246">
        <v>2019</v>
      </c>
      <c r="H1459" s="246">
        <v>5</v>
      </c>
      <c r="I1459" s="246">
        <v>29</v>
      </c>
      <c r="J1459" s="246">
        <v>2</v>
      </c>
      <c r="K1459" s="246" t="s">
        <v>778</v>
      </c>
      <c r="L1459" s="247">
        <v>1</v>
      </c>
      <c r="M1459" s="246">
        <v>230850</v>
      </c>
      <c r="N1459" s="246">
        <v>2460515</v>
      </c>
      <c r="O1459" s="246">
        <v>9</v>
      </c>
      <c r="P1459" s="246">
        <v>50</v>
      </c>
      <c r="Q1459" s="246">
        <v>0</v>
      </c>
      <c r="R1459" s="246"/>
      <c r="S1459" s="246"/>
      <c r="T1459" s="246" t="s">
        <v>26</v>
      </c>
      <c r="U1459" s="246"/>
      <c r="V1459" t="str">
        <f>INDEX(樣區!H:H,MATCH(F1459,樣區!E:E,0))</f>
        <v>3月,5月</v>
      </c>
      <c r="W1459" s="3" t="str">
        <f t="shared" si="276"/>
        <v>Y</v>
      </c>
      <c r="X1459" s="3" t="str">
        <f t="shared" si="277"/>
        <v/>
      </c>
      <c r="Y1459" s="3" t="str">
        <f t="shared" si="278"/>
        <v/>
      </c>
      <c r="Z1459" s="3" t="str">
        <f t="shared" si="279"/>
        <v/>
      </c>
      <c r="AA1459" s="3" t="str">
        <f t="shared" si="280"/>
        <v/>
      </c>
      <c r="AB1459" s="249" t="str">
        <f t="shared" si="281"/>
        <v/>
      </c>
      <c r="AC1459" s="3" t="str">
        <f t="shared" si="282"/>
        <v/>
      </c>
      <c r="AD1459" s="5" t="str">
        <f t="shared" si="286"/>
        <v/>
      </c>
      <c r="AE1459" s="3" t="str">
        <f t="shared" si="283"/>
        <v/>
      </c>
      <c r="AF1459" s="3"/>
      <c r="AH1459">
        <f>MATCH(ROUND(M1459,0)&amp;ROUND(N1459,0),樣點!N:N,0)</f>
        <v>1371</v>
      </c>
      <c r="AI1459" s="5">
        <f t="shared" si="284"/>
        <v>6.9444439723156393E-3</v>
      </c>
    </row>
    <row r="1460" spans="3:35">
      <c r="C1460" s="246" t="s">
        <v>610</v>
      </c>
      <c r="D1460" s="246" t="s">
        <v>722</v>
      </c>
      <c r="E1460" s="246" t="s">
        <v>776</v>
      </c>
      <c r="F1460" s="246" t="s">
        <v>777</v>
      </c>
      <c r="G1460" s="246">
        <v>2019</v>
      </c>
      <c r="H1460" s="246">
        <v>5</v>
      </c>
      <c r="I1460" s="246">
        <v>29</v>
      </c>
      <c r="J1460" s="246">
        <v>2</v>
      </c>
      <c r="K1460" s="246" t="s">
        <v>778</v>
      </c>
      <c r="L1460" s="247">
        <v>2</v>
      </c>
      <c r="M1460" s="246">
        <v>231331</v>
      </c>
      <c r="N1460" s="246">
        <v>2460630</v>
      </c>
      <c r="O1460" s="246">
        <v>10</v>
      </c>
      <c r="P1460" s="246">
        <v>0</v>
      </c>
      <c r="Q1460" s="246">
        <v>0</v>
      </c>
      <c r="R1460" s="246"/>
      <c r="S1460" s="246"/>
      <c r="T1460" s="246" t="s">
        <v>26</v>
      </c>
      <c r="U1460" s="246"/>
      <c r="V1460" t="str">
        <f>INDEX(樣區!H:H,MATCH(F1460,樣區!E:E,0))</f>
        <v>3月,5月</v>
      </c>
      <c r="W1460" s="3" t="str">
        <f t="shared" si="276"/>
        <v>Y</v>
      </c>
      <c r="X1460" s="3" t="str">
        <f t="shared" si="277"/>
        <v/>
      </c>
      <c r="Y1460" s="3" t="str">
        <f t="shared" si="278"/>
        <v>時間太晚</v>
      </c>
      <c r="Z1460" s="3" t="str">
        <f t="shared" si="279"/>
        <v/>
      </c>
      <c r="AA1460" s="3" t="str">
        <f t="shared" si="280"/>
        <v/>
      </c>
      <c r="AB1460" s="249" t="str">
        <f t="shared" si="281"/>
        <v/>
      </c>
      <c r="AC1460" s="3" t="str">
        <f t="shared" si="282"/>
        <v/>
      </c>
      <c r="AD1460" s="5" t="str">
        <f t="shared" si="286"/>
        <v/>
      </c>
      <c r="AE1460" s="3" t="str">
        <f t="shared" si="283"/>
        <v/>
      </c>
      <c r="AF1460" s="3"/>
      <c r="AH1460">
        <f>MATCH(ROUND(M1460,0)&amp;ROUND(N1460,0),樣點!N:N,0)</f>
        <v>1372</v>
      </c>
      <c r="AI1460" s="5">
        <f t="shared" si="284"/>
        <v>8.3333340007811785E-3</v>
      </c>
    </row>
    <row r="1461" spans="3:35">
      <c r="C1461" s="246" t="s">
        <v>610</v>
      </c>
      <c r="D1461" s="246" t="s">
        <v>722</v>
      </c>
      <c r="E1461" s="246" t="s">
        <v>776</v>
      </c>
      <c r="F1461" s="246" t="s">
        <v>777</v>
      </c>
      <c r="G1461" s="246">
        <v>2019</v>
      </c>
      <c r="H1461" s="246">
        <v>5</v>
      </c>
      <c r="I1461" s="246">
        <v>29</v>
      </c>
      <c r="J1461" s="246">
        <v>2</v>
      </c>
      <c r="K1461" s="246" t="s">
        <v>778</v>
      </c>
      <c r="L1461" s="247">
        <v>3</v>
      </c>
      <c r="M1461" s="246">
        <v>232094</v>
      </c>
      <c r="N1461" s="246">
        <v>2460444</v>
      </c>
      <c r="O1461" s="246">
        <v>10</v>
      </c>
      <c r="P1461" s="246">
        <v>12</v>
      </c>
      <c r="Q1461" s="246">
        <v>0</v>
      </c>
      <c r="R1461" s="246"/>
      <c r="S1461" s="246"/>
      <c r="T1461" s="246" t="s">
        <v>26</v>
      </c>
      <c r="U1461" s="246"/>
      <c r="V1461" t="str">
        <f>INDEX(樣區!H:H,MATCH(F1461,樣區!E:E,0))</f>
        <v>3月,5月</v>
      </c>
      <c r="W1461" s="3" t="str">
        <f t="shared" si="276"/>
        <v>Y</v>
      </c>
      <c r="X1461" s="3" t="str">
        <f t="shared" si="277"/>
        <v/>
      </c>
      <c r="Y1461" s="3" t="str">
        <f t="shared" si="278"/>
        <v>時間太晚</v>
      </c>
      <c r="Z1461" s="3" t="str">
        <f t="shared" si="279"/>
        <v/>
      </c>
      <c r="AA1461" s="3" t="str">
        <f t="shared" si="280"/>
        <v/>
      </c>
      <c r="AB1461" s="249" t="str">
        <f t="shared" si="281"/>
        <v/>
      </c>
      <c r="AC1461" s="3" t="str">
        <f t="shared" si="282"/>
        <v/>
      </c>
      <c r="AD1461" s="5" t="str">
        <f t="shared" si="286"/>
        <v/>
      </c>
      <c r="AE1461" s="3" t="str">
        <f t="shared" si="283"/>
        <v/>
      </c>
      <c r="AF1461" s="3"/>
      <c r="AH1461">
        <f>MATCH(ROUND(M1461,0)&amp;ROUND(N1461,0),樣點!N:N,0)</f>
        <v>1373</v>
      </c>
      <c r="AI1461" s="5">
        <f t="shared" si="284"/>
        <v>9.0277770068496466E-3</v>
      </c>
    </row>
    <row r="1462" spans="3:35">
      <c r="C1462" s="246" t="s">
        <v>610</v>
      </c>
      <c r="D1462" s="246" t="s">
        <v>722</v>
      </c>
      <c r="E1462" s="246" t="s">
        <v>776</v>
      </c>
      <c r="F1462" s="246" t="s">
        <v>777</v>
      </c>
      <c r="G1462" s="246">
        <v>2019</v>
      </c>
      <c r="H1462" s="246">
        <v>5</v>
      </c>
      <c r="I1462" s="246">
        <v>29</v>
      </c>
      <c r="J1462" s="246">
        <v>2</v>
      </c>
      <c r="K1462" s="246" t="s">
        <v>778</v>
      </c>
      <c r="L1462" s="247">
        <v>4</v>
      </c>
      <c r="M1462" s="246">
        <v>232402</v>
      </c>
      <c r="N1462" s="246">
        <v>2460522</v>
      </c>
      <c r="O1462" s="246">
        <v>10</v>
      </c>
      <c r="P1462" s="246">
        <v>25</v>
      </c>
      <c r="Q1462" s="246">
        <v>0</v>
      </c>
      <c r="R1462" s="246"/>
      <c r="S1462" s="246"/>
      <c r="T1462" s="246" t="s">
        <v>26</v>
      </c>
      <c r="U1462" s="246"/>
      <c r="V1462" t="str">
        <f>INDEX(樣區!H:H,MATCH(F1462,樣區!E:E,0))</f>
        <v>3月,5月</v>
      </c>
      <c r="W1462" s="3" t="str">
        <f t="shared" si="276"/>
        <v>Y</v>
      </c>
      <c r="X1462" s="3" t="str">
        <f t="shared" si="277"/>
        <v/>
      </c>
      <c r="Y1462" s="3" t="str">
        <f t="shared" si="278"/>
        <v>時間太晚</v>
      </c>
      <c r="Z1462" s="3" t="str">
        <f t="shared" si="279"/>
        <v/>
      </c>
      <c r="AA1462" s="3" t="str">
        <f t="shared" si="280"/>
        <v/>
      </c>
      <c r="AB1462" s="249" t="str">
        <f t="shared" si="281"/>
        <v/>
      </c>
      <c r="AC1462" s="3" t="str">
        <f t="shared" si="282"/>
        <v/>
      </c>
      <c r="AD1462" s="5" t="str">
        <f t="shared" si="286"/>
        <v/>
      </c>
      <c r="AE1462" s="3" t="str">
        <f t="shared" si="283"/>
        <v/>
      </c>
      <c r="AF1462" s="3"/>
      <c r="AH1462">
        <f>MATCH(ROUND(M1462,0)&amp;ROUND(N1462,0),樣點!N:N,0)</f>
        <v>1374</v>
      </c>
      <c r="AI1462" s="5">
        <f t="shared" si="284"/>
        <v>4.8611109959892929E-3</v>
      </c>
    </row>
    <row r="1463" spans="3:35">
      <c r="C1463" s="246" t="s">
        <v>610</v>
      </c>
      <c r="D1463" s="246" t="s">
        <v>722</v>
      </c>
      <c r="E1463" s="246" t="s">
        <v>776</v>
      </c>
      <c r="F1463" s="246" t="s">
        <v>777</v>
      </c>
      <c r="G1463" s="246">
        <v>2019</v>
      </c>
      <c r="H1463" s="246">
        <v>5</v>
      </c>
      <c r="I1463" s="246">
        <v>29</v>
      </c>
      <c r="J1463" s="246">
        <v>2</v>
      </c>
      <c r="K1463" s="246" t="s">
        <v>778</v>
      </c>
      <c r="L1463" s="247">
        <v>5</v>
      </c>
      <c r="M1463" s="246">
        <v>232724</v>
      </c>
      <c r="N1463" s="246">
        <v>2460506</v>
      </c>
      <c r="O1463" s="246">
        <v>10</v>
      </c>
      <c r="P1463" s="246">
        <v>32</v>
      </c>
      <c r="Q1463" s="246">
        <v>0</v>
      </c>
      <c r="R1463" s="246"/>
      <c r="S1463" s="246"/>
      <c r="T1463" s="246" t="s">
        <v>26</v>
      </c>
      <c r="U1463" s="246"/>
      <c r="V1463" t="str">
        <f>INDEX(樣區!H:H,MATCH(F1463,樣區!E:E,0))</f>
        <v>3月,5月</v>
      </c>
      <c r="W1463" s="3" t="str">
        <f t="shared" si="276"/>
        <v>Y</v>
      </c>
      <c r="X1463" s="3" t="str">
        <f t="shared" si="277"/>
        <v/>
      </c>
      <c r="Y1463" s="3" t="str">
        <f t="shared" si="278"/>
        <v>時間太晚</v>
      </c>
      <c r="Z1463" s="3" t="str">
        <f t="shared" si="279"/>
        <v/>
      </c>
      <c r="AA1463" s="3" t="str">
        <f t="shared" si="280"/>
        <v/>
      </c>
      <c r="AB1463" s="249" t="str">
        <f t="shared" si="281"/>
        <v/>
      </c>
      <c r="AC1463" s="3" t="str">
        <f t="shared" si="282"/>
        <v/>
      </c>
      <c r="AD1463" s="5" t="str">
        <f t="shared" si="286"/>
        <v/>
      </c>
      <c r="AE1463" s="3" t="str">
        <f t="shared" si="283"/>
        <v/>
      </c>
      <c r="AF1463" s="3"/>
      <c r="AH1463">
        <f>MATCH(ROUND(M1463,0)&amp;ROUND(N1463,0),樣點!N:N,0)</f>
        <v>1375</v>
      </c>
      <c r="AI1463" s="5">
        <f t="shared" si="284"/>
        <v>9.0277779963798821E-3</v>
      </c>
    </row>
    <row r="1464" spans="3:35">
      <c r="C1464" s="246" t="s">
        <v>610</v>
      </c>
      <c r="D1464" s="246" t="s">
        <v>722</v>
      </c>
      <c r="E1464" s="246" t="s">
        <v>776</v>
      </c>
      <c r="F1464" s="246" t="s">
        <v>777</v>
      </c>
      <c r="G1464" s="246">
        <v>2019</v>
      </c>
      <c r="H1464" s="246">
        <v>5</v>
      </c>
      <c r="I1464" s="246">
        <v>29</v>
      </c>
      <c r="J1464" s="246">
        <v>2</v>
      </c>
      <c r="K1464" s="246" t="s">
        <v>778</v>
      </c>
      <c r="L1464" s="247">
        <v>6</v>
      </c>
      <c r="M1464" s="246">
        <v>232269</v>
      </c>
      <c r="N1464" s="246">
        <v>2460609</v>
      </c>
      <c r="O1464" s="246">
        <v>10</v>
      </c>
      <c r="P1464" s="246">
        <v>45</v>
      </c>
      <c r="Q1464" s="246">
        <v>0</v>
      </c>
      <c r="R1464" s="246"/>
      <c r="S1464" s="246"/>
      <c r="T1464" s="246" t="s">
        <v>26</v>
      </c>
      <c r="U1464" s="246"/>
      <c r="V1464" t="str">
        <f>INDEX(樣區!H:H,MATCH(F1464,樣區!E:E,0))</f>
        <v>3月,5月</v>
      </c>
      <c r="W1464" s="3" t="str">
        <f t="shared" si="276"/>
        <v>Y</v>
      </c>
      <c r="X1464" s="3" t="str">
        <f t="shared" si="277"/>
        <v/>
      </c>
      <c r="Y1464" s="3" t="str">
        <f t="shared" si="278"/>
        <v>時間太晚</v>
      </c>
      <c r="Z1464" s="3" t="str">
        <f t="shared" si="279"/>
        <v/>
      </c>
      <c r="AA1464" s="3" t="str">
        <f t="shared" si="280"/>
        <v/>
      </c>
      <c r="AB1464" s="249" t="str">
        <f t="shared" si="281"/>
        <v/>
      </c>
      <c r="AC1464" s="3" t="str">
        <f t="shared" si="282"/>
        <v/>
      </c>
      <c r="AD1464" s="5" t="str">
        <f t="shared" si="286"/>
        <v/>
      </c>
      <c r="AE1464" s="3" t="str">
        <f t="shared" si="283"/>
        <v/>
      </c>
      <c r="AF1464" s="3"/>
      <c r="AH1464">
        <f>MATCH(ROUND(M1464,0)&amp;ROUND(N1464,0),樣點!N:N,0)</f>
        <v>1376</v>
      </c>
      <c r="AI1464" s="5" t="str">
        <f t="shared" si="284"/>
        <v/>
      </c>
    </row>
    <row r="1465" spans="3:35">
      <c r="C1465" s="246" t="s">
        <v>610</v>
      </c>
      <c r="D1465" s="246" t="s">
        <v>722</v>
      </c>
      <c r="E1465" s="246" t="s">
        <v>779</v>
      </c>
      <c r="F1465" s="246" t="s">
        <v>780</v>
      </c>
      <c r="G1465" s="246">
        <v>2019</v>
      </c>
      <c r="H1465" s="246">
        <v>6</v>
      </c>
      <c r="I1465" s="246">
        <v>11</v>
      </c>
      <c r="J1465" s="246">
        <v>2</v>
      </c>
      <c r="K1465" s="246" t="s">
        <v>781</v>
      </c>
      <c r="L1465" s="247">
        <v>1</v>
      </c>
      <c r="M1465" s="246">
        <v>219316</v>
      </c>
      <c r="N1465" s="246">
        <v>2501817</v>
      </c>
      <c r="O1465" s="246">
        <v>9</v>
      </c>
      <c r="P1465" s="246">
        <v>17</v>
      </c>
      <c r="Q1465" s="246">
        <v>0</v>
      </c>
      <c r="R1465" s="246"/>
      <c r="S1465" s="246"/>
      <c r="T1465" s="246" t="s">
        <v>32</v>
      </c>
      <c r="U1465" s="246"/>
      <c r="V1465" t="str">
        <f>INDEX(樣區!H:H,MATCH(F1465,樣區!E:E,0))</f>
        <v>4月,6月</v>
      </c>
      <c r="W1465" s="3" t="str">
        <f t="shared" si="276"/>
        <v>Y</v>
      </c>
      <c r="X1465" s="3" t="str">
        <f t="shared" si="277"/>
        <v/>
      </c>
      <c r="Y1465" s="3" t="str">
        <f t="shared" si="278"/>
        <v/>
      </c>
      <c r="Z1465" s="3" t="str">
        <f t="shared" si="279"/>
        <v/>
      </c>
      <c r="AA1465" s="3" t="str">
        <f t="shared" si="280"/>
        <v/>
      </c>
      <c r="AB1465" s="249" t="str">
        <f t="shared" si="281"/>
        <v/>
      </c>
      <c r="AC1465" s="3" t="str">
        <f t="shared" si="282"/>
        <v/>
      </c>
      <c r="AD1465" s="5" t="str">
        <f t="shared" si="286"/>
        <v/>
      </c>
      <c r="AE1465" s="3" t="str">
        <f t="shared" si="283"/>
        <v/>
      </c>
      <c r="AF1465" s="3"/>
      <c r="AH1465">
        <f>MATCH(ROUND(M1465,0)&amp;ROUND(N1465,0),樣點!N:N,0)</f>
        <v>1377</v>
      </c>
      <c r="AI1465" s="5">
        <f t="shared" si="284"/>
        <v>1.1805555957835168E-2</v>
      </c>
    </row>
    <row r="1466" spans="3:35">
      <c r="C1466" s="246" t="s">
        <v>610</v>
      </c>
      <c r="D1466" s="246" t="s">
        <v>722</v>
      </c>
      <c r="E1466" s="246" t="s">
        <v>779</v>
      </c>
      <c r="F1466" s="246" t="s">
        <v>780</v>
      </c>
      <c r="G1466" s="246">
        <v>2019</v>
      </c>
      <c r="H1466" s="246">
        <v>6</v>
      </c>
      <c r="I1466" s="246">
        <v>11</v>
      </c>
      <c r="J1466" s="246">
        <v>2</v>
      </c>
      <c r="K1466" s="246" t="s">
        <v>781</v>
      </c>
      <c r="L1466" s="247">
        <v>2</v>
      </c>
      <c r="M1466" s="246">
        <v>219288</v>
      </c>
      <c r="N1466" s="246">
        <v>2502036</v>
      </c>
      <c r="O1466" s="246">
        <v>9</v>
      </c>
      <c r="P1466" s="246">
        <v>34</v>
      </c>
      <c r="Q1466" s="246">
        <v>1</v>
      </c>
      <c r="R1466" s="246" t="s">
        <v>43</v>
      </c>
      <c r="S1466" s="246" t="s">
        <v>44</v>
      </c>
      <c r="T1466" s="246" t="s">
        <v>32</v>
      </c>
      <c r="U1466" s="246"/>
      <c r="V1466" t="str">
        <f>INDEX(樣區!H:H,MATCH(F1466,樣區!E:E,0))</f>
        <v>4月,6月</v>
      </c>
      <c r="W1466" s="3" t="str">
        <f t="shared" si="276"/>
        <v>Y</v>
      </c>
      <c r="X1466" s="3" t="str">
        <f t="shared" si="277"/>
        <v/>
      </c>
      <c r="Y1466" s="3" t="str">
        <f t="shared" si="278"/>
        <v/>
      </c>
      <c r="Z1466" s="3" t="str">
        <f t="shared" si="279"/>
        <v/>
      </c>
      <c r="AA1466" s="3" t="str">
        <f t="shared" si="280"/>
        <v/>
      </c>
      <c r="AB1466" s="249" t="str">
        <f t="shared" si="281"/>
        <v>有叫聲應為猴群</v>
      </c>
      <c r="AC1466" s="3" t="str">
        <f t="shared" si="282"/>
        <v/>
      </c>
      <c r="AD1466" s="5" t="str">
        <f t="shared" si="286"/>
        <v/>
      </c>
      <c r="AE1466" s="3" t="str">
        <f t="shared" si="283"/>
        <v/>
      </c>
      <c r="AF1466" s="3"/>
      <c r="AH1466">
        <f>MATCH(ROUND(M1466,0)&amp;ROUND(N1466,0),樣點!N:N,0)</f>
        <v>1378</v>
      </c>
      <c r="AI1466" s="5">
        <f t="shared" si="284"/>
        <v>1.0416665987577289E-2</v>
      </c>
    </row>
    <row r="1467" spans="3:35">
      <c r="C1467" s="246" t="s">
        <v>610</v>
      </c>
      <c r="D1467" s="246" t="s">
        <v>722</v>
      </c>
      <c r="E1467" s="246" t="s">
        <v>779</v>
      </c>
      <c r="F1467" s="246" t="s">
        <v>780</v>
      </c>
      <c r="G1467" s="246">
        <v>2019</v>
      </c>
      <c r="H1467" s="246">
        <v>6</v>
      </c>
      <c r="I1467" s="246">
        <v>11</v>
      </c>
      <c r="J1467" s="246">
        <v>2</v>
      </c>
      <c r="K1467" s="246" t="s">
        <v>781</v>
      </c>
      <c r="L1467" s="247">
        <v>3</v>
      </c>
      <c r="M1467" s="246">
        <v>219284</v>
      </c>
      <c r="N1467" s="246">
        <v>2502280</v>
      </c>
      <c r="O1467" s="246">
        <v>9</v>
      </c>
      <c r="P1467" s="246">
        <v>49</v>
      </c>
      <c r="Q1467" s="246">
        <v>1</v>
      </c>
      <c r="R1467" s="246" t="s">
        <v>43</v>
      </c>
      <c r="S1467" s="246" t="s">
        <v>44</v>
      </c>
      <c r="T1467" s="246" t="s">
        <v>32</v>
      </c>
      <c r="U1467" s="246"/>
      <c r="V1467" t="str">
        <f>INDEX(樣區!H:H,MATCH(F1467,樣區!E:E,0))</f>
        <v>4月,6月</v>
      </c>
      <c r="W1467" s="3" t="str">
        <f t="shared" si="276"/>
        <v>Y</v>
      </c>
      <c r="X1467" s="3" t="str">
        <f t="shared" si="277"/>
        <v/>
      </c>
      <c r="Y1467" s="3" t="str">
        <f t="shared" si="278"/>
        <v/>
      </c>
      <c r="Z1467" s="3" t="str">
        <f t="shared" si="279"/>
        <v/>
      </c>
      <c r="AA1467" s="3" t="str">
        <f t="shared" si="280"/>
        <v/>
      </c>
      <c r="AB1467" s="249" t="str">
        <f t="shared" si="281"/>
        <v>有叫聲應為猴群</v>
      </c>
      <c r="AC1467" s="3" t="str">
        <f t="shared" si="282"/>
        <v/>
      </c>
      <c r="AD1467" s="5" t="str">
        <f t="shared" si="286"/>
        <v/>
      </c>
      <c r="AE1467" s="3" t="str">
        <f t="shared" si="283"/>
        <v/>
      </c>
      <c r="AF1467" s="3"/>
      <c r="AH1467">
        <f>MATCH(ROUND(M1467,0)&amp;ROUND(N1467,0),樣點!N:N,0)</f>
        <v>1379</v>
      </c>
      <c r="AI1467" s="5">
        <f t="shared" si="284"/>
        <v>9.027778054587543E-3</v>
      </c>
    </row>
    <row r="1468" spans="3:35">
      <c r="C1468" s="246" t="s">
        <v>610</v>
      </c>
      <c r="D1468" s="246" t="s">
        <v>722</v>
      </c>
      <c r="E1468" s="246" t="s">
        <v>779</v>
      </c>
      <c r="F1468" s="246" t="s">
        <v>780</v>
      </c>
      <c r="G1468" s="246">
        <v>2019</v>
      </c>
      <c r="H1468" s="246">
        <v>6</v>
      </c>
      <c r="I1468" s="246">
        <v>11</v>
      </c>
      <c r="J1468" s="246">
        <v>2</v>
      </c>
      <c r="K1468" s="246" t="s">
        <v>781</v>
      </c>
      <c r="L1468" s="247">
        <v>4</v>
      </c>
      <c r="M1468" s="246">
        <v>219314</v>
      </c>
      <c r="N1468" s="246">
        <v>2502483</v>
      </c>
      <c r="O1468" s="246">
        <v>10</v>
      </c>
      <c r="P1468" s="246">
        <v>2</v>
      </c>
      <c r="Q1468" s="246">
        <v>0</v>
      </c>
      <c r="R1468" s="246"/>
      <c r="S1468" s="246"/>
      <c r="T1468" s="246" t="s">
        <v>32</v>
      </c>
      <c r="U1468" s="246"/>
      <c r="V1468" t="str">
        <f>INDEX(樣區!H:H,MATCH(F1468,樣區!E:E,0))</f>
        <v>4月,6月</v>
      </c>
      <c r="W1468" s="3" t="str">
        <f t="shared" si="276"/>
        <v>Y</v>
      </c>
      <c r="X1468" s="3" t="str">
        <f t="shared" si="277"/>
        <v/>
      </c>
      <c r="Y1468" s="3" t="str">
        <f t="shared" si="278"/>
        <v>時間太晚</v>
      </c>
      <c r="Z1468" s="3" t="str">
        <f t="shared" si="279"/>
        <v/>
      </c>
      <c r="AA1468" s="3" t="str">
        <f t="shared" si="280"/>
        <v/>
      </c>
      <c r="AB1468" s="249" t="str">
        <f t="shared" si="281"/>
        <v/>
      </c>
      <c r="AC1468" s="3" t="str">
        <f t="shared" si="282"/>
        <v/>
      </c>
      <c r="AD1468" s="5" t="str">
        <f t="shared" si="286"/>
        <v/>
      </c>
      <c r="AE1468" s="3" t="str">
        <f t="shared" si="283"/>
        <v/>
      </c>
      <c r="AF1468" s="3"/>
      <c r="AH1468">
        <f>MATCH(ROUND(M1468,0)&amp;ROUND(N1468,0),樣點!N:N,0)</f>
        <v>1380</v>
      </c>
      <c r="AI1468" s="5">
        <f t="shared" si="284"/>
        <v>9.0277779963798821E-3</v>
      </c>
    </row>
    <row r="1469" spans="3:35">
      <c r="C1469" s="246" t="s">
        <v>610</v>
      </c>
      <c r="D1469" s="246" t="s">
        <v>722</v>
      </c>
      <c r="E1469" s="246" t="s">
        <v>779</v>
      </c>
      <c r="F1469" s="246" t="s">
        <v>780</v>
      </c>
      <c r="G1469" s="246">
        <v>2019</v>
      </c>
      <c r="H1469" s="246">
        <v>6</v>
      </c>
      <c r="I1469" s="246">
        <v>11</v>
      </c>
      <c r="J1469" s="246">
        <v>2</v>
      </c>
      <c r="K1469" s="246" t="s">
        <v>781</v>
      </c>
      <c r="L1469" s="247">
        <v>5</v>
      </c>
      <c r="M1469" s="246">
        <v>219255</v>
      </c>
      <c r="N1469" s="246">
        <v>2502682</v>
      </c>
      <c r="O1469" s="246">
        <v>10</v>
      </c>
      <c r="P1469" s="246">
        <v>15</v>
      </c>
      <c r="Q1469" s="246">
        <v>0</v>
      </c>
      <c r="R1469" s="246"/>
      <c r="S1469" s="246"/>
      <c r="T1469" s="246" t="s">
        <v>32</v>
      </c>
      <c r="U1469" s="246"/>
      <c r="V1469" t="str">
        <f>INDEX(樣區!H:H,MATCH(F1469,樣區!E:E,0))</f>
        <v>4月,6月</v>
      </c>
      <c r="W1469" s="3" t="str">
        <f t="shared" si="276"/>
        <v>Y</v>
      </c>
      <c r="X1469" s="3" t="str">
        <f t="shared" si="277"/>
        <v/>
      </c>
      <c r="Y1469" s="3" t="str">
        <f t="shared" si="278"/>
        <v>時間太晚</v>
      </c>
      <c r="Z1469" s="3" t="str">
        <f t="shared" si="279"/>
        <v/>
      </c>
      <c r="AA1469" s="3" t="str">
        <f t="shared" si="280"/>
        <v/>
      </c>
      <c r="AB1469" s="249" t="str">
        <f t="shared" si="281"/>
        <v/>
      </c>
      <c r="AC1469" s="3" t="str">
        <f t="shared" si="282"/>
        <v/>
      </c>
      <c r="AD1469" s="5" t="str">
        <f t="shared" si="286"/>
        <v/>
      </c>
      <c r="AE1469" s="3" t="str">
        <f t="shared" si="283"/>
        <v/>
      </c>
      <c r="AF1469" s="3"/>
      <c r="AH1469">
        <f>MATCH(ROUND(M1469,0)&amp;ROUND(N1469,0),樣點!N:N,0)</f>
        <v>1381</v>
      </c>
      <c r="AI1469" s="5">
        <f t="shared" si="284"/>
        <v>1.0416666977107525E-2</v>
      </c>
    </row>
    <row r="1470" spans="3:35">
      <c r="C1470" s="246" t="s">
        <v>610</v>
      </c>
      <c r="D1470" s="246" t="s">
        <v>722</v>
      </c>
      <c r="E1470" s="246" t="s">
        <v>779</v>
      </c>
      <c r="F1470" s="246" t="s">
        <v>780</v>
      </c>
      <c r="G1470" s="246">
        <v>2019</v>
      </c>
      <c r="H1470" s="246">
        <v>6</v>
      </c>
      <c r="I1470" s="246">
        <v>11</v>
      </c>
      <c r="J1470" s="246">
        <v>2</v>
      </c>
      <c r="K1470" s="246" t="s">
        <v>781</v>
      </c>
      <c r="L1470" s="247">
        <v>6</v>
      </c>
      <c r="M1470" s="246">
        <v>219158</v>
      </c>
      <c r="N1470" s="246">
        <v>2502877</v>
      </c>
      <c r="O1470" s="246">
        <v>10</v>
      </c>
      <c r="P1470" s="246">
        <v>30</v>
      </c>
      <c r="Q1470" s="246">
        <v>0</v>
      </c>
      <c r="R1470" s="246"/>
      <c r="S1470" s="246"/>
      <c r="T1470" s="246" t="s">
        <v>32</v>
      </c>
      <c r="U1470" s="246"/>
      <c r="V1470" t="str">
        <f>INDEX(樣區!H:H,MATCH(F1470,樣區!E:E,0))</f>
        <v>4月,6月</v>
      </c>
      <c r="W1470" s="3" t="str">
        <f t="shared" si="276"/>
        <v>Y</v>
      </c>
      <c r="X1470" s="3" t="str">
        <f t="shared" si="277"/>
        <v/>
      </c>
      <c r="Y1470" s="3" t="str">
        <f t="shared" si="278"/>
        <v>時間太晚</v>
      </c>
      <c r="Z1470" s="3" t="str">
        <f t="shared" si="279"/>
        <v/>
      </c>
      <c r="AA1470" s="3" t="str">
        <f t="shared" si="280"/>
        <v/>
      </c>
      <c r="AB1470" s="249" t="str">
        <f t="shared" si="281"/>
        <v/>
      </c>
      <c r="AC1470" s="3" t="str">
        <f t="shared" si="282"/>
        <v/>
      </c>
      <c r="AD1470" s="5" t="str">
        <f t="shared" si="286"/>
        <v/>
      </c>
      <c r="AE1470" s="3" t="str">
        <f t="shared" si="283"/>
        <v/>
      </c>
      <c r="AF1470" s="3"/>
      <c r="AH1470">
        <f>MATCH(ROUND(M1470,0)&amp;ROUND(N1470,0),樣點!N:N,0)</f>
        <v>1382</v>
      </c>
      <c r="AI1470" s="5" t="str">
        <f t="shared" si="284"/>
        <v/>
      </c>
    </row>
    <row r="1471" spans="3:35">
      <c r="C1471" s="246" t="s">
        <v>610</v>
      </c>
      <c r="D1471" s="246" t="s">
        <v>722</v>
      </c>
      <c r="E1471" s="246" t="s">
        <v>723</v>
      </c>
      <c r="F1471" s="246" t="s">
        <v>724</v>
      </c>
      <c r="G1471" s="246">
        <v>2019</v>
      </c>
      <c r="H1471" s="246">
        <v>3</v>
      </c>
      <c r="I1471" s="246">
        <v>26</v>
      </c>
      <c r="J1471" s="246">
        <v>1</v>
      </c>
      <c r="K1471" s="246" t="s">
        <v>725</v>
      </c>
      <c r="L1471" s="247">
        <v>1</v>
      </c>
      <c r="M1471" s="246">
        <v>213142</v>
      </c>
      <c r="N1471" s="246">
        <v>2527744</v>
      </c>
      <c r="O1471" s="246">
        <v>7</v>
      </c>
      <c r="P1471" s="246">
        <v>50</v>
      </c>
      <c r="Q1471" s="246">
        <v>2</v>
      </c>
      <c r="R1471" s="246" t="s">
        <v>43</v>
      </c>
      <c r="S1471" s="246" t="s">
        <v>44</v>
      </c>
      <c r="T1471" s="246" t="s">
        <v>26</v>
      </c>
      <c r="U1471" s="246" t="s">
        <v>726</v>
      </c>
      <c r="V1471" t="str">
        <f>INDEX(樣區!H:H,MATCH(F1471,樣區!E:E,0))</f>
        <v>3月,5月</v>
      </c>
      <c r="W1471" s="3" t="str">
        <f t="shared" si="276"/>
        <v>Y</v>
      </c>
      <c r="X1471" s="3" t="str">
        <f t="shared" si="277"/>
        <v/>
      </c>
      <c r="Y1471" s="3" t="str">
        <f t="shared" si="278"/>
        <v/>
      </c>
      <c r="Z1471" s="3" t="str">
        <f t="shared" si="279"/>
        <v/>
      </c>
      <c r="AA1471" s="3" t="str">
        <f t="shared" si="280"/>
        <v/>
      </c>
      <c r="AB1471" s="249" t="str">
        <f t="shared" si="281"/>
        <v/>
      </c>
      <c r="AC1471" s="3" t="str">
        <f t="shared" si="282"/>
        <v/>
      </c>
      <c r="AD1471" s="5" t="str">
        <f t="shared" si="286"/>
        <v/>
      </c>
      <c r="AE1471" s="3" t="str">
        <f t="shared" si="283"/>
        <v/>
      </c>
      <c r="AF1471" s="3"/>
      <c r="AH1471">
        <f>MATCH(ROUND(M1471,0)&amp;ROUND(N1471,0),樣點!N:N,0)</f>
        <v>1297</v>
      </c>
      <c r="AI1471" s="5">
        <f t="shared" si="284"/>
        <v>5.555555981118232E-3</v>
      </c>
    </row>
    <row r="1472" spans="3:35">
      <c r="C1472" s="246" t="s">
        <v>610</v>
      </c>
      <c r="D1472" s="246" t="s">
        <v>722</v>
      </c>
      <c r="E1472" s="246" t="s">
        <v>723</v>
      </c>
      <c r="F1472" s="246" t="s">
        <v>724</v>
      </c>
      <c r="G1472" s="246">
        <v>2019</v>
      </c>
      <c r="H1472" s="246">
        <v>3</v>
      </c>
      <c r="I1472" s="246">
        <v>26</v>
      </c>
      <c r="J1472" s="246">
        <v>1</v>
      </c>
      <c r="K1472" s="246" t="s">
        <v>725</v>
      </c>
      <c r="L1472" s="247">
        <v>2</v>
      </c>
      <c r="M1472" s="246">
        <v>213088</v>
      </c>
      <c r="N1472" s="246">
        <v>2528257</v>
      </c>
      <c r="O1472" s="246">
        <v>7</v>
      </c>
      <c r="P1472" s="246">
        <v>58</v>
      </c>
      <c r="Q1472" s="246">
        <v>0</v>
      </c>
      <c r="R1472" s="246"/>
      <c r="S1472" s="246" t="s">
        <v>90</v>
      </c>
      <c r="T1472" s="246" t="s">
        <v>26</v>
      </c>
      <c r="U1472" s="246"/>
      <c r="V1472" t="str">
        <f>INDEX(樣區!H:H,MATCH(F1472,樣區!E:E,0))</f>
        <v>3月,5月</v>
      </c>
      <c r="W1472" s="3" t="str">
        <f t="shared" si="276"/>
        <v>Y</v>
      </c>
      <c r="X1472" s="3" t="str">
        <f t="shared" si="277"/>
        <v/>
      </c>
      <c r="Y1472" s="3" t="str">
        <f t="shared" si="278"/>
        <v/>
      </c>
      <c r="Z1472" s="3" t="str">
        <f t="shared" si="279"/>
        <v/>
      </c>
      <c r="AA1472" s="3" t="str">
        <f t="shared" si="280"/>
        <v/>
      </c>
      <c r="AB1472" s="249" t="str">
        <f t="shared" si="281"/>
        <v/>
      </c>
      <c r="AC1472" s="3" t="str">
        <f t="shared" si="282"/>
        <v/>
      </c>
      <c r="AD1472" s="5" t="str">
        <f t="shared" si="286"/>
        <v/>
      </c>
      <c r="AE1472" s="3" t="str">
        <f t="shared" si="283"/>
        <v/>
      </c>
      <c r="AF1472" s="3"/>
      <c r="AH1472">
        <f>MATCH(ROUND(M1472,0)&amp;ROUND(N1472,0),樣點!N:N,0)</f>
        <v>1298</v>
      </c>
      <c r="AI1472" s="5">
        <f t="shared" si="284"/>
        <v>8.3333330112509429E-3</v>
      </c>
    </row>
    <row r="1473" spans="3:35">
      <c r="C1473" s="246" t="s">
        <v>610</v>
      </c>
      <c r="D1473" s="246" t="s">
        <v>722</v>
      </c>
      <c r="E1473" s="246" t="s">
        <v>723</v>
      </c>
      <c r="F1473" s="246" t="s">
        <v>724</v>
      </c>
      <c r="G1473" s="246">
        <v>2019</v>
      </c>
      <c r="H1473" s="246">
        <v>3</v>
      </c>
      <c r="I1473" s="246">
        <v>26</v>
      </c>
      <c r="J1473" s="246">
        <v>1</v>
      </c>
      <c r="K1473" s="246" t="s">
        <v>725</v>
      </c>
      <c r="L1473" s="247">
        <v>3</v>
      </c>
      <c r="M1473" s="246">
        <v>213441</v>
      </c>
      <c r="N1473" s="246">
        <v>2528883</v>
      </c>
      <c r="O1473" s="246">
        <v>8</v>
      </c>
      <c r="P1473" s="246">
        <v>10</v>
      </c>
      <c r="Q1473" s="246">
        <v>2</v>
      </c>
      <c r="R1473" s="246" t="s">
        <v>43</v>
      </c>
      <c r="S1473" s="246" t="s">
        <v>44</v>
      </c>
      <c r="T1473" s="246" t="s">
        <v>26</v>
      </c>
      <c r="U1473" s="246" t="s">
        <v>727</v>
      </c>
      <c r="V1473" t="str">
        <f>INDEX(樣區!H:H,MATCH(F1473,樣區!E:E,0))</f>
        <v>3月,5月</v>
      </c>
      <c r="W1473" s="3" t="str">
        <f t="shared" si="276"/>
        <v>Y</v>
      </c>
      <c r="X1473" s="3" t="str">
        <f t="shared" si="277"/>
        <v/>
      </c>
      <c r="Y1473" s="3" t="str">
        <f t="shared" si="278"/>
        <v/>
      </c>
      <c r="Z1473" s="3" t="str">
        <f t="shared" si="279"/>
        <v/>
      </c>
      <c r="AA1473" s="3" t="str">
        <f t="shared" si="280"/>
        <v/>
      </c>
      <c r="AB1473" s="249" t="str">
        <f t="shared" si="281"/>
        <v/>
      </c>
      <c r="AC1473" s="3" t="str">
        <f t="shared" si="282"/>
        <v/>
      </c>
      <c r="AD1473" s="5" t="str">
        <f t="shared" si="286"/>
        <v/>
      </c>
      <c r="AE1473" s="3" t="str">
        <f t="shared" si="283"/>
        <v/>
      </c>
      <c r="AF1473" s="3"/>
      <c r="AH1473">
        <f>MATCH(ROUND(M1473,0)&amp;ROUND(N1473,0),樣點!N:N,0)</f>
        <v>1299</v>
      </c>
      <c r="AI1473" s="5">
        <f t="shared" si="284"/>
        <v>9.0277779963798821E-3</v>
      </c>
    </row>
    <row r="1474" spans="3:35">
      <c r="C1474" s="246" t="s">
        <v>610</v>
      </c>
      <c r="D1474" s="246" t="s">
        <v>722</v>
      </c>
      <c r="E1474" s="246" t="s">
        <v>723</v>
      </c>
      <c r="F1474" s="246" t="s">
        <v>724</v>
      </c>
      <c r="G1474" s="246">
        <v>2019</v>
      </c>
      <c r="H1474" s="246">
        <v>3</v>
      </c>
      <c r="I1474" s="246">
        <v>26</v>
      </c>
      <c r="J1474" s="246">
        <v>1</v>
      </c>
      <c r="K1474" s="246" t="s">
        <v>725</v>
      </c>
      <c r="L1474" s="247">
        <v>4</v>
      </c>
      <c r="M1474" s="246">
        <v>213258</v>
      </c>
      <c r="N1474" s="246">
        <v>2528899</v>
      </c>
      <c r="O1474" s="246">
        <v>8</v>
      </c>
      <c r="P1474" s="246">
        <v>23</v>
      </c>
      <c r="Q1474" s="246">
        <v>2</v>
      </c>
      <c r="R1474" s="246" t="s">
        <v>43</v>
      </c>
      <c r="S1474" s="246" t="s">
        <v>44</v>
      </c>
      <c r="T1474" s="246" t="s">
        <v>26</v>
      </c>
      <c r="U1474" s="246" t="s">
        <v>782</v>
      </c>
      <c r="V1474" t="str">
        <f>INDEX(樣區!H:H,MATCH(F1474,樣區!E:E,0))</f>
        <v>3月,5月</v>
      </c>
      <c r="W1474" s="3" t="str">
        <f t="shared" ref="W1474:W1537" si="287">IF(ISNUMBER(AH1474),"Y","N")</f>
        <v>Y</v>
      </c>
      <c r="X1474" s="3" t="str">
        <f t="shared" ref="X1474:X1537" si="288">IF(OR(ISBLANK(H1474),ISBLANK(I1474)),"需記錄日期","")</f>
        <v/>
      </c>
      <c r="Y1474" s="3" t="str">
        <f t="shared" ref="Y1474:Y1537" si="289">IF(O1474&gt;9,"時間太晚","")</f>
        <v/>
      </c>
      <c r="Z1474" s="3" t="str">
        <f t="shared" ref="Z1474:Z1537" si="290">IF(ISBLANK(Q1474),"需記錄數量",IF(Q1474&gt;2,"2隻以上，請記為猴群",""))</f>
        <v/>
      </c>
      <c r="AA1474" s="3" t="str">
        <f t="shared" ref="AA1474:AA1537" si="291">IF(OR(Q1474=1,Q1474=2),IF(ISTEXT(R1474),"","需記錄距離"),"")</f>
        <v/>
      </c>
      <c r="AB1474" s="249" t="str">
        <f t="shared" ref="AB1474:AB1537" si="292">IF(S1474="Y",IF(Q1474&lt;&gt;2,"有叫聲應為猴群",""),"")</f>
        <v/>
      </c>
      <c r="AC1474" s="3" t="str">
        <f t="shared" ref="AC1474:AC1537" si="293">IF(ISBLANK(T1474),"需記錄棲地類型",IF(LEN(T1474)&lt;&gt;2,"請填最主要的棲地類型，其餘的可在備注補充說明",""))</f>
        <v/>
      </c>
      <c r="AD1474" s="5" t="str">
        <f t="shared" si="286"/>
        <v/>
      </c>
      <c r="AE1474" s="3" t="str">
        <f t="shared" ref="AE1474:AE1537" si="294">IF(COUNTIF(U1474,"*搖樹*")=1,IF(Q1474&lt;&gt;2,"有搖樹行為應為猴群",""),"")</f>
        <v/>
      </c>
      <c r="AF1474" s="3"/>
      <c r="AH1474">
        <f>MATCH(ROUND(M1474,0)&amp;ROUND(N1474,0),樣點!N:N,0)</f>
        <v>1300</v>
      </c>
      <c r="AI1474" s="5">
        <f t="shared" ref="AI1474:AI1537" si="295">IF((F1475&amp;J1475)=(F1474&amp;J1474),ABS((DATE(G1475,H1475,I1475)&amp;TIME(O1475,P1475,0))-(DATE(G1474,H1474,I1474)&amp;TIME(O1474,P1474,0))),"")</f>
        <v>1.1805556016042829E-2</v>
      </c>
    </row>
    <row r="1475" spans="3:35">
      <c r="C1475" s="246" t="s">
        <v>610</v>
      </c>
      <c r="D1475" s="246" t="s">
        <v>722</v>
      </c>
      <c r="E1475" s="246" t="s">
        <v>723</v>
      </c>
      <c r="F1475" s="246" t="s">
        <v>724</v>
      </c>
      <c r="G1475" s="246">
        <v>2019</v>
      </c>
      <c r="H1475" s="246">
        <v>3</v>
      </c>
      <c r="I1475" s="246">
        <v>26</v>
      </c>
      <c r="J1475" s="246">
        <v>1</v>
      </c>
      <c r="K1475" s="246" t="s">
        <v>725</v>
      </c>
      <c r="L1475" s="247">
        <v>5</v>
      </c>
      <c r="M1475" s="246">
        <v>213548</v>
      </c>
      <c r="N1475" s="246">
        <v>2529699</v>
      </c>
      <c r="O1475" s="246">
        <v>8</v>
      </c>
      <c r="P1475" s="246">
        <v>40</v>
      </c>
      <c r="Q1475" s="246">
        <v>0</v>
      </c>
      <c r="R1475" s="246"/>
      <c r="S1475" s="246" t="s">
        <v>90</v>
      </c>
      <c r="T1475" s="246" t="s">
        <v>26</v>
      </c>
      <c r="U1475" s="246"/>
      <c r="V1475" t="str">
        <f>INDEX(樣區!H:H,MATCH(F1475,樣區!E:E,0))</f>
        <v>3月,5月</v>
      </c>
      <c r="W1475" s="3" t="str">
        <f t="shared" si="287"/>
        <v>Y</v>
      </c>
      <c r="X1475" s="3" t="str">
        <f t="shared" si="288"/>
        <v/>
      </c>
      <c r="Y1475" s="3" t="str">
        <f t="shared" si="289"/>
        <v/>
      </c>
      <c r="Z1475" s="3" t="str">
        <f t="shared" si="290"/>
        <v/>
      </c>
      <c r="AA1475" s="3" t="str">
        <f t="shared" si="291"/>
        <v/>
      </c>
      <c r="AB1475" s="249" t="str">
        <f t="shared" si="292"/>
        <v/>
      </c>
      <c r="AC1475" s="3" t="str">
        <f t="shared" si="293"/>
        <v/>
      </c>
      <c r="AD1475" s="5" t="str">
        <f t="shared" si="286"/>
        <v/>
      </c>
      <c r="AE1475" s="3" t="str">
        <f t="shared" si="294"/>
        <v/>
      </c>
      <c r="AF1475" s="3"/>
      <c r="AH1475">
        <f>MATCH(ROUND(M1475,0)&amp;ROUND(N1475,0),樣點!N:N,0)</f>
        <v>1301</v>
      </c>
      <c r="AI1475" s="5">
        <f t="shared" si="295"/>
        <v>9.0277770068496466E-3</v>
      </c>
    </row>
    <row r="1476" spans="3:35">
      <c r="C1476" s="246" t="s">
        <v>610</v>
      </c>
      <c r="D1476" s="246" t="s">
        <v>722</v>
      </c>
      <c r="E1476" s="246" t="s">
        <v>723</v>
      </c>
      <c r="F1476" s="246" t="s">
        <v>724</v>
      </c>
      <c r="G1476" s="246">
        <v>2019</v>
      </c>
      <c r="H1476" s="246">
        <v>3</v>
      </c>
      <c r="I1476" s="246">
        <v>26</v>
      </c>
      <c r="J1476" s="246">
        <v>1</v>
      </c>
      <c r="K1476" s="246" t="s">
        <v>725</v>
      </c>
      <c r="L1476" s="247">
        <v>6</v>
      </c>
      <c r="M1476" s="246">
        <v>213610</v>
      </c>
      <c r="N1476" s="246">
        <v>2530952</v>
      </c>
      <c r="O1476" s="246">
        <v>8</v>
      </c>
      <c r="P1476" s="246">
        <v>53</v>
      </c>
      <c r="Q1476" s="246">
        <v>2</v>
      </c>
      <c r="R1476" s="246" t="s">
        <v>43</v>
      </c>
      <c r="S1476" s="246" t="s">
        <v>44</v>
      </c>
      <c r="T1476" s="246" t="s">
        <v>26</v>
      </c>
      <c r="U1476" s="246" t="s">
        <v>727</v>
      </c>
      <c r="V1476" t="str">
        <f>INDEX(樣區!H:H,MATCH(F1476,樣區!E:E,0))</f>
        <v>3月,5月</v>
      </c>
      <c r="W1476" s="3" t="str">
        <f t="shared" si="287"/>
        <v>Y</v>
      </c>
      <c r="X1476" s="3" t="str">
        <f t="shared" si="288"/>
        <v/>
      </c>
      <c r="Y1476" s="3" t="str">
        <f t="shared" si="289"/>
        <v/>
      </c>
      <c r="Z1476" s="3" t="str">
        <f t="shared" si="290"/>
        <v/>
      </c>
      <c r="AA1476" s="3" t="str">
        <f t="shared" si="291"/>
        <v/>
      </c>
      <c r="AB1476" s="249" t="str">
        <f t="shared" si="292"/>
        <v/>
      </c>
      <c r="AC1476" s="3" t="str">
        <f t="shared" si="293"/>
        <v/>
      </c>
      <c r="AD1476" s="5" t="str">
        <f t="shared" si="286"/>
        <v/>
      </c>
      <c r="AE1476" s="3" t="str">
        <f t="shared" si="294"/>
        <v/>
      </c>
      <c r="AF1476" s="3"/>
      <c r="AH1476">
        <f>MATCH(ROUND(M1476,0)&amp;ROUND(N1476,0),樣點!N:N,0)</f>
        <v>1302</v>
      </c>
      <c r="AI1476" s="5" t="str">
        <f t="shared" si="295"/>
        <v/>
      </c>
    </row>
    <row r="1477" spans="3:35">
      <c r="C1477" s="246" t="s">
        <v>610</v>
      </c>
      <c r="D1477" s="246" t="s">
        <v>722</v>
      </c>
      <c r="E1477" s="246" t="s">
        <v>728</v>
      </c>
      <c r="F1477" s="246" t="s">
        <v>729</v>
      </c>
      <c r="G1477" s="246">
        <v>2019</v>
      </c>
      <c r="H1477" s="246">
        <v>3</v>
      </c>
      <c r="I1477" s="246">
        <v>28</v>
      </c>
      <c r="J1477" s="246">
        <v>1</v>
      </c>
      <c r="K1477" s="246" t="s">
        <v>730</v>
      </c>
      <c r="L1477" s="247">
        <v>1</v>
      </c>
      <c r="M1477" s="246">
        <v>219544</v>
      </c>
      <c r="N1477" s="246">
        <v>2518154</v>
      </c>
      <c r="O1477" s="246">
        <v>8</v>
      </c>
      <c r="P1477" s="246">
        <v>25</v>
      </c>
      <c r="Q1477" s="246">
        <v>0</v>
      </c>
      <c r="R1477" s="246"/>
      <c r="S1477" s="246"/>
      <c r="T1477" s="246" t="s">
        <v>26</v>
      </c>
      <c r="U1477" s="246"/>
      <c r="V1477" t="str">
        <f>INDEX(樣區!H:H,MATCH(F1477,樣區!E:E,0))</f>
        <v>3月,5月</v>
      </c>
      <c r="W1477" s="3" t="str">
        <f t="shared" si="287"/>
        <v>Y</v>
      </c>
      <c r="X1477" s="3" t="str">
        <f t="shared" si="288"/>
        <v/>
      </c>
      <c r="Y1477" s="3" t="str">
        <f t="shared" si="289"/>
        <v/>
      </c>
      <c r="Z1477" s="3" t="str">
        <f t="shared" si="290"/>
        <v/>
      </c>
      <c r="AA1477" s="3" t="str">
        <f t="shared" si="291"/>
        <v/>
      </c>
      <c r="AB1477" s="249" t="str">
        <f t="shared" si="292"/>
        <v/>
      </c>
      <c r="AC1477" s="3" t="str">
        <f t="shared" si="293"/>
        <v/>
      </c>
      <c r="AD1477" s="5" t="str">
        <f t="shared" si="286"/>
        <v/>
      </c>
      <c r="AE1477" s="3" t="str">
        <f t="shared" si="294"/>
        <v/>
      </c>
      <c r="AF1477" s="3"/>
      <c r="AH1477">
        <f>MATCH(ROUND(M1477,0)&amp;ROUND(N1477,0),樣點!N:N,0)</f>
        <v>1303</v>
      </c>
      <c r="AI1477" s="5">
        <f t="shared" si="295"/>
        <v>8.3333330112509429E-3</v>
      </c>
    </row>
    <row r="1478" spans="3:35">
      <c r="C1478" s="246" t="s">
        <v>610</v>
      </c>
      <c r="D1478" s="246" t="s">
        <v>722</v>
      </c>
      <c r="E1478" s="246" t="s">
        <v>728</v>
      </c>
      <c r="F1478" s="246" t="s">
        <v>729</v>
      </c>
      <c r="G1478" s="246">
        <v>2019</v>
      </c>
      <c r="H1478" s="246">
        <v>3</v>
      </c>
      <c r="I1478" s="246">
        <v>28</v>
      </c>
      <c r="J1478" s="246">
        <v>1</v>
      </c>
      <c r="K1478" s="246" t="s">
        <v>730</v>
      </c>
      <c r="L1478" s="247">
        <v>2</v>
      </c>
      <c r="M1478" s="246">
        <v>219264</v>
      </c>
      <c r="N1478" s="246">
        <v>2518365</v>
      </c>
      <c r="O1478" s="246">
        <v>8</v>
      </c>
      <c r="P1478" s="246">
        <v>37</v>
      </c>
      <c r="Q1478" s="246">
        <v>0</v>
      </c>
      <c r="R1478" s="246"/>
      <c r="S1478" s="246"/>
      <c r="T1478" s="246" t="s">
        <v>26</v>
      </c>
      <c r="U1478" s="246"/>
      <c r="V1478" t="str">
        <f>INDEX(樣區!H:H,MATCH(F1478,樣區!E:E,0))</f>
        <v>3月,5月</v>
      </c>
      <c r="W1478" s="3" t="str">
        <f t="shared" si="287"/>
        <v>Y</v>
      </c>
      <c r="X1478" s="3" t="str">
        <f t="shared" si="288"/>
        <v/>
      </c>
      <c r="Y1478" s="3" t="str">
        <f t="shared" si="289"/>
        <v/>
      </c>
      <c r="Z1478" s="3" t="str">
        <f t="shared" si="290"/>
        <v/>
      </c>
      <c r="AA1478" s="3" t="str">
        <f t="shared" si="291"/>
        <v/>
      </c>
      <c r="AB1478" s="249" t="str">
        <f t="shared" si="292"/>
        <v/>
      </c>
      <c r="AC1478" s="3" t="str">
        <f t="shared" si="293"/>
        <v/>
      </c>
      <c r="AD1478" s="5" t="str">
        <f t="shared" si="286"/>
        <v/>
      </c>
      <c r="AE1478" s="3" t="str">
        <f t="shared" si="294"/>
        <v/>
      </c>
      <c r="AF1478" s="3"/>
      <c r="AH1478">
        <f>MATCH(ROUND(M1478,0)&amp;ROUND(N1478,0),樣點!N:N,0)</f>
        <v>1304</v>
      </c>
      <c r="AI1478" s="5">
        <f t="shared" si="295"/>
        <v>4.7222223016433418E-2</v>
      </c>
    </row>
    <row r="1479" spans="3:35">
      <c r="C1479" s="246" t="s">
        <v>610</v>
      </c>
      <c r="D1479" s="246" t="s">
        <v>722</v>
      </c>
      <c r="E1479" s="246" t="s">
        <v>728</v>
      </c>
      <c r="F1479" s="246" t="s">
        <v>729</v>
      </c>
      <c r="G1479" s="246">
        <v>2019</v>
      </c>
      <c r="H1479" s="246">
        <v>3</v>
      </c>
      <c r="I1479" s="246">
        <v>28</v>
      </c>
      <c r="J1479" s="246">
        <v>1</v>
      </c>
      <c r="K1479" s="246" t="s">
        <v>730</v>
      </c>
      <c r="L1479" s="247">
        <v>3</v>
      </c>
      <c r="M1479" s="246">
        <v>219050</v>
      </c>
      <c r="N1479" s="246">
        <v>2518155</v>
      </c>
      <c r="O1479" s="246">
        <v>9</v>
      </c>
      <c r="P1479" s="246">
        <v>45</v>
      </c>
      <c r="Q1479" s="246">
        <v>0</v>
      </c>
      <c r="R1479" s="246"/>
      <c r="S1479" s="246"/>
      <c r="T1479" s="246" t="s">
        <v>26</v>
      </c>
      <c r="U1479" s="246"/>
      <c r="V1479" t="str">
        <f>INDEX(樣區!H:H,MATCH(F1479,樣區!E:E,0))</f>
        <v>3月,5月</v>
      </c>
      <c r="W1479" s="3" t="str">
        <f t="shared" si="287"/>
        <v>Y</v>
      </c>
      <c r="X1479" s="3" t="str">
        <f t="shared" si="288"/>
        <v/>
      </c>
      <c r="Y1479" s="3" t="str">
        <f t="shared" si="289"/>
        <v/>
      </c>
      <c r="Z1479" s="3" t="str">
        <f t="shared" si="290"/>
        <v/>
      </c>
      <c r="AA1479" s="3" t="str">
        <f t="shared" si="291"/>
        <v/>
      </c>
      <c r="AB1479" s="249" t="str">
        <f t="shared" si="292"/>
        <v/>
      </c>
      <c r="AC1479" s="3" t="str">
        <f t="shared" si="293"/>
        <v/>
      </c>
      <c r="AD1479" s="5" t="str">
        <f t="shared" si="286"/>
        <v/>
      </c>
      <c r="AE1479" s="3" t="str">
        <f t="shared" si="294"/>
        <v/>
      </c>
      <c r="AF1479" s="3"/>
      <c r="AH1479">
        <f>MATCH(ROUND(M1479,0)&amp;ROUND(N1479,0),樣點!N:N,0)</f>
        <v>1305</v>
      </c>
      <c r="AI1479" s="5">
        <f t="shared" si="295"/>
        <v>3.9583334000781178E-2</v>
      </c>
    </row>
    <row r="1480" spans="3:35">
      <c r="C1480" s="246" t="s">
        <v>610</v>
      </c>
      <c r="D1480" s="246" t="s">
        <v>722</v>
      </c>
      <c r="E1480" s="246" t="s">
        <v>728</v>
      </c>
      <c r="F1480" s="246" t="s">
        <v>729</v>
      </c>
      <c r="G1480" s="246">
        <v>2019</v>
      </c>
      <c r="H1480" s="246">
        <v>3</v>
      </c>
      <c r="I1480" s="246">
        <v>28</v>
      </c>
      <c r="J1480" s="246">
        <v>1</v>
      </c>
      <c r="K1480" s="246" t="s">
        <v>730</v>
      </c>
      <c r="L1480" s="247">
        <v>4</v>
      </c>
      <c r="M1480" s="246">
        <v>219004</v>
      </c>
      <c r="N1480" s="246">
        <v>2518362</v>
      </c>
      <c r="O1480" s="246">
        <v>8</v>
      </c>
      <c r="P1480" s="246">
        <v>48</v>
      </c>
      <c r="Q1480" s="246">
        <v>0</v>
      </c>
      <c r="R1480" s="246"/>
      <c r="S1480" s="246"/>
      <c r="T1480" s="246" t="s">
        <v>26</v>
      </c>
      <c r="U1480" s="246"/>
      <c r="V1480" t="str">
        <f>INDEX(樣區!H:H,MATCH(F1480,樣區!E:E,0))</f>
        <v>3月,5月</v>
      </c>
      <c r="W1480" s="3" t="str">
        <f t="shared" si="287"/>
        <v>Y</v>
      </c>
      <c r="X1480" s="3" t="str">
        <f t="shared" si="288"/>
        <v/>
      </c>
      <c r="Y1480" s="3" t="str">
        <f t="shared" si="289"/>
        <v/>
      </c>
      <c r="Z1480" s="3" t="str">
        <f t="shared" si="290"/>
        <v/>
      </c>
      <c r="AA1480" s="3" t="str">
        <f t="shared" si="291"/>
        <v/>
      </c>
      <c r="AB1480" s="249" t="str">
        <f t="shared" si="292"/>
        <v/>
      </c>
      <c r="AC1480" s="3" t="str">
        <f t="shared" si="293"/>
        <v/>
      </c>
      <c r="AD1480" s="5" t="str">
        <f t="shared" si="286"/>
        <v/>
      </c>
      <c r="AE1480" s="3" t="str">
        <f t="shared" si="294"/>
        <v/>
      </c>
      <c r="AF1480" s="3"/>
      <c r="AH1480">
        <f>MATCH(ROUND(M1480,0)&amp;ROUND(N1480,0),樣點!N:N,0)</f>
        <v>1306</v>
      </c>
      <c r="AI1480" s="5">
        <f t="shared" si="295"/>
        <v>6.2499999767169356E-3</v>
      </c>
    </row>
    <row r="1481" spans="3:35">
      <c r="C1481" s="246" t="s">
        <v>610</v>
      </c>
      <c r="D1481" s="246" t="s">
        <v>722</v>
      </c>
      <c r="E1481" s="246" t="s">
        <v>728</v>
      </c>
      <c r="F1481" s="246" t="s">
        <v>729</v>
      </c>
      <c r="G1481" s="246">
        <v>2019</v>
      </c>
      <c r="H1481" s="246">
        <v>3</v>
      </c>
      <c r="I1481" s="246">
        <v>28</v>
      </c>
      <c r="J1481" s="246">
        <v>1</v>
      </c>
      <c r="K1481" s="246" t="s">
        <v>730</v>
      </c>
      <c r="L1481" s="247">
        <v>5</v>
      </c>
      <c r="M1481" s="246">
        <v>218846</v>
      </c>
      <c r="N1481" s="246">
        <v>2518610</v>
      </c>
      <c r="O1481" s="246">
        <v>8</v>
      </c>
      <c r="P1481" s="246">
        <v>57</v>
      </c>
      <c r="Q1481" s="246">
        <v>0</v>
      </c>
      <c r="R1481" s="246"/>
      <c r="S1481" s="246"/>
      <c r="T1481" s="246" t="s">
        <v>26</v>
      </c>
      <c r="U1481" s="246"/>
      <c r="V1481" t="str">
        <f>INDEX(樣區!H:H,MATCH(F1481,樣區!E:E,0))</f>
        <v>3月,5月</v>
      </c>
      <c r="W1481" s="3" t="str">
        <f t="shared" si="287"/>
        <v>Y</v>
      </c>
      <c r="X1481" s="3" t="str">
        <f t="shared" si="288"/>
        <v/>
      </c>
      <c r="Y1481" s="3" t="str">
        <f t="shared" si="289"/>
        <v/>
      </c>
      <c r="Z1481" s="3" t="str">
        <f t="shared" si="290"/>
        <v/>
      </c>
      <c r="AA1481" s="3" t="str">
        <f t="shared" si="291"/>
        <v/>
      </c>
      <c r="AB1481" s="249" t="str">
        <f t="shared" si="292"/>
        <v/>
      </c>
      <c r="AC1481" s="3" t="str">
        <f t="shared" si="293"/>
        <v/>
      </c>
      <c r="AD1481" s="5" t="str">
        <f t="shared" si="286"/>
        <v/>
      </c>
      <c r="AE1481" s="3" t="str">
        <f t="shared" si="294"/>
        <v/>
      </c>
      <c r="AF1481" s="3"/>
      <c r="AH1481">
        <f>MATCH(ROUND(M1481,0)&amp;ROUND(N1481,0),樣點!N:N,0)</f>
        <v>1307</v>
      </c>
      <c r="AI1481" s="5">
        <f t="shared" si="295"/>
        <v>7.6388890156522393E-3</v>
      </c>
    </row>
    <row r="1482" spans="3:35">
      <c r="C1482" s="246" t="s">
        <v>610</v>
      </c>
      <c r="D1482" s="246" t="s">
        <v>722</v>
      </c>
      <c r="E1482" s="246" t="s">
        <v>728</v>
      </c>
      <c r="F1482" s="246" t="s">
        <v>729</v>
      </c>
      <c r="G1482" s="246">
        <v>2019</v>
      </c>
      <c r="H1482" s="246">
        <v>3</v>
      </c>
      <c r="I1482" s="246">
        <v>28</v>
      </c>
      <c r="J1482" s="246">
        <v>1</v>
      </c>
      <c r="K1482" s="246" t="s">
        <v>730</v>
      </c>
      <c r="L1482" s="247">
        <v>6</v>
      </c>
      <c r="M1482" s="246">
        <v>218579</v>
      </c>
      <c r="N1482" s="246">
        <v>2518810</v>
      </c>
      <c r="O1482" s="246">
        <v>9</v>
      </c>
      <c r="P1482" s="246">
        <v>8</v>
      </c>
      <c r="Q1482" s="246">
        <v>0</v>
      </c>
      <c r="R1482" s="246"/>
      <c r="S1482" s="246"/>
      <c r="T1482" s="246" t="s">
        <v>26</v>
      </c>
      <c r="U1482" s="246"/>
      <c r="V1482" t="str">
        <f>INDEX(樣區!H:H,MATCH(F1482,樣區!E:E,0))</f>
        <v>3月,5月</v>
      </c>
      <c r="W1482" s="3" t="str">
        <f t="shared" si="287"/>
        <v>Y</v>
      </c>
      <c r="X1482" s="3" t="str">
        <f t="shared" si="288"/>
        <v/>
      </c>
      <c r="Y1482" s="3" t="str">
        <f t="shared" si="289"/>
        <v/>
      </c>
      <c r="Z1482" s="3" t="str">
        <f t="shared" si="290"/>
        <v/>
      </c>
      <c r="AA1482" s="3" t="str">
        <f t="shared" si="291"/>
        <v/>
      </c>
      <c r="AB1482" s="249" t="str">
        <f t="shared" si="292"/>
        <v/>
      </c>
      <c r="AC1482" s="3" t="str">
        <f t="shared" si="293"/>
        <v/>
      </c>
      <c r="AD1482" s="5" t="str">
        <f t="shared" si="286"/>
        <v/>
      </c>
      <c r="AE1482" s="3" t="str">
        <f t="shared" si="294"/>
        <v/>
      </c>
      <c r="AF1482" s="3"/>
      <c r="AH1482">
        <f>MATCH(ROUND(M1482,0)&amp;ROUND(N1482,0),樣點!N:N,0)</f>
        <v>1308</v>
      </c>
      <c r="AI1482" s="5" t="str">
        <f t="shared" si="295"/>
        <v/>
      </c>
    </row>
    <row r="1483" spans="3:35">
      <c r="C1483" s="246" t="s">
        <v>610</v>
      </c>
      <c r="D1483" s="246" t="s">
        <v>722</v>
      </c>
      <c r="E1483" s="246" t="s">
        <v>731</v>
      </c>
      <c r="F1483" s="246" t="s">
        <v>732</v>
      </c>
      <c r="G1483" s="246">
        <v>2019</v>
      </c>
      <c r="H1483" s="246">
        <v>3</v>
      </c>
      <c r="I1483" s="246">
        <v>25</v>
      </c>
      <c r="J1483" s="246">
        <v>1</v>
      </c>
      <c r="K1483" s="246" t="s">
        <v>733</v>
      </c>
      <c r="L1483" s="247">
        <v>1</v>
      </c>
      <c r="M1483" s="246">
        <v>216476</v>
      </c>
      <c r="N1483" s="246">
        <v>2524440</v>
      </c>
      <c r="O1483" s="246">
        <v>9</v>
      </c>
      <c r="P1483" s="246">
        <v>41</v>
      </c>
      <c r="Q1483" s="246">
        <v>0</v>
      </c>
      <c r="R1483" s="246"/>
      <c r="S1483" s="246"/>
      <c r="T1483" s="246" t="s">
        <v>26</v>
      </c>
      <c r="U1483" s="246"/>
      <c r="V1483" t="str">
        <f>INDEX(樣區!H:H,MATCH(F1483,樣區!E:E,0))</f>
        <v>3月,5月</v>
      </c>
      <c r="W1483" s="3" t="str">
        <f t="shared" si="287"/>
        <v>Y</v>
      </c>
      <c r="X1483" s="3" t="str">
        <f t="shared" si="288"/>
        <v/>
      </c>
      <c r="Y1483" s="3" t="str">
        <f t="shared" si="289"/>
        <v/>
      </c>
      <c r="Z1483" s="3" t="str">
        <f t="shared" si="290"/>
        <v/>
      </c>
      <c r="AA1483" s="3" t="str">
        <f t="shared" si="291"/>
        <v/>
      </c>
      <c r="AB1483" s="249" t="str">
        <f t="shared" si="292"/>
        <v/>
      </c>
      <c r="AC1483" s="3" t="str">
        <f t="shared" si="293"/>
        <v/>
      </c>
      <c r="AD1483" s="5" t="str">
        <f t="shared" si="286"/>
        <v/>
      </c>
      <c r="AE1483" s="3" t="str">
        <f t="shared" si="294"/>
        <v/>
      </c>
      <c r="AF1483" s="3"/>
      <c r="AH1483">
        <f>MATCH(ROUND(M1483,0)&amp;ROUND(N1483,0),樣點!N:N,0)</f>
        <v>1309</v>
      </c>
      <c r="AI1483" s="5">
        <f t="shared" si="295"/>
        <v>8.3333330112509429E-3</v>
      </c>
    </row>
    <row r="1484" spans="3:35">
      <c r="C1484" s="246" t="s">
        <v>610</v>
      </c>
      <c r="D1484" s="246" t="s">
        <v>722</v>
      </c>
      <c r="E1484" s="246" t="s">
        <v>731</v>
      </c>
      <c r="F1484" s="246" t="s">
        <v>732</v>
      </c>
      <c r="G1484" s="246">
        <v>2019</v>
      </c>
      <c r="H1484" s="246">
        <v>3</v>
      </c>
      <c r="I1484" s="246">
        <v>25</v>
      </c>
      <c r="J1484" s="246">
        <v>1</v>
      </c>
      <c r="K1484" s="246" t="s">
        <v>733</v>
      </c>
      <c r="L1484" s="247">
        <v>2</v>
      </c>
      <c r="M1484" s="246">
        <v>216716</v>
      </c>
      <c r="N1484" s="246">
        <v>2524381</v>
      </c>
      <c r="O1484" s="246">
        <v>9</v>
      </c>
      <c r="P1484" s="246">
        <v>53</v>
      </c>
      <c r="Q1484" s="246">
        <v>0</v>
      </c>
      <c r="R1484" s="246"/>
      <c r="S1484" s="246"/>
      <c r="T1484" s="246" t="s">
        <v>26</v>
      </c>
      <c r="U1484" s="246"/>
      <c r="V1484" t="str">
        <f>INDEX(樣區!H:H,MATCH(F1484,樣區!E:E,0))</f>
        <v>3月,5月</v>
      </c>
      <c r="W1484" s="3" t="str">
        <f t="shared" si="287"/>
        <v>Y</v>
      </c>
      <c r="X1484" s="3" t="str">
        <f t="shared" si="288"/>
        <v/>
      </c>
      <c r="Y1484" s="3" t="str">
        <f t="shared" si="289"/>
        <v/>
      </c>
      <c r="Z1484" s="3" t="str">
        <f t="shared" si="290"/>
        <v/>
      </c>
      <c r="AA1484" s="3" t="str">
        <f t="shared" si="291"/>
        <v/>
      </c>
      <c r="AB1484" s="249" t="str">
        <f t="shared" si="292"/>
        <v/>
      </c>
      <c r="AC1484" s="3" t="str">
        <f t="shared" si="293"/>
        <v/>
      </c>
      <c r="AD1484" s="5" t="str">
        <f t="shared" si="286"/>
        <v/>
      </c>
      <c r="AE1484" s="3" t="str">
        <f t="shared" si="294"/>
        <v/>
      </c>
      <c r="AF1484" s="3"/>
      <c r="AH1484">
        <f>MATCH(ROUND(M1484,0)&amp;ROUND(N1484,0),樣點!N:N,0)</f>
        <v>1310</v>
      </c>
      <c r="AI1484" s="5">
        <f t="shared" si="295"/>
        <v>9.0277779963798821E-3</v>
      </c>
    </row>
    <row r="1485" spans="3:35">
      <c r="C1485" s="246" t="s">
        <v>610</v>
      </c>
      <c r="D1485" s="246" t="s">
        <v>722</v>
      </c>
      <c r="E1485" s="246" t="s">
        <v>731</v>
      </c>
      <c r="F1485" s="246" t="s">
        <v>732</v>
      </c>
      <c r="G1485" s="246">
        <v>2019</v>
      </c>
      <c r="H1485" s="246">
        <v>3</v>
      </c>
      <c r="I1485" s="246">
        <v>25</v>
      </c>
      <c r="J1485" s="246">
        <v>1</v>
      </c>
      <c r="K1485" s="246" t="s">
        <v>733</v>
      </c>
      <c r="L1485" s="247">
        <v>3</v>
      </c>
      <c r="M1485" s="246">
        <v>216786</v>
      </c>
      <c r="N1485" s="246">
        <v>2524064</v>
      </c>
      <c r="O1485" s="246">
        <v>10</v>
      </c>
      <c r="P1485" s="246">
        <v>6</v>
      </c>
      <c r="Q1485" s="246">
        <v>1</v>
      </c>
      <c r="R1485" s="246" t="s">
        <v>43</v>
      </c>
      <c r="S1485" s="246" t="s">
        <v>44</v>
      </c>
      <c r="T1485" s="246" t="s">
        <v>26</v>
      </c>
      <c r="U1485" s="246"/>
      <c r="V1485" t="str">
        <f>INDEX(樣區!H:H,MATCH(F1485,樣區!E:E,0))</f>
        <v>3月,5月</v>
      </c>
      <c r="W1485" s="3" t="str">
        <f t="shared" si="287"/>
        <v>Y</v>
      </c>
      <c r="X1485" s="3" t="str">
        <f t="shared" si="288"/>
        <v/>
      </c>
      <c r="Y1485" s="3" t="str">
        <f t="shared" si="289"/>
        <v>時間太晚</v>
      </c>
      <c r="Z1485" s="3" t="str">
        <f t="shared" si="290"/>
        <v/>
      </c>
      <c r="AA1485" s="3" t="str">
        <f t="shared" si="291"/>
        <v/>
      </c>
      <c r="AB1485" s="249" t="str">
        <f t="shared" si="292"/>
        <v>有叫聲應為猴群</v>
      </c>
      <c r="AC1485" s="3" t="str">
        <f t="shared" si="293"/>
        <v/>
      </c>
      <c r="AD1485" s="5" t="str">
        <f t="shared" si="286"/>
        <v/>
      </c>
      <c r="AE1485" s="3" t="str">
        <f t="shared" si="294"/>
        <v/>
      </c>
      <c r="AF1485" s="3"/>
      <c r="AH1485">
        <f>MATCH(ROUND(M1485,0)&amp;ROUND(N1485,0),樣點!N:N,0)</f>
        <v>1311</v>
      </c>
      <c r="AI1485" s="5">
        <f t="shared" si="295"/>
        <v>9.0277779963798821E-3</v>
      </c>
    </row>
    <row r="1486" spans="3:35">
      <c r="C1486" s="246" t="s">
        <v>610</v>
      </c>
      <c r="D1486" s="246" t="s">
        <v>722</v>
      </c>
      <c r="E1486" s="246" t="s">
        <v>731</v>
      </c>
      <c r="F1486" s="246" t="s">
        <v>732</v>
      </c>
      <c r="G1486" s="246">
        <v>2019</v>
      </c>
      <c r="H1486" s="246">
        <v>3</v>
      </c>
      <c r="I1486" s="246">
        <v>25</v>
      </c>
      <c r="J1486" s="246">
        <v>1</v>
      </c>
      <c r="K1486" s="246" t="s">
        <v>733</v>
      </c>
      <c r="L1486" s="247">
        <v>4</v>
      </c>
      <c r="M1486" s="246">
        <v>216975</v>
      </c>
      <c r="N1486" s="246">
        <v>2524183</v>
      </c>
      <c r="O1486" s="246">
        <v>10</v>
      </c>
      <c r="P1486" s="246">
        <v>19</v>
      </c>
      <c r="Q1486" s="246">
        <v>0</v>
      </c>
      <c r="R1486" s="246"/>
      <c r="S1486" s="246"/>
      <c r="T1486" s="246" t="s">
        <v>26</v>
      </c>
      <c r="U1486" s="246"/>
      <c r="V1486" t="str">
        <f>INDEX(樣區!H:H,MATCH(F1486,樣區!E:E,0))</f>
        <v>3月,5月</v>
      </c>
      <c r="W1486" s="3" t="str">
        <f t="shared" si="287"/>
        <v>Y</v>
      </c>
      <c r="X1486" s="3" t="str">
        <f t="shared" si="288"/>
        <v/>
      </c>
      <c r="Y1486" s="3" t="str">
        <f t="shared" si="289"/>
        <v>時間太晚</v>
      </c>
      <c r="Z1486" s="3" t="str">
        <f t="shared" si="290"/>
        <v/>
      </c>
      <c r="AA1486" s="3" t="str">
        <f t="shared" si="291"/>
        <v/>
      </c>
      <c r="AB1486" s="249" t="str">
        <f t="shared" si="292"/>
        <v/>
      </c>
      <c r="AC1486" s="3" t="str">
        <f t="shared" si="293"/>
        <v/>
      </c>
      <c r="AD1486" s="5" t="str">
        <f t="shared" si="286"/>
        <v/>
      </c>
      <c r="AE1486" s="3" t="str">
        <f t="shared" si="294"/>
        <v/>
      </c>
      <c r="AF1486" s="3"/>
      <c r="AH1486">
        <f>MATCH(ROUND(M1486,0)&amp;ROUND(N1486,0),樣點!N:N,0)</f>
        <v>1312</v>
      </c>
      <c r="AI1486" s="5">
        <f t="shared" si="295"/>
        <v>7.6388890156522393E-3</v>
      </c>
    </row>
    <row r="1487" spans="3:35">
      <c r="C1487" s="246" t="s">
        <v>610</v>
      </c>
      <c r="D1487" s="246" t="s">
        <v>722</v>
      </c>
      <c r="E1487" s="246" t="s">
        <v>731</v>
      </c>
      <c r="F1487" s="246" t="s">
        <v>732</v>
      </c>
      <c r="G1487" s="246">
        <v>2019</v>
      </c>
      <c r="H1487" s="246">
        <v>3</v>
      </c>
      <c r="I1487" s="246">
        <v>25</v>
      </c>
      <c r="J1487" s="246">
        <v>1</v>
      </c>
      <c r="K1487" s="246" t="s">
        <v>733</v>
      </c>
      <c r="L1487" s="247">
        <v>5</v>
      </c>
      <c r="M1487" s="246">
        <v>216761</v>
      </c>
      <c r="N1487" s="246">
        <v>2524825</v>
      </c>
      <c r="O1487" s="246">
        <v>10</v>
      </c>
      <c r="P1487" s="246">
        <v>30</v>
      </c>
      <c r="Q1487" s="246">
        <v>0</v>
      </c>
      <c r="R1487" s="246"/>
      <c r="S1487" s="246"/>
      <c r="T1487" s="246" t="s">
        <v>26</v>
      </c>
      <c r="U1487" s="246"/>
      <c r="V1487" t="str">
        <f>INDEX(樣區!H:H,MATCH(F1487,樣區!E:E,0))</f>
        <v>3月,5月</v>
      </c>
      <c r="W1487" s="3" t="str">
        <f t="shared" si="287"/>
        <v>Y</v>
      </c>
      <c r="X1487" s="3" t="str">
        <f t="shared" si="288"/>
        <v/>
      </c>
      <c r="Y1487" s="3" t="str">
        <f t="shared" si="289"/>
        <v>時間太晚</v>
      </c>
      <c r="Z1487" s="3" t="str">
        <f t="shared" si="290"/>
        <v/>
      </c>
      <c r="AA1487" s="3" t="str">
        <f t="shared" si="291"/>
        <v/>
      </c>
      <c r="AB1487" s="249" t="str">
        <f t="shared" si="292"/>
        <v/>
      </c>
      <c r="AC1487" s="3" t="str">
        <f t="shared" si="293"/>
        <v/>
      </c>
      <c r="AD1487" s="5" t="str">
        <f t="shared" si="286"/>
        <v/>
      </c>
      <c r="AE1487" s="3" t="str">
        <f t="shared" si="294"/>
        <v/>
      </c>
      <c r="AF1487" s="3"/>
      <c r="AH1487">
        <f>MATCH(ROUND(M1487,0)&amp;ROUND(N1487,0),樣點!N:N,0)</f>
        <v>1313</v>
      </c>
      <c r="AI1487" s="5">
        <f t="shared" si="295"/>
        <v>1.0416665987577289E-2</v>
      </c>
    </row>
    <row r="1488" spans="3:35">
      <c r="C1488" s="246" t="s">
        <v>610</v>
      </c>
      <c r="D1488" s="246" t="s">
        <v>722</v>
      </c>
      <c r="E1488" s="246" t="s">
        <v>731</v>
      </c>
      <c r="F1488" s="246" t="s">
        <v>732</v>
      </c>
      <c r="G1488" s="246">
        <v>2019</v>
      </c>
      <c r="H1488" s="246">
        <v>3</v>
      </c>
      <c r="I1488" s="246">
        <v>25</v>
      </c>
      <c r="J1488" s="246">
        <v>1</v>
      </c>
      <c r="K1488" s="246" t="s">
        <v>733</v>
      </c>
      <c r="L1488" s="247">
        <v>6</v>
      </c>
      <c r="M1488" s="246">
        <v>217248</v>
      </c>
      <c r="N1488" s="246">
        <v>2525001</v>
      </c>
      <c r="O1488" s="246">
        <v>10</v>
      </c>
      <c r="P1488" s="246">
        <v>45</v>
      </c>
      <c r="Q1488" s="246">
        <v>0</v>
      </c>
      <c r="R1488" s="246"/>
      <c r="S1488" s="246"/>
      <c r="T1488" s="246" t="s">
        <v>26</v>
      </c>
      <c r="U1488" s="246"/>
      <c r="V1488" t="str">
        <f>INDEX(樣區!H:H,MATCH(F1488,樣區!E:E,0))</f>
        <v>3月,5月</v>
      </c>
      <c r="W1488" s="3" t="str">
        <f t="shared" si="287"/>
        <v>Y</v>
      </c>
      <c r="X1488" s="3" t="str">
        <f t="shared" si="288"/>
        <v/>
      </c>
      <c r="Y1488" s="3" t="str">
        <f t="shared" si="289"/>
        <v>時間太晚</v>
      </c>
      <c r="Z1488" s="3" t="str">
        <f t="shared" si="290"/>
        <v/>
      </c>
      <c r="AA1488" s="3" t="str">
        <f t="shared" si="291"/>
        <v/>
      </c>
      <c r="AB1488" s="249" t="str">
        <f t="shared" si="292"/>
        <v/>
      </c>
      <c r="AC1488" s="3" t="str">
        <f t="shared" si="293"/>
        <v/>
      </c>
      <c r="AD1488" s="5" t="str">
        <f t="shared" si="286"/>
        <v/>
      </c>
      <c r="AE1488" s="3" t="str">
        <f t="shared" si="294"/>
        <v/>
      </c>
      <c r="AF1488" s="3"/>
      <c r="AH1488">
        <f>MATCH(ROUND(M1488,0)&amp;ROUND(N1488,0),樣點!N:N,0)</f>
        <v>1314</v>
      </c>
      <c r="AI1488" s="5">
        <f t="shared" si="295"/>
        <v>6.9444450200535357E-3</v>
      </c>
    </row>
    <row r="1489" spans="3:35">
      <c r="C1489" s="246" t="s">
        <v>610</v>
      </c>
      <c r="D1489" s="246" t="s">
        <v>722</v>
      </c>
      <c r="E1489" s="246" t="s">
        <v>731</v>
      </c>
      <c r="F1489" s="246" t="s">
        <v>732</v>
      </c>
      <c r="G1489" s="246">
        <v>2019</v>
      </c>
      <c r="H1489" s="246">
        <v>3</v>
      </c>
      <c r="I1489" s="246">
        <v>25</v>
      </c>
      <c r="J1489" s="246">
        <v>1</v>
      </c>
      <c r="K1489" s="246" t="s">
        <v>733</v>
      </c>
      <c r="L1489" s="247">
        <v>7</v>
      </c>
      <c r="M1489" s="246">
        <v>217352</v>
      </c>
      <c r="N1489" s="246">
        <v>2525421</v>
      </c>
      <c r="O1489" s="246">
        <v>10</v>
      </c>
      <c r="P1489" s="246">
        <v>55</v>
      </c>
      <c r="Q1489" s="246">
        <v>0</v>
      </c>
      <c r="R1489" s="246"/>
      <c r="S1489" s="246"/>
      <c r="T1489" s="246" t="s">
        <v>26</v>
      </c>
      <c r="U1489" s="246"/>
      <c r="V1489" t="str">
        <f>INDEX(樣區!H:H,MATCH(F1489,樣區!E:E,0))</f>
        <v>3月,5月</v>
      </c>
      <c r="W1489" s="3" t="str">
        <f t="shared" si="287"/>
        <v>Y</v>
      </c>
      <c r="X1489" s="3" t="str">
        <f t="shared" si="288"/>
        <v/>
      </c>
      <c r="Y1489" s="3" t="str">
        <f t="shared" si="289"/>
        <v>時間太晚</v>
      </c>
      <c r="Z1489" s="3" t="str">
        <f t="shared" si="290"/>
        <v/>
      </c>
      <c r="AA1489" s="3" t="str">
        <f t="shared" si="291"/>
        <v/>
      </c>
      <c r="AB1489" s="249" t="str">
        <f t="shared" si="292"/>
        <v/>
      </c>
      <c r="AC1489" s="3" t="str">
        <f t="shared" si="293"/>
        <v/>
      </c>
      <c r="AD1489" s="5" t="str">
        <f t="shared" si="286"/>
        <v/>
      </c>
      <c r="AE1489" s="3" t="str">
        <f t="shared" si="294"/>
        <v/>
      </c>
      <c r="AF1489" s="3"/>
      <c r="AH1489">
        <f>MATCH(ROUND(M1489,0)&amp;ROUND(N1489,0),樣點!N:N,0)</f>
        <v>1315</v>
      </c>
      <c r="AI1489" s="5" t="str">
        <f t="shared" si="295"/>
        <v/>
      </c>
    </row>
    <row r="1490" spans="3:35">
      <c r="C1490" s="246" t="s">
        <v>610</v>
      </c>
      <c r="D1490" s="246" t="s">
        <v>722</v>
      </c>
      <c r="E1490" s="246" t="s">
        <v>734</v>
      </c>
      <c r="F1490" s="246" t="s">
        <v>735</v>
      </c>
      <c r="G1490" s="246">
        <v>2019</v>
      </c>
      <c r="H1490" s="246">
        <v>3</v>
      </c>
      <c r="I1490" s="246">
        <v>22</v>
      </c>
      <c r="J1490" s="246">
        <v>1</v>
      </c>
      <c r="K1490" s="246" t="s">
        <v>736</v>
      </c>
      <c r="L1490" s="247">
        <v>1</v>
      </c>
      <c r="M1490" s="246">
        <v>215277</v>
      </c>
      <c r="N1490" s="246">
        <v>2511711</v>
      </c>
      <c r="O1490" s="246">
        <v>9</v>
      </c>
      <c r="P1490" s="246">
        <v>0</v>
      </c>
      <c r="Q1490" s="246">
        <v>0</v>
      </c>
      <c r="R1490" s="246"/>
      <c r="S1490" s="246" t="s">
        <v>90</v>
      </c>
      <c r="T1490" s="246" t="s">
        <v>737</v>
      </c>
      <c r="U1490" s="246" t="s">
        <v>738</v>
      </c>
      <c r="V1490" t="str">
        <f>INDEX(樣區!H:H,MATCH(F1490,樣區!E:E,0))</f>
        <v>3月,5月</v>
      </c>
      <c r="W1490" s="3" t="str">
        <f t="shared" si="287"/>
        <v>Y</v>
      </c>
      <c r="X1490" s="3" t="str">
        <f t="shared" si="288"/>
        <v/>
      </c>
      <c r="Y1490" s="3" t="str">
        <f t="shared" si="289"/>
        <v/>
      </c>
      <c r="Z1490" s="3" t="str">
        <f t="shared" si="290"/>
        <v/>
      </c>
      <c r="AA1490" s="3" t="str">
        <f t="shared" si="291"/>
        <v/>
      </c>
      <c r="AB1490" s="249" t="str">
        <f t="shared" si="292"/>
        <v/>
      </c>
      <c r="AC1490" s="3" t="str">
        <f t="shared" si="293"/>
        <v>請填最主要的棲地類型，其餘的可在備注補充說明</v>
      </c>
      <c r="AD1490" s="5" t="str">
        <f t="shared" si="286"/>
        <v/>
      </c>
      <c r="AE1490" s="3" t="str">
        <f t="shared" si="294"/>
        <v/>
      </c>
      <c r="AF1490" s="3"/>
      <c r="AH1490">
        <f>MATCH(ROUND(M1490,0)&amp;ROUND(N1490,0),樣點!N:N,0)</f>
        <v>1316</v>
      </c>
      <c r="AI1490" s="5">
        <f t="shared" si="295"/>
        <v>1.3888888002838939E-2</v>
      </c>
    </row>
    <row r="1491" spans="3:35">
      <c r="C1491" s="246" t="s">
        <v>610</v>
      </c>
      <c r="D1491" s="246" t="s">
        <v>722</v>
      </c>
      <c r="E1491" s="246" t="s">
        <v>734</v>
      </c>
      <c r="F1491" s="246" t="s">
        <v>735</v>
      </c>
      <c r="G1491" s="246">
        <v>2019</v>
      </c>
      <c r="H1491" s="246">
        <v>3</v>
      </c>
      <c r="I1491" s="246">
        <v>22</v>
      </c>
      <c r="J1491" s="246">
        <v>1</v>
      </c>
      <c r="K1491" s="246" t="s">
        <v>736</v>
      </c>
      <c r="L1491" s="247">
        <v>2</v>
      </c>
      <c r="M1491" s="246">
        <v>215821</v>
      </c>
      <c r="N1491" s="246">
        <v>2511758</v>
      </c>
      <c r="O1491" s="246">
        <v>9</v>
      </c>
      <c r="P1491" s="246">
        <v>20</v>
      </c>
      <c r="Q1491" s="246">
        <v>0</v>
      </c>
      <c r="R1491" s="246"/>
      <c r="S1491" s="246" t="s">
        <v>90</v>
      </c>
      <c r="T1491" s="246" t="s">
        <v>26</v>
      </c>
      <c r="U1491" s="246" t="s">
        <v>739</v>
      </c>
      <c r="V1491" t="str">
        <f>INDEX(樣區!H:H,MATCH(F1491,樣區!E:E,0))</f>
        <v>3月,5月</v>
      </c>
      <c r="W1491" s="3" t="str">
        <f t="shared" si="287"/>
        <v>Y</v>
      </c>
      <c r="X1491" s="3" t="str">
        <f t="shared" si="288"/>
        <v/>
      </c>
      <c r="Y1491" s="3" t="str">
        <f t="shared" si="289"/>
        <v/>
      </c>
      <c r="Z1491" s="3" t="str">
        <f t="shared" si="290"/>
        <v/>
      </c>
      <c r="AA1491" s="3" t="str">
        <f t="shared" si="291"/>
        <v/>
      </c>
      <c r="AB1491" s="249" t="str">
        <f t="shared" si="292"/>
        <v/>
      </c>
      <c r="AC1491" s="3" t="str">
        <f t="shared" si="293"/>
        <v/>
      </c>
      <c r="AD1491" s="5" t="str">
        <f t="shared" si="286"/>
        <v/>
      </c>
      <c r="AE1491" s="3" t="str">
        <f t="shared" si="294"/>
        <v/>
      </c>
      <c r="AF1491" s="3"/>
      <c r="AH1491">
        <f>MATCH(ROUND(M1491,0)&amp;ROUND(N1491,0),樣點!N:N,0)</f>
        <v>1317</v>
      </c>
      <c r="AI1491" s="5">
        <f t="shared" si="295"/>
        <v>1.3888888992369175E-2</v>
      </c>
    </row>
    <row r="1492" spans="3:35">
      <c r="C1492" s="246" t="s">
        <v>610</v>
      </c>
      <c r="D1492" s="246" t="s">
        <v>722</v>
      </c>
      <c r="E1492" s="246" t="s">
        <v>734</v>
      </c>
      <c r="F1492" s="246" t="s">
        <v>735</v>
      </c>
      <c r="G1492" s="246">
        <v>2019</v>
      </c>
      <c r="H1492" s="246">
        <v>3</v>
      </c>
      <c r="I1492" s="246">
        <v>22</v>
      </c>
      <c r="J1492" s="246">
        <v>1</v>
      </c>
      <c r="K1492" s="246" t="s">
        <v>736</v>
      </c>
      <c r="L1492" s="247">
        <v>3</v>
      </c>
      <c r="M1492" s="246">
        <v>216087</v>
      </c>
      <c r="N1492" s="246">
        <v>2511617</v>
      </c>
      <c r="O1492" s="246">
        <v>9</v>
      </c>
      <c r="P1492" s="246">
        <v>40</v>
      </c>
      <c r="Q1492" s="246">
        <v>0</v>
      </c>
      <c r="R1492" s="246"/>
      <c r="S1492" s="246" t="s">
        <v>90</v>
      </c>
      <c r="T1492" s="246" t="s">
        <v>740</v>
      </c>
      <c r="U1492" s="246" t="s">
        <v>741</v>
      </c>
      <c r="V1492" t="str">
        <f>INDEX(樣區!H:H,MATCH(F1492,樣區!E:E,0))</f>
        <v>3月,5月</v>
      </c>
      <c r="W1492" s="3" t="str">
        <f t="shared" si="287"/>
        <v>Y</v>
      </c>
      <c r="X1492" s="3" t="str">
        <f t="shared" si="288"/>
        <v/>
      </c>
      <c r="Y1492" s="3" t="str">
        <f t="shared" si="289"/>
        <v/>
      </c>
      <c r="Z1492" s="3" t="str">
        <f t="shared" si="290"/>
        <v/>
      </c>
      <c r="AA1492" s="3" t="str">
        <f t="shared" si="291"/>
        <v/>
      </c>
      <c r="AB1492" s="249" t="str">
        <f t="shared" si="292"/>
        <v/>
      </c>
      <c r="AC1492" s="3" t="str">
        <f t="shared" si="293"/>
        <v>請填最主要的棲地類型，其餘的可在備注補充說明</v>
      </c>
      <c r="AD1492" s="5" t="str">
        <f t="shared" si="286"/>
        <v/>
      </c>
      <c r="AE1492" s="3" t="str">
        <f t="shared" si="294"/>
        <v/>
      </c>
      <c r="AF1492" s="3"/>
      <c r="AH1492">
        <f>MATCH(ROUND(M1492,0)&amp;ROUND(N1492,0),樣點!N:N,0)</f>
        <v>1318</v>
      </c>
      <c r="AI1492" s="5">
        <f t="shared" si="295"/>
        <v>1.3888888992369175E-2</v>
      </c>
    </row>
    <row r="1493" spans="3:35">
      <c r="C1493" s="246" t="s">
        <v>610</v>
      </c>
      <c r="D1493" s="246" t="s">
        <v>722</v>
      </c>
      <c r="E1493" s="246" t="s">
        <v>734</v>
      </c>
      <c r="F1493" s="246" t="s">
        <v>735</v>
      </c>
      <c r="G1493" s="246">
        <v>2019</v>
      </c>
      <c r="H1493" s="246">
        <v>3</v>
      </c>
      <c r="I1493" s="246">
        <v>22</v>
      </c>
      <c r="J1493" s="246">
        <v>1</v>
      </c>
      <c r="K1493" s="246" t="s">
        <v>736</v>
      </c>
      <c r="L1493" s="247">
        <v>4</v>
      </c>
      <c r="M1493" s="246">
        <v>216812</v>
      </c>
      <c r="N1493" s="246">
        <v>2511296</v>
      </c>
      <c r="O1493" s="246">
        <v>10</v>
      </c>
      <c r="P1493" s="246">
        <v>0</v>
      </c>
      <c r="Q1493" s="246">
        <v>0</v>
      </c>
      <c r="R1493" s="246"/>
      <c r="S1493" s="246" t="s">
        <v>90</v>
      </c>
      <c r="T1493" s="246" t="s">
        <v>26</v>
      </c>
      <c r="U1493" s="246" t="s">
        <v>742</v>
      </c>
      <c r="V1493" t="str">
        <f>INDEX(樣區!H:H,MATCH(F1493,樣區!E:E,0))</f>
        <v>3月,5月</v>
      </c>
      <c r="W1493" s="3" t="str">
        <f t="shared" si="287"/>
        <v>Y</v>
      </c>
      <c r="X1493" s="3" t="str">
        <f t="shared" si="288"/>
        <v/>
      </c>
      <c r="Y1493" s="3" t="str">
        <f t="shared" si="289"/>
        <v>時間太晚</v>
      </c>
      <c r="Z1493" s="3" t="str">
        <f t="shared" si="290"/>
        <v/>
      </c>
      <c r="AA1493" s="3" t="str">
        <f t="shared" si="291"/>
        <v/>
      </c>
      <c r="AB1493" s="249" t="str">
        <f t="shared" si="292"/>
        <v/>
      </c>
      <c r="AC1493" s="3" t="str">
        <f t="shared" si="293"/>
        <v/>
      </c>
      <c r="AD1493" s="5" t="str">
        <f t="shared" si="286"/>
        <v/>
      </c>
      <c r="AE1493" s="3" t="str">
        <f t="shared" si="294"/>
        <v/>
      </c>
      <c r="AF1493" s="3"/>
      <c r="AH1493">
        <f>MATCH(ROUND(M1493,0)&amp;ROUND(N1493,0),樣點!N:N,0)</f>
        <v>1319</v>
      </c>
      <c r="AI1493" s="5">
        <f t="shared" si="295"/>
        <v>1.3888888992369175E-2</v>
      </c>
    </row>
    <row r="1494" spans="3:35">
      <c r="C1494" s="246" t="s">
        <v>610</v>
      </c>
      <c r="D1494" s="246" t="s">
        <v>722</v>
      </c>
      <c r="E1494" s="246" t="s">
        <v>734</v>
      </c>
      <c r="F1494" s="246" t="s">
        <v>735</v>
      </c>
      <c r="G1494" s="246">
        <v>2019</v>
      </c>
      <c r="H1494" s="246">
        <v>3</v>
      </c>
      <c r="I1494" s="246">
        <v>22</v>
      </c>
      <c r="J1494" s="246">
        <v>1</v>
      </c>
      <c r="K1494" s="246" t="s">
        <v>736</v>
      </c>
      <c r="L1494" s="247">
        <v>5</v>
      </c>
      <c r="M1494" s="246">
        <v>217219</v>
      </c>
      <c r="N1494" s="246">
        <v>2511011</v>
      </c>
      <c r="O1494" s="246">
        <v>10</v>
      </c>
      <c r="P1494" s="246">
        <v>20</v>
      </c>
      <c r="Q1494" s="246">
        <v>0</v>
      </c>
      <c r="R1494" s="246"/>
      <c r="S1494" s="246" t="s">
        <v>90</v>
      </c>
      <c r="T1494" s="246" t="s">
        <v>30</v>
      </c>
      <c r="U1494" s="246" t="s">
        <v>743</v>
      </c>
      <c r="V1494" t="str">
        <f>INDEX(樣區!H:H,MATCH(F1494,樣區!E:E,0))</f>
        <v>3月,5月</v>
      </c>
      <c r="W1494" s="3" t="str">
        <f t="shared" si="287"/>
        <v>Y</v>
      </c>
      <c r="X1494" s="3" t="str">
        <f t="shared" si="288"/>
        <v/>
      </c>
      <c r="Y1494" s="3" t="str">
        <f t="shared" si="289"/>
        <v>時間太晚</v>
      </c>
      <c r="Z1494" s="3" t="str">
        <f t="shared" si="290"/>
        <v/>
      </c>
      <c r="AA1494" s="3" t="str">
        <f t="shared" si="291"/>
        <v/>
      </c>
      <c r="AB1494" s="249" t="str">
        <f t="shared" si="292"/>
        <v/>
      </c>
      <c r="AC1494" s="3" t="str">
        <f t="shared" si="293"/>
        <v/>
      </c>
      <c r="AD1494" s="5" t="str">
        <f t="shared" si="286"/>
        <v/>
      </c>
      <c r="AE1494" s="3" t="str">
        <f t="shared" si="294"/>
        <v/>
      </c>
      <c r="AF1494" s="3"/>
      <c r="AH1494">
        <f>MATCH(ROUND(M1494,0)&amp;ROUND(N1494,0),樣點!N:N,0)</f>
        <v>1320</v>
      </c>
      <c r="AI1494" s="5">
        <f t="shared" si="295"/>
        <v>1.3888888992369175E-2</v>
      </c>
    </row>
    <row r="1495" spans="3:35">
      <c r="C1495" s="246" t="s">
        <v>610</v>
      </c>
      <c r="D1495" s="246" t="s">
        <v>722</v>
      </c>
      <c r="E1495" s="246" t="s">
        <v>734</v>
      </c>
      <c r="F1495" s="246" t="s">
        <v>735</v>
      </c>
      <c r="G1495" s="246">
        <v>2019</v>
      </c>
      <c r="H1495" s="246">
        <v>3</v>
      </c>
      <c r="I1495" s="246">
        <v>22</v>
      </c>
      <c r="J1495" s="246">
        <v>1</v>
      </c>
      <c r="K1495" s="246" t="s">
        <v>736</v>
      </c>
      <c r="L1495" s="247">
        <v>6</v>
      </c>
      <c r="M1495" s="246">
        <v>217488</v>
      </c>
      <c r="N1495" s="246">
        <v>2510950</v>
      </c>
      <c r="O1495" s="246">
        <v>10</v>
      </c>
      <c r="P1495" s="246">
        <v>40</v>
      </c>
      <c r="Q1495" s="246">
        <v>0</v>
      </c>
      <c r="R1495" s="246"/>
      <c r="S1495" s="246" t="s">
        <v>90</v>
      </c>
      <c r="T1495" s="246" t="s">
        <v>744</v>
      </c>
      <c r="U1495" s="246" t="s">
        <v>745</v>
      </c>
      <c r="V1495" t="str">
        <f>INDEX(樣區!H:H,MATCH(F1495,樣區!E:E,0))</f>
        <v>3月,5月</v>
      </c>
      <c r="W1495" s="3" t="str">
        <f t="shared" si="287"/>
        <v>Y</v>
      </c>
      <c r="X1495" s="3" t="str">
        <f t="shared" si="288"/>
        <v/>
      </c>
      <c r="Y1495" s="3" t="str">
        <f t="shared" si="289"/>
        <v>時間太晚</v>
      </c>
      <c r="Z1495" s="3" t="str">
        <f t="shared" si="290"/>
        <v/>
      </c>
      <c r="AA1495" s="3" t="str">
        <f t="shared" si="291"/>
        <v/>
      </c>
      <c r="AB1495" s="249" t="str">
        <f t="shared" si="292"/>
        <v/>
      </c>
      <c r="AC1495" s="3" t="str">
        <f t="shared" si="293"/>
        <v>請填最主要的棲地類型，其餘的可在備注補充說明</v>
      </c>
      <c r="AD1495" s="5" t="str">
        <f t="shared" si="286"/>
        <v/>
      </c>
      <c r="AE1495" s="3" t="str">
        <f t="shared" si="294"/>
        <v/>
      </c>
      <c r="AF1495" s="3"/>
      <c r="AH1495">
        <f>MATCH(ROUND(M1495,0)&amp;ROUND(N1495,0),樣點!N:N,0)</f>
        <v>1321</v>
      </c>
      <c r="AI1495" s="5" t="str">
        <f t="shared" si="295"/>
        <v/>
      </c>
    </row>
    <row r="1496" spans="3:35">
      <c r="C1496" s="246" t="s">
        <v>610</v>
      </c>
      <c r="D1496" s="246" t="s">
        <v>722</v>
      </c>
      <c r="E1496" s="246" t="s">
        <v>746</v>
      </c>
      <c r="F1496" s="246" t="s">
        <v>747</v>
      </c>
      <c r="G1496" s="246">
        <v>2019</v>
      </c>
      <c r="H1496" s="246">
        <v>4</v>
      </c>
      <c r="I1496" s="246">
        <v>14</v>
      </c>
      <c r="J1496" s="246">
        <v>1</v>
      </c>
      <c r="K1496" s="246" t="s">
        <v>748</v>
      </c>
      <c r="L1496" s="247">
        <v>1</v>
      </c>
      <c r="M1496" s="246">
        <v>225131</v>
      </c>
      <c r="N1496" s="246">
        <v>2513772</v>
      </c>
      <c r="O1496" s="246">
        <v>6</v>
      </c>
      <c r="P1496" s="246">
        <v>29</v>
      </c>
      <c r="Q1496" s="246">
        <v>0</v>
      </c>
      <c r="R1496" s="246"/>
      <c r="S1496" s="246"/>
      <c r="T1496" s="246" t="s">
        <v>30</v>
      </c>
      <c r="U1496" s="246"/>
      <c r="V1496" t="str">
        <f>INDEX(樣區!H:H,MATCH(F1496,樣區!E:E,0))</f>
        <v>4月,6月</v>
      </c>
      <c r="W1496" s="3" t="str">
        <f t="shared" si="287"/>
        <v>Y</v>
      </c>
      <c r="X1496" s="3" t="str">
        <f t="shared" si="288"/>
        <v/>
      </c>
      <c r="Y1496" s="3" t="str">
        <f t="shared" si="289"/>
        <v/>
      </c>
      <c r="Z1496" s="3" t="str">
        <f t="shared" si="290"/>
        <v/>
      </c>
      <c r="AA1496" s="3" t="str">
        <f t="shared" si="291"/>
        <v/>
      </c>
      <c r="AB1496" s="249" t="str">
        <f t="shared" si="292"/>
        <v/>
      </c>
      <c r="AC1496" s="3" t="str">
        <f t="shared" si="293"/>
        <v/>
      </c>
      <c r="AD1496" s="5" t="str">
        <f t="shared" si="286"/>
        <v/>
      </c>
      <c r="AE1496" s="3" t="str">
        <f t="shared" si="294"/>
        <v/>
      </c>
      <c r="AF1496" s="3"/>
      <c r="AH1496">
        <f>MATCH(ROUND(M1496,0)&amp;ROUND(N1496,0),樣點!N:N,0)</f>
        <v>1322</v>
      </c>
      <c r="AI1496" s="5">
        <f t="shared" si="295"/>
        <v>6.9444450200535357E-3</v>
      </c>
    </row>
    <row r="1497" spans="3:35">
      <c r="C1497" s="246" t="s">
        <v>610</v>
      </c>
      <c r="D1497" s="246" t="s">
        <v>722</v>
      </c>
      <c r="E1497" s="246" t="s">
        <v>746</v>
      </c>
      <c r="F1497" s="246" t="s">
        <v>747</v>
      </c>
      <c r="G1497" s="246">
        <v>2019</v>
      </c>
      <c r="H1497" s="246">
        <v>4</v>
      </c>
      <c r="I1497" s="246">
        <v>14</v>
      </c>
      <c r="J1497" s="246">
        <v>1</v>
      </c>
      <c r="K1497" s="246" t="s">
        <v>748</v>
      </c>
      <c r="L1497" s="247">
        <v>2</v>
      </c>
      <c r="M1497" s="246">
        <v>224996</v>
      </c>
      <c r="N1497" s="246">
        <v>2513945</v>
      </c>
      <c r="O1497" s="246">
        <v>6</v>
      </c>
      <c r="P1497" s="246">
        <v>39</v>
      </c>
      <c r="Q1497" s="246">
        <v>0</v>
      </c>
      <c r="R1497" s="246"/>
      <c r="S1497" s="246"/>
      <c r="T1497" s="246" t="s">
        <v>61</v>
      </c>
      <c r="U1497" s="246"/>
      <c r="V1497" t="str">
        <f>INDEX(樣區!H:H,MATCH(F1497,樣區!E:E,0))</f>
        <v>4月,6月</v>
      </c>
      <c r="W1497" s="3" t="str">
        <f t="shared" si="287"/>
        <v>Y</v>
      </c>
      <c r="X1497" s="3" t="str">
        <f t="shared" si="288"/>
        <v/>
      </c>
      <c r="Y1497" s="3" t="str">
        <f t="shared" si="289"/>
        <v/>
      </c>
      <c r="Z1497" s="3" t="str">
        <f t="shared" si="290"/>
        <v/>
      </c>
      <c r="AA1497" s="3" t="str">
        <f t="shared" si="291"/>
        <v/>
      </c>
      <c r="AB1497" s="249" t="str">
        <f t="shared" si="292"/>
        <v/>
      </c>
      <c r="AC1497" s="3" t="str">
        <f t="shared" si="293"/>
        <v/>
      </c>
      <c r="AD1497" s="5" t="str">
        <f t="shared" si="286"/>
        <v/>
      </c>
      <c r="AE1497" s="3" t="str">
        <f t="shared" si="294"/>
        <v/>
      </c>
      <c r="AF1497" s="3"/>
      <c r="AH1497">
        <f>MATCH(ROUND(M1497,0)&amp;ROUND(N1497,0),樣點!N:N,0)</f>
        <v>1323</v>
      </c>
      <c r="AI1497" s="5">
        <f t="shared" si="295"/>
        <v>2.3611110984347761E-2</v>
      </c>
    </row>
    <row r="1498" spans="3:35">
      <c r="C1498" s="246" t="s">
        <v>610</v>
      </c>
      <c r="D1498" s="246" t="s">
        <v>722</v>
      </c>
      <c r="E1498" s="246" t="s">
        <v>746</v>
      </c>
      <c r="F1498" s="246" t="s">
        <v>747</v>
      </c>
      <c r="G1498" s="246">
        <v>2019</v>
      </c>
      <c r="H1498" s="246">
        <v>4</v>
      </c>
      <c r="I1498" s="246">
        <v>14</v>
      </c>
      <c r="J1498" s="246">
        <v>1</v>
      </c>
      <c r="K1498" s="246" t="s">
        <v>748</v>
      </c>
      <c r="L1498" s="247">
        <v>3</v>
      </c>
      <c r="M1498" s="246">
        <v>225488</v>
      </c>
      <c r="N1498" s="246">
        <v>2513511</v>
      </c>
      <c r="O1498" s="246">
        <v>7</v>
      </c>
      <c r="P1498" s="246">
        <v>13</v>
      </c>
      <c r="Q1498" s="246">
        <v>0</v>
      </c>
      <c r="R1498" s="246"/>
      <c r="S1498" s="246"/>
      <c r="T1498" s="246" t="s">
        <v>61</v>
      </c>
      <c r="U1498" s="246"/>
      <c r="V1498" t="str">
        <f>INDEX(樣區!H:H,MATCH(F1498,樣區!E:E,0))</f>
        <v>4月,6月</v>
      </c>
      <c r="W1498" s="3" t="str">
        <f t="shared" si="287"/>
        <v>Y</v>
      </c>
      <c r="X1498" s="3" t="str">
        <f t="shared" si="288"/>
        <v/>
      </c>
      <c r="Y1498" s="3" t="str">
        <f t="shared" si="289"/>
        <v/>
      </c>
      <c r="Z1498" s="3" t="str">
        <f t="shared" si="290"/>
        <v/>
      </c>
      <c r="AA1498" s="3" t="str">
        <f t="shared" si="291"/>
        <v/>
      </c>
      <c r="AB1498" s="249" t="str">
        <f t="shared" si="292"/>
        <v/>
      </c>
      <c r="AC1498" s="3" t="str">
        <f t="shared" si="293"/>
        <v/>
      </c>
      <c r="AD1498" s="5" t="str">
        <f t="shared" si="286"/>
        <v/>
      </c>
      <c r="AE1498" s="3" t="str">
        <f t="shared" si="294"/>
        <v/>
      </c>
      <c r="AF1498" s="3"/>
      <c r="AH1498">
        <f>MATCH(ROUND(M1498,0)&amp;ROUND(N1498,0),樣點!N:N,0)</f>
        <v>1324</v>
      </c>
      <c r="AI1498" s="5">
        <f t="shared" si="295"/>
        <v>6.9444440305233002E-3</v>
      </c>
    </row>
    <row r="1499" spans="3:35">
      <c r="C1499" s="246" t="s">
        <v>610</v>
      </c>
      <c r="D1499" s="246" t="s">
        <v>722</v>
      </c>
      <c r="E1499" s="246" t="s">
        <v>746</v>
      </c>
      <c r="F1499" s="246" t="s">
        <v>747</v>
      </c>
      <c r="G1499" s="246">
        <v>2019</v>
      </c>
      <c r="H1499" s="246">
        <v>4</v>
      </c>
      <c r="I1499" s="246">
        <v>14</v>
      </c>
      <c r="J1499" s="246">
        <v>1</v>
      </c>
      <c r="K1499" s="246" t="s">
        <v>748</v>
      </c>
      <c r="L1499" s="247">
        <v>4</v>
      </c>
      <c r="M1499" s="246">
        <v>225530</v>
      </c>
      <c r="N1499" s="246">
        <v>2513136</v>
      </c>
      <c r="O1499" s="246">
        <v>7</v>
      </c>
      <c r="P1499" s="246">
        <v>23</v>
      </c>
      <c r="Q1499" s="246">
        <v>1</v>
      </c>
      <c r="R1499" s="246" t="s">
        <v>43</v>
      </c>
      <c r="S1499" s="246" t="s">
        <v>44</v>
      </c>
      <c r="T1499" s="246" t="s">
        <v>32</v>
      </c>
      <c r="U1499" s="246"/>
      <c r="V1499" t="str">
        <f>INDEX(樣區!H:H,MATCH(F1499,樣區!E:E,0))</f>
        <v>4月,6月</v>
      </c>
      <c r="W1499" s="3" t="str">
        <f t="shared" si="287"/>
        <v>Y</v>
      </c>
      <c r="X1499" s="3" t="str">
        <f t="shared" si="288"/>
        <v/>
      </c>
      <c r="Y1499" s="3" t="str">
        <f t="shared" si="289"/>
        <v/>
      </c>
      <c r="Z1499" s="3" t="str">
        <f t="shared" si="290"/>
        <v/>
      </c>
      <c r="AA1499" s="3" t="str">
        <f t="shared" si="291"/>
        <v/>
      </c>
      <c r="AB1499" s="249" t="str">
        <f t="shared" si="292"/>
        <v>有叫聲應為猴群</v>
      </c>
      <c r="AC1499" s="3" t="str">
        <f t="shared" si="293"/>
        <v/>
      </c>
      <c r="AD1499" s="5" t="str">
        <f t="shared" si="286"/>
        <v/>
      </c>
      <c r="AE1499" s="3" t="str">
        <f t="shared" si="294"/>
        <v/>
      </c>
      <c r="AF1499" s="3"/>
      <c r="AH1499">
        <f>MATCH(ROUND(M1499,0)&amp;ROUND(N1499,0),樣點!N:N,0)</f>
        <v>1325</v>
      </c>
      <c r="AI1499" s="5">
        <f t="shared" si="295"/>
        <v>6.9444449618458748E-3</v>
      </c>
    </row>
    <row r="1500" spans="3:35">
      <c r="C1500" s="246" t="s">
        <v>610</v>
      </c>
      <c r="D1500" s="246" t="s">
        <v>722</v>
      </c>
      <c r="E1500" s="246" t="s">
        <v>746</v>
      </c>
      <c r="F1500" s="246" t="s">
        <v>747</v>
      </c>
      <c r="G1500" s="246">
        <v>2019</v>
      </c>
      <c r="H1500" s="246">
        <v>4</v>
      </c>
      <c r="I1500" s="246">
        <v>14</v>
      </c>
      <c r="J1500" s="246">
        <v>1</v>
      </c>
      <c r="K1500" s="246" t="s">
        <v>748</v>
      </c>
      <c r="L1500" s="247">
        <v>5</v>
      </c>
      <c r="M1500" s="246">
        <v>225785</v>
      </c>
      <c r="N1500" s="246">
        <v>2512940</v>
      </c>
      <c r="O1500" s="246">
        <v>7</v>
      </c>
      <c r="P1500" s="246">
        <v>33</v>
      </c>
      <c r="Q1500" s="246">
        <v>0</v>
      </c>
      <c r="R1500" s="246"/>
      <c r="S1500" s="246"/>
      <c r="T1500" s="246" t="s">
        <v>26</v>
      </c>
      <c r="U1500" s="246"/>
      <c r="V1500" t="str">
        <f>INDEX(樣區!H:H,MATCH(F1500,樣區!E:E,0))</f>
        <v>4月,6月</v>
      </c>
      <c r="W1500" s="3" t="str">
        <f t="shared" si="287"/>
        <v>Y</v>
      </c>
      <c r="X1500" s="3" t="str">
        <f t="shared" si="288"/>
        <v/>
      </c>
      <c r="Y1500" s="3" t="str">
        <f t="shared" si="289"/>
        <v/>
      </c>
      <c r="Z1500" s="3" t="str">
        <f t="shared" si="290"/>
        <v/>
      </c>
      <c r="AA1500" s="3" t="str">
        <f t="shared" si="291"/>
        <v/>
      </c>
      <c r="AB1500" s="249" t="str">
        <f t="shared" si="292"/>
        <v/>
      </c>
      <c r="AC1500" s="3" t="str">
        <f t="shared" si="293"/>
        <v/>
      </c>
      <c r="AD1500" s="5" t="str">
        <f t="shared" si="286"/>
        <v/>
      </c>
      <c r="AE1500" s="3" t="str">
        <f t="shared" si="294"/>
        <v/>
      </c>
      <c r="AF1500" s="3"/>
      <c r="AH1500">
        <f>MATCH(ROUND(M1500,0)&amp;ROUND(N1500,0),樣點!N:N,0)</f>
        <v>1326</v>
      </c>
      <c r="AI1500" s="5">
        <f t="shared" si="295"/>
        <v>1.0416667035315186E-2</v>
      </c>
    </row>
    <row r="1501" spans="3:35">
      <c r="C1501" s="246" t="s">
        <v>610</v>
      </c>
      <c r="D1501" s="246" t="s">
        <v>722</v>
      </c>
      <c r="E1501" s="246" t="s">
        <v>746</v>
      </c>
      <c r="F1501" s="246" t="s">
        <v>747</v>
      </c>
      <c r="G1501" s="246">
        <v>2019</v>
      </c>
      <c r="H1501" s="246">
        <v>4</v>
      </c>
      <c r="I1501" s="246">
        <v>14</v>
      </c>
      <c r="J1501" s="246">
        <v>1</v>
      </c>
      <c r="K1501" s="246" t="s">
        <v>748</v>
      </c>
      <c r="L1501" s="247">
        <v>6</v>
      </c>
      <c r="M1501" s="246">
        <v>225833</v>
      </c>
      <c r="N1501" s="246">
        <v>2512751</v>
      </c>
      <c r="O1501" s="246">
        <v>7</v>
      </c>
      <c r="P1501" s="246">
        <v>48</v>
      </c>
      <c r="Q1501" s="246">
        <v>0</v>
      </c>
      <c r="R1501" s="246"/>
      <c r="S1501" s="246"/>
      <c r="T1501" s="246" t="s">
        <v>26</v>
      </c>
      <c r="U1501" s="246"/>
      <c r="V1501" t="str">
        <f>INDEX(樣區!H:H,MATCH(F1501,樣區!E:E,0))</f>
        <v>4月,6月</v>
      </c>
      <c r="W1501" s="3" t="str">
        <f t="shared" si="287"/>
        <v>Y</v>
      </c>
      <c r="X1501" s="3" t="str">
        <f t="shared" si="288"/>
        <v/>
      </c>
      <c r="Y1501" s="3" t="str">
        <f t="shared" si="289"/>
        <v/>
      </c>
      <c r="Z1501" s="3" t="str">
        <f t="shared" si="290"/>
        <v/>
      </c>
      <c r="AA1501" s="3" t="str">
        <f t="shared" si="291"/>
        <v/>
      </c>
      <c r="AB1501" s="249" t="str">
        <f t="shared" si="292"/>
        <v/>
      </c>
      <c r="AC1501" s="3" t="str">
        <f t="shared" si="293"/>
        <v/>
      </c>
      <c r="AD1501" s="5" t="str">
        <f t="shared" si="286"/>
        <v/>
      </c>
      <c r="AE1501" s="3" t="str">
        <f t="shared" si="294"/>
        <v/>
      </c>
      <c r="AF1501" s="3"/>
      <c r="AH1501">
        <f>MATCH(ROUND(M1501,0)&amp;ROUND(N1501,0),樣點!N:N,0)</f>
        <v>1327</v>
      </c>
      <c r="AI1501" s="5" t="str">
        <f t="shared" si="295"/>
        <v/>
      </c>
    </row>
    <row r="1502" spans="3:35">
      <c r="C1502" s="246" t="s">
        <v>610</v>
      </c>
      <c r="D1502" s="246" t="s">
        <v>722</v>
      </c>
      <c r="E1502" s="246" t="s">
        <v>755</v>
      </c>
      <c r="F1502" s="246" t="s">
        <v>756</v>
      </c>
      <c r="G1502" s="246">
        <v>2019</v>
      </c>
      <c r="H1502" s="246">
        <v>3</v>
      </c>
      <c r="I1502" s="246">
        <v>24</v>
      </c>
      <c r="J1502" s="246">
        <v>1</v>
      </c>
      <c r="K1502" s="246" t="s">
        <v>757</v>
      </c>
      <c r="L1502" s="247">
        <v>1</v>
      </c>
      <c r="M1502" s="246">
        <v>220165</v>
      </c>
      <c r="N1502" s="246">
        <v>2518781</v>
      </c>
      <c r="O1502" s="246">
        <v>10</v>
      </c>
      <c r="P1502" s="246">
        <v>10</v>
      </c>
      <c r="Q1502" s="246">
        <v>0</v>
      </c>
      <c r="R1502" s="246"/>
      <c r="S1502" s="246"/>
      <c r="T1502" s="246" t="s">
        <v>32</v>
      </c>
      <c r="U1502" s="246"/>
      <c r="V1502" t="str">
        <f>INDEX(樣區!H:H,MATCH(F1502,樣區!E:E,0))</f>
        <v>3月,5月</v>
      </c>
      <c r="W1502" s="3" t="str">
        <f t="shared" si="287"/>
        <v>Y</v>
      </c>
      <c r="X1502" s="3" t="str">
        <f t="shared" si="288"/>
        <v/>
      </c>
      <c r="Y1502" s="3" t="str">
        <f t="shared" si="289"/>
        <v>時間太晚</v>
      </c>
      <c r="Z1502" s="3" t="str">
        <f t="shared" si="290"/>
        <v/>
      </c>
      <c r="AA1502" s="3" t="str">
        <f t="shared" si="291"/>
        <v/>
      </c>
      <c r="AB1502" s="249" t="str">
        <f t="shared" si="292"/>
        <v/>
      </c>
      <c r="AC1502" s="3" t="str">
        <f t="shared" si="293"/>
        <v/>
      </c>
      <c r="AD1502" s="5" t="str">
        <f t="shared" si="286"/>
        <v/>
      </c>
      <c r="AE1502" s="3" t="str">
        <f t="shared" si="294"/>
        <v/>
      </c>
      <c r="AF1502" s="3"/>
      <c r="AH1502">
        <f>MATCH(ROUND(M1502,0)&amp;ROUND(N1502,0),樣點!N:N,0)</f>
        <v>1328</v>
      </c>
      <c r="AI1502" s="5">
        <f t="shared" si="295"/>
        <v>4.1666660108603537E-3</v>
      </c>
    </row>
    <row r="1503" spans="3:35">
      <c r="C1503" s="246" t="s">
        <v>610</v>
      </c>
      <c r="D1503" s="246" t="s">
        <v>722</v>
      </c>
      <c r="E1503" s="246" t="s">
        <v>755</v>
      </c>
      <c r="F1503" s="246" t="s">
        <v>756</v>
      </c>
      <c r="G1503" s="246">
        <v>2019</v>
      </c>
      <c r="H1503" s="246">
        <v>3</v>
      </c>
      <c r="I1503" s="246">
        <v>24</v>
      </c>
      <c r="J1503" s="246">
        <v>1</v>
      </c>
      <c r="K1503" s="246" t="s">
        <v>757</v>
      </c>
      <c r="L1503" s="247">
        <v>2</v>
      </c>
      <c r="M1503" s="246">
        <v>220364</v>
      </c>
      <c r="N1503" s="246">
        <v>2518781</v>
      </c>
      <c r="O1503" s="246">
        <v>10</v>
      </c>
      <c r="P1503" s="246">
        <v>16</v>
      </c>
      <c r="Q1503" s="246">
        <v>1</v>
      </c>
      <c r="R1503" s="246" t="s">
        <v>75</v>
      </c>
      <c r="S1503" s="246" t="s">
        <v>44</v>
      </c>
      <c r="T1503" s="246" t="s">
        <v>32</v>
      </c>
      <c r="U1503" s="246" t="s">
        <v>783</v>
      </c>
      <c r="V1503" t="str">
        <f>INDEX(樣區!H:H,MATCH(F1503,樣區!E:E,0))</f>
        <v>3月,5月</v>
      </c>
      <c r="W1503" s="3" t="str">
        <f t="shared" si="287"/>
        <v>Y</v>
      </c>
      <c r="X1503" s="3" t="str">
        <f t="shared" si="288"/>
        <v/>
      </c>
      <c r="Y1503" s="3" t="str">
        <f t="shared" si="289"/>
        <v>時間太晚</v>
      </c>
      <c r="Z1503" s="3" t="str">
        <f t="shared" si="290"/>
        <v/>
      </c>
      <c r="AA1503" s="3" t="str">
        <f t="shared" si="291"/>
        <v/>
      </c>
      <c r="AB1503" s="249" t="str">
        <f t="shared" si="292"/>
        <v>有叫聲應為猴群</v>
      </c>
      <c r="AC1503" s="3" t="str">
        <f t="shared" si="293"/>
        <v/>
      </c>
      <c r="AD1503" s="5" t="str">
        <f t="shared" si="286"/>
        <v/>
      </c>
      <c r="AE1503" s="3" t="str">
        <f t="shared" si="294"/>
        <v/>
      </c>
      <c r="AF1503" s="3"/>
      <c r="AH1503">
        <f>MATCH(ROUND(M1503,0)&amp;ROUND(N1503,0),樣點!N:N,0)</f>
        <v>1329</v>
      </c>
      <c r="AI1503" s="5">
        <f t="shared" si="295"/>
        <v>5.555555981118232E-3</v>
      </c>
    </row>
    <row r="1504" spans="3:35">
      <c r="C1504" s="246" t="s">
        <v>610</v>
      </c>
      <c r="D1504" s="246" t="s">
        <v>722</v>
      </c>
      <c r="E1504" s="246" t="s">
        <v>755</v>
      </c>
      <c r="F1504" s="246" t="s">
        <v>756</v>
      </c>
      <c r="G1504" s="246">
        <v>2019</v>
      </c>
      <c r="H1504" s="246">
        <v>3</v>
      </c>
      <c r="I1504" s="246">
        <v>24</v>
      </c>
      <c r="J1504" s="246">
        <v>1</v>
      </c>
      <c r="K1504" s="246" t="s">
        <v>757</v>
      </c>
      <c r="L1504" s="247">
        <v>3</v>
      </c>
      <c r="M1504" s="246">
        <v>220151</v>
      </c>
      <c r="N1504" s="246">
        <v>2518586</v>
      </c>
      <c r="O1504" s="246">
        <v>10</v>
      </c>
      <c r="P1504" s="246">
        <v>24</v>
      </c>
      <c r="Q1504" s="246">
        <v>0</v>
      </c>
      <c r="R1504" s="246"/>
      <c r="S1504" s="246"/>
      <c r="T1504" s="246" t="s">
        <v>32</v>
      </c>
      <c r="U1504" s="246"/>
      <c r="V1504" t="str">
        <f>INDEX(樣區!H:H,MATCH(F1504,樣區!E:E,0))</f>
        <v>3月,5月</v>
      </c>
      <c r="W1504" s="3" t="str">
        <f t="shared" si="287"/>
        <v>Y</v>
      </c>
      <c r="X1504" s="3" t="str">
        <f t="shared" si="288"/>
        <v/>
      </c>
      <c r="Y1504" s="3" t="str">
        <f t="shared" si="289"/>
        <v>時間太晚</v>
      </c>
      <c r="Z1504" s="3" t="str">
        <f t="shared" si="290"/>
        <v/>
      </c>
      <c r="AA1504" s="3" t="str">
        <f t="shared" si="291"/>
        <v/>
      </c>
      <c r="AB1504" s="249" t="str">
        <f t="shared" si="292"/>
        <v/>
      </c>
      <c r="AC1504" s="3" t="str">
        <f t="shared" si="293"/>
        <v/>
      </c>
      <c r="AD1504" s="5" t="str">
        <f t="shared" si="286"/>
        <v/>
      </c>
      <c r="AE1504" s="3" t="str">
        <f t="shared" si="294"/>
        <v/>
      </c>
      <c r="AF1504" s="3"/>
      <c r="AH1504">
        <f>MATCH(ROUND(M1504,0)&amp;ROUND(N1504,0),樣點!N:N,0)</f>
        <v>1330</v>
      </c>
      <c r="AI1504" s="5">
        <f t="shared" si="295"/>
        <v>4.8611109959892929E-3</v>
      </c>
    </row>
    <row r="1505" spans="3:35">
      <c r="C1505" s="246" t="s">
        <v>610</v>
      </c>
      <c r="D1505" s="246" t="s">
        <v>722</v>
      </c>
      <c r="E1505" s="246" t="s">
        <v>755</v>
      </c>
      <c r="F1505" s="246" t="s">
        <v>756</v>
      </c>
      <c r="G1505" s="246">
        <v>2019</v>
      </c>
      <c r="H1505" s="246">
        <v>3</v>
      </c>
      <c r="I1505" s="246">
        <v>24</v>
      </c>
      <c r="J1505" s="246">
        <v>1</v>
      </c>
      <c r="K1505" s="246" t="s">
        <v>757</v>
      </c>
      <c r="L1505" s="247">
        <v>4</v>
      </c>
      <c r="M1505" s="246">
        <v>220165</v>
      </c>
      <c r="N1505" s="246">
        <v>2518380</v>
      </c>
      <c r="O1505" s="246">
        <v>10</v>
      </c>
      <c r="P1505" s="246">
        <v>31</v>
      </c>
      <c r="Q1505" s="246">
        <v>0</v>
      </c>
      <c r="R1505" s="246"/>
      <c r="S1505" s="246"/>
      <c r="T1505" s="246" t="s">
        <v>32</v>
      </c>
      <c r="U1505" s="246"/>
      <c r="V1505" t="str">
        <f>INDEX(樣區!H:H,MATCH(F1505,樣區!E:E,0))</f>
        <v>3月,5月</v>
      </c>
      <c r="W1505" s="3" t="str">
        <f t="shared" si="287"/>
        <v>Y</v>
      </c>
      <c r="X1505" s="3" t="str">
        <f t="shared" si="288"/>
        <v/>
      </c>
      <c r="Y1505" s="3" t="str">
        <f t="shared" si="289"/>
        <v>時間太晚</v>
      </c>
      <c r="Z1505" s="3" t="str">
        <f t="shared" si="290"/>
        <v/>
      </c>
      <c r="AA1505" s="3" t="str">
        <f t="shared" si="291"/>
        <v/>
      </c>
      <c r="AB1505" s="249" t="str">
        <f t="shared" si="292"/>
        <v/>
      </c>
      <c r="AC1505" s="3" t="str">
        <f t="shared" si="293"/>
        <v/>
      </c>
      <c r="AD1505" s="5" t="str">
        <f t="shared" si="286"/>
        <v/>
      </c>
      <c r="AE1505" s="3" t="str">
        <f t="shared" si="294"/>
        <v/>
      </c>
      <c r="AF1505" s="3"/>
      <c r="AH1505">
        <f>MATCH(ROUND(M1505,0)&amp;ROUND(N1505,0),樣點!N:N,0)</f>
        <v>1331</v>
      </c>
      <c r="AI1505" s="5">
        <f t="shared" si="295"/>
        <v>4.1666670003905892E-3</v>
      </c>
    </row>
    <row r="1506" spans="3:35">
      <c r="C1506" s="246" t="s">
        <v>610</v>
      </c>
      <c r="D1506" s="246" t="s">
        <v>722</v>
      </c>
      <c r="E1506" s="246" t="s">
        <v>755</v>
      </c>
      <c r="F1506" s="246" t="s">
        <v>756</v>
      </c>
      <c r="G1506" s="246">
        <v>2019</v>
      </c>
      <c r="H1506" s="246">
        <v>3</v>
      </c>
      <c r="I1506" s="246">
        <v>24</v>
      </c>
      <c r="J1506" s="246">
        <v>1</v>
      </c>
      <c r="K1506" s="246" t="s">
        <v>757</v>
      </c>
      <c r="L1506" s="247">
        <v>5</v>
      </c>
      <c r="M1506" s="246">
        <v>220364</v>
      </c>
      <c r="N1506" s="246">
        <v>2518347</v>
      </c>
      <c r="O1506" s="246">
        <v>10</v>
      </c>
      <c r="P1506" s="246">
        <v>37</v>
      </c>
      <c r="Q1506" s="246">
        <v>0</v>
      </c>
      <c r="R1506" s="246"/>
      <c r="S1506" s="246"/>
      <c r="T1506" s="246" t="s">
        <v>32</v>
      </c>
      <c r="U1506" s="246"/>
      <c r="V1506" t="str">
        <f>INDEX(樣區!H:H,MATCH(F1506,樣區!E:E,0))</f>
        <v>3月,5月</v>
      </c>
      <c r="W1506" s="3" t="str">
        <f t="shared" si="287"/>
        <v>Y</v>
      </c>
      <c r="X1506" s="3" t="str">
        <f t="shared" si="288"/>
        <v/>
      </c>
      <c r="Y1506" s="3" t="str">
        <f t="shared" si="289"/>
        <v>時間太晚</v>
      </c>
      <c r="Z1506" s="3" t="str">
        <f t="shared" si="290"/>
        <v/>
      </c>
      <c r="AA1506" s="3" t="str">
        <f t="shared" si="291"/>
        <v/>
      </c>
      <c r="AB1506" s="249" t="str">
        <f t="shared" si="292"/>
        <v/>
      </c>
      <c r="AC1506" s="3" t="str">
        <f t="shared" si="293"/>
        <v/>
      </c>
      <c r="AD1506" s="5" t="str">
        <f t="shared" si="286"/>
        <v/>
      </c>
      <c r="AE1506" s="3" t="str">
        <f t="shared" si="294"/>
        <v/>
      </c>
      <c r="AF1506" s="3"/>
      <c r="AH1506">
        <f>MATCH(ROUND(M1506,0)&amp;ROUND(N1506,0),樣點!N:N,0)</f>
        <v>1332</v>
      </c>
      <c r="AI1506" s="5">
        <f t="shared" si="295"/>
        <v>5.5555549915879965E-3</v>
      </c>
    </row>
    <row r="1507" spans="3:35">
      <c r="C1507" s="246" t="s">
        <v>610</v>
      </c>
      <c r="D1507" s="246" t="s">
        <v>722</v>
      </c>
      <c r="E1507" s="246" t="s">
        <v>755</v>
      </c>
      <c r="F1507" s="246" t="s">
        <v>756</v>
      </c>
      <c r="G1507" s="246">
        <v>2019</v>
      </c>
      <c r="H1507" s="246">
        <v>3</v>
      </c>
      <c r="I1507" s="246">
        <v>24</v>
      </c>
      <c r="J1507" s="246">
        <v>1</v>
      </c>
      <c r="K1507" s="246" t="s">
        <v>757</v>
      </c>
      <c r="L1507" s="247">
        <v>6</v>
      </c>
      <c r="M1507" s="246">
        <v>220563</v>
      </c>
      <c r="N1507" s="246">
        <v>2518802</v>
      </c>
      <c r="O1507" s="246">
        <v>10</v>
      </c>
      <c r="P1507" s="246">
        <v>45</v>
      </c>
      <c r="Q1507" s="246">
        <v>1</v>
      </c>
      <c r="R1507" s="246" t="s">
        <v>75</v>
      </c>
      <c r="S1507" s="246" t="s">
        <v>44</v>
      </c>
      <c r="T1507" s="246" t="s">
        <v>26</v>
      </c>
      <c r="U1507" s="246" t="s">
        <v>783</v>
      </c>
      <c r="V1507" t="str">
        <f>INDEX(樣區!H:H,MATCH(F1507,樣區!E:E,0))</f>
        <v>3月,5月</v>
      </c>
      <c r="W1507" s="3" t="str">
        <f t="shared" si="287"/>
        <v>Y</v>
      </c>
      <c r="X1507" s="3" t="str">
        <f t="shared" si="288"/>
        <v/>
      </c>
      <c r="Y1507" s="3" t="str">
        <f t="shared" si="289"/>
        <v>時間太晚</v>
      </c>
      <c r="Z1507" s="3" t="str">
        <f t="shared" si="290"/>
        <v/>
      </c>
      <c r="AA1507" s="3" t="str">
        <f t="shared" si="291"/>
        <v/>
      </c>
      <c r="AB1507" s="249" t="str">
        <f t="shared" si="292"/>
        <v>有叫聲應為猴群</v>
      </c>
      <c r="AC1507" s="3" t="str">
        <f t="shared" si="293"/>
        <v/>
      </c>
      <c r="AD1507" s="5" t="str">
        <f t="shared" si="286"/>
        <v/>
      </c>
      <c r="AE1507" s="3" t="str">
        <f t="shared" si="294"/>
        <v/>
      </c>
      <c r="AF1507" s="3"/>
      <c r="AH1507">
        <f>MATCH(ROUND(M1507,0)&amp;ROUND(N1507,0),樣點!N:N,0)</f>
        <v>1333</v>
      </c>
      <c r="AI1507" s="5">
        <f t="shared" si="295"/>
        <v>5.5555560393258929E-3</v>
      </c>
    </row>
    <row r="1508" spans="3:35">
      <c r="C1508" s="246" t="s">
        <v>610</v>
      </c>
      <c r="D1508" s="246" t="s">
        <v>722</v>
      </c>
      <c r="E1508" s="246" t="s">
        <v>755</v>
      </c>
      <c r="F1508" s="246" t="s">
        <v>756</v>
      </c>
      <c r="G1508" s="246">
        <v>2019</v>
      </c>
      <c r="H1508" s="246">
        <v>3</v>
      </c>
      <c r="I1508" s="246">
        <v>24</v>
      </c>
      <c r="J1508" s="246">
        <v>1</v>
      </c>
      <c r="K1508" s="246" t="s">
        <v>757</v>
      </c>
      <c r="L1508" s="247">
        <v>7</v>
      </c>
      <c r="M1508" s="246">
        <v>220582</v>
      </c>
      <c r="N1508" s="246">
        <v>2518561</v>
      </c>
      <c r="O1508" s="246">
        <v>10</v>
      </c>
      <c r="P1508" s="246">
        <v>53</v>
      </c>
      <c r="Q1508" s="246">
        <v>0</v>
      </c>
      <c r="R1508" s="246"/>
      <c r="S1508" s="246"/>
      <c r="T1508" s="246" t="s">
        <v>26</v>
      </c>
      <c r="U1508" s="246"/>
      <c r="V1508" t="str">
        <f>INDEX(樣區!H:H,MATCH(F1508,樣區!E:E,0))</f>
        <v>3月,5月</v>
      </c>
      <c r="W1508" s="3" t="str">
        <f t="shared" si="287"/>
        <v>Y</v>
      </c>
      <c r="X1508" s="3" t="str">
        <f t="shared" si="288"/>
        <v/>
      </c>
      <c r="Y1508" s="3" t="str">
        <f t="shared" si="289"/>
        <v>時間太晚</v>
      </c>
      <c r="Z1508" s="3" t="str">
        <f t="shared" si="290"/>
        <v/>
      </c>
      <c r="AA1508" s="3" t="str">
        <f t="shared" si="291"/>
        <v/>
      </c>
      <c r="AB1508" s="249" t="str">
        <f t="shared" si="292"/>
        <v/>
      </c>
      <c r="AC1508" s="3" t="str">
        <f t="shared" si="293"/>
        <v/>
      </c>
      <c r="AD1508" s="5" t="str">
        <f t="shared" si="286"/>
        <v/>
      </c>
      <c r="AE1508" s="3" t="str">
        <f t="shared" si="294"/>
        <v/>
      </c>
      <c r="AF1508" s="3"/>
      <c r="AH1508">
        <f>MATCH(ROUND(M1508,0)&amp;ROUND(N1508,0),樣點!N:N,0)</f>
        <v>1334</v>
      </c>
      <c r="AI1508" s="5">
        <f t="shared" si="295"/>
        <v>4.8611109959892929E-3</v>
      </c>
    </row>
    <row r="1509" spans="3:35">
      <c r="C1509" s="246" t="s">
        <v>610</v>
      </c>
      <c r="D1509" s="246" t="s">
        <v>722</v>
      </c>
      <c r="E1509" s="246" t="s">
        <v>755</v>
      </c>
      <c r="F1509" s="246" t="s">
        <v>756</v>
      </c>
      <c r="G1509" s="246">
        <v>2019</v>
      </c>
      <c r="H1509" s="246">
        <v>3</v>
      </c>
      <c r="I1509" s="246">
        <v>24</v>
      </c>
      <c r="J1509" s="246">
        <v>1</v>
      </c>
      <c r="K1509" s="246" t="s">
        <v>757</v>
      </c>
      <c r="L1509" s="247">
        <v>8</v>
      </c>
      <c r="M1509" s="246">
        <v>220364</v>
      </c>
      <c r="N1509" s="246">
        <v>2518580</v>
      </c>
      <c r="O1509" s="246">
        <v>11</v>
      </c>
      <c r="P1509" s="246">
        <v>0</v>
      </c>
      <c r="Q1509" s="246">
        <v>0</v>
      </c>
      <c r="R1509" s="246"/>
      <c r="S1509" s="246"/>
      <c r="T1509" s="246" t="s">
        <v>26</v>
      </c>
      <c r="U1509" s="246"/>
      <c r="V1509" t="str">
        <f>INDEX(樣區!H:H,MATCH(F1509,樣區!E:E,0))</f>
        <v>3月,5月</v>
      </c>
      <c r="W1509" s="3" t="str">
        <f t="shared" si="287"/>
        <v>Y</v>
      </c>
      <c r="X1509" s="3" t="str">
        <f t="shared" si="288"/>
        <v/>
      </c>
      <c r="Y1509" s="3" t="str">
        <f t="shared" si="289"/>
        <v>時間太晚</v>
      </c>
      <c r="Z1509" s="3" t="str">
        <f t="shared" si="290"/>
        <v/>
      </c>
      <c r="AA1509" s="3" t="str">
        <f t="shared" si="291"/>
        <v/>
      </c>
      <c r="AB1509" s="249" t="str">
        <f t="shared" si="292"/>
        <v/>
      </c>
      <c r="AC1509" s="3" t="str">
        <f t="shared" si="293"/>
        <v/>
      </c>
      <c r="AD1509" s="5" t="str">
        <f t="shared" si="286"/>
        <v/>
      </c>
      <c r="AE1509" s="3" t="str">
        <f t="shared" si="294"/>
        <v/>
      </c>
      <c r="AF1509" s="3"/>
      <c r="AH1509">
        <f>MATCH(ROUND(M1509,0)&amp;ROUND(N1509,0),樣點!N:N,0)</f>
        <v>1335</v>
      </c>
      <c r="AI1509" s="5">
        <f t="shared" si="295"/>
        <v>5.5555549915879965E-3</v>
      </c>
    </row>
    <row r="1510" spans="3:35">
      <c r="C1510" s="246" t="s">
        <v>610</v>
      </c>
      <c r="D1510" s="246" t="s">
        <v>722</v>
      </c>
      <c r="E1510" s="246" t="s">
        <v>755</v>
      </c>
      <c r="F1510" s="246" t="s">
        <v>756</v>
      </c>
      <c r="G1510" s="246">
        <v>2019</v>
      </c>
      <c r="H1510" s="246">
        <v>3</v>
      </c>
      <c r="I1510" s="246">
        <v>24</v>
      </c>
      <c r="J1510" s="246">
        <v>1</v>
      </c>
      <c r="K1510" s="246" t="s">
        <v>757</v>
      </c>
      <c r="L1510" s="247">
        <v>9</v>
      </c>
      <c r="M1510" s="246">
        <v>220632</v>
      </c>
      <c r="N1510" s="246">
        <v>2518339</v>
      </c>
      <c r="O1510" s="246">
        <v>11</v>
      </c>
      <c r="P1510" s="246">
        <v>8</v>
      </c>
      <c r="Q1510" s="246">
        <v>1</v>
      </c>
      <c r="R1510" s="246" t="s">
        <v>75</v>
      </c>
      <c r="S1510" s="246" t="s">
        <v>44</v>
      </c>
      <c r="T1510" s="246" t="s">
        <v>26</v>
      </c>
      <c r="U1510" s="246" t="s">
        <v>783</v>
      </c>
      <c r="V1510" t="str">
        <f>INDEX(樣區!H:H,MATCH(F1510,樣區!E:E,0))</f>
        <v>3月,5月</v>
      </c>
      <c r="W1510" s="3" t="str">
        <f t="shared" si="287"/>
        <v>Y</v>
      </c>
      <c r="X1510" s="3" t="str">
        <f t="shared" si="288"/>
        <v/>
      </c>
      <c r="Y1510" s="3" t="str">
        <f t="shared" si="289"/>
        <v>時間太晚</v>
      </c>
      <c r="Z1510" s="3" t="str">
        <f t="shared" si="290"/>
        <v/>
      </c>
      <c r="AA1510" s="3" t="str">
        <f t="shared" si="291"/>
        <v/>
      </c>
      <c r="AB1510" s="249" t="str">
        <f t="shared" si="292"/>
        <v>有叫聲應為猴群</v>
      </c>
      <c r="AC1510" s="3" t="str">
        <f t="shared" si="293"/>
        <v/>
      </c>
      <c r="AD1510" s="5" t="str">
        <f t="shared" ref="AD1510:AD1520" si="296">IF(ISBLANK(O1510),"需記錄時間",IFERROR(IF((AI1510-TIME(0,5,59))&lt;0,"需計滿6分鐘",""),""))</f>
        <v/>
      </c>
      <c r="AE1510" s="3" t="str">
        <f t="shared" si="294"/>
        <v/>
      </c>
      <c r="AF1510" s="3"/>
      <c r="AH1510">
        <f>MATCH(ROUND(M1510,0)&amp;ROUND(N1510,0),樣點!N:N,0)</f>
        <v>1336</v>
      </c>
      <c r="AI1510" s="5" t="str">
        <f t="shared" si="295"/>
        <v/>
      </c>
    </row>
    <row r="1511" spans="3:35">
      <c r="C1511" s="246" t="s">
        <v>610</v>
      </c>
      <c r="D1511" s="246" t="s">
        <v>722</v>
      </c>
      <c r="E1511" s="246" t="s">
        <v>758</v>
      </c>
      <c r="F1511" s="246" t="s">
        <v>759</v>
      </c>
      <c r="G1511" s="246">
        <v>2019</v>
      </c>
      <c r="H1511" s="246">
        <v>3</v>
      </c>
      <c r="I1511" s="246">
        <v>28</v>
      </c>
      <c r="J1511" s="246">
        <v>1</v>
      </c>
      <c r="K1511" s="246" t="s">
        <v>760</v>
      </c>
      <c r="L1511" s="247">
        <v>1</v>
      </c>
      <c r="M1511" s="246">
        <v>216095</v>
      </c>
      <c r="N1511" s="246">
        <v>2489762</v>
      </c>
      <c r="O1511" s="246">
        <v>9</v>
      </c>
      <c r="P1511" s="246">
        <v>8</v>
      </c>
      <c r="Q1511" s="246">
        <v>0</v>
      </c>
      <c r="R1511" s="246"/>
      <c r="S1511" s="246"/>
      <c r="T1511" s="246" t="s">
        <v>26</v>
      </c>
      <c r="U1511" s="246"/>
      <c r="V1511" t="str">
        <f>INDEX(樣區!H:H,MATCH(F1511,樣區!E:E,0))</f>
        <v>3月,5月</v>
      </c>
      <c r="W1511" s="3" t="str">
        <f t="shared" si="287"/>
        <v>Y</v>
      </c>
      <c r="X1511" s="3" t="str">
        <f t="shared" si="288"/>
        <v/>
      </c>
      <c r="Y1511" s="3" t="str">
        <f t="shared" si="289"/>
        <v/>
      </c>
      <c r="Z1511" s="3" t="str">
        <f t="shared" si="290"/>
        <v/>
      </c>
      <c r="AA1511" s="3" t="str">
        <f t="shared" si="291"/>
        <v/>
      </c>
      <c r="AB1511" s="249" t="str">
        <f t="shared" si="292"/>
        <v/>
      </c>
      <c r="AC1511" s="3" t="str">
        <f t="shared" si="293"/>
        <v/>
      </c>
      <c r="AD1511" s="5" t="str">
        <f t="shared" si="296"/>
        <v/>
      </c>
      <c r="AE1511" s="3" t="str">
        <f t="shared" si="294"/>
        <v/>
      </c>
      <c r="AF1511" s="3"/>
      <c r="AH1511">
        <f>MATCH(ROUND(M1511,0)&amp;ROUND(N1511,0),樣點!N:N,0)</f>
        <v>1337</v>
      </c>
      <c r="AI1511" s="5">
        <f t="shared" si="295"/>
        <v>9.0277779963798821E-3</v>
      </c>
    </row>
    <row r="1512" spans="3:35">
      <c r="C1512" s="246" t="s">
        <v>610</v>
      </c>
      <c r="D1512" s="246" t="s">
        <v>722</v>
      </c>
      <c r="E1512" s="246" t="s">
        <v>758</v>
      </c>
      <c r="F1512" s="246" t="s">
        <v>759</v>
      </c>
      <c r="G1512" s="246">
        <v>2019</v>
      </c>
      <c r="H1512" s="246">
        <v>3</v>
      </c>
      <c r="I1512" s="246">
        <v>28</v>
      </c>
      <c r="J1512" s="246">
        <v>1</v>
      </c>
      <c r="K1512" s="246" t="s">
        <v>760</v>
      </c>
      <c r="L1512" s="247">
        <v>2</v>
      </c>
      <c r="M1512" s="246">
        <v>216079</v>
      </c>
      <c r="N1512" s="246">
        <v>2490271</v>
      </c>
      <c r="O1512" s="246">
        <v>9</v>
      </c>
      <c r="P1512" s="246">
        <v>21</v>
      </c>
      <c r="Q1512" s="246">
        <v>0</v>
      </c>
      <c r="R1512" s="246"/>
      <c r="S1512" s="246"/>
      <c r="T1512" s="246" t="s">
        <v>26</v>
      </c>
      <c r="U1512" s="246"/>
      <c r="V1512" t="str">
        <f>INDEX(樣區!H:H,MATCH(F1512,樣區!E:E,0))</f>
        <v>3月,5月</v>
      </c>
      <c r="W1512" s="3" t="str">
        <f t="shared" si="287"/>
        <v>Y</v>
      </c>
      <c r="X1512" s="3" t="str">
        <f t="shared" si="288"/>
        <v/>
      </c>
      <c r="Y1512" s="3" t="str">
        <f t="shared" si="289"/>
        <v/>
      </c>
      <c r="Z1512" s="3" t="str">
        <f t="shared" si="290"/>
        <v/>
      </c>
      <c r="AA1512" s="3" t="str">
        <f t="shared" si="291"/>
        <v/>
      </c>
      <c r="AB1512" s="249" t="str">
        <f t="shared" si="292"/>
        <v/>
      </c>
      <c r="AC1512" s="3" t="str">
        <f t="shared" si="293"/>
        <v/>
      </c>
      <c r="AD1512" s="5" t="str">
        <f t="shared" si="296"/>
        <v/>
      </c>
      <c r="AE1512" s="3" t="str">
        <f t="shared" si="294"/>
        <v/>
      </c>
      <c r="AF1512" s="3"/>
      <c r="AH1512">
        <f>MATCH(ROUND(M1512,0)&amp;ROUND(N1512,0),樣點!N:N,0)</f>
        <v>1338</v>
      </c>
      <c r="AI1512" s="5">
        <f t="shared" si="295"/>
        <v>8.3333330112509429E-3</v>
      </c>
    </row>
    <row r="1513" spans="3:35">
      <c r="C1513" s="246" t="s">
        <v>610</v>
      </c>
      <c r="D1513" s="246" t="s">
        <v>722</v>
      </c>
      <c r="E1513" s="246" t="s">
        <v>758</v>
      </c>
      <c r="F1513" s="246" t="s">
        <v>759</v>
      </c>
      <c r="G1513" s="246">
        <v>2019</v>
      </c>
      <c r="H1513" s="246">
        <v>3</v>
      </c>
      <c r="I1513" s="246">
        <v>28</v>
      </c>
      <c r="J1513" s="246">
        <v>1</v>
      </c>
      <c r="K1513" s="246" t="s">
        <v>760</v>
      </c>
      <c r="L1513" s="247">
        <v>3</v>
      </c>
      <c r="M1513" s="246">
        <v>216331</v>
      </c>
      <c r="N1513" s="246">
        <v>2490542</v>
      </c>
      <c r="O1513" s="246">
        <v>9</v>
      </c>
      <c r="P1513" s="246">
        <v>33</v>
      </c>
      <c r="Q1513" s="246">
        <v>0</v>
      </c>
      <c r="R1513" s="246"/>
      <c r="S1513" s="246"/>
      <c r="T1513" s="246" t="s">
        <v>26</v>
      </c>
      <c r="U1513" s="246"/>
      <c r="V1513" t="str">
        <f>INDEX(樣區!H:H,MATCH(F1513,樣區!E:E,0))</f>
        <v>3月,5月</v>
      </c>
      <c r="W1513" s="3" t="str">
        <f t="shared" si="287"/>
        <v>Y</v>
      </c>
      <c r="X1513" s="3" t="str">
        <f t="shared" si="288"/>
        <v/>
      </c>
      <c r="Y1513" s="3" t="str">
        <f t="shared" si="289"/>
        <v/>
      </c>
      <c r="Z1513" s="3" t="str">
        <f t="shared" si="290"/>
        <v/>
      </c>
      <c r="AA1513" s="3" t="str">
        <f t="shared" si="291"/>
        <v/>
      </c>
      <c r="AB1513" s="249" t="str">
        <f t="shared" si="292"/>
        <v/>
      </c>
      <c r="AC1513" s="3" t="str">
        <f t="shared" si="293"/>
        <v/>
      </c>
      <c r="AD1513" s="5" t="str">
        <f t="shared" si="296"/>
        <v/>
      </c>
      <c r="AE1513" s="3" t="str">
        <f t="shared" si="294"/>
        <v/>
      </c>
      <c r="AF1513" s="3"/>
      <c r="AH1513">
        <f>MATCH(ROUND(M1513,0)&amp;ROUND(N1513,0),樣點!N:N,0)</f>
        <v>1339</v>
      </c>
      <c r="AI1513" s="5">
        <f t="shared" si="295"/>
        <v>6.9444450200535357E-3</v>
      </c>
    </row>
    <row r="1514" spans="3:35">
      <c r="C1514" s="246" t="s">
        <v>610</v>
      </c>
      <c r="D1514" s="246" t="s">
        <v>722</v>
      </c>
      <c r="E1514" s="246" t="s">
        <v>758</v>
      </c>
      <c r="F1514" s="246" t="s">
        <v>759</v>
      </c>
      <c r="G1514" s="246">
        <v>2019</v>
      </c>
      <c r="H1514" s="246">
        <v>3</v>
      </c>
      <c r="I1514" s="246">
        <v>28</v>
      </c>
      <c r="J1514" s="246">
        <v>1</v>
      </c>
      <c r="K1514" s="246" t="s">
        <v>760</v>
      </c>
      <c r="L1514" s="247">
        <v>4</v>
      </c>
      <c r="M1514" s="246">
        <v>216349</v>
      </c>
      <c r="N1514" s="246">
        <v>2490860</v>
      </c>
      <c r="O1514" s="246">
        <v>9</v>
      </c>
      <c r="P1514" s="246">
        <v>43</v>
      </c>
      <c r="Q1514" s="246">
        <v>0</v>
      </c>
      <c r="R1514" s="246"/>
      <c r="S1514" s="246"/>
      <c r="T1514" s="246" t="s">
        <v>26</v>
      </c>
      <c r="U1514" s="246"/>
      <c r="V1514" t="str">
        <f>INDEX(樣區!H:H,MATCH(F1514,樣區!E:E,0))</f>
        <v>3月,5月</v>
      </c>
      <c r="W1514" s="3" t="str">
        <f t="shared" si="287"/>
        <v>Y</v>
      </c>
      <c r="X1514" s="3" t="str">
        <f t="shared" si="288"/>
        <v/>
      </c>
      <c r="Y1514" s="3" t="str">
        <f t="shared" si="289"/>
        <v/>
      </c>
      <c r="Z1514" s="3" t="str">
        <f t="shared" si="290"/>
        <v/>
      </c>
      <c r="AA1514" s="3" t="str">
        <f t="shared" si="291"/>
        <v/>
      </c>
      <c r="AB1514" s="249" t="str">
        <f t="shared" si="292"/>
        <v/>
      </c>
      <c r="AC1514" s="3" t="str">
        <f t="shared" si="293"/>
        <v/>
      </c>
      <c r="AD1514" s="5" t="str">
        <f t="shared" si="296"/>
        <v/>
      </c>
      <c r="AE1514" s="3" t="str">
        <f t="shared" si="294"/>
        <v/>
      </c>
      <c r="AF1514" s="3"/>
      <c r="AH1514">
        <f>MATCH(ROUND(M1514,0)&amp;ROUND(N1514,0),樣點!N:N,0)</f>
        <v>1340</v>
      </c>
      <c r="AI1514" s="5">
        <f t="shared" si="295"/>
        <v>8.333332953043282E-3</v>
      </c>
    </row>
    <row r="1515" spans="3:35">
      <c r="C1515" s="246" t="s">
        <v>610</v>
      </c>
      <c r="D1515" s="246" t="s">
        <v>722</v>
      </c>
      <c r="E1515" s="246" t="s">
        <v>758</v>
      </c>
      <c r="F1515" s="246" t="s">
        <v>759</v>
      </c>
      <c r="G1515" s="246">
        <v>2019</v>
      </c>
      <c r="H1515" s="246">
        <v>3</v>
      </c>
      <c r="I1515" s="246">
        <v>28</v>
      </c>
      <c r="J1515" s="246">
        <v>1</v>
      </c>
      <c r="K1515" s="246" t="s">
        <v>760</v>
      </c>
      <c r="L1515" s="247">
        <v>5</v>
      </c>
      <c r="M1515" s="246">
        <v>217232</v>
      </c>
      <c r="N1515" s="246">
        <v>2491364</v>
      </c>
      <c r="O1515" s="246">
        <v>9</v>
      </c>
      <c r="P1515" s="246">
        <v>55</v>
      </c>
      <c r="Q1515" s="246">
        <v>0</v>
      </c>
      <c r="R1515" s="246"/>
      <c r="S1515" s="246"/>
      <c r="T1515" s="246" t="s">
        <v>31</v>
      </c>
      <c r="U1515" s="246"/>
      <c r="V1515" t="str">
        <f>INDEX(樣區!H:H,MATCH(F1515,樣區!E:E,0))</f>
        <v>3月,5月</v>
      </c>
      <c r="W1515" s="3" t="str">
        <f t="shared" si="287"/>
        <v>Y</v>
      </c>
      <c r="X1515" s="3" t="str">
        <f t="shared" si="288"/>
        <v/>
      </c>
      <c r="Y1515" s="3" t="str">
        <f t="shared" si="289"/>
        <v/>
      </c>
      <c r="Z1515" s="3" t="str">
        <f t="shared" si="290"/>
        <v/>
      </c>
      <c r="AA1515" s="3" t="str">
        <f t="shared" si="291"/>
        <v/>
      </c>
      <c r="AB1515" s="249" t="str">
        <f t="shared" si="292"/>
        <v/>
      </c>
      <c r="AC1515" s="3" t="str">
        <f t="shared" si="293"/>
        <v/>
      </c>
      <c r="AD1515" s="5" t="str">
        <f t="shared" si="296"/>
        <v/>
      </c>
      <c r="AE1515" s="3" t="str">
        <f t="shared" si="294"/>
        <v/>
      </c>
      <c r="AF1515" s="3"/>
      <c r="AH1515">
        <f>MATCH(ROUND(M1515,0)&amp;ROUND(N1515,0),樣點!N:N,0)</f>
        <v>1341</v>
      </c>
      <c r="AI1515" s="5">
        <f t="shared" si="295"/>
        <v>7.6388890156522393E-3</v>
      </c>
    </row>
    <row r="1516" spans="3:35">
      <c r="C1516" s="246" t="s">
        <v>610</v>
      </c>
      <c r="D1516" s="246" t="s">
        <v>722</v>
      </c>
      <c r="E1516" s="246" t="s">
        <v>758</v>
      </c>
      <c r="F1516" s="246" t="s">
        <v>759</v>
      </c>
      <c r="G1516" s="246">
        <v>2019</v>
      </c>
      <c r="H1516" s="246">
        <v>3</v>
      </c>
      <c r="I1516" s="246">
        <v>28</v>
      </c>
      <c r="J1516" s="246">
        <v>1</v>
      </c>
      <c r="K1516" s="246" t="s">
        <v>760</v>
      </c>
      <c r="L1516" s="247">
        <v>6</v>
      </c>
      <c r="M1516" s="246">
        <v>217246</v>
      </c>
      <c r="N1516" s="246">
        <v>2490563</v>
      </c>
      <c r="O1516" s="246">
        <v>10</v>
      </c>
      <c r="P1516" s="246">
        <v>6</v>
      </c>
      <c r="Q1516" s="246">
        <v>0</v>
      </c>
      <c r="R1516" s="246"/>
      <c r="S1516" s="246"/>
      <c r="T1516" s="246" t="s">
        <v>230</v>
      </c>
      <c r="U1516" s="246"/>
      <c r="V1516" t="str">
        <f>INDEX(樣區!H:H,MATCH(F1516,樣區!E:E,0))</f>
        <v>3月,5月</v>
      </c>
      <c r="W1516" s="3" t="str">
        <f t="shared" si="287"/>
        <v>Y</v>
      </c>
      <c r="X1516" s="3" t="str">
        <f t="shared" si="288"/>
        <v/>
      </c>
      <c r="Y1516" s="3" t="str">
        <f t="shared" si="289"/>
        <v>時間太晚</v>
      </c>
      <c r="Z1516" s="3" t="str">
        <f t="shared" si="290"/>
        <v/>
      </c>
      <c r="AA1516" s="3" t="str">
        <f t="shared" si="291"/>
        <v/>
      </c>
      <c r="AB1516" s="249" t="str">
        <f t="shared" si="292"/>
        <v/>
      </c>
      <c r="AC1516" s="3" t="str">
        <f t="shared" si="293"/>
        <v/>
      </c>
      <c r="AD1516" s="5" t="str">
        <f t="shared" si="296"/>
        <v/>
      </c>
      <c r="AE1516" s="3" t="str">
        <f t="shared" si="294"/>
        <v/>
      </c>
      <c r="AF1516" s="3"/>
      <c r="AH1516">
        <f>MATCH(ROUND(M1516,0)&amp;ROUND(N1516,0),樣點!N:N,0)</f>
        <v>1342</v>
      </c>
      <c r="AI1516" s="5">
        <f t="shared" si="295"/>
        <v>7.6388890156522393E-3</v>
      </c>
    </row>
    <row r="1517" spans="3:35">
      <c r="C1517" s="246" t="s">
        <v>610</v>
      </c>
      <c r="D1517" s="246" t="s">
        <v>722</v>
      </c>
      <c r="E1517" s="246" t="s">
        <v>758</v>
      </c>
      <c r="F1517" s="246" t="s">
        <v>759</v>
      </c>
      <c r="G1517" s="246">
        <v>2019</v>
      </c>
      <c r="H1517" s="246">
        <v>3</v>
      </c>
      <c r="I1517" s="246">
        <v>28</v>
      </c>
      <c r="J1517" s="246">
        <v>1</v>
      </c>
      <c r="K1517" s="246" t="s">
        <v>760</v>
      </c>
      <c r="L1517" s="247">
        <v>7</v>
      </c>
      <c r="M1517" s="246">
        <v>217852</v>
      </c>
      <c r="N1517" s="246">
        <v>2491028</v>
      </c>
      <c r="O1517" s="246">
        <v>10</v>
      </c>
      <c r="P1517" s="246">
        <v>17</v>
      </c>
      <c r="Q1517" s="246">
        <v>0</v>
      </c>
      <c r="R1517" s="246"/>
      <c r="S1517" s="246"/>
      <c r="T1517" s="246" t="s">
        <v>26</v>
      </c>
      <c r="U1517" s="246"/>
      <c r="V1517" t="str">
        <f>INDEX(樣區!H:H,MATCH(F1517,樣區!E:E,0))</f>
        <v>3月,5月</v>
      </c>
      <c r="W1517" s="3" t="str">
        <f t="shared" si="287"/>
        <v>Y</v>
      </c>
      <c r="X1517" s="3" t="str">
        <f t="shared" si="288"/>
        <v/>
      </c>
      <c r="Y1517" s="3" t="str">
        <f t="shared" si="289"/>
        <v>時間太晚</v>
      </c>
      <c r="Z1517" s="3" t="str">
        <f t="shared" si="290"/>
        <v/>
      </c>
      <c r="AA1517" s="3" t="str">
        <f t="shared" si="291"/>
        <v/>
      </c>
      <c r="AB1517" s="249" t="str">
        <f t="shared" si="292"/>
        <v/>
      </c>
      <c r="AC1517" s="3" t="str">
        <f t="shared" si="293"/>
        <v/>
      </c>
      <c r="AD1517" s="5" t="str">
        <f t="shared" si="296"/>
        <v/>
      </c>
      <c r="AE1517" s="3" t="str">
        <f t="shared" si="294"/>
        <v/>
      </c>
      <c r="AF1517" s="3"/>
      <c r="AH1517">
        <f>MATCH(ROUND(M1517,0)&amp;ROUND(N1517,0),樣點!N:N,0)</f>
        <v>1343</v>
      </c>
      <c r="AI1517" s="5">
        <f t="shared" si="295"/>
        <v>1.0416665987577289E-2</v>
      </c>
    </row>
    <row r="1518" spans="3:35">
      <c r="C1518" s="246" t="s">
        <v>610</v>
      </c>
      <c r="D1518" s="246" t="s">
        <v>722</v>
      </c>
      <c r="E1518" s="246" t="s">
        <v>758</v>
      </c>
      <c r="F1518" s="246" t="s">
        <v>759</v>
      </c>
      <c r="G1518" s="246">
        <v>2019</v>
      </c>
      <c r="H1518" s="246">
        <v>3</v>
      </c>
      <c r="I1518" s="246">
        <v>28</v>
      </c>
      <c r="J1518" s="246">
        <v>1</v>
      </c>
      <c r="K1518" s="246" t="s">
        <v>760</v>
      </c>
      <c r="L1518" s="247">
        <v>8</v>
      </c>
      <c r="M1518" s="246">
        <v>217389</v>
      </c>
      <c r="N1518" s="246">
        <v>2491909</v>
      </c>
      <c r="O1518" s="246">
        <v>10</v>
      </c>
      <c r="P1518" s="246">
        <v>32</v>
      </c>
      <c r="Q1518" s="246">
        <v>0</v>
      </c>
      <c r="R1518" s="246"/>
      <c r="S1518" s="246"/>
      <c r="T1518" s="246" t="s">
        <v>31</v>
      </c>
      <c r="U1518" s="246"/>
      <c r="V1518" t="str">
        <f>INDEX(樣區!H:H,MATCH(F1518,樣區!E:E,0))</f>
        <v>3月,5月</v>
      </c>
      <c r="W1518" s="3" t="str">
        <f t="shared" si="287"/>
        <v>Y</v>
      </c>
      <c r="X1518" s="3" t="str">
        <f t="shared" si="288"/>
        <v/>
      </c>
      <c r="Y1518" s="3" t="str">
        <f t="shared" si="289"/>
        <v>時間太晚</v>
      </c>
      <c r="Z1518" s="3" t="str">
        <f t="shared" si="290"/>
        <v/>
      </c>
      <c r="AA1518" s="3" t="str">
        <f t="shared" si="291"/>
        <v/>
      </c>
      <c r="AB1518" s="249" t="str">
        <f t="shared" si="292"/>
        <v/>
      </c>
      <c r="AC1518" s="3" t="str">
        <f t="shared" si="293"/>
        <v/>
      </c>
      <c r="AD1518" s="5" t="str">
        <f t="shared" si="296"/>
        <v/>
      </c>
      <c r="AE1518" s="3" t="str">
        <f t="shared" si="294"/>
        <v/>
      </c>
      <c r="AF1518" s="3"/>
      <c r="AH1518">
        <f>MATCH(ROUND(M1518,0)&amp;ROUND(N1518,0),樣點!N:N,0)</f>
        <v>1344</v>
      </c>
      <c r="AI1518" s="5" t="str">
        <f t="shared" si="295"/>
        <v/>
      </c>
    </row>
    <row r="1519" spans="3:35">
      <c r="C1519" s="246" t="s">
        <v>610</v>
      </c>
      <c r="D1519" s="246" t="s">
        <v>722</v>
      </c>
      <c r="E1519" s="246" t="s">
        <v>761</v>
      </c>
      <c r="F1519" s="246" t="s">
        <v>762</v>
      </c>
      <c r="G1519" s="246">
        <v>2019</v>
      </c>
      <c r="H1519" s="246">
        <v>3</v>
      </c>
      <c r="I1519" s="246">
        <v>25</v>
      </c>
      <c r="J1519" s="246">
        <v>1</v>
      </c>
      <c r="K1519" s="246" t="s">
        <v>763</v>
      </c>
      <c r="L1519" s="247">
        <v>1</v>
      </c>
      <c r="M1519" s="246">
        <v>221266</v>
      </c>
      <c r="N1519" s="246">
        <v>2464484</v>
      </c>
      <c r="O1519" s="246">
        <v>9</v>
      </c>
      <c r="P1519" s="246">
        <v>47</v>
      </c>
      <c r="Q1519" s="246">
        <v>0</v>
      </c>
      <c r="R1519" s="246"/>
      <c r="S1519" s="246"/>
      <c r="T1519" s="246" t="s">
        <v>26</v>
      </c>
      <c r="U1519" s="246"/>
      <c r="V1519" t="str">
        <f>INDEX(樣區!H:H,MATCH(F1519,樣區!E:E,0))</f>
        <v>3月,5月</v>
      </c>
      <c r="W1519" s="3" t="str">
        <f t="shared" si="287"/>
        <v>Y</v>
      </c>
      <c r="X1519" s="3" t="str">
        <f t="shared" si="288"/>
        <v/>
      </c>
      <c r="Y1519" s="3" t="str">
        <f t="shared" si="289"/>
        <v/>
      </c>
      <c r="Z1519" s="3" t="str">
        <f t="shared" si="290"/>
        <v/>
      </c>
      <c r="AA1519" s="3" t="str">
        <f t="shared" si="291"/>
        <v/>
      </c>
      <c r="AB1519" s="249" t="str">
        <f t="shared" si="292"/>
        <v/>
      </c>
      <c r="AC1519" s="3" t="str">
        <f t="shared" si="293"/>
        <v/>
      </c>
      <c r="AD1519" s="5" t="str">
        <f t="shared" si="296"/>
        <v/>
      </c>
      <c r="AE1519" s="3" t="str">
        <f t="shared" si="294"/>
        <v/>
      </c>
      <c r="AF1519" s="3"/>
      <c r="AH1519">
        <f>MATCH(ROUND(M1519,0)&amp;ROUND(N1519,0),樣點!N:N,0)</f>
        <v>1345</v>
      </c>
      <c r="AI1519" s="5">
        <f t="shared" si="295"/>
        <v>5.555555981118232E-3</v>
      </c>
    </row>
    <row r="1520" spans="3:35">
      <c r="C1520" s="246" t="s">
        <v>610</v>
      </c>
      <c r="D1520" s="246" t="s">
        <v>722</v>
      </c>
      <c r="E1520" s="246" t="s">
        <v>761</v>
      </c>
      <c r="F1520" s="246" t="s">
        <v>762</v>
      </c>
      <c r="G1520" s="246">
        <v>2019</v>
      </c>
      <c r="H1520" s="246">
        <v>3</v>
      </c>
      <c r="I1520" s="246">
        <v>25</v>
      </c>
      <c r="J1520" s="246">
        <v>1</v>
      </c>
      <c r="K1520" s="246" t="s">
        <v>763</v>
      </c>
      <c r="L1520" s="247">
        <v>2</v>
      </c>
      <c r="M1520" s="246">
        <v>221655</v>
      </c>
      <c r="N1520" s="246">
        <v>2464484</v>
      </c>
      <c r="O1520" s="246">
        <v>9</v>
      </c>
      <c r="P1520" s="246">
        <v>55</v>
      </c>
      <c r="Q1520" s="246">
        <v>0</v>
      </c>
      <c r="R1520" s="246"/>
      <c r="S1520" s="246"/>
      <c r="T1520" s="246" t="s">
        <v>26</v>
      </c>
      <c r="U1520" s="246"/>
      <c r="V1520" t="str">
        <f>INDEX(樣區!H:H,MATCH(F1520,樣區!E:E,0))</f>
        <v>3月,5月</v>
      </c>
      <c r="W1520" s="3" t="str">
        <f t="shared" si="287"/>
        <v>Y</v>
      </c>
      <c r="X1520" s="3" t="str">
        <f t="shared" si="288"/>
        <v/>
      </c>
      <c r="Y1520" s="3" t="str">
        <f t="shared" si="289"/>
        <v/>
      </c>
      <c r="Z1520" s="3" t="str">
        <f t="shared" si="290"/>
        <v/>
      </c>
      <c r="AA1520" s="3" t="str">
        <f t="shared" si="291"/>
        <v/>
      </c>
      <c r="AB1520" s="249" t="str">
        <f t="shared" si="292"/>
        <v/>
      </c>
      <c r="AC1520" s="3" t="str">
        <f t="shared" si="293"/>
        <v/>
      </c>
      <c r="AD1520" s="5" t="str">
        <f t="shared" si="296"/>
        <v/>
      </c>
      <c r="AE1520" s="3" t="str">
        <f t="shared" si="294"/>
        <v/>
      </c>
      <c r="AF1520" s="3"/>
      <c r="AH1520">
        <f>MATCH(ROUND(M1520,0)&amp;ROUND(N1520,0),樣點!N:N,0)</f>
        <v>1346</v>
      </c>
      <c r="AI1520" s="5">
        <f t="shared" si="295"/>
        <v>4.8611110541969538E-3</v>
      </c>
    </row>
    <row r="1521" spans="3:35">
      <c r="C1521" s="246" t="s">
        <v>610</v>
      </c>
      <c r="D1521" s="246" t="s">
        <v>722</v>
      </c>
      <c r="E1521" s="246" t="s">
        <v>761</v>
      </c>
      <c r="F1521" s="246" t="s">
        <v>762</v>
      </c>
      <c r="G1521" s="246">
        <v>2019</v>
      </c>
      <c r="H1521" s="246">
        <v>3</v>
      </c>
      <c r="I1521" s="246">
        <v>25</v>
      </c>
      <c r="J1521" s="246">
        <v>1</v>
      </c>
      <c r="K1521" s="246" t="s">
        <v>763</v>
      </c>
      <c r="L1521" s="247">
        <v>3</v>
      </c>
      <c r="M1521" s="246">
        <v>221901</v>
      </c>
      <c r="N1521" s="246">
        <v>3464457</v>
      </c>
      <c r="O1521" s="246">
        <v>10</v>
      </c>
      <c r="P1521" s="246">
        <v>2</v>
      </c>
      <c r="Q1521" s="246">
        <v>0</v>
      </c>
      <c r="R1521" s="246"/>
      <c r="S1521" s="246"/>
      <c r="T1521" s="246" t="s">
        <v>26</v>
      </c>
      <c r="U1521" s="246"/>
      <c r="V1521" t="str">
        <f>INDEX(樣區!H:H,MATCH(F1521,樣區!E:E,0))</f>
        <v>3月,5月</v>
      </c>
      <c r="W1521" s="3" t="str">
        <f t="shared" si="287"/>
        <v>N</v>
      </c>
      <c r="X1521" s="3" t="str">
        <f t="shared" si="288"/>
        <v/>
      </c>
      <c r="Y1521" s="3" t="str">
        <f t="shared" si="289"/>
        <v>時間太晚</v>
      </c>
      <c r="Z1521" s="3" t="str">
        <f t="shared" si="290"/>
        <v/>
      </c>
      <c r="AA1521" s="3" t="str">
        <f t="shared" si="291"/>
        <v/>
      </c>
      <c r="AB1521" s="2" t="str">
        <f t="shared" si="292"/>
        <v/>
      </c>
      <c r="AC1521" s="3" t="str">
        <f t="shared" si="293"/>
        <v/>
      </c>
      <c r="AD1521" s="5" t="str">
        <f>IF(ISBLANK(O1521),"需記錄時間",IFERROR(IF((AI1521-TIME(0,5,59))&lt;0,"需計滿6分鍾",""),""))</f>
        <v/>
      </c>
      <c r="AE1521" s="3" t="str">
        <f t="shared" si="294"/>
        <v/>
      </c>
      <c r="AF1521" s="3"/>
      <c r="AH1521" t="e">
        <f>MATCH(ROUND(M1521,0)&amp;ROUND(N1521,0),樣點!N:N,0)</f>
        <v>#N/A</v>
      </c>
      <c r="AI1521" s="5">
        <f t="shared" si="295"/>
        <v>5.555555981118232E-3</v>
      </c>
    </row>
    <row r="1522" spans="3:35">
      <c r="C1522" s="246" t="s">
        <v>610</v>
      </c>
      <c r="D1522" s="246" t="s">
        <v>722</v>
      </c>
      <c r="E1522" s="246" t="s">
        <v>761</v>
      </c>
      <c r="F1522" s="246" t="s">
        <v>762</v>
      </c>
      <c r="G1522" s="246">
        <v>2019</v>
      </c>
      <c r="H1522" s="246">
        <v>3</v>
      </c>
      <c r="I1522" s="246">
        <v>25</v>
      </c>
      <c r="J1522" s="246">
        <v>1</v>
      </c>
      <c r="K1522" s="246" t="s">
        <v>763</v>
      </c>
      <c r="L1522" s="247">
        <v>4</v>
      </c>
      <c r="M1522" s="246">
        <v>222096</v>
      </c>
      <c r="N1522" s="246">
        <v>2464226</v>
      </c>
      <c r="O1522" s="246">
        <v>10</v>
      </c>
      <c r="P1522" s="246">
        <v>10</v>
      </c>
      <c r="Q1522" s="246">
        <v>0</v>
      </c>
      <c r="R1522" s="246"/>
      <c r="S1522" s="246"/>
      <c r="T1522" s="246" t="s">
        <v>26</v>
      </c>
      <c r="U1522" s="246"/>
      <c r="V1522" t="str">
        <f>INDEX(樣區!H:H,MATCH(F1522,樣區!E:E,0))</f>
        <v>3月,5月</v>
      </c>
      <c r="W1522" s="3" t="str">
        <f t="shared" si="287"/>
        <v>Y</v>
      </c>
      <c r="X1522" s="3" t="str">
        <f t="shared" si="288"/>
        <v/>
      </c>
      <c r="Y1522" s="3" t="str">
        <f t="shared" si="289"/>
        <v>時間太晚</v>
      </c>
      <c r="Z1522" s="3" t="str">
        <f t="shared" si="290"/>
        <v/>
      </c>
      <c r="AA1522" s="3" t="str">
        <f t="shared" si="291"/>
        <v/>
      </c>
      <c r="AB1522" s="249" t="str">
        <f t="shared" si="292"/>
        <v/>
      </c>
      <c r="AC1522" s="3" t="str">
        <f t="shared" si="293"/>
        <v/>
      </c>
      <c r="AD1522" s="5" t="str">
        <f t="shared" ref="AD1522:AD1532" si="297">IF(ISBLANK(O1522),"需記錄時間",IFERROR(IF((AI1522-TIME(0,5,59))&lt;0,"需計滿6分鐘",""),""))</f>
        <v/>
      </c>
      <c r="AE1522" s="3" t="str">
        <f t="shared" si="294"/>
        <v/>
      </c>
      <c r="AF1522" s="3"/>
      <c r="AH1522">
        <f>MATCH(ROUND(M1522,0)&amp;ROUND(N1522,0),樣點!N:N,0)</f>
        <v>1347</v>
      </c>
      <c r="AI1522" s="5">
        <f t="shared" si="295"/>
        <v>6.2499999767169356E-3</v>
      </c>
    </row>
    <row r="1523" spans="3:35">
      <c r="C1523" s="246" t="s">
        <v>610</v>
      </c>
      <c r="D1523" s="246" t="s">
        <v>722</v>
      </c>
      <c r="E1523" s="246" t="s">
        <v>761</v>
      </c>
      <c r="F1523" s="246" t="s">
        <v>762</v>
      </c>
      <c r="G1523" s="246">
        <v>2019</v>
      </c>
      <c r="H1523" s="246">
        <v>3</v>
      </c>
      <c r="I1523" s="246">
        <v>25</v>
      </c>
      <c r="J1523" s="246">
        <v>1</v>
      </c>
      <c r="K1523" s="246" t="s">
        <v>763</v>
      </c>
      <c r="L1523" s="247">
        <v>5</v>
      </c>
      <c r="M1523" s="246">
        <v>222099</v>
      </c>
      <c r="N1523" s="246">
        <v>2463902</v>
      </c>
      <c r="O1523" s="246">
        <v>10</v>
      </c>
      <c r="P1523" s="246">
        <v>19</v>
      </c>
      <c r="Q1523" s="246">
        <v>0</v>
      </c>
      <c r="R1523" s="246"/>
      <c r="S1523" s="246"/>
      <c r="T1523" s="246" t="s">
        <v>26</v>
      </c>
      <c r="U1523" s="246"/>
      <c r="V1523" t="str">
        <f>INDEX(樣區!H:H,MATCH(F1523,樣區!E:E,0))</f>
        <v>3月,5月</v>
      </c>
      <c r="W1523" s="3" t="str">
        <f t="shared" si="287"/>
        <v>Y</v>
      </c>
      <c r="X1523" s="3" t="str">
        <f t="shared" si="288"/>
        <v/>
      </c>
      <c r="Y1523" s="3" t="str">
        <f t="shared" si="289"/>
        <v>時間太晚</v>
      </c>
      <c r="Z1523" s="3" t="str">
        <f t="shared" si="290"/>
        <v/>
      </c>
      <c r="AA1523" s="3" t="str">
        <f t="shared" si="291"/>
        <v/>
      </c>
      <c r="AB1523" s="249" t="str">
        <f t="shared" si="292"/>
        <v/>
      </c>
      <c r="AC1523" s="3" t="str">
        <f t="shared" si="293"/>
        <v/>
      </c>
      <c r="AD1523" s="5" t="str">
        <f t="shared" si="297"/>
        <v>需計滿6分鐘</v>
      </c>
      <c r="AE1523" s="3" t="str">
        <f t="shared" si="294"/>
        <v/>
      </c>
      <c r="AF1523" s="3"/>
      <c r="AH1523">
        <f>MATCH(ROUND(M1523,0)&amp;ROUND(N1523,0),樣點!N:N,0)</f>
        <v>1348</v>
      </c>
      <c r="AI1523" s="5">
        <f t="shared" si="295"/>
        <v>3.4722220152616501E-3</v>
      </c>
    </row>
    <row r="1524" spans="3:35">
      <c r="C1524" s="246" t="s">
        <v>610</v>
      </c>
      <c r="D1524" s="246" t="s">
        <v>722</v>
      </c>
      <c r="E1524" s="246" t="s">
        <v>761</v>
      </c>
      <c r="F1524" s="246" t="s">
        <v>762</v>
      </c>
      <c r="G1524" s="246">
        <v>2019</v>
      </c>
      <c r="H1524" s="246">
        <v>3</v>
      </c>
      <c r="I1524" s="246">
        <v>25</v>
      </c>
      <c r="J1524" s="246">
        <v>1</v>
      </c>
      <c r="K1524" s="246" t="s">
        <v>763</v>
      </c>
      <c r="L1524" s="247">
        <v>6</v>
      </c>
      <c r="M1524" s="246">
        <v>221934</v>
      </c>
      <c r="N1524" s="246">
        <v>2463714</v>
      </c>
      <c r="O1524" s="246">
        <v>10</v>
      </c>
      <c r="P1524" s="246">
        <v>24</v>
      </c>
      <c r="Q1524" s="246">
        <v>2</v>
      </c>
      <c r="R1524" s="246" t="s">
        <v>75</v>
      </c>
      <c r="S1524" s="246"/>
      <c r="T1524" s="246" t="s">
        <v>26</v>
      </c>
      <c r="U1524" s="246"/>
      <c r="V1524" t="str">
        <f>INDEX(樣區!H:H,MATCH(F1524,樣區!E:E,0))</f>
        <v>3月,5月</v>
      </c>
      <c r="W1524" s="3" t="str">
        <f t="shared" si="287"/>
        <v>Y</v>
      </c>
      <c r="X1524" s="3" t="str">
        <f t="shared" si="288"/>
        <v/>
      </c>
      <c r="Y1524" s="3" t="str">
        <f t="shared" si="289"/>
        <v>時間太晚</v>
      </c>
      <c r="Z1524" s="3" t="str">
        <f t="shared" si="290"/>
        <v/>
      </c>
      <c r="AA1524" s="3" t="str">
        <f t="shared" si="291"/>
        <v/>
      </c>
      <c r="AB1524" s="249" t="str">
        <f t="shared" si="292"/>
        <v/>
      </c>
      <c r="AC1524" s="3" t="str">
        <f t="shared" si="293"/>
        <v/>
      </c>
      <c r="AD1524" s="5" t="str">
        <f t="shared" si="297"/>
        <v/>
      </c>
      <c r="AE1524" s="3" t="str">
        <f t="shared" si="294"/>
        <v/>
      </c>
      <c r="AF1524" s="3"/>
      <c r="AH1524">
        <f>MATCH(ROUND(M1524,0)&amp;ROUND(N1524,0),樣點!N:N,0)</f>
        <v>1349</v>
      </c>
      <c r="AI1524" s="5">
        <f t="shared" si="295"/>
        <v>4.8611109959892929E-3</v>
      </c>
    </row>
    <row r="1525" spans="3:35">
      <c r="C1525" s="246" t="s">
        <v>610</v>
      </c>
      <c r="D1525" s="246" t="s">
        <v>722</v>
      </c>
      <c r="E1525" s="246" t="s">
        <v>761</v>
      </c>
      <c r="F1525" s="246" t="s">
        <v>762</v>
      </c>
      <c r="G1525" s="246">
        <v>2019</v>
      </c>
      <c r="H1525" s="246">
        <v>3</v>
      </c>
      <c r="I1525" s="246">
        <v>25</v>
      </c>
      <c r="J1525" s="246">
        <v>1</v>
      </c>
      <c r="K1525" s="246" t="s">
        <v>763</v>
      </c>
      <c r="L1525" s="247">
        <v>7</v>
      </c>
      <c r="M1525" s="246">
        <v>222033</v>
      </c>
      <c r="N1525" s="246">
        <v>2463461</v>
      </c>
      <c r="O1525" s="246">
        <v>10</v>
      </c>
      <c r="P1525" s="246">
        <v>31</v>
      </c>
      <c r="Q1525" s="246">
        <v>0</v>
      </c>
      <c r="R1525" s="246"/>
      <c r="S1525" s="246"/>
      <c r="T1525" s="246" t="s">
        <v>26</v>
      </c>
      <c r="U1525" s="246"/>
      <c r="V1525" t="str">
        <f>INDEX(樣區!H:H,MATCH(F1525,樣區!E:E,0))</f>
        <v>3月,5月</v>
      </c>
      <c r="W1525" s="3" t="str">
        <f t="shared" si="287"/>
        <v>Y</v>
      </c>
      <c r="X1525" s="3" t="str">
        <f t="shared" si="288"/>
        <v/>
      </c>
      <c r="Y1525" s="3" t="str">
        <f t="shared" si="289"/>
        <v>時間太晚</v>
      </c>
      <c r="Z1525" s="3" t="str">
        <f t="shared" si="290"/>
        <v/>
      </c>
      <c r="AA1525" s="3" t="str">
        <f t="shared" si="291"/>
        <v/>
      </c>
      <c r="AB1525" s="249" t="str">
        <f t="shared" si="292"/>
        <v/>
      </c>
      <c r="AC1525" s="3" t="str">
        <f t="shared" si="293"/>
        <v/>
      </c>
      <c r="AD1525" s="5" t="str">
        <f t="shared" si="297"/>
        <v/>
      </c>
      <c r="AE1525" s="3" t="str">
        <f t="shared" si="294"/>
        <v/>
      </c>
      <c r="AF1525" s="3"/>
      <c r="AH1525">
        <f>MATCH(ROUND(M1525,0)&amp;ROUND(N1525,0),樣點!N:N,0)</f>
        <v>1350</v>
      </c>
      <c r="AI1525" s="5">
        <f t="shared" si="295"/>
        <v>4.1666670003905892E-3</v>
      </c>
    </row>
    <row r="1526" spans="3:35">
      <c r="C1526" s="246" t="s">
        <v>610</v>
      </c>
      <c r="D1526" s="246" t="s">
        <v>722</v>
      </c>
      <c r="E1526" s="246" t="s">
        <v>761</v>
      </c>
      <c r="F1526" s="246" t="s">
        <v>762</v>
      </c>
      <c r="G1526" s="246">
        <v>2019</v>
      </c>
      <c r="H1526" s="246">
        <v>3</v>
      </c>
      <c r="I1526" s="246">
        <v>25</v>
      </c>
      <c r="J1526" s="246">
        <v>1</v>
      </c>
      <c r="K1526" s="246" t="s">
        <v>763</v>
      </c>
      <c r="L1526" s="247">
        <v>8</v>
      </c>
      <c r="M1526" s="246">
        <v>223081</v>
      </c>
      <c r="N1526" s="246">
        <v>2463930</v>
      </c>
      <c r="O1526" s="246">
        <v>10</v>
      </c>
      <c r="P1526" s="246">
        <v>37</v>
      </c>
      <c r="Q1526" s="246">
        <v>0</v>
      </c>
      <c r="R1526" s="246"/>
      <c r="S1526" s="246"/>
      <c r="T1526" s="246" t="s">
        <v>26</v>
      </c>
      <c r="U1526" s="246"/>
      <c r="V1526" t="str">
        <f>INDEX(樣區!H:H,MATCH(F1526,樣區!E:E,0))</f>
        <v>3月,5月</v>
      </c>
      <c r="W1526" s="3" t="str">
        <f t="shared" si="287"/>
        <v>Y</v>
      </c>
      <c r="X1526" s="3" t="str">
        <f t="shared" si="288"/>
        <v/>
      </c>
      <c r="Y1526" s="3" t="str">
        <f t="shared" si="289"/>
        <v>時間太晚</v>
      </c>
      <c r="Z1526" s="3" t="str">
        <f t="shared" si="290"/>
        <v/>
      </c>
      <c r="AA1526" s="3" t="str">
        <f t="shared" si="291"/>
        <v/>
      </c>
      <c r="AB1526" s="249" t="str">
        <f t="shared" si="292"/>
        <v/>
      </c>
      <c r="AC1526" s="3" t="str">
        <f t="shared" si="293"/>
        <v/>
      </c>
      <c r="AD1526" s="5" t="str">
        <f t="shared" si="297"/>
        <v/>
      </c>
      <c r="AE1526" s="3" t="str">
        <f t="shared" si="294"/>
        <v/>
      </c>
      <c r="AF1526" s="3"/>
      <c r="AH1526">
        <f>MATCH(ROUND(M1526,0)&amp;ROUND(N1526,0),樣點!N:N,0)</f>
        <v>1351</v>
      </c>
      <c r="AI1526" s="5" t="str">
        <f t="shared" si="295"/>
        <v/>
      </c>
    </row>
    <row r="1527" spans="3:35">
      <c r="C1527" s="246" t="s">
        <v>610</v>
      </c>
      <c r="D1527" s="246" t="s">
        <v>722</v>
      </c>
      <c r="E1527" s="246" t="s">
        <v>764</v>
      </c>
      <c r="F1527" s="246" t="s">
        <v>765</v>
      </c>
      <c r="G1527" s="246">
        <v>2019</v>
      </c>
      <c r="H1527" s="246">
        <v>4</v>
      </c>
      <c r="I1527" s="246">
        <v>12</v>
      </c>
      <c r="J1527" s="246">
        <v>1</v>
      </c>
      <c r="K1527" s="246" t="s">
        <v>766</v>
      </c>
      <c r="L1527" s="247">
        <v>1</v>
      </c>
      <c r="M1527" s="246">
        <v>225577</v>
      </c>
      <c r="N1527" s="246">
        <v>2457157</v>
      </c>
      <c r="O1527" s="246">
        <v>10</v>
      </c>
      <c r="P1527" s="246">
        <v>10</v>
      </c>
      <c r="Q1527" s="246">
        <v>0</v>
      </c>
      <c r="R1527" s="246"/>
      <c r="S1527" s="246"/>
      <c r="T1527" s="246" t="s">
        <v>26</v>
      </c>
      <c r="U1527" s="246"/>
      <c r="V1527" t="str">
        <f>INDEX(樣區!H:H,MATCH(F1527,樣區!E:E,0))</f>
        <v>3月,5月</v>
      </c>
      <c r="W1527" s="3" t="str">
        <f t="shared" si="287"/>
        <v>Y</v>
      </c>
      <c r="X1527" s="3" t="str">
        <f t="shared" si="288"/>
        <v/>
      </c>
      <c r="Y1527" s="3" t="str">
        <f t="shared" si="289"/>
        <v>時間太晚</v>
      </c>
      <c r="Z1527" s="3" t="str">
        <f t="shared" si="290"/>
        <v/>
      </c>
      <c r="AA1527" s="3" t="str">
        <f t="shared" si="291"/>
        <v/>
      </c>
      <c r="AB1527" s="249" t="str">
        <f t="shared" si="292"/>
        <v/>
      </c>
      <c r="AC1527" s="3" t="str">
        <f t="shared" si="293"/>
        <v/>
      </c>
      <c r="AD1527" s="5" t="str">
        <f t="shared" si="297"/>
        <v/>
      </c>
      <c r="AE1527" s="3" t="str">
        <f t="shared" si="294"/>
        <v/>
      </c>
      <c r="AF1527" s="3"/>
      <c r="AH1527">
        <f>MATCH(ROUND(M1527,0)&amp;ROUND(N1527,0),樣點!N:N,0)</f>
        <v>1352</v>
      </c>
      <c r="AI1527" s="5">
        <f t="shared" si="295"/>
        <v>4.1666660108603537E-3</v>
      </c>
    </row>
    <row r="1528" spans="3:35">
      <c r="C1528" s="246" t="s">
        <v>610</v>
      </c>
      <c r="D1528" s="246" t="s">
        <v>722</v>
      </c>
      <c r="E1528" s="246" t="s">
        <v>764</v>
      </c>
      <c r="F1528" s="246" t="s">
        <v>765</v>
      </c>
      <c r="G1528" s="246">
        <v>2019</v>
      </c>
      <c r="H1528" s="246">
        <v>4</v>
      </c>
      <c r="I1528" s="246">
        <v>12</v>
      </c>
      <c r="J1528" s="246">
        <v>1</v>
      </c>
      <c r="K1528" s="246" t="s">
        <v>766</v>
      </c>
      <c r="L1528" s="247">
        <v>2</v>
      </c>
      <c r="M1528" s="246">
        <v>225162</v>
      </c>
      <c r="N1528" s="246">
        <v>2457079</v>
      </c>
      <c r="O1528" s="246">
        <v>10</v>
      </c>
      <c r="P1528" s="246">
        <v>16</v>
      </c>
      <c r="Q1528" s="246">
        <v>0</v>
      </c>
      <c r="R1528" s="246"/>
      <c r="S1528" s="246"/>
      <c r="T1528" s="246" t="s">
        <v>26</v>
      </c>
      <c r="U1528" s="246"/>
      <c r="V1528" t="str">
        <f>INDEX(樣區!H:H,MATCH(F1528,樣區!E:E,0))</f>
        <v>3月,5月</v>
      </c>
      <c r="W1528" s="3" t="str">
        <f t="shared" si="287"/>
        <v>Y</v>
      </c>
      <c r="X1528" s="3" t="str">
        <f t="shared" si="288"/>
        <v/>
      </c>
      <c r="Y1528" s="3" t="str">
        <f t="shared" si="289"/>
        <v>時間太晚</v>
      </c>
      <c r="Z1528" s="3" t="str">
        <f t="shared" si="290"/>
        <v/>
      </c>
      <c r="AA1528" s="3" t="str">
        <f t="shared" si="291"/>
        <v/>
      </c>
      <c r="AB1528" s="249" t="str">
        <f t="shared" si="292"/>
        <v/>
      </c>
      <c r="AC1528" s="3" t="str">
        <f t="shared" si="293"/>
        <v/>
      </c>
      <c r="AD1528" s="5" t="str">
        <f t="shared" si="297"/>
        <v/>
      </c>
      <c r="AE1528" s="3" t="str">
        <f t="shared" si="294"/>
        <v/>
      </c>
      <c r="AF1528" s="3"/>
      <c r="AH1528">
        <f>MATCH(ROUND(M1528,0)&amp;ROUND(N1528,0),樣點!N:N,0)</f>
        <v>1353</v>
      </c>
      <c r="AI1528" s="5">
        <f t="shared" si="295"/>
        <v>6.2499999767169356E-3</v>
      </c>
    </row>
    <row r="1529" spans="3:35">
      <c r="C1529" s="246" t="s">
        <v>610</v>
      </c>
      <c r="D1529" s="246" t="s">
        <v>722</v>
      </c>
      <c r="E1529" s="246" t="s">
        <v>764</v>
      </c>
      <c r="F1529" s="246" t="s">
        <v>765</v>
      </c>
      <c r="G1529" s="246">
        <v>2019</v>
      </c>
      <c r="H1529" s="246">
        <v>4</v>
      </c>
      <c r="I1529" s="246">
        <v>12</v>
      </c>
      <c r="J1529" s="246">
        <v>1</v>
      </c>
      <c r="K1529" s="246" t="s">
        <v>766</v>
      </c>
      <c r="L1529" s="247">
        <v>3</v>
      </c>
      <c r="M1529" s="246">
        <v>224948</v>
      </c>
      <c r="N1529" s="246">
        <v>2457252</v>
      </c>
      <c r="O1529" s="246">
        <v>10</v>
      </c>
      <c r="P1529" s="246">
        <v>25</v>
      </c>
      <c r="Q1529" s="246">
        <v>0</v>
      </c>
      <c r="R1529" s="246"/>
      <c r="S1529" s="246"/>
      <c r="T1529" s="246" t="s">
        <v>26</v>
      </c>
      <c r="U1529" s="246"/>
      <c r="V1529" t="str">
        <f>INDEX(樣區!H:H,MATCH(F1529,樣區!E:E,0))</f>
        <v>3月,5月</v>
      </c>
      <c r="W1529" s="3" t="str">
        <f t="shared" si="287"/>
        <v>Y</v>
      </c>
      <c r="X1529" s="3" t="str">
        <f t="shared" si="288"/>
        <v/>
      </c>
      <c r="Y1529" s="3" t="str">
        <f t="shared" si="289"/>
        <v>時間太晚</v>
      </c>
      <c r="Z1529" s="3" t="str">
        <f t="shared" si="290"/>
        <v/>
      </c>
      <c r="AA1529" s="3" t="str">
        <f t="shared" si="291"/>
        <v/>
      </c>
      <c r="AB1529" s="249" t="str">
        <f t="shared" si="292"/>
        <v/>
      </c>
      <c r="AC1529" s="3" t="str">
        <f t="shared" si="293"/>
        <v/>
      </c>
      <c r="AD1529" s="5" t="str">
        <f t="shared" si="297"/>
        <v>需計滿6分鐘</v>
      </c>
      <c r="AE1529" s="3" t="str">
        <f t="shared" si="294"/>
        <v/>
      </c>
      <c r="AF1529" s="3"/>
      <c r="AH1529">
        <f>MATCH(ROUND(M1529,0)&amp;ROUND(N1529,0),樣點!N:N,0)</f>
        <v>1354</v>
      </c>
      <c r="AI1529" s="5">
        <f t="shared" si="295"/>
        <v>3.4722230047918856E-3</v>
      </c>
    </row>
    <row r="1530" spans="3:35">
      <c r="C1530" s="246" t="s">
        <v>610</v>
      </c>
      <c r="D1530" s="246" t="s">
        <v>722</v>
      </c>
      <c r="E1530" s="246" t="s">
        <v>764</v>
      </c>
      <c r="F1530" s="246" t="s">
        <v>765</v>
      </c>
      <c r="G1530" s="246">
        <v>2019</v>
      </c>
      <c r="H1530" s="246">
        <v>4</v>
      </c>
      <c r="I1530" s="246">
        <v>12</v>
      </c>
      <c r="J1530" s="246">
        <v>1</v>
      </c>
      <c r="K1530" s="246" t="s">
        <v>766</v>
      </c>
      <c r="L1530" s="247">
        <v>4</v>
      </c>
      <c r="M1530" s="246">
        <v>224985</v>
      </c>
      <c r="N1530" s="246">
        <v>2457439</v>
      </c>
      <c r="O1530" s="246">
        <v>10</v>
      </c>
      <c r="P1530" s="246">
        <v>30</v>
      </c>
      <c r="Q1530" s="246">
        <v>0</v>
      </c>
      <c r="R1530" s="246"/>
      <c r="S1530" s="246"/>
      <c r="T1530" s="246" t="s">
        <v>26</v>
      </c>
      <c r="U1530" s="246"/>
      <c r="V1530" t="str">
        <f>INDEX(樣區!H:H,MATCH(F1530,樣區!E:E,0))</f>
        <v>3月,5月</v>
      </c>
      <c r="W1530" s="3" t="str">
        <f t="shared" si="287"/>
        <v>Y</v>
      </c>
      <c r="X1530" s="3" t="str">
        <f t="shared" si="288"/>
        <v/>
      </c>
      <c r="Y1530" s="3" t="str">
        <f t="shared" si="289"/>
        <v>時間太晚</v>
      </c>
      <c r="Z1530" s="3" t="str">
        <f t="shared" si="290"/>
        <v/>
      </c>
      <c r="AA1530" s="3" t="str">
        <f t="shared" si="291"/>
        <v/>
      </c>
      <c r="AB1530" s="249" t="str">
        <f t="shared" si="292"/>
        <v/>
      </c>
      <c r="AC1530" s="3" t="str">
        <f t="shared" si="293"/>
        <v/>
      </c>
      <c r="AD1530" s="5" t="str">
        <f t="shared" si="297"/>
        <v/>
      </c>
      <c r="AE1530" s="3" t="str">
        <f t="shared" si="294"/>
        <v/>
      </c>
      <c r="AF1530" s="3"/>
      <c r="AH1530">
        <f>MATCH(ROUND(M1530,0)&amp;ROUND(N1530,0),樣點!N:N,0)</f>
        <v>1355</v>
      </c>
      <c r="AI1530" s="5">
        <f t="shared" si="295"/>
        <v>4.1666660108603537E-3</v>
      </c>
    </row>
    <row r="1531" spans="3:35">
      <c r="C1531" s="246" t="s">
        <v>610</v>
      </c>
      <c r="D1531" s="246" t="s">
        <v>722</v>
      </c>
      <c r="E1531" s="246" t="s">
        <v>764</v>
      </c>
      <c r="F1531" s="246" t="s">
        <v>765</v>
      </c>
      <c r="G1531" s="246">
        <v>2019</v>
      </c>
      <c r="H1531" s="246">
        <v>4</v>
      </c>
      <c r="I1531" s="246">
        <v>12</v>
      </c>
      <c r="J1531" s="246">
        <v>1</v>
      </c>
      <c r="K1531" s="246" t="s">
        <v>766</v>
      </c>
      <c r="L1531" s="247">
        <v>5</v>
      </c>
      <c r="M1531" s="246">
        <v>224925</v>
      </c>
      <c r="N1531" s="246">
        <v>2458021</v>
      </c>
      <c r="O1531" s="246">
        <v>10</v>
      </c>
      <c r="P1531" s="246">
        <v>36</v>
      </c>
      <c r="Q1531" s="246">
        <v>0</v>
      </c>
      <c r="R1531" s="246"/>
      <c r="S1531" s="246"/>
      <c r="T1531" s="246" t="s">
        <v>26</v>
      </c>
      <c r="U1531" s="246"/>
      <c r="V1531" t="str">
        <f>INDEX(樣區!H:H,MATCH(F1531,樣區!E:E,0))</f>
        <v>3月,5月</v>
      </c>
      <c r="W1531" s="3" t="str">
        <f t="shared" si="287"/>
        <v>Y</v>
      </c>
      <c r="X1531" s="3" t="str">
        <f t="shared" si="288"/>
        <v/>
      </c>
      <c r="Y1531" s="3" t="str">
        <f t="shared" si="289"/>
        <v>時間太晚</v>
      </c>
      <c r="Z1531" s="3" t="str">
        <f t="shared" si="290"/>
        <v/>
      </c>
      <c r="AA1531" s="3" t="str">
        <f t="shared" si="291"/>
        <v/>
      </c>
      <c r="AB1531" s="249" t="str">
        <f t="shared" si="292"/>
        <v/>
      </c>
      <c r="AC1531" s="3" t="str">
        <f t="shared" si="293"/>
        <v/>
      </c>
      <c r="AD1531" s="5" t="str">
        <f t="shared" si="297"/>
        <v/>
      </c>
      <c r="AE1531" s="3" t="str">
        <f t="shared" si="294"/>
        <v/>
      </c>
      <c r="AF1531" s="3"/>
      <c r="AH1531">
        <f>MATCH(ROUND(M1531,0)&amp;ROUND(N1531,0),樣點!N:N,0)</f>
        <v>1356</v>
      </c>
      <c r="AI1531" s="5">
        <f t="shared" si="295"/>
        <v>6.2499999767169356E-3</v>
      </c>
    </row>
    <row r="1532" spans="3:35">
      <c r="C1532" s="246" t="s">
        <v>610</v>
      </c>
      <c r="D1532" s="246" t="s">
        <v>722</v>
      </c>
      <c r="E1532" s="246" t="s">
        <v>764</v>
      </c>
      <c r="F1532" s="246" t="s">
        <v>765</v>
      </c>
      <c r="G1532" s="246">
        <v>2019</v>
      </c>
      <c r="H1532" s="246">
        <v>4</v>
      </c>
      <c r="I1532" s="246">
        <v>12</v>
      </c>
      <c r="J1532" s="246">
        <v>1</v>
      </c>
      <c r="K1532" s="246" t="s">
        <v>766</v>
      </c>
      <c r="L1532" s="247">
        <v>6</v>
      </c>
      <c r="M1532" s="246">
        <v>224713</v>
      </c>
      <c r="N1532" s="246">
        <v>2458434</v>
      </c>
      <c r="O1532" s="246">
        <v>10</v>
      </c>
      <c r="P1532" s="246">
        <v>45</v>
      </c>
      <c r="Q1532" s="246">
        <v>0</v>
      </c>
      <c r="R1532" s="246"/>
      <c r="S1532" s="246"/>
      <c r="T1532" s="246" t="s">
        <v>26</v>
      </c>
      <c r="U1532" s="246"/>
      <c r="V1532" t="str">
        <f>INDEX(樣區!H:H,MATCH(F1532,樣區!E:E,0))</f>
        <v>3月,5月</v>
      </c>
      <c r="W1532" s="3" t="str">
        <f t="shared" si="287"/>
        <v>Y</v>
      </c>
      <c r="X1532" s="3" t="str">
        <f t="shared" si="288"/>
        <v/>
      </c>
      <c r="Y1532" s="3" t="str">
        <f t="shared" si="289"/>
        <v>時間太晚</v>
      </c>
      <c r="Z1532" s="3" t="str">
        <f t="shared" si="290"/>
        <v/>
      </c>
      <c r="AA1532" s="3" t="str">
        <f t="shared" si="291"/>
        <v/>
      </c>
      <c r="AB1532" s="249" t="str">
        <f t="shared" si="292"/>
        <v/>
      </c>
      <c r="AC1532" s="3" t="str">
        <f t="shared" si="293"/>
        <v/>
      </c>
      <c r="AD1532" s="5" t="str">
        <f t="shared" si="297"/>
        <v/>
      </c>
      <c r="AE1532" s="3" t="str">
        <f t="shared" si="294"/>
        <v/>
      </c>
      <c r="AF1532" s="3"/>
      <c r="AH1532">
        <f>MATCH(ROUND(M1532,0)&amp;ROUND(N1532,0),樣點!N:N,0)</f>
        <v>1357</v>
      </c>
      <c r="AI1532" s="5">
        <f t="shared" si="295"/>
        <v>4.8611109959892929E-3</v>
      </c>
    </row>
    <row r="1533" spans="3:35">
      <c r="C1533" s="246" t="s">
        <v>610</v>
      </c>
      <c r="D1533" s="246" t="s">
        <v>722</v>
      </c>
      <c r="E1533" s="246" t="s">
        <v>764</v>
      </c>
      <c r="F1533" s="246" t="s">
        <v>765</v>
      </c>
      <c r="G1533" s="246">
        <v>2019</v>
      </c>
      <c r="H1533" s="246">
        <v>4</v>
      </c>
      <c r="I1533" s="246">
        <v>12</v>
      </c>
      <c r="J1533" s="246">
        <v>1</v>
      </c>
      <c r="K1533" s="246" t="s">
        <v>766</v>
      </c>
      <c r="L1533" s="247">
        <v>7</v>
      </c>
      <c r="M1533" s="246">
        <v>224643</v>
      </c>
      <c r="N1533" s="246">
        <v>2459517</v>
      </c>
      <c r="O1533" s="246">
        <v>10</v>
      </c>
      <c r="P1533" s="246">
        <v>52</v>
      </c>
      <c r="Q1533" s="246">
        <v>0</v>
      </c>
      <c r="R1533" s="246"/>
      <c r="S1533" s="246"/>
      <c r="T1533" s="246" t="s">
        <v>26</v>
      </c>
      <c r="U1533" s="246"/>
      <c r="V1533" t="str">
        <f>INDEX(樣區!H:H,MATCH(F1533,樣區!E:E,0))</f>
        <v>3月,5月</v>
      </c>
      <c r="W1533" s="3" t="str">
        <f t="shared" si="287"/>
        <v>N</v>
      </c>
      <c r="X1533" s="3" t="str">
        <f t="shared" si="288"/>
        <v/>
      </c>
      <c r="Y1533" s="3" t="str">
        <f t="shared" si="289"/>
        <v>時間太晚</v>
      </c>
      <c r="Z1533" s="3" t="str">
        <f t="shared" si="290"/>
        <v/>
      </c>
      <c r="AA1533" s="3" t="str">
        <f t="shared" si="291"/>
        <v/>
      </c>
      <c r="AB1533" s="2" t="str">
        <f t="shared" si="292"/>
        <v/>
      </c>
      <c r="AC1533" s="3" t="str">
        <f t="shared" si="293"/>
        <v/>
      </c>
      <c r="AD1533" s="5" t="str">
        <f>IF(ISBLANK(O1533),"需記錄時間",IFERROR(IF((AI1533-TIME(0,5,59))&lt;0,"需計滿6分鍾",""),""))</f>
        <v/>
      </c>
      <c r="AE1533" s="3" t="str">
        <f t="shared" si="294"/>
        <v/>
      </c>
      <c r="AF1533" s="3"/>
      <c r="AH1533" t="e">
        <f>MATCH(ROUND(M1533,0)&amp;ROUND(N1533,0),樣點!N:N,0)</f>
        <v>#N/A</v>
      </c>
      <c r="AI1533" s="5">
        <f t="shared" si="295"/>
        <v>4.8611109959892929E-3</v>
      </c>
    </row>
    <row r="1534" spans="3:35">
      <c r="C1534" s="246" t="s">
        <v>610</v>
      </c>
      <c r="D1534" s="246" t="s">
        <v>722</v>
      </c>
      <c r="E1534" s="246" t="s">
        <v>764</v>
      </c>
      <c r="F1534" s="246" t="s">
        <v>765</v>
      </c>
      <c r="G1534" s="246">
        <v>2019</v>
      </c>
      <c r="H1534" s="246">
        <v>4</v>
      </c>
      <c r="I1534" s="246">
        <v>12</v>
      </c>
      <c r="J1534" s="246">
        <v>1</v>
      </c>
      <c r="K1534" s="246" t="s">
        <v>766</v>
      </c>
      <c r="L1534" s="247">
        <v>8</v>
      </c>
      <c r="M1534" s="246">
        <v>224655</v>
      </c>
      <c r="N1534" s="246">
        <v>2459535</v>
      </c>
      <c r="O1534" s="246">
        <v>10</v>
      </c>
      <c r="P1534" s="246">
        <v>59</v>
      </c>
      <c r="Q1534" s="246">
        <v>0</v>
      </c>
      <c r="R1534" s="246"/>
      <c r="S1534" s="246"/>
      <c r="T1534" s="246" t="s">
        <v>26</v>
      </c>
      <c r="U1534" s="246"/>
      <c r="V1534" t="str">
        <f>INDEX(樣區!H:H,MATCH(F1534,樣區!E:E,0))</f>
        <v>3月,5月</v>
      </c>
      <c r="W1534" s="3" t="str">
        <f t="shared" si="287"/>
        <v>N</v>
      </c>
      <c r="X1534" s="3" t="str">
        <f t="shared" si="288"/>
        <v/>
      </c>
      <c r="Y1534" s="3" t="str">
        <f t="shared" si="289"/>
        <v>時間太晚</v>
      </c>
      <c r="Z1534" s="3" t="str">
        <f t="shared" si="290"/>
        <v/>
      </c>
      <c r="AA1534" s="3" t="str">
        <f t="shared" si="291"/>
        <v/>
      </c>
      <c r="AB1534" s="2" t="str">
        <f t="shared" si="292"/>
        <v/>
      </c>
      <c r="AC1534" s="3" t="str">
        <f t="shared" si="293"/>
        <v/>
      </c>
      <c r="AD1534" s="5" t="str">
        <f>IF(ISBLANK(O1534),"需記錄時間",IFERROR(IF((AI1534-TIME(0,5,59))&lt;0,"需計滿6分鍾",""),""))</f>
        <v/>
      </c>
      <c r="AE1534" s="3" t="str">
        <f t="shared" si="294"/>
        <v/>
      </c>
      <c r="AF1534" s="3"/>
      <c r="AH1534" t="e">
        <f>MATCH(ROUND(M1534,0)&amp;ROUND(N1534,0),樣點!N:N,0)</f>
        <v>#N/A</v>
      </c>
      <c r="AI1534" s="5">
        <f t="shared" si="295"/>
        <v>6.2500000349245965E-3</v>
      </c>
    </row>
    <row r="1535" spans="3:35">
      <c r="C1535" s="246" t="s">
        <v>610</v>
      </c>
      <c r="D1535" s="246" t="s">
        <v>722</v>
      </c>
      <c r="E1535" s="246" t="s">
        <v>764</v>
      </c>
      <c r="F1535" s="246" t="s">
        <v>765</v>
      </c>
      <c r="G1535" s="246">
        <v>2019</v>
      </c>
      <c r="H1535" s="246">
        <v>4</v>
      </c>
      <c r="I1535" s="246">
        <v>12</v>
      </c>
      <c r="J1535" s="246">
        <v>1</v>
      </c>
      <c r="K1535" s="246" t="s">
        <v>766</v>
      </c>
      <c r="L1535" s="247">
        <v>9</v>
      </c>
      <c r="M1535" s="246">
        <v>224625</v>
      </c>
      <c r="N1535" s="246">
        <v>2459784</v>
      </c>
      <c r="O1535" s="246">
        <v>11</v>
      </c>
      <c r="P1535" s="246">
        <v>8</v>
      </c>
      <c r="Q1535" s="246">
        <v>0</v>
      </c>
      <c r="R1535" s="246"/>
      <c r="S1535" s="246"/>
      <c r="T1535" s="246" t="s">
        <v>32</v>
      </c>
      <c r="U1535" s="246"/>
      <c r="V1535" t="str">
        <f>INDEX(樣區!H:H,MATCH(F1535,樣區!E:E,0))</f>
        <v>3月,5月</v>
      </c>
      <c r="W1535" s="3" t="str">
        <f t="shared" si="287"/>
        <v>N</v>
      </c>
      <c r="X1535" s="3" t="str">
        <f t="shared" si="288"/>
        <v/>
      </c>
      <c r="Y1535" s="3" t="str">
        <f t="shared" si="289"/>
        <v>時間太晚</v>
      </c>
      <c r="Z1535" s="3" t="str">
        <f t="shared" si="290"/>
        <v/>
      </c>
      <c r="AA1535" s="3" t="str">
        <f t="shared" si="291"/>
        <v/>
      </c>
      <c r="AB1535" s="2" t="str">
        <f t="shared" si="292"/>
        <v/>
      </c>
      <c r="AC1535" s="3" t="str">
        <f t="shared" si="293"/>
        <v/>
      </c>
      <c r="AD1535" s="5" t="str">
        <f>IF(ISBLANK(O1535),"需記錄時間",IFERROR(IF((AI1535-TIME(0,5,59))&lt;0,"需計滿6分鍾",""),""))</f>
        <v>需計滿6分鍾</v>
      </c>
      <c r="AE1535" s="3" t="str">
        <f t="shared" si="294"/>
        <v/>
      </c>
      <c r="AF1535" s="3"/>
      <c r="AH1535" t="e">
        <f>MATCH(ROUND(M1535,0)&amp;ROUND(N1535,0),樣點!N:N,0)</f>
        <v>#N/A</v>
      </c>
      <c r="AI1535" s="5">
        <f t="shared" si="295"/>
        <v>1.3888889807276428E-3</v>
      </c>
    </row>
    <row r="1536" spans="3:35">
      <c r="C1536" s="246" t="s">
        <v>610</v>
      </c>
      <c r="D1536" s="246" t="s">
        <v>722</v>
      </c>
      <c r="E1536" s="246" t="s">
        <v>764</v>
      </c>
      <c r="F1536" s="246" t="s">
        <v>765</v>
      </c>
      <c r="G1536" s="246">
        <v>2019</v>
      </c>
      <c r="H1536" s="246">
        <v>4</v>
      </c>
      <c r="I1536" s="246">
        <v>12</v>
      </c>
      <c r="J1536" s="246">
        <v>1</v>
      </c>
      <c r="K1536" s="246" t="s">
        <v>766</v>
      </c>
      <c r="L1536" s="247">
        <v>10</v>
      </c>
      <c r="M1536" s="246">
        <v>224648</v>
      </c>
      <c r="N1536" s="246">
        <v>2459522</v>
      </c>
      <c r="O1536" s="246">
        <v>11</v>
      </c>
      <c r="P1536" s="246">
        <v>10</v>
      </c>
      <c r="Q1536" s="246">
        <v>0</v>
      </c>
      <c r="R1536" s="246"/>
      <c r="S1536" s="246"/>
      <c r="T1536" s="246" t="s">
        <v>32</v>
      </c>
      <c r="U1536" s="246"/>
      <c r="V1536" t="str">
        <f>INDEX(樣區!H:H,MATCH(F1536,樣區!E:E,0))</f>
        <v>3月,5月</v>
      </c>
      <c r="W1536" s="3" t="str">
        <f t="shared" si="287"/>
        <v>N</v>
      </c>
      <c r="X1536" s="3" t="str">
        <f t="shared" si="288"/>
        <v/>
      </c>
      <c r="Y1536" s="3" t="str">
        <f t="shared" si="289"/>
        <v>時間太晚</v>
      </c>
      <c r="Z1536" s="3" t="str">
        <f t="shared" si="290"/>
        <v/>
      </c>
      <c r="AA1536" s="3" t="str">
        <f t="shared" si="291"/>
        <v/>
      </c>
      <c r="AB1536" s="2" t="str">
        <f t="shared" si="292"/>
        <v/>
      </c>
      <c r="AC1536" s="3" t="str">
        <f t="shared" si="293"/>
        <v/>
      </c>
      <c r="AD1536" s="5" t="str">
        <f>IF(ISBLANK(O1536),"需記錄時間",IFERROR(IF((AI1536-TIME(0,5,59))&lt;0,"需計滿6分鍾",""),""))</f>
        <v/>
      </c>
      <c r="AE1536" s="3" t="str">
        <f t="shared" si="294"/>
        <v/>
      </c>
      <c r="AF1536" s="3"/>
      <c r="AH1536" t="e">
        <f>MATCH(ROUND(M1536,0)&amp;ROUND(N1536,0),樣點!N:N,0)</f>
        <v>#N/A</v>
      </c>
      <c r="AI1536" s="5" t="str">
        <f t="shared" si="295"/>
        <v/>
      </c>
    </row>
    <row r="1537" spans="3:35">
      <c r="C1537" s="246" t="s">
        <v>610</v>
      </c>
      <c r="D1537" s="246" t="s">
        <v>722</v>
      </c>
      <c r="E1537" s="246" t="s">
        <v>769</v>
      </c>
      <c r="F1537" s="246" t="s">
        <v>770</v>
      </c>
      <c r="G1537" s="246">
        <v>2019</v>
      </c>
      <c r="H1537" s="246">
        <v>3</v>
      </c>
      <c r="I1537" s="246">
        <v>25</v>
      </c>
      <c r="J1537" s="246">
        <v>1</v>
      </c>
      <c r="K1537" s="246" t="s">
        <v>771</v>
      </c>
      <c r="L1537" s="247">
        <v>1</v>
      </c>
      <c r="M1537" s="246">
        <v>224069</v>
      </c>
      <c r="N1537" s="246">
        <v>2455630</v>
      </c>
      <c r="O1537" s="246">
        <v>10</v>
      </c>
      <c r="P1537" s="246">
        <v>5</v>
      </c>
      <c r="Q1537" s="246">
        <v>0</v>
      </c>
      <c r="R1537" s="246"/>
      <c r="S1537" s="246" t="s">
        <v>90</v>
      </c>
      <c r="T1537" s="246" t="s">
        <v>26</v>
      </c>
      <c r="U1537" s="246"/>
      <c r="V1537" t="str">
        <f>INDEX(樣區!H:H,MATCH(F1537,樣區!E:E,0))</f>
        <v>3月,5月</v>
      </c>
      <c r="W1537" s="3" t="str">
        <f t="shared" si="287"/>
        <v>Y</v>
      </c>
      <c r="X1537" s="3" t="str">
        <f t="shared" si="288"/>
        <v/>
      </c>
      <c r="Y1537" s="3" t="str">
        <f t="shared" si="289"/>
        <v>時間太晚</v>
      </c>
      <c r="Z1537" s="3" t="str">
        <f t="shared" si="290"/>
        <v/>
      </c>
      <c r="AA1537" s="3" t="str">
        <f t="shared" si="291"/>
        <v/>
      </c>
      <c r="AB1537" s="249" t="str">
        <f t="shared" si="292"/>
        <v/>
      </c>
      <c r="AC1537" s="3" t="str">
        <f t="shared" si="293"/>
        <v/>
      </c>
      <c r="AD1537" s="5" t="str">
        <f t="shared" ref="AD1537:AD1562" si="298">IF(ISBLANK(O1537),"需記錄時間",IFERROR(IF((AI1537-TIME(0,5,59))&lt;0,"需計滿6分鐘",""),""))</f>
        <v/>
      </c>
      <c r="AE1537" s="3" t="str">
        <f t="shared" si="294"/>
        <v/>
      </c>
      <c r="AF1537" s="3"/>
      <c r="AH1537">
        <f>MATCH(ROUND(M1537,0)&amp;ROUND(N1537,0),樣點!N:N,0)</f>
        <v>1358</v>
      </c>
      <c r="AI1537" s="5">
        <f t="shared" si="295"/>
        <v>1.3888888992369175E-2</v>
      </c>
    </row>
    <row r="1538" spans="3:35">
      <c r="C1538" s="246" t="s">
        <v>610</v>
      </c>
      <c r="D1538" s="246" t="s">
        <v>722</v>
      </c>
      <c r="E1538" s="246" t="s">
        <v>769</v>
      </c>
      <c r="F1538" s="246" t="s">
        <v>770</v>
      </c>
      <c r="G1538" s="246">
        <v>2019</v>
      </c>
      <c r="H1538" s="246">
        <v>3</v>
      </c>
      <c r="I1538" s="246">
        <v>25</v>
      </c>
      <c r="J1538" s="246">
        <v>1</v>
      </c>
      <c r="K1538" s="246" t="s">
        <v>771</v>
      </c>
      <c r="L1538" s="247">
        <v>2</v>
      </c>
      <c r="M1538" s="246">
        <v>223996</v>
      </c>
      <c r="N1538" s="246">
        <v>2455438</v>
      </c>
      <c r="O1538" s="246">
        <v>10</v>
      </c>
      <c r="P1538" s="246">
        <v>25</v>
      </c>
      <c r="Q1538" s="246">
        <v>0</v>
      </c>
      <c r="R1538" s="246"/>
      <c r="S1538" s="246" t="s">
        <v>90</v>
      </c>
      <c r="T1538" s="246" t="s">
        <v>26</v>
      </c>
      <c r="U1538" s="246"/>
      <c r="V1538" t="str">
        <f>INDEX(樣區!H:H,MATCH(F1538,樣區!E:E,0))</f>
        <v>3月,5月</v>
      </c>
      <c r="W1538" s="3" t="str">
        <f t="shared" ref="W1538:W1601" si="299">IF(ISNUMBER(AH1538),"Y","N")</f>
        <v>Y</v>
      </c>
      <c r="X1538" s="3" t="str">
        <f t="shared" ref="X1538:X1601" si="300">IF(OR(ISBLANK(H1538),ISBLANK(I1538)),"需記錄日期","")</f>
        <v/>
      </c>
      <c r="Y1538" s="3" t="str">
        <f t="shared" ref="Y1538:Y1601" si="301">IF(O1538&gt;9,"時間太晚","")</f>
        <v>時間太晚</v>
      </c>
      <c r="Z1538" s="3" t="str">
        <f t="shared" ref="Z1538:Z1601" si="302">IF(ISBLANK(Q1538),"需記錄數量",IF(Q1538&gt;2,"2隻以上，請記為猴群",""))</f>
        <v/>
      </c>
      <c r="AA1538" s="3" t="str">
        <f t="shared" ref="AA1538:AA1601" si="303">IF(OR(Q1538=1,Q1538=2),IF(ISTEXT(R1538),"","需記錄距離"),"")</f>
        <v/>
      </c>
      <c r="AB1538" s="249" t="str">
        <f t="shared" ref="AB1538:AB1601" si="304">IF(S1538="Y",IF(Q1538&lt;&gt;2,"有叫聲應為猴群",""),"")</f>
        <v/>
      </c>
      <c r="AC1538" s="3" t="str">
        <f t="shared" ref="AC1538:AC1601" si="305">IF(ISBLANK(T1538),"需記錄棲地類型",IF(LEN(T1538)&lt;&gt;2,"請填最主要的棲地類型，其餘的可在備注補充說明",""))</f>
        <v/>
      </c>
      <c r="AD1538" s="5" t="str">
        <f t="shared" si="298"/>
        <v/>
      </c>
      <c r="AE1538" s="3" t="str">
        <f t="shared" ref="AE1538:AE1601" si="306">IF(COUNTIF(U1538,"*搖樹*")=1,IF(Q1538&lt;&gt;2,"有搖樹行為應為猴群",""),"")</f>
        <v/>
      </c>
      <c r="AF1538" s="3"/>
      <c r="AH1538">
        <f>MATCH(ROUND(M1538,0)&amp;ROUND(N1538,0),樣點!N:N,0)</f>
        <v>1359</v>
      </c>
      <c r="AI1538" s="5">
        <f t="shared" ref="AI1538:AI1601" si="307">IF((F1539&amp;J1539)=(F1538&amp;J1538),ABS((DATE(G1539,H1539,I1539)&amp;TIME(O1539,P1539,0))-(DATE(G1538,H1538,I1538)&amp;TIME(O1538,P1538,0))),"")</f>
        <v>1.0416666977107525E-2</v>
      </c>
    </row>
    <row r="1539" spans="3:35">
      <c r="C1539" s="246" t="s">
        <v>610</v>
      </c>
      <c r="D1539" s="246" t="s">
        <v>722</v>
      </c>
      <c r="E1539" s="246" t="s">
        <v>769</v>
      </c>
      <c r="F1539" s="246" t="s">
        <v>770</v>
      </c>
      <c r="G1539" s="246">
        <v>2019</v>
      </c>
      <c r="H1539" s="246">
        <v>3</v>
      </c>
      <c r="I1539" s="246">
        <v>25</v>
      </c>
      <c r="J1539" s="246">
        <v>1</v>
      </c>
      <c r="K1539" s="246" t="s">
        <v>771</v>
      </c>
      <c r="L1539" s="247">
        <v>3</v>
      </c>
      <c r="M1539" s="246">
        <v>223954</v>
      </c>
      <c r="N1539" s="246">
        <v>2455205</v>
      </c>
      <c r="O1539" s="246">
        <v>10</v>
      </c>
      <c r="P1539" s="246">
        <v>40</v>
      </c>
      <c r="Q1539" s="246">
        <v>0</v>
      </c>
      <c r="R1539" s="246"/>
      <c r="S1539" s="246" t="s">
        <v>90</v>
      </c>
      <c r="T1539" s="246" t="s">
        <v>26</v>
      </c>
      <c r="U1539" s="246"/>
      <c r="V1539" t="str">
        <f>INDEX(樣區!H:H,MATCH(F1539,樣區!E:E,0))</f>
        <v>3月,5月</v>
      </c>
      <c r="W1539" s="3" t="str">
        <f t="shared" si="299"/>
        <v>Y</v>
      </c>
      <c r="X1539" s="3" t="str">
        <f t="shared" si="300"/>
        <v/>
      </c>
      <c r="Y1539" s="3" t="str">
        <f t="shared" si="301"/>
        <v>時間太晚</v>
      </c>
      <c r="Z1539" s="3" t="str">
        <f t="shared" si="302"/>
        <v/>
      </c>
      <c r="AA1539" s="3" t="str">
        <f t="shared" si="303"/>
        <v/>
      </c>
      <c r="AB1539" s="249" t="str">
        <f t="shared" si="304"/>
        <v/>
      </c>
      <c r="AC1539" s="3" t="str">
        <f t="shared" si="305"/>
        <v/>
      </c>
      <c r="AD1539" s="5" t="str">
        <f t="shared" si="298"/>
        <v/>
      </c>
      <c r="AE1539" s="3" t="str">
        <f t="shared" si="306"/>
        <v/>
      </c>
      <c r="AF1539" s="3"/>
      <c r="AH1539">
        <f>MATCH(ROUND(M1539,0)&amp;ROUND(N1539,0),樣點!N:N,0)</f>
        <v>1360</v>
      </c>
      <c r="AI1539" s="5">
        <f t="shared" si="307"/>
        <v>1.3888889050576836E-2</v>
      </c>
    </row>
    <row r="1540" spans="3:35">
      <c r="C1540" s="246" t="s">
        <v>610</v>
      </c>
      <c r="D1540" s="246" t="s">
        <v>722</v>
      </c>
      <c r="E1540" s="246" t="s">
        <v>769</v>
      </c>
      <c r="F1540" s="246" t="s">
        <v>770</v>
      </c>
      <c r="G1540" s="246">
        <v>2019</v>
      </c>
      <c r="H1540" s="246">
        <v>3</v>
      </c>
      <c r="I1540" s="246">
        <v>25</v>
      </c>
      <c r="J1540" s="246">
        <v>1</v>
      </c>
      <c r="K1540" s="246" t="s">
        <v>771</v>
      </c>
      <c r="L1540" s="247">
        <v>4</v>
      </c>
      <c r="M1540" s="246">
        <v>223978</v>
      </c>
      <c r="N1540" s="246">
        <v>2454988</v>
      </c>
      <c r="O1540" s="246">
        <v>11</v>
      </c>
      <c r="P1540" s="246">
        <v>0</v>
      </c>
      <c r="Q1540" s="246">
        <v>0</v>
      </c>
      <c r="R1540" s="246"/>
      <c r="S1540" s="246" t="s">
        <v>90</v>
      </c>
      <c r="T1540" s="246" t="s">
        <v>26</v>
      </c>
      <c r="U1540" s="246"/>
      <c r="V1540" t="str">
        <f>INDEX(樣區!H:H,MATCH(F1540,樣區!E:E,0))</f>
        <v>3月,5月</v>
      </c>
      <c r="W1540" s="3" t="str">
        <f t="shared" si="299"/>
        <v>Y</v>
      </c>
      <c r="X1540" s="3" t="str">
        <f t="shared" si="300"/>
        <v/>
      </c>
      <c r="Y1540" s="3" t="str">
        <f t="shared" si="301"/>
        <v>時間太晚</v>
      </c>
      <c r="Z1540" s="3" t="str">
        <f t="shared" si="302"/>
        <v/>
      </c>
      <c r="AA1540" s="3" t="str">
        <f t="shared" si="303"/>
        <v/>
      </c>
      <c r="AB1540" s="249" t="str">
        <f t="shared" si="304"/>
        <v/>
      </c>
      <c r="AC1540" s="3" t="str">
        <f t="shared" si="305"/>
        <v/>
      </c>
      <c r="AD1540" s="5" t="str">
        <f t="shared" si="298"/>
        <v/>
      </c>
      <c r="AE1540" s="3" t="str">
        <f t="shared" si="306"/>
        <v/>
      </c>
      <c r="AF1540" s="3"/>
      <c r="AH1540">
        <f>MATCH(ROUND(M1540,0)&amp;ROUND(N1540,0),樣點!N:N,0)</f>
        <v>1361</v>
      </c>
      <c r="AI1540" s="5">
        <f t="shared" si="307"/>
        <v>8.333332953043282E-3</v>
      </c>
    </row>
    <row r="1541" spans="3:35">
      <c r="C1541" s="246" t="s">
        <v>610</v>
      </c>
      <c r="D1541" s="246" t="s">
        <v>722</v>
      </c>
      <c r="E1541" s="246" t="s">
        <v>769</v>
      </c>
      <c r="F1541" s="246" t="s">
        <v>770</v>
      </c>
      <c r="G1541" s="246">
        <v>2019</v>
      </c>
      <c r="H1541" s="246">
        <v>3</v>
      </c>
      <c r="I1541" s="246">
        <v>25</v>
      </c>
      <c r="J1541" s="246">
        <v>1</v>
      </c>
      <c r="K1541" s="246" t="s">
        <v>771</v>
      </c>
      <c r="L1541" s="247">
        <v>5</v>
      </c>
      <c r="M1541" s="246">
        <v>224157</v>
      </c>
      <c r="N1541" s="246">
        <v>2454934</v>
      </c>
      <c r="O1541" s="246">
        <v>11</v>
      </c>
      <c r="P1541" s="246">
        <v>12</v>
      </c>
      <c r="Q1541" s="246">
        <v>2</v>
      </c>
      <c r="R1541" s="246" t="s">
        <v>43</v>
      </c>
      <c r="S1541" s="246" t="s">
        <v>44</v>
      </c>
      <c r="T1541" s="246" t="s">
        <v>26</v>
      </c>
      <c r="U1541" s="246"/>
      <c r="V1541" t="str">
        <f>INDEX(樣區!H:H,MATCH(F1541,樣區!E:E,0))</f>
        <v>3月,5月</v>
      </c>
      <c r="W1541" s="3" t="str">
        <f t="shared" si="299"/>
        <v>Y</v>
      </c>
      <c r="X1541" s="3" t="str">
        <f t="shared" si="300"/>
        <v/>
      </c>
      <c r="Y1541" s="3" t="str">
        <f t="shared" si="301"/>
        <v>時間太晚</v>
      </c>
      <c r="Z1541" s="3" t="str">
        <f t="shared" si="302"/>
        <v/>
      </c>
      <c r="AA1541" s="3" t="str">
        <f t="shared" si="303"/>
        <v/>
      </c>
      <c r="AB1541" s="249" t="str">
        <f t="shared" si="304"/>
        <v/>
      </c>
      <c r="AC1541" s="3" t="str">
        <f t="shared" si="305"/>
        <v/>
      </c>
      <c r="AD1541" s="5" t="str">
        <f t="shared" si="298"/>
        <v/>
      </c>
      <c r="AE1541" s="3" t="str">
        <f t="shared" si="306"/>
        <v/>
      </c>
      <c r="AF1541" s="3"/>
      <c r="AH1541">
        <f>MATCH(ROUND(M1541,0)&amp;ROUND(N1541,0),樣點!N:N,0)</f>
        <v>1362</v>
      </c>
      <c r="AI1541" s="5">
        <f t="shared" si="307"/>
        <v>7.6388890156522393E-3</v>
      </c>
    </row>
    <row r="1542" spans="3:35">
      <c r="C1542" s="246" t="s">
        <v>610</v>
      </c>
      <c r="D1542" s="246" t="s">
        <v>722</v>
      </c>
      <c r="E1542" s="246" t="s">
        <v>769</v>
      </c>
      <c r="F1542" s="246" t="s">
        <v>770</v>
      </c>
      <c r="G1542" s="246">
        <v>2019</v>
      </c>
      <c r="H1542" s="246">
        <v>3</v>
      </c>
      <c r="I1542" s="246">
        <v>25</v>
      </c>
      <c r="J1542" s="246">
        <v>1</v>
      </c>
      <c r="K1542" s="246" t="s">
        <v>771</v>
      </c>
      <c r="L1542" s="247">
        <v>6</v>
      </c>
      <c r="M1542" s="246">
        <v>224232</v>
      </c>
      <c r="N1542" s="246">
        <v>2454780</v>
      </c>
      <c r="O1542" s="246">
        <v>11</v>
      </c>
      <c r="P1542" s="246">
        <v>23</v>
      </c>
      <c r="Q1542" s="246">
        <v>0</v>
      </c>
      <c r="R1542" s="246"/>
      <c r="S1542" s="246" t="s">
        <v>90</v>
      </c>
      <c r="T1542" s="246" t="s">
        <v>26</v>
      </c>
      <c r="U1542" s="246"/>
      <c r="V1542" t="str">
        <f>INDEX(樣區!H:H,MATCH(F1542,樣區!E:E,0))</f>
        <v>3月,5月</v>
      </c>
      <c r="W1542" s="3" t="str">
        <f t="shared" si="299"/>
        <v>Y</v>
      </c>
      <c r="X1542" s="3" t="str">
        <f t="shared" si="300"/>
        <v/>
      </c>
      <c r="Y1542" s="3" t="str">
        <f t="shared" si="301"/>
        <v>時間太晚</v>
      </c>
      <c r="Z1542" s="3" t="str">
        <f t="shared" si="302"/>
        <v/>
      </c>
      <c r="AA1542" s="3" t="str">
        <f t="shared" si="303"/>
        <v/>
      </c>
      <c r="AB1542" s="249" t="str">
        <f t="shared" si="304"/>
        <v/>
      </c>
      <c r="AC1542" s="3" t="str">
        <f t="shared" si="305"/>
        <v/>
      </c>
      <c r="AD1542" s="5" t="str">
        <f t="shared" si="298"/>
        <v/>
      </c>
      <c r="AE1542" s="3" t="str">
        <f t="shared" si="306"/>
        <v/>
      </c>
      <c r="AF1542" s="3"/>
      <c r="AH1542">
        <f>MATCH(ROUND(M1542,0)&amp;ROUND(N1542,0),樣點!N:N,0)</f>
        <v>1363</v>
      </c>
      <c r="AI1542" s="5">
        <f t="shared" si="307"/>
        <v>1.5277778031304479E-2</v>
      </c>
    </row>
    <row r="1543" spans="3:35">
      <c r="C1543" s="246" t="s">
        <v>610</v>
      </c>
      <c r="D1543" s="246" t="s">
        <v>722</v>
      </c>
      <c r="E1543" s="246" t="s">
        <v>769</v>
      </c>
      <c r="F1543" s="246" t="s">
        <v>770</v>
      </c>
      <c r="G1543" s="246">
        <v>2019</v>
      </c>
      <c r="H1543" s="246">
        <v>3</v>
      </c>
      <c r="I1543" s="246">
        <v>25</v>
      </c>
      <c r="J1543" s="246">
        <v>1</v>
      </c>
      <c r="K1543" s="246" t="s">
        <v>771</v>
      </c>
      <c r="L1543" s="247">
        <v>7</v>
      </c>
      <c r="M1543" s="246">
        <v>224221</v>
      </c>
      <c r="N1543" s="246">
        <v>2454538</v>
      </c>
      <c r="O1543" s="246">
        <v>11</v>
      </c>
      <c r="P1543" s="246">
        <v>45</v>
      </c>
      <c r="Q1543" s="246">
        <v>0</v>
      </c>
      <c r="R1543" s="246"/>
      <c r="S1543" s="246" t="s">
        <v>90</v>
      </c>
      <c r="T1543" s="246" t="s">
        <v>26</v>
      </c>
      <c r="U1543" s="246"/>
      <c r="V1543" t="str">
        <f>INDEX(樣區!H:H,MATCH(F1543,樣區!E:E,0))</f>
        <v>3月,5月</v>
      </c>
      <c r="W1543" s="3" t="str">
        <f t="shared" si="299"/>
        <v>Y</v>
      </c>
      <c r="X1543" s="3" t="str">
        <f t="shared" si="300"/>
        <v/>
      </c>
      <c r="Y1543" s="3" t="str">
        <f t="shared" si="301"/>
        <v>時間太晚</v>
      </c>
      <c r="Z1543" s="3" t="str">
        <f t="shared" si="302"/>
        <v/>
      </c>
      <c r="AA1543" s="3" t="str">
        <f t="shared" si="303"/>
        <v/>
      </c>
      <c r="AB1543" s="249" t="str">
        <f t="shared" si="304"/>
        <v/>
      </c>
      <c r="AC1543" s="3" t="str">
        <f t="shared" si="305"/>
        <v/>
      </c>
      <c r="AD1543" s="5" t="str">
        <f t="shared" si="298"/>
        <v/>
      </c>
      <c r="AE1543" s="3" t="str">
        <f t="shared" si="306"/>
        <v/>
      </c>
      <c r="AF1543" s="3"/>
      <c r="AH1543">
        <f>MATCH(ROUND(M1543,0)&amp;ROUND(N1543,0),樣點!N:N,0)</f>
        <v>1364</v>
      </c>
      <c r="AI1543" s="5" t="str">
        <f t="shared" si="307"/>
        <v/>
      </c>
    </row>
    <row r="1544" spans="3:35">
      <c r="C1544" s="246" t="s">
        <v>610</v>
      </c>
      <c r="D1544" s="246" t="s">
        <v>722</v>
      </c>
      <c r="E1544" s="246" t="s">
        <v>773</v>
      </c>
      <c r="F1544" s="246" t="s">
        <v>774</v>
      </c>
      <c r="G1544" s="246">
        <v>2019</v>
      </c>
      <c r="H1544" s="246">
        <v>3</v>
      </c>
      <c r="I1544" s="246">
        <v>29</v>
      </c>
      <c r="J1544" s="246">
        <v>1</v>
      </c>
      <c r="K1544" s="246" t="s">
        <v>771</v>
      </c>
      <c r="L1544" s="247">
        <v>1</v>
      </c>
      <c r="M1544" s="246">
        <v>219938</v>
      </c>
      <c r="N1544" s="246">
        <v>2451262</v>
      </c>
      <c r="O1544" s="246">
        <v>10</v>
      </c>
      <c r="P1544" s="246">
        <v>30</v>
      </c>
      <c r="Q1544" s="246">
        <v>0</v>
      </c>
      <c r="R1544" s="246"/>
      <c r="S1544" s="246"/>
      <c r="T1544" s="246" t="s">
        <v>26</v>
      </c>
      <c r="U1544" s="246"/>
      <c r="V1544" t="str">
        <f>INDEX(樣區!H:H,MATCH(F1544,樣區!E:E,0))</f>
        <v>3月,5月</v>
      </c>
      <c r="W1544" s="3" t="str">
        <f t="shared" si="299"/>
        <v>Y</v>
      </c>
      <c r="X1544" s="3" t="str">
        <f t="shared" si="300"/>
        <v/>
      </c>
      <c r="Y1544" s="3" t="str">
        <f t="shared" si="301"/>
        <v>時間太晚</v>
      </c>
      <c r="Z1544" s="3" t="str">
        <f t="shared" si="302"/>
        <v/>
      </c>
      <c r="AA1544" s="3" t="str">
        <f t="shared" si="303"/>
        <v/>
      </c>
      <c r="AB1544" s="249" t="str">
        <f t="shared" si="304"/>
        <v/>
      </c>
      <c r="AC1544" s="3" t="str">
        <f t="shared" si="305"/>
        <v/>
      </c>
      <c r="AD1544" s="5" t="str">
        <f t="shared" si="298"/>
        <v/>
      </c>
      <c r="AE1544" s="3" t="str">
        <f t="shared" si="306"/>
        <v/>
      </c>
      <c r="AF1544" s="3"/>
      <c r="AH1544">
        <f>MATCH(ROUND(M1544,0)&amp;ROUND(N1544,0),樣點!N:N,0)</f>
        <v>1365</v>
      </c>
      <c r="AI1544" s="5">
        <f t="shared" si="307"/>
        <v>1.0416665987577289E-2</v>
      </c>
    </row>
    <row r="1545" spans="3:35">
      <c r="C1545" s="246" t="s">
        <v>610</v>
      </c>
      <c r="D1545" s="246" t="s">
        <v>722</v>
      </c>
      <c r="E1545" s="246" t="s">
        <v>773</v>
      </c>
      <c r="F1545" s="246" t="s">
        <v>774</v>
      </c>
      <c r="G1545" s="246">
        <v>2019</v>
      </c>
      <c r="H1545" s="246">
        <v>3</v>
      </c>
      <c r="I1545" s="246">
        <v>29</v>
      </c>
      <c r="J1545" s="246">
        <v>1</v>
      </c>
      <c r="K1545" s="246" t="s">
        <v>771</v>
      </c>
      <c r="L1545" s="247">
        <v>2</v>
      </c>
      <c r="M1545" s="246">
        <v>220124</v>
      </c>
      <c r="N1545" s="246">
        <v>2451071</v>
      </c>
      <c r="O1545" s="246">
        <v>10</v>
      </c>
      <c r="P1545" s="246">
        <v>45</v>
      </c>
      <c r="Q1545" s="246">
        <v>2</v>
      </c>
      <c r="R1545" s="246" t="s">
        <v>43</v>
      </c>
      <c r="S1545" s="246" t="s">
        <v>44</v>
      </c>
      <c r="T1545" s="246" t="s">
        <v>26</v>
      </c>
      <c r="U1545" s="246"/>
      <c r="V1545" t="str">
        <f>INDEX(樣區!H:H,MATCH(F1545,樣區!E:E,0))</f>
        <v>3月,5月</v>
      </c>
      <c r="W1545" s="3" t="str">
        <f t="shared" si="299"/>
        <v>Y</v>
      </c>
      <c r="X1545" s="3" t="str">
        <f t="shared" si="300"/>
        <v/>
      </c>
      <c r="Y1545" s="3" t="str">
        <f t="shared" si="301"/>
        <v>時間太晚</v>
      </c>
      <c r="Z1545" s="3" t="str">
        <f t="shared" si="302"/>
        <v/>
      </c>
      <c r="AA1545" s="3" t="str">
        <f t="shared" si="303"/>
        <v/>
      </c>
      <c r="AB1545" s="249" t="str">
        <f t="shared" si="304"/>
        <v/>
      </c>
      <c r="AC1545" s="3" t="str">
        <f t="shared" si="305"/>
        <v/>
      </c>
      <c r="AD1545" s="5" t="str">
        <f t="shared" si="298"/>
        <v/>
      </c>
      <c r="AE1545" s="3" t="str">
        <f t="shared" si="306"/>
        <v/>
      </c>
      <c r="AF1545" s="3"/>
      <c r="AH1545">
        <f>MATCH(ROUND(M1545,0)&amp;ROUND(N1545,0),樣點!N:N,0)</f>
        <v>1366</v>
      </c>
      <c r="AI1545" s="5">
        <f t="shared" si="307"/>
        <v>6.9444450200535357E-3</v>
      </c>
    </row>
    <row r="1546" spans="3:35">
      <c r="C1546" s="246" t="s">
        <v>610</v>
      </c>
      <c r="D1546" s="246" t="s">
        <v>722</v>
      </c>
      <c r="E1546" s="246" t="s">
        <v>773</v>
      </c>
      <c r="F1546" s="246" t="s">
        <v>774</v>
      </c>
      <c r="G1546" s="246">
        <v>2019</v>
      </c>
      <c r="H1546" s="246">
        <v>3</v>
      </c>
      <c r="I1546" s="246">
        <v>29</v>
      </c>
      <c r="J1546" s="246">
        <v>1</v>
      </c>
      <c r="K1546" s="246" t="s">
        <v>771</v>
      </c>
      <c r="L1546" s="247">
        <v>3</v>
      </c>
      <c r="M1546" s="246">
        <v>220264</v>
      </c>
      <c r="N1546" s="246">
        <v>2451197</v>
      </c>
      <c r="O1546" s="246">
        <v>10</v>
      </c>
      <c r="P1546" s="246">
        <v>55</v>
      </c>
      <c r="Q1546" s="246">
        <v>0</v>
      </c>
      <c r="R1546" s="246"/>
      <c r="S1546" s="246"/>
      <c r="T1546" s="246" t="s">
        <v>26</v>
      </c>
      <c r="U1546" s="246"/>
      <c r="V1546" t="str">
        <f>INDEX(樣區!H:H,MATCH(F1546,樣區!E:E,0))</f>
        <v>3月,5月</v>
      </c>
      <c r="W1546" s="3" t="str">
        <f t="shared" si="299"/>
        <v>Y</v>
      </c>
      <c r="X1546" s="3" t="str">
        <f t="shared" si="300"/>
        <v/>
      </c>
      <c r="Y1546" s="3" t="str">
        <f t="shared" si="301"/>
        <v>時間太晚</v>
      </c>
      <c r="Z1546" s="3" t="str">
        <f t="shared" si="302"/>
        <v/>
      </c>
      <c r="AA1546" s="3" t="str">
        <f t="shared" si="303"/>
        <v/>
      </c>
      <c r="AB1546" s="249" t="str">
        <f t="shared" si="304"/>
        <v/>
      </c>
      <c r="AC1546" s="3" t="str">
        <f t="shared" si="305"/>
        <v/>
      </c>
      <c r="AD1546" s="5" t="str">
        <f t="shared" si="298"/>
        <v>需計滿6分鐘</v>
      </c>
      <c r="AE1546" s="3" t="str">
        <f t="shared" si="306"/>
        <v/>
      </c>
      <c r="AF1546" s="3"/>
      <c r="AH1546">
        <f>MATCH(ROUND(M1546,0)&amp;ROUND(N1546,0),樣點!N:N,0)</f>
        <v>1367</v>
      </c>
      <c r="AI1546" s="5">
        <f t="shared" si="307"/>
        <v>3.4722220152616501E-3</v>
      </c>
    </row>
    <row r="1547" spans="3:35">
      <c r="C1547" s="246" t="s">
        <v>610</v>
      </c>
      <c r="D1547" s="246" t="s">
        <v>722</v>
      </c>
      <c r="E1547" s="246" t="s">
        <v>773</v>
      </c>
      <c r="F1547" s="246" t="s">
        <v>774</v>
      </c>
      <c r="G1547" s="246">
        <v>2019</v>
      </c>
      <c r="H1547" s="246">
        <v>3</v>
      </c>
      <c r="I1547" s="246">
        <v>29</v>
      </c>
      <c r="J1547" s="246">
        <v>1</v>
      </c>
      <c r="K1547" s="246" t="s">
        <v>771</v>
      </c>
      <c r="L1547" s="247">
        <v>4</v>
      </c>
      <c r="M1547" s="246">
        <v>220471</v>
      </c>
      <c r="N1547" s="246">
        <v>2451197</v>
      </c>
      <c r="O1547" s="246">
        <v>11</v>
      </c>
      <c r="P1547" s="246">
        <v>0</v>
      </c>
      <c r="Q1547" s="246">
        <v>0</v>
      </c>
      <c r="R1547" s="246"/>
      <c r="S1547" s="246"/>
      <c r="T1547" s="246" t="s">
        <v>26</v>
      </c>
      <c r="U1547" s="246"/>
      <c r="V1547" t="str">
        <f>INDEX(樣區!H:H,MATCH(F1547,樣區!E:E,0))</f>
        <v>3月,5月</v>
      </c>
      <c r="W1547" s="3" t="str">
        <f t="shared" si="299"/>
        <v>Y</v>
      </c>
      <c r="X1547" s="3" t="str">
        <f t="shared" si="300"/>
        <v/>
      </c>
      <c r="Y1547" s="3" t="str">
        <f t="shared" si="301"/>
        <v>時間太晚</v>
      </c>
      <c r="Z1547" s="3" t="str">
        <f t="shared" si="302"/>
        <v/>
      </c>
      <c r="AA1547" s="3" t="str">
        <f t="shared" si="303"/>
        <v/>
      </c>
      <c r="AB1547" s="249" t="str">
        <f t="shared" si="304"/>
        <v/>
      </c>
      <c r="AC1547" s="3" t="str">
        <f t="shared" si="305"/>
        <v/>
      </c>
      <c r="AD1547" s="5" t="str">
        <f t="shared" si="298"/>
        <v/>
      </c>
      <c r="AE1547" s="3" t="str">
        <f t="shared" si="306"/>
        <v/>
      </c>
      <c r="AF1547" s="3"/>
      <c r="AH1547">
        <f>MATCH(ROUND(M1547,0)&amp;ROUND(N1547,0),樣點!N:N,0)</f>
        <v>1368</v>
      </c>
      <c r="AI1547" s="5">
        <f t="shared" si="307"/>
        <v>1.3888888992369175E-2</v>
      </c>
    </row>
    <row r="1548" spans="3:35">
      <c r="C1548" s="246" t="s">
        <v>610</v>
      </c>
      <c r="D1548" s="246" t="s">
        <v>722</v>
      </c>
      <c r="E1548" s="246" t="s">
        <v>773</v>
      </c>
      <c r="F1548" s="246" t="s">
        <v>774</v>
      </c>
      <c r="G1548" s="246">
        <v>2019</v>
      </c>
      <c r="H1548" s="246">
        <v>3</v>
      </c>
      <c r="I1548" s="246">
        <v>29</v>
      </c>
      <c r="J1548" s="246">
        <v>1</v>
      </c>
      <c r="K1548" s="246" t="s">
        <v>771</v>
      </c>
      <c r="L1548" s="247">
        <v>5</v>
      </c>
      <c r="M1548" s="246">
        <v>220683</v>
      </c>
      <c r="N1548" s="246">
        <v>2451266</v>
      </c>
      <c r="O1548" s="246">
        <v>11</v>
      </c>
      <c r="P1548" s="246">
        <v>20</v>
      </c>
      <c r="Q1548" s="246">
        <v>0</v>
      </c>
      <c r="R1548" s="246"/>
      <c r="S1548" s="246"/>
      <c r="T1548" s="246" t="s">
        <v>26</v>
      </c>
      <c r="U1548" s="246"/>
      <c r="V1548" t="str">
        <f>INDEX(樣區!H:H,MATCH(F1548,樣區!E:E,0))</f>
        <v>3月,5月</v>
      </c>
      <c r="W1548" s="3" t="str">
        <f t="shared" si="299"/>
        <v>Y</v>
      </c>
      <c r="X1548" s="3" t="str">
        <f t="shared" si="300"/>
        <v/>
      </c>
      <c r="Y1548" s="3" t="str">
        <f t="shared" si="301"/>
        <v>時間太晚</v>
      </c>
      <c r="Z1548" s="3" t="str">
        <f t="shared" si="302"/>
        <v/>
      </c>
      <c r="AA1548" s="3" t="str">
        <f t="shared" si="303"/>
        <v/>
      </c>
      <c r="AB1548" s="249" t="str">
        <f t="shared" si="304"/>
        <v/>
      </c>
      <c r="AC1548" s="3" t="str">
        <f t="shared" si="305"/>
        <v/>
      </c>
      <c r="AD1548" s="5" t="str">
        <f t="shared" si="298"/>
        <v/>
      </c>
      <c r="AE1548" s="3" t="str">
        <f t="shared" si="306"/>
        <v/>
      </c>
      <c r="AF1548" s="3"/>
      <c r="AH1548">
        <f>MATCH(ROUND(M1548,0)&amp;ROUND(N1548,0),樣點!N:N,0)</f>
        <v>1369</v>
      </c>
      <c r="AI1548" s="5">
        <f t="shared" si="307"/>
        <v>1.3888888992369175E-2</v>
      </c>
    </row>
    <row r="1549" spans="3:35">
      <c r="C1549" s="246" t="s">
        <v>610</v>
      </c>
      <c r="D1549" s="246" t="s">
        <v>722</v>
      </c>
      <c r="E1549" s="246" t="s">
        <v>773</v>
      </c>
      <c r="F1549" s="246" t="s">
        <v>774</v>
      </c>
      <c r="G1549" s="246">
        <v>2019</v>
      </c>
      <c r="H1549" s="246">
        <v>3</v>
      </c>
      <c r="I1549" s="246">
        <v>29</v>
      </c>
      <c r="J1549" s="246">
        <v>1</v>
      </c>
      <c r="K1549" s="246" t="s">
        <v>771</v>
      </c>
      <c r="L1549" s="247">
        <v>6</v>
      </c>
      <c r="M1549" s="246">
        <v>220884</v>
      </c>
      <c r="N1549" s="246">
        <v>2451394</v>
      </c>
      <c r="O1549" s="246">
        <v>11</v>
      </c>
      <c r="P1549" s="246">
        <v>40</v>
      </c>
      <c r="Q1549" s="246">
        <v>0</v>
      </c>
      <c r="R1549" s="246"/>
      <c r="S1549" s="246"/>
      <c r="T1549" s="246" t="s">
        <v>26</v>
      </c>
      <c r="U1549" s="246"/>
      <c r="V1549" t="str">
        <f>INDEX(樣區!H:H,MATCH(F1549,樣區!E:E,0))</f>
        <v>3月,5月</v>
      </c>
      <c r="W1549" s="3" t="str">
        <f t="shared" si="299"/>
        <v>Y</v>
      </c>
      <c r="X1549" s="3" t="str">
        <f t="shared" si="300"/>
        <v/>
      </c>
      <c r="Y1549" s="3" t="str">
        <f t="shared" si="301"/>
        <v>時間太晚</v>
      </c>
      <c r="Z1549" s="3" t="str">
        <f t="shared" si="302"/>
        <v/>
      </c>
      <c r="AA1549" s="3" t="str">
        <f t="shared" si="303"/>
        <v/>
      </c>
      <c r="AB1549" s="249" t="str">
        <f t="shared" si="304"/>
        <v/>
      </c>
      <c r="AC1549" s="3" t="str">
        <f t="shared" si="305"/>
        <v/>
      </c>
      <c r="AD1549" s="5" t="str">
        <f t="shared" si="298"/>
        <v/>
      </c>
      <c r="AE1549" s="3" t="str">
        <f t="shared" si="306"/>
        <v/>
      </c>
      <c r="AF1549" s="3"/>
      <c r="AH1549">
        <f>MATCH(ROUND(M1549,0)&amp;ROUND(N1549,0),樣點!N:N,0)</f>
        <v>1370</v>
      </c>
      <c r="AI1549" s="5" t="str">
        <f t="shared" si="307"/>
        <v/>
      </c>
    </row>
    <row r="1550" spans="3:35">
      <c r="C1550" s="246" t="s">
        <v>610</v>
      </c>
      <c r="D1550" s="246" t="s">
        <v>722</v>
      </c>
      <c r="E1550" s="246" t="s">
        <v>776</v>
      </c>
      <c r="F1550" s="246" t="s">
        <v>777</v>
      </c>
      <c r="G1550" s="246">
        <v>2019</v>
      </c>
      <c r="H1550" s="246">
        <v>3</v>
      </c>
      <c r="I1550" s="246">
        <v>20</v>
      </c>
      <c r="J1550" s="246">
        <v>1</v>
      </c>
      <c r="K1550" s="246" t="s">
        <v>778</v>
      </c>
      <c r="L1550" s="247">
        <v>1</v>
      </c>
      <c r="M1550" s="246">
        <v>230850</v>
      </c>
      <c r="N1550" s="246">
        <v>2460515</v>
      </c>
      <c r="O1550" s="246">
        <v>10</v>
      </c>
      <c r="P1550" s="246">
        <v>0</v>
      </c>
      <c r="Q1550" s="246">
        <v>0</v>
      </c>
      <c r="R1550" s="246"/>
      <c r="S1550" s="246" t="s">
        <v>90</v>
      </c>
      <c r="T1550" s="246" t="s">
        <v>26</v>
      </c>
      <c r="U1550" s="246"/>
      <c r="V1550" t="str">
        <f>INDEX(樣區!H:H,MATCH(F1550,樣區!E:E,0))</f>
        <v>3月,5月</v>
      </c>
      <c r="W1550" s="3" t="str">
        <f t="shared" si="299"/>
        <v>Y</v>
      </c>
      <c r="X1550" s="3" t="str">
        <f t="shared" si="300"/>
        <v/>
      </c>
      <c r="Y1550" s="3" t="str">
        <f t="shared" si="301"/>
        <v>時間太晚</v>
      </c>
      <c r="Z1550" s="3" t="str">
        <f t="shared" si="302"/>
        <v/>
      </c>
      <c r="AA1550" s="3" t="str">
        <f t="shared" si="303"/>
        <v/>
      </c>
      <c r="AB1550" s="249" t="str">
        <f t="shared" si="304"/>
        <v/>
      </c>
      <c r="AC1550" s="3" t="str">
        <f t="shared" si="305"/>
        <v/>
      </c>
      <c r="AD1550" s="5" t="str">
        <f t="shared" si="298"/>
        <v/>
      </c>
      <c r="AE1550" s="3" t="str">
        <f t="shared" si="306"/>
        <v/>
      </c>
      <c r="AF1550" s="3"/>
      <c r="AH1550">
        <f>MATCH(ROUND(M1550,0)&amp;ROUND(N1550,0),樣點!N:N,0)</f>
        <v>1371</v>
      </c>
      <c r="AI1550" s="5">
        <f t="shared" si="307"/>
        <v>6.9444450200535357E-3</v>
      </c>
    </row>
    <row r="1551" spans="3:35">
      <c r="C1551" s="246" t="s">
        <v>610</v>
      </c>
      <c r="D1551" s="246" t="s">
        <v>722</v>
      </c>
      <c r="E1551" s="246" t="s">
        <v>776</v>
      </c>
      <c r="F1551" s="246" t="s">
        <v>777</v>
      </c>
      <c r="G1551" s="246">
        <v>2019</v>
      </c>
      <c r="H1551" s="246">
        <v>3</v>
      </c>
      <c r="I1551" s="246">
        <v>20</v>
      </c>
      <c r="J1551" s="246">
        <v>1</v>
      </c>
      <c r="K1551" s="246" t="s">
        <v>778</v>
      </c>
      <c r="L1551" s="247">
        <v>2</v>
      </c>
      <c r="M1551" s="246">
        <v>231331</v>
      </c>
      <c r="N1551" s="246">
        <v>2460630</v>
      </c>
      <c r="O1551" s="246">
        <v>10</v>
      </c>
      <c r="P1551" s="246">
        <v>10</v>
      </c>
      <c r="Q1551" s="246">
        <v>0</v>
      </c>
      <c r="R1551" s="246"/>
      <c r="S1551" s="246" t="s">
        <v>90</v>
      </c>
      <c r="T1551" s="246" t="s">
        <v>26</v>
      </c>
      <c r="U1551" s="246"/>
      <c r="V1551" t="str">
        <f>INDEX(樣區!H:H,MATCH(F1551,樣區!E:E,0))</f>
        <v>3月,5月</v>
      </c>
      <c r="W1551" s="3" t="str">
        <f t="shared" si="299"/>
        <v>Y</v>
      </c>
      <c r="X1551" s="3" t="str">
        <f t="shared" si="300"/>
        <v/>
      </c>
      <c r="Y1551" s="3" t="str">
        <f t="shared" si="301"/>
        <v>時間太晚</v>
      </c>
      <c r="Z1551" s="3" t="str">
        <f t="shared" si="302"/>
        <v/>
      </c>
      <c r="AA1551" s="3" t="str">
        <f t="shared" si="303"/>
        <v/>
      </c>
      <c r="AB1551" s="249" t="str">
        <f t="shared" si="304"/>
        <v/>
      </c>
      <c r="AC1551" s="3" t="str">
        <f t="shared" si="305"/>
        <v/>
      </c>
      <c r="AD1551" s="5" t="str">
        <f t="shared" si="298"/>
        <v/>
      </c>
      <c r="AE1551" s="3" t="str">
        <f t="shared" si="306"/>
        <v/>
      </c>
      <c r="AF1551" s="3"/>
      <c r="AH1551">
        <f>MATCH(ROUND(M1551,0)&amp;ROUND(N1551,0),樣點!N:N,0)</f>
        <v>1372</v>
      </c>
      <c r="AI1551" s="5">
        <f t="shared" si="307"/>
        <v>4.8611109959892929E-3</v>
      </c>
    </row>
    <row r="1552" spans="3:35">
      <c r="C1552" s="246" t="s">
        <v>610</v>
      </c>
      <c r="D1552" s="246" t="s">
        <v>722</v>
      </c>
      <c r="E1552" s="246" t="s">
        <v>776</v>
      </c>
      <c r="F1552" s="246" t="s">
        <v>777</v>
      </c>
      <c r="G1552" s="246">
        <v>2019</v>
      </c>
      <c r="H1552" s="246">
        <v>3</v>
      </c>
      <c r="I1552" s="246">
        <v>20</v>
      </c>
      <c r="J1552" s="246">
        <v>1</v>
      </c>
      <c r="K1552" s="246" t="s">
        <v>778</v>
      </c>
      <c r="L1552" s="247">
        <v>3</v>
      </c>
      <c r="M1552" s="246">
        <v>232094</v>
      </c>
      <c r="N1552" s="246">
        <v>2460444</v>
      </c>
      <c r="O1552" s="246">
        <v>10</v>
      </c>
      <c r="P1552" s="246">
        <v>17</v>
      </c>
      <c r="Q1552" s="246">
        <v>0</v>
      </c>
      <c r="R1552" s="246"/>
      <c r="S1552" s="246" t="s">
        <v>90</v>
      </c>
      <c r="T1552" s="246" t="s">
        <v>26</v>
      </c>
      <c r="U1552" s="246"/>
      <c r="V1552" t="str">
        <f>INDEX(樣區!H:H,MATCH(F1552,樣區!E:E,0))</f>
        <v>3月,5月</v>
      </c>
      <c r="W1552" s="3" t="str">
        <f t="shared" si="299"/>
        <v>Y</v>
      </c>
      <c r="X1552" s="3" t="str">
        <f t="shared" si="300"/>
        <v/>
      </c>
      <c r="Y1552" s="3" t="str">
        <f t="shared" si="301"/>
        <v>時間太晚</v>
      </c>
      <c r="Z1552" s="3" t="str">
        <f t="shared" si="302"/>
        <v/>
      </c>
      <c r="AA1552" s="3" t="str">
        <f t="shared" si="303"/>
        <v/>
      </c>
      <c r="AB1552" s="249" t="str">
        <f t="shared" si="304"/>
        <v/>
      </c>
      <c r="AC1552" s="3" t="str">
        <f t="shared" si="305"/>
        <v/>
      </c>
      <c r="AD1552" s="5" t="str">
        <f t="shared" si="298"/>
        <v/>
      </c>
      <c r="AE1552" s="3" t="str">
        <f t="shared" si="306"/>
        <v/>
      </c>
      <c r="AF1552" s="3"/>
      <c r="AH1552">
        <f>MATCH(ROUND(M1552,0)&amp;ROUND(N1552,0),樣點!N:N,0)</f>
        <v>1373</v>
      </c>
      <c r="AI1552" s="5">
        <f t="shared" si="307"/>
        <v>5.5555549915879965E-3</v>
      </c>
    </row>
    <row r="1553" spans="3:35">
      <c r="C1553" s="246" t="s">
        <v>610</v>
      </c>
      <c r="D1553" s="246" t="s">
        <v>722</v>
      </c>
      <c r="E1553" s="246" t="s">
        <v>776</v>
      </c>
      <c r="F1553" s="246" t="s">
        <v>777</v>
      </c>
      <c r="G1553" s="246">
        <v>2019</v>
      </c>
      <c r="H1553" s="246">
        <v>3</v>
      </c>
      <c r="I1553" s="246">
        <v>20</v>
      </c>
      <c r="J1553" s="246">
        <v>1</v>
      </c>
      <c r="K1553" s="246" t="s">
        <v>778</v>
      </c>
      <c r="L1553" s="247">
        <v>4</v>
      </c>
      <c r="M1553" s="246">
        <v>232402</v>
      </c>
      <c r="N1553" s="246">
        <v>2460522</v>
      </c>
      <c r="O1553" s="246">
        <v>10</v>
      </c>
      <c r="P1553" s="246">
        <v>25</v>
      </c>
      <c r="Q1553" s="246">
        <v>0</v>
      </c>
      <c r="R1553" s="246"/>
      <c r="S1553" s="246" t="s">
        <v>90</v>
      </c>
      <c r="T1553" s="246" t="s">
        <v>26</v>
      </c>
      <c r="U1553" s="246"/>
      <c r="V1553" t="str">
        <f>INDEX(樣區!H:H,MATCH(F1553,樣區!E:E,0))</f>
        <v>3月,5月</v>
      </c>
      <c r="W1553" s="3" t="str">
        <f t="shared" si="299"/>
        <v>Y</v>
      </c>
      <c r="X1553" s="3" t="str">
        <f t="shared" si="300"/>
        <v/>
      </c>
      <c r="Y1553" s="3" t="str">
        <f t="shared" si="301"/>
        <v>時間太晚</v>
      </c>
      <c r="Z1553" s="3" t="str">
        <f t="shared" si="302"/>
        <v/>
      </c>
      <c r="AA1553" s="3" t="str">
        <f t="shared" si="303"/>
        <v/>
      </c>
      <c r="AB1553" s="249" t="str">
        <f t="shared" si="304"/>
        <v/>
      </c>
      <c r="AC1553" s="3" t="str">
        <f t="shared" si="305"/>
        <v/>
      </c>
      <c r="AD1553" s="5" t="str">
        <f t="shared" si="298"/>
        <v/>
      </c>
      <c r="AE1553" s="3" t="str">
        <f t="shared" si="306"/>
        <v/>
      </c>
      <c r="AF1553" s="3"/>
      <c r="AH1553">
        <f>MATCH(ROUND(M1553,0)&amp;ROUND(N1553,0),樣點!N:N,0)</f>
        <v>1374</v>
      </c>
      <c r="AI1553" s="5">
        <f t="shared" si="307"/>
        <v>4.8611109959892929E-3</v>
      </c>
    </row>
    <row r="1554" spans="3:35">
      <c r="C1554" s="246" t="s">
        <v>610</v>
      </c>
      <c r="D1554" s="246" t="s">
        <v>722</v>
      </c>
      <c r="E1554" s="246" t="s">
        <v>776</v>
      </c>
      <c r="F1554" s="246" t="s">
        <v>777</v>
      </c>
      <c r="G1554" s="246">
        <v>2019</v>
      </c>
      <c r="H1554" s="246">
        <v>3</v>
      </c>
      <c r="I1554" s="246">
        <v>20</v>
      </c>
      <c r="J1554" s="246">
        <v>1</v>
      </c>
      <c r="K1554" s="246" t="s">
        <v>778</v>
      </c>
      <c r="L1554" s="247">
        <v>5</v>
      </c>
      <c r="M1554" s="246">
        <v>232724</v>
      </c>
      <c r="N1554" s="246">
        <v>2460506</v>
      </c>
      <c r="O1554" s="246">
        <v>10</v>
      </c>
      <c r="P1554" s="246">
        <v>32</v>
      </c>
      <c r="Q1554" s="246">
        <v>0</v>
      </c>
      <c r="R1554" s="246"/>
      <c r="S1554" s="246" t="s">
        <v>90</v>
      </c>
      <c r="T1554" s="246" t="s">
        <v>26</v>
      </c>
      <c r="U1554" s="246"/>
      <c r="V1554" t="str">
        <f>INDEX(樣區!H:H,MATCH(F1554,樣區!E:E,0))</f>
        <v>3月,5月</v>
      </c>
      <c r="W1554" s="3" t="str">
        <f t="shared" si="299"/>
        <v>Y</v>
      </c>
      <c r="X1554" s="3" t="str">
        <f t="shared" si="300"/>
        <v/>
      </c>
      <c r="Y1554" s="3" t="str">
        <f t="shared" si="301"/>
        <v>時間太晚</v>
      </c>
      <c r="Z1554" s="3" t="str">
        <f t="shared" si="302"/>
        <v/>
      </c>
      <c r="AA1554" s="3" t="str">
        <f t="shared" si="303"/>
        <v/>
      </c>
      <c r="AB1554" s="249" t="str">
        <f t="shared" si="304"/>
        <v/>
      </c>
      <c r="AC1554" s="3" t="str">
        <f t="shared" si="305"/>
        <v/>
      </c>
      <c r="AD1554" s="5" t="str">
        <f t="shared" si="298"/>
        <v/>
      </c>
      <c r="AE1554" s="3" t="str">
        <f t="shared" si="306"/>
        <v/>
      </c>
      <c r="AF1554" s="3"/>
      <c r="AH1554">
        <f>MATCH(ROUND(M1554,0)&amp;ROUND(N1554,0),樣點!N:N,0)</f>
        <v>1375</v>
      </c>
      <c r="AI1554" s="5">
        <f t="shared" si="307"/>
        <v>9.0277779963798821E-3</v>
      </c>
    </row>
    <row r="1555" spans="3:35">
      <c r="C1555" s="246" t="s">
        <v>610</v>
      </c>
      <c r="D1555" s="246" t="s">
        <v>722</v>
      </c>
      <c r="E1555" s="246" t="s">
        <v>776</v>
      </c>
      <c r="F1555" s="246" t="s">
        <v>777</v>
      </c>
      <c r="G1555" s="246">
        <v>2019</v>
      </c>
      <c r="H1555" s="246">
        <v>3</v>
      </c>
      <c r="I1555" s="246">
        <v>20</v>
      </c>
      <c r="J1555" s="246">
        <v>1</v>
      </c>
      <c r="K1555" s="246" t="s">
        <v>778</v>
      </c>
      <c r="L1555" s="247">
        <v>6</v>
      </c>
      <c r="M1555" s="246">
        <v>232269</v>
      </c>
      <c r="N1555" s="246">
        <v>2460609</v>
      </c>
      <c r="O1555" s="246">
        <v>10</v>
      </c>
      <c r="P1555" s="246">
        <v>45</v>
      </c>
      <c r="Q1555" s="246">
        <v>0</v>
      </c>
      <c r="R1555" s="246"/>
      <c r="S1555" s="246" t="s">
        <v>90</v>
      </c>
      <c r="T1555" s="246" t="s">
        <v>26</v>
      </c>
      <c r="U1555" s="246"/>
      <c r="V1555" t="str">
        <f>INDEX(樣區!H:H,MATCH(F1555,樣區!E:E,0))</f>
        <v>3月,5月</v>
      </c>
      <c r="W1555" s="3" t="str">
        <f t="shared" si="299"/>
        <v>Y</v>
      </c>
      <c r="X1555" s="3" t="str">
        <f t="shared" si="300"/>
        <v/>
      </c>
      <c r="Y1555" s="3" t="str">
        <f t="shared" si="301"/>
        <v>時間太晚</v>
      </c>
      <c r="Z1555" s="3" t="str">
        <f t="shared" si="302"/>
        <v/>
      </c>
      <c r="AA1555" s="3" t="str">
        <f t="shared" si="303"/>
        <v/>
      </c>
      <c r="AB1555" s="249" t="str">
        <f t="shared" si="304"/>
        <v/>
      </c>
      <c r="AC1555" s="3" t="str">
        <f t="shared" si="305"/>
        <v/>
      </c>
      <c r="AD1555" s="5" t="str">
        <f t="shared" si="298"/>
        <v/>
      </c>
      <c r="AE1555" s="3" t="str">
        <f t="shared" si="306"/>
        <v/>
      </c>
      <c r="AF1555" s="3"/>
      <c r="AH1555">
        <f>MATCH(ROUND(M1555,0)&amp;ROUND(N1555,0),樣點!N:N,0)</f>
        <v>1376</v>
      </c>
      <c r="AI1555" s="5" t="str">
        <f t="shared" si="307"/>
        <v/>
      </c>
    </row>
    <row r="1556" spans="3:35">
      <c r="C1556" s="246" t="s">
        <v>610</v>
      </c>
      <c r="D1556" s="246" t="s">
        <v>722</v>
      </c>
      <c r="E1556" s="246" t="s">
        <v>779</v>
      </c>
      <c r="F1556" s="246" t="s">
        <v>780</v>
      </c>
      <c r="G1556" s="246">
        <v>2019</v>
      </c>
      <c r="H1556" s="246">
        <v>4</v>
      </c>
      <c r="I1556" s="246">
        <v>10</v>
      </c>
      <c r="J1556" s="246">
        <v>1</v>
      </c>
      <c r="K1556" s="246" t="s">
        <v>781</v>
      </c>
      <c r="L1556" s="247">
        <v>1</v>
      </c>
      <c r="M1556" s="246">
        <v>219316</v>
      </c>
      <c r="N1556" s="246">
        <v>2501817</v>
      </c>
      <c r="O1556" s="246">
        <v>9</v>
      </c>
      <c r="P1556" s="246">
        <v>46</v>
      </c>
      <c r="Q1556" s="246">
        <v>0</v>
      </c>
      <c r="R1556" s="246"/>
      <c r="S1556" s="246"/>
      <c r="T1556" s="246" t="s">
        <v>32</v>
      </c>
      <c r="U1556" s="246"/>
      <c r="V1556" t="str">
        <f>INDEX(樣區!H:H,MATCH(F1556,樣區!E:E,0))</f>
        <v>4月,6月</v>
      </c>
      <c r="W1556" s="3" t="str">
        <f t="shared" si="299"/>
        <v>Y</v>
      </c>
      <c r="X1556" s="3" t="str">
        <f t="shared" si="300"/>
        <v/>
      </c>
      <c r="Y1556" s="3" t="str">
        <f t="shared" si="301"/>
        <v/>
      </c>
      <c r="Z1556" s="3" t="str">
        <f t="shared" si="302"/>
        <v/>
      </c>
      <c r="AA1556" s="3" t="str">
        <f t="shared" si="303"/>
        <v/>
      </c>
      <c r="AB1556" s="249" t="str">
        <f t="shared" si="304"/>
        <v/>
      </c>
      <c r="AC1556" s="3" t="str">
        <f t="shared" si="305"/>
        <v/>
      </c>
      <c r="AD1556" s="5" t="str">
        <f t="shared" si="298"/>
        <v/>
      </c>
      <c r="AE1556" s="3" t="str">
        <f t="shared" si="306"/>
        <v/>
      </c>
      <c r="AF1556" s="3"/>
      <c r="AH1556">
        <f>MATCH(ROUND(M1556,0)&amp;ROUND(N1556,0),樣點!N:N,0)</f>
        <v>1377</v>
      </c>
      <c r="AI1556" s="5">
        <f t="shared" si="307"/>
        <v>1.5277778031304479E-2</v>
      </c>
    </row>
    <row r="1557" spans="3:35">
      <c r="C1557" s="246" t="s">
        <v>610</v>
      </c>
      <c r="D1557" s="246" t="s">
        <v>722</v>
      </c>
      <c r="E1557" s="246" t="s">
        <v>779</v>
      </c>
      <c r="F1557" s="246" t="s">
        <v>780</v>
      </c>
      <c r="G1557" s="246">
        <v>2019</v>
      </c>
      <c r="H1557" s="246">
        <v>4</v>
      </c>
      <c r="I1557" s="246">
        <v>10</v>
      </c>
      <c r="J1557" s="246">
        <v>1</v>
      </c>
      <c r="K1557" s="246" t="s">
        <v>781</v>
      </c>
      <c r="L1557" s="247">
        <v>2</v>
      </c>
      <c r="M1557" s="246">
        <v>219288</v>
      </c>
      <c r="N1557" s="246">
        <v>2502036</v>
      </c>
      <c r="O1557" s="246">
        <v>10</v>
      </c>
      <c r="P1557" s="246">
        <v>8</v>
      </c>
      <c r="Q1557" s="246">
        <v>0</v>
      </c>
      <c r="R1557" s="246"/>
      <c r="S1557" s="246"/>
      <c r="T1557" s="246" t="s">
        <v>32</v>
      </c>
      <c r="U1557" s="246"/>
      <c r="V1557" t="str">
        <f>INDEX(樣區!H:H,MATCH(F1557,樣區!E:E,0))</f>
        <v>4月,6月</v>
      </c>
      <c r="W1557" s="3" t="str">
        <f t="shared" si="299"/>
        <v>Y</v>
      </c>
      <c r="X1557" s="3" t="str">
        <f t="shared" si="300"/>
        <v/>
      </c>
      <c r="Y1557" s="3" t="str">
        <f t="shared" si="301"/>
        <v>時間太晚</v>
      </c>
      <c r="Z1557" s="3" t="str">
        <f t="shared" si="302"/>
        <v/>
      </c>
      <c r="AA1557" s="3" t="str">
        <f t="shared" si="303"/>
        <v/>
      </c>
      <c r="AB1557" s="249" t="str">
        <f t="shared" si="304"/>
        <v/>
      </c>
      <c r="AC1557" s="3" t="str">
        <f t="shared" si="305"/>
        <v/>
      </c>
      <c r="AD1557" s="5" t="str">
        <f t="shared" si="298"/>
        <v/>
      </c>
      <c r="AE1557" s="3" t="str">
        <f t="shared" si="306"/>
        <v/>
      </c>
      <c r="AF1557" s="3"/>
      <c r="AH1557">
        <f>MATCH(ROUND(M1557,0)&amp;ROUND(N1557,0),樣點!N:N,0)</f>
        <v>1378</v>
      </c>
      <c r="AI1557" s="5">
        <f t="shared" si="307"/>
        <v>8.333332953043282E-3</v>
      </c>
    </row>
    <row r="1558" spans="3:35">
      <c r="C1558" s="246" t="s">
        <v>610</v>
      </c>
      <c r="D1558" s="246" t="s">
        <v>722</v>
      </c>
      <c r="E1558" s="246" t="s">
        <v>779</v>
      </c>
      <c r="F1558" s="246" t="s">
        <v>780</v>
      </c>
      <c r="G1558" s="246">
        <v>2019</v>
      </c>
      <c r="H1558" s="246">
        <v>4</v>
      </c>
      <c r="I1558" s="246">
        <v>10</v>
      </c>
      <c r="J1558" s="246">
        <v>1</v>
      </c>
      <c r="K1558" s="246" t="s">
        <v>781</v>
      </c>
      <c r="L1558" s="247">
        <v>3</v>
      </c>
      <c r="M1558" s="246">
        <v>219284</v>
      </c>
      <c r="N1558" s="246">
        <v>2502280</v>
      </c>
      <c r="O1558" s="246">
        <v>10</v>
      </c>
      <c r="P1558" s="246">
        <v>20</v>
      </c>
      <c r="Q1558" s="246">
        <v>0</v>
      </c>
      <c r="R1558" s="246"/>
      <c r="S1558" s="246"/>
      <c r="T1558" s="246" t="s">
        <v>32</v>
      </c>
      <c r="U1558" s="246"/>
      <c r="V1558" t="str">
        <f>INDEX(樣區!H:H,MATCH(F1558,樣區!E:E,0))</f>
        <v>4月,6月</v>
      </c>
      <c r="W1558" s="3" t="str">
        <f t="shared" si="299"/>
        <v>Y</v>
      </c>
      <c r="X1558" s="3" t="str">
        <f t="shared" si="300"/>
        <v/>
      </c>
      <c r="Y1558" s="3" t="str">
        <f t="shared" si="301"/>
        <v>時間太晚</v>
      </c>
      <c r="Z1558" s="3" t="str">
        <f t="shared" si="302"/>
        <v/>
      </c>
      <c r="AA1558" s="3" t="str">
        <f t="shared" si="303"/>
        <v/>
      </c>
      <c r="AB1558" s="249" t="str">
        <f t="shared" si="304"/>
        <v/>
      </c>
      <c r="AC1558" s="3" t="str">
        <f t="shared" si="305"/>
        <v/>
      </c>
      <c r="AD1558" s="5" t="str">
        <f t="shared" si="298"/>
        <v/>
      </c>
      <c r="AE1558" s="3" t="str">
        <f t="shared" si="306"/>
        <v/>
      </c>
      <c r="AF1558" s="3"/>
      <c r="AH1558">
        <f>MATCH(ROUND(M1558,0)&amp;ROUND(N1558,0),樣點!N:N,0)</f>
        <v>1379</v>
      </c>
      <c r="AI1558" s="5">
        <f t="shared" si="307"/>
        <v>7.6388890156522393E-3</v>
      </c>
    </row>
    <row r="1559" spans="3:35">
      <c r="C1559" s="246" t="s">
        <v>610</v>
      </c>
      <c r="D1559" s="246" t="s">
        <v>722</v>
      </c>
      <c r="E1559" s="246" t="s">
        <v>779</v>
      </c>
      <c r="F1559" s="246" t="s">
        <v>780</v>
      </c>
      <c r="G1559" s="246">
        <v>2019</v>
      </c>
      <c r="H1559" s="246">
        <v>4</v>
      </c>
      <c r="I1559" s="246">
        <v>10</v>
      </c>
      <c r="J1559" s="246">
        <v>1</v>
      </c>
      <c r="K1559" s="246" t="s">
        <v>781</v>
      </c>
      <c r="L1559" s="247">
        <v>4</v>
      </c>
      <c r="M1559" s="246">
        <v>219314</v>
      </c>
      <c r="N1559" s="246">
        <v>2502483</v>
      </c>
      <c r="O1559" s="246">
        <v>10</v>
      </c>
      <c r="P1559" s="246">
        <v>31</v>
      </c>
      <c r="Q1559" s="246">
        <v>0</v>
      </c>
      <c r="R1559" s="246"/>
      <c r="S1559" s="246"/>
      <c r="T1559" s="246" t="s">
        <v>32</v>
      </c>
      <c r="U1559" s="246"/>
      <c r="V1559" t="str">
        <f>INDEX(樣區!H:H,MATCH(F1559,樣區!E:E,0))</f>
        <v>4月,6月</v>
      </c>
      <c r="W1559" s="3" t="str">
        <f t="shared" si="299"/>
        <v>Y</v>
      </c>
      <c r="X1559" s="3" t="str">
        <f t="shared" si="300"/>
        <v/>
      </c>
      <c r="Y1559" s="3" t="str">
        <f t="shared" si="301"/>
        <v>時間太晚</v>
      </c>
      <c r="Z1559" s="3" t="str">
        <f t="shared" si="302"/>
        <v/>
      </c>
      <c r="AA1559" s="3" t="str">
        <f t="shared" si="303"/>
        <v/>
      </c>
      <c r="AB1559" s="249" t="str">
        <f t="shared" si="304"/>
        <v/>
      </c>
      <c r="AC1559" s="3" t="str">
        <f t="shared" si="305"/>
        <v/>
      </c>
      <c r="AD1559" s="5" t="str">
        <f t="shared" si="298"/>
        <v/>
      </c>
      <c r="AE1559" s="3" t="str">
        <f t="shared" si="306"/>
        <v/>
      </c>
      <c r="AF1559" s="3"/>
      <c r="AH1559">
        <f>MATCH(ROUND(M1559,0)&amp;ROUND(N1559,0),樣點!N:N,0)</f>
        <v>1380</v>
      </c>
      <c r="AI1559" s="5">
        <f t="shared" si="307"/>
        <v>9.0277779963798821E-3</v>
      </c>
    </row>
    <row r="1560" spans="3:35">
      <c r="C1560" s="246" t="s">
        <v>610</v>
      </c>
      <c r="D1560" s="246" t="s">
        <v>722</v>
      </c>
      <c r="E1560" s="246" t="s">
        <v>779</v>
      </c>
      <c r="F1560" s="246" t="s">
        <v>780</v>
      </c>
      <c r="G1560" s="246">
        <v>2019</v>
      </c>
      <c r="H1560" s="246">
        <v>4</v>
      </c>
      <c r="I1560" s="246">
        <v>10</v>
      </c>
      <c r="J1560" s="246">
        <v>1</v>
      </c>
      <c r="K1560" s="246" t="s">
        <v>781</v>
      </c>
      <c r="L1560" s="247">
        <v>5</v>
      </c>
      <c r="M1560" s="246">
        <v>219255</v>
      </c>
      <c r="N1560" s="246">
        <v>2502682</v>
      </c>
      <c r="O1560" s="246">
        <v>10</v>
      </c>
      <c r="P1560" s="246">
        <v>44</v>
      </c>
      <c r="Q1560" s="246">
        <v>0</v>
      </c>
      <c r="R1560" s="246"/>
      <c r="S1560" s="246"/>
      <c r="T1560" s="246" t="s">
        <v>32</v>
      </c>
      <c r="U1560" s="246"/>
      <c r="V1560" t="str">
        <f>INDEX(樣區!H:H,MATCH(F1560,樣區!E:E,0))</f>
        <v>4月,6月</v>
      </c>
      <c r="W1560" s="3" t="str">
        <f t="shared" si="299"/>
        <v>Y</v>
      </c>
      <c r="X1560" s="3" t="str">
        <f t="shared" si="300"/>
        <v/>
      </c>
      <c r="Y1560" s="3" t="str">
        <f t="shared" si="301"/>
        <v>時間太晚</v>
      </c>
      <c r="Z1560" s="3" t="str">
        <f t="shared" si="302"/>
        <v/>
      </c>
      <c r="AA1560" s="3" t="str">
        <f t="shared" si="303"/>
        <v/>
      </c>
      <c r="AB1560" s="249" t="str">
        <f t="shared" si="304"/>
        <v/>
      </c>
      <c r="AC1560" s="3" t="str">
        <f t="shared" si="305"/>
        <v/>
      </c>
      <c r="AD1560" s="5" t="str">
        <f t="shared" si="298"/>
        <v/>
      </c>
      <c r="AE1560" s="3" t="str">
        <f t="shared" si="306"/>
        <v/>
      </c>
      <c r="AF1560" s="3"/>
      <c r="AH1560">
        <f>MATCH(ROUND(M1560,0)&amp;ROUND(N1560,0),樣點!N:N,0)</f>
        <v>1381</v>
      </c>
      <c r="AI1560" s="5">
        <f t="shared" si="307"/>
        <v>1.2500000011641532E-2</v>
      </c>
    </row>
    <row r="1561" spans="3:35">
      <c r="C1561" s="246" t="s">
        <v>610</v>
      </c>
      <c r="D1561" s="246" t="s">
        <v>722</v>
      </c>
      <c r="E1561" s="246" t="s">
        <v>779</v>
      </c>
      <c r="F1561" s="246" t="s">
        <v>780</v>
      </c>
      <c r="G1561" s="246">
        <v>2019</v>
      </c>
      <c r="H1561" s="246">
        <v>4</v>
      </c>
      <c r="I1561" s="246">
        <v>10</v>
      </c>
      <c r="J1561" s="246">
        <v>1</v>
      </c>
      <c r="K1561" s="246" t="s">
        <v>781</v>
      </c>
      <c r="L1561" s="247">
        <v>6</v>
      </c>
      <c r="M1561" s="246">
        <v>219158</v>
      </c>
      <c r="N1561" s="246">
        <v>2502877</v>
      </c>
      <c r="O1561" s="246">
        <v>11</v>
      </c>
      <c r="P1561" s="246">
        <v>2</v>
      </c>
      <c r="Q1561" s="246">
        <v>0</v>
      </c>
      <c r="R1561" s="246"/>
      <c r="S1561" s="246"/>
      <c r="T1561" s="246" t="s">
        <v>32</v>
      </c>
      <c r="U1561" s="246"/>
      <c r="V1561" t="str">
        <f>INDEX(樣區!H:H,MATCH(F1561,樣區!E:E,0))</f>
        <v>4月,6月</v>
      </c>
      <c r="W1561" s="3" t="str">
        <f t="shared" si="299"/>
        <v>Y</v>
      </c>
      <c r="X1561" s="3" t="str">
        <f t="shared" si="300"/>
        <v/>
      </c>
      <c r="Y1561" s="3" t="str">
        <f t="shared" si="301"/>
        <v>時間太晚</v>
      </c>
      <c r="Z1561" s="3" t="str">
        <f t="shared" si="302"/>
        <v/>
      </c>
      <c r="AA1561" s="3" t="str">
        <f t="shared" si="303"/>
        <v/>
      </c>
      <c r="AB1561" s="249" t="str">
        <f t="shared" si="304"/>
        <v/>
      </c>
      <c r="AC1561" s="3" t="str">
        <f t="shared" si="305"/>
        <v/>
      </c>
      <c r="AD1561" s="5" t="str">
        <f t="shared" si="298"/>
        <v/>
      </c>
      <c r="AE1561" s="3" t="str">
        <f t="shared" si="306"/>
        <v/>
      </c>
      <c r="AF1561" s="3"/>
      <c r="AH1561">
        <f>MATCH(ROUND(M1561,0)&amp;ROUND(N1561,0),樣點!N:N,0)</f>
        <v>1382</v>
      </c>
      <c r="AI1561" s="5">
        <f t="shared" si="307"/>
        <v>9.0277779963798821E-3</v>
      </c>
    </row>
    <row r="1562" spans="3:35">
      <c r="C1562" s="246" t="s">
        <v>610</v>
      </c>
      <c r="D1562" s="246" t="s">
        <v>722</v>
      </c>
      <c r="E1562" s="246" t="s">
        <v>779</v>
      </c>
      <c r="F1562" s="246" t="s">
        <v>780</v>
      </c>
      <c r="G1562" s="246">
        <v>2019</v>
      </c>
      <c r="H1562" s="246">
        <v>4</v>
      </c>
      <c r="I1562" s="246">
        <v>10</v>
      </c>
      <c r="J1562" s="246">
        <v>1</v>
      </c>
      <c r="K1562" s="246" t="s">
        <v>781</v>
      </c>
      <c r="L1562" s="247">
        <v>7</v>
      </c>
      <c r="M1562" s="246">
        <v>218983</v>
      </c>
      <c r="N1562" s="246">
        <v>2503015</v>
      </c>
      <c r="O1562" s="246">
        <v>11</v>
      </c>
      <c r="P1562" s="246">
        <v>15</v>
      </c>
      <c r="Q1562" s="246">
        <v>0</v>
      </c>
      <c r="R1562" s="246"/>
      <c r="S1562" s="246"/>
      <c r="T1562" s="246" t="s">
        <v>32</v>
      </c>
      <c r="U1562" s="246"/>
      <c r="V1562" t="str">
        <f>INDEX(樣區!H:H,MATCH(F1562,樣區!E:E,0))</f>
        <v>4月,6月</v>
      </c>
      <c r="W1562" s="3" t="str">
        <f t="shared" si="299"/>
        <v>Y</v>
      </c>
      <c r="X1562" s="3" t="str">
        <f t="shared" si="300"/>
        <v/>
      </c>
      <c r="Y1562" s="3" t="str">
        <f t="shared" si="301"/>
        <v>時間太晚</v>
      </c>
      <c r="Z1562" s="3" t="str">
        <f t="shared" si="302"/>
        <v/>
      </c>
      <c r="AA1562" s="3" t="str">
        <f t="shared" si="303"/>
        <v/>
      </c>
      <c r="AB1562" s="249" t="str">
        <f t="shared" si="304"/>
        <v/>
      </c>
      <c r="AC1562" s="3" t="str">
        <f t="shared" si="305"/>
        <v/>
      </c>
      <c r="AD1562" s="5" t="str">
        <f t="shared" si="298"/>
        <v/>
      </c>
      <c r="AE1562" s="3" t="str">
        <f t="shared" si="306"/>
        <v/>
      </c>
      <c r="AF1562" s="3"/>
      <c r="AH1562">
        <f>MATCH(ROUND(M1562,0)&amp;ROUND(N1562,0),樣點!N:N,0)</f>
        <v>1383</v>
      </c>
      <c r="AI1562" s="5" t="str">
        <f t="shared" si="307"/>
        <v/>
      </c>
    </row>
    <row r="1563" spans="3:35">
      <c r="C1563" s="246" t="s">
        <v>824</v>
      </c>
      <c r="D1563" s="246" t="s">
        <v>784</v>
      </c>
      <c r="E1563" s="246" t="s">
        <v>785</v>
      </c>
      <c r="F1563" s="246" t="s">
        <v>786</v>
      </c>
      <c r="G1563" s="246">
        <v>2019</v>
      </c>
      <c r="H1563" s="246">
        <v>8</v>
      </c>
      <c r="I1563" s="246">
        <v>5</v>
      </c>
      <c r="J1563" s="246">
        <v>1</v>
      </c>
      <c r="K1563" s="246" t="s">
        <v>787</v>
      </c>
      <c r="L1563" s="247">
        <v>1</v>
      </c>
      <c r="M1563" s="246">
        <v>238116</v>
      </c>
      <c r="N1563" s="246">
        <v>2688398</v>
      </c>
      <c r="O1563" s="246">
        <v>10</v>
      </c>
      <c r="P1563" s="246">
        <v>30</v>
      </c>
      <c r="Q1563" s="246">
        <v>0</v>
      </c>
      <c r="R1563" s="246"/>
      <c r="S1563" s="246" t="s">
        <v>90</v>
      </c>
      <c r="T1563" s="246" t="s">
        <v>26</v>
      </c>
      <c r="U1563" s="246"/>
      <c r="V1563" t="str">
        <f>INDEX(樣區!H:H,MATCH(F1563,樣區!E:E,0))</f>
        <v>3月,5月</v>
      </c>
      <c r="W1563" s="3" t="str">
        <f t="shared" si="299"/>
        <v>N</v>
      </c>
      <c r="X1563" s="3" t="str">
        <f t="shared" si="300"/>
        <v/>
      </c>
      <c r="Y1563" s="3" t="str">
        <f t="shared" si="301"/>
        <v>時間太晚</v>
      </c>
      <c r="Z1563" s="3" t="str">
        <f t="shared" si="302"/>
        <v/>
      </c>
      <c r="AA1563" s="3" t="str">
        <f t="shared" si="303"/>
        <v/>
      </c>
      <c r="AB1563" s="2" t="str">
        <f t="shared" si="304"/>
        <v/>
      </c>
      <c r="AC1563" s="3" t="str">
        <f t="shared" si="305"/>
        <v/>
      </c>
      <c r="AD1563" s="5" t="str">
        <f t="shared" ref="AD1563:AD1568" si="308">IF(ISBLANK(O1563),"需記錄時間",IFERROR(IF((AI1563-TIME(0,5,59))&lt;0,"需計滿6分鍾",""),""))</f>
        <v/>
      </c>
      <c r="AE1563" s="3" t="str">
        <f t="shared" si="306"/>
        <v/>
      </c>
      <c r="AF1563" s="3"/>
      <c r="AH1563" t="e">
        <f>MATCH(ROUND(M1563,0)&amp;ROUND(N1563,0),樣點!N:N,0)</f>
        <v>#N/A</v>
      </c>
      <c r="AI1563" s="5">
        <f t="shared" si="307"/>
        <v>6.9444439723156393E-3</v>
      </c>
    </row>
    <row r="1564" spans="3:35">
      <c r="C1564" s="246" t="s">
        <v>824</v>
      </c>
      <c r="D1564" s="246" t="s">
        <v>784</v>
      </c>
      <c r="E1564" s="246" t="s">
        <v>785</v>
      </c>
      <c r="F1564" s="246" t="s">
        <v>786</v>
      </c>
      <c r="G1564" s="246">
        <v>2019</v>
      </c>
      <c r="H1564" s="246">
        <v>8</v>
      </c>
      <c r="I1564" s="246">
        <v>5</v>
      </c>
      <c r="J1564" s="246">
        <v>1</v>
      </c>
      <c r="K1564" s="246" t="s">
        <v>787</v>
      </c>
      <c r="L1564" s="247">
        <v>2</v>
      </c>
      <c r="M1564" s="246">
        <v>238390</v>
      </c>
      <c r="N1564" s="246">
        <v>2688398</v>
      </c>
      <c r="O1564" s="246">
        <v>10</v>
      </c>
      <c r="P1564" s="246">
        <v>40</v>
      </c>
      <c r="Q1564" s="246">
        <v>0</v>
      </c>
      <c r="R1564" s="246"/>
      <c r="S1564" s="246" t="s">
        <v>90</v>
      </c>
      <c r="T1564" s="246" t="s">
        <v>26</v>
      </c>
      <c r="U1564" s="246"/>
      <c r="V1564" t="str">
        <f>INDEX(樣區!H:H,MATCH(F1564,樣區!E:E,0))</f>
        <v>3月,5月</v>
      </c>
      <c r="W1564" s="3" t="str">
        <f t="shared" si="299"/>
        <v>N</v>
      </c>
      <c r="X1564" s="3" t="str">
        <f t="shared" si="300"/>
        <v/>
      </c>
      <c r="Y1564" s="3" t="str">
        <f t="shared" si="301"/>
        <v>時間太晚</v>
      </c>
      <c r="Z1564" s="3" t="str">
        <f t="shared" si="302"/>
        <v/>
      </c>
      <c r="AA1564" s="3" t="str">
        <f t="shared" si="303"/>
        <v/>
      </c>
      <c r="AB1564" s="2" t="str">
        <f t="shared" si="304"/>
        <v/>
      </c>
      <c r="AC1564" s="3" t="str">
        <f t="shared" si="305"/>
        <v/>
      </c>
      <c r="AD1564" s="5" t="str">
        <f t="shared" si="308"/>
        <v/>
      </c>
      <c r="AE1564" s="3" t="str">
        <f t="shared" si="306"/>
        <v/>
      </c>
      <c r="AF1564" s="3"/>
      <c r="AH1564" t="e">
        <f>MATCH(ROUND(M1564,0)&amp;ROUND(N1564,0),樣點!N:N,0)</f>
        <v>#N/A</v>
      </c>
      <c r="AI1564" s="5">
        <f t="shared" si="307"/>
        <v>1.3888889050576836E-2</v>
      </c>
    </row>
    <row r="1565" spans="3:35">
      <c r="C1565" s="246" t="s">
        <v>824</v>
      </c>
      <c r="D1565" s="246" t="s">
        <v>784</v>
      </c>
      <c r="E1565" s="246" t="s">
        <v>785</v>
      </c>
      <c r="F1565" s="246" t="s">
        <v>786</v>
      </c>
      <c r="G1565" s="246">
        <v>2019</v>
      </c>
      <c r="H1565" s="246">
        <v>8</v>
      </c>
      <c r="I1565" s="246">
        <v>5</v>
      </c>
      <c r="J1565" s="246">
        <v>1</v>
      </c>
      <c r="K1565" s="246" t="s">
        <v>787</v>
      </c>
      <c r="L1565" s="247">
        <v>3</v>
      </c>
      <c r="M1565" s="246">
        <v>238636</v>
      </c>
      <c r="N1565" s="246">
        <v>2688430</v>
      </c>
      <c r="O1565" s="246">
        <v>11</v>
      </c>
      <c r="P1565" s="246">
        <v>0</v>
      </c>
      <c r="Q1565" s="246">
        <v>0</v>
      </c>
      <c r="R1565" s="246"/>
      <c r="S1565" s="246" t="s">
        <v>90</v>
      </c>
      <c r="T1565" s="246" t="s">
        <v>26</v>
      </c>
      <c r="U1565" s="246"/>
      <c r="V1565" t="str">
        <f>INDEX(樣區!H:H,MATCH(F1565,樣區!E:E,0))</f>
        <v>3月,5月</v>
      </c>
      <c r="W1565" s="3" t="str">
        <f t="shared" si="299"/>
        <v>N</v>
      </c>
      <c r="X1565" s="3" t="str">
        <f t="shared" si="300"/>
        <v/>
      </c>
      <c r="Y1565" s="3" t="str">
        <f t="shared" si="301"/>
        <v>時間太晚</v>
      </c>
      <c r="Z1565" s="3" t="str">
        <f t="shared" si="302"/>
        <v/>
      </c>
      <c r="AA1565" s="3" t="str">
        <f t="shared" si="303"/>
        <v/>
      </c>
      <c r="AB1565" s="2" t="str">
        <f t="shared" si="304"/>
        <v/>
      </c>
      <c r="AC1565" s="3" t="str">
        <f t="shared" si="305"/>
        <v/>
      </c>
      <c r="AD1565" s="5" t="str">
        <f t="shared" si="308"/>
        <v/>
      </c>
      <c r="AE1565" s="3" t="str">
        <f t="shared" si="306"/>
        <v/>
      </c>
      <c r="AF1565" s="3"/>
      <c r="AH1565" t="e">
        <f>MATCH(ROUND(M1565,0)&amp;ROUND(N1565,0),樣點!N:N,0)</f>
        <v>#N/A</v>
      </c>
      <c r="AI1565" s="5">
        <f t="shared" si="307"/>
        <v>1.3888888992369175E-2</v>
      </c>
    </row>
    <row r="1566" spans="3:35">
      <c r="C1566" s="246" t="s">
        <v>824</v>
      </c>
      <c r="D1566" s="246" t="s">
        <v>784</v>
      </c>
      <c r="E1566" s="246" t="s">
        <v>785</v>
      </c>
      <c r="F1566" s="246" t="s">
        <v>786</v>
      </c>
      <c r="G1566" s="246">
        <v>2019</v>
      </c>
      <c r="H1566" s="246">
        <v>8</v>
      </c>
      <c r="I1566" s="246">
        <v>5</v>
      </c>
      <c r="J1566" s="246">
        <v>1</v>
      </c>
      <c r="K1566" s="246" t="s">
        <v>787</v>
      </c>
      <c r="L1566" s="247">
        <v>4</v>
      </c>
      <c r="M1566" s="246">
        <v>238873</v>
      </c>
      <c r="N1566" s="246">
        <v>2688355</v>
      </c>
      <c r="O1566" s="246">
        <v>11</v>
      </c>
      <c r="P1566" s="246">
        <v>20</v>
      </c>
      <c r="Q1566" s="246">
        <v>0</v>
      </c>
      <c r="R1566" s="246"/>
      <c r="S1566" s="246" t="s">
        <v>90</v>
      </c>
      <c r="T1566" s="246" t="s">
        <v>26</v>
      </c>
      <c r="U1566" s="246"/>
      <c r="V1566" t="str">
        <f>INDEX(樣區!H:H,MATCH(F1566,樣區!E:E,0))</f>
        <v>3月,5月</v>
      </c>
      <c r="W1566" s="3" t="str">
        <f t="shared" si="299"/>
        <v>N</v>
      </c>
      <c r="X1566" s="3" t="str">
        <f t="shared" si="300"/>
        <v/>
      </c>
      <c r="Y1566" s="3" t="str">
        <f t="shared" si="301"/>
        <v>時間太晚</v>
      </c>
      <c r="Z1566" s="3" t="str">
        <f t="shared" si="302"/>
        <v/>
      </c>
      <c r="AA1566" s="3" t="str">
        <f t="shared" si="303"/>
        <v/>
      </c>
      <c r="AB1566" s="2" t="str">
        <f t="shared" si="304"/>
        <v/>
      </c>
      <c r="AC1566" s="3" t="str">
        <f t="shared" si="305"/>
        <v/>
      </c>
      <c r="AD1566" s="5" t="str">
        <f t="shared" si="308"/>
        <v/>
      </c>
      <c r="AE1566" s="3" t="str">
        <f t="shared" si="306"/>
        <v/>
      </c>
      <c r="AF1566" s="3"/>
      <c r="AH1566" t="e">
        <f>MATCH(ROUND(M1566,0)&amp;ROUND(N1566,0),樣點!N:N,0)</f>
        <v>#N/A</v>
      </c>
      <c r="AI1566" s="5">
        <f t="shared" si="307"/>
        <v>2.777777798473835E-2</v>
      </c>
    </row>
    <row r="1567" spans="3:35">
      <c r="C1567" s="246" t="s">
        <v>824</v>
      </c>
      <c r="D1567" s="246" t="s">
        <v>784</v>
      </c>
      <c r="E1567" s="246" t="s">
        <v>785</v>
      </c>
      <c r="F1567" s="246" t="s">
        <v>786</v>
      </c>
      <c r="G1567" s="246">
        <v>2019</v>
      </c>
      <c r="H1567" s="246">
        <v>8</v>
      </c>
      <c r="I1567" s="246">
        <v>5</v>
      </c>
      <c r="J1567" s="246">
        <v>1</v>
      </c>
      <c r="K1567" s="246" t="s">
        <v>787</v>
      </c>
      <c r="L1567" s="247">
        <v>5</v>
      </c>
      <c r="M1567" s="246">
        <v>238100</v>
      </c>
      <c r="N1567" s="246">
        <v>2688163</v>
      </c>
      <c r="O1567" s="246">
        <v>12</v>
      </c>
      <c r="P1567" s="246">
        <v>0</v>
      </c>
      <c r="Q1567" s="246">
        <v>0</v>
      </c>
      <c r="R1567" s="246"/>
      <c r="S1567" s="246" t="s">
        <v>90</v>
      </c>
      <c r="T1567" s="246" t="s">
        <v>26</v>
      </c>
      <c r="U1567" s="246"/>
      <c r="V1567" t="str">
        <f>INDEX(樣區!H:H,MATCH(F1567,樣區!E:E,0))</f>
        <v>3月,5月</v>
      </c>
      <c r="W1567" s="3" t="str">
        <f t="shared" si="299"/>
        <v>N</v>
      </c>
      <c r="X1567" s="3" t="str">
        <f t="shared" si="300"/>
        <v/>
      </c>
      <c r="Y1567" s="3" t="str">
        <f t="shared" si="301"/>
        <v>時間太晚</v>
      </c>
      <c r="Z1567" s="3" t="str">
        <f t="shared" si="302"/>
        <v/>
      </c>
      <c r="AA1567" s="3" t="str">
        <f t="shared" si="303"/>
        <v/>
      </c>
      <c r="AB1567" s="2" t="str">
        <f t="shared" si="304"/>
        <v/>
      </c>
      <c r="AC1567" s="3" t="str">
        <f t="shared" si="305"/>
        <v/>
      </c>
      <c r="AD1567" s="5" t="str">
        <f t="shared" si="308"/>
        <v/>
      </c>
      <c r="AE1567" s="3" t="str">
        <f t="shared" si="306"/>
        <v/>
      </c>
      <c r="AF1567" s="3"/>
      <c r="AH1567" t="e">
        <f>MATCH(ROUND(M1567,0)&amp;ROUND(N1567,0),樣點!N:N,0)</f>
        <v>#N/A</v>
      </c>
      <c r="AI1567" s="5">
        <f t="shared" si="307"/>
        <v>2.0833333022892475E-2</v>
      </c>
    </row>
    <row r="1568" spans="3:35">
      <c r="C1568" s="246" t="s">
        <v>824</v>
      </c>
      <c r="D1568" s="246" t="s">
        <v>784</v>
      </c>
      <c r="E1568" s="246" t="s">
        <v>785</v>
      </c>
      <c r="F1568" s="246" t="s">
        <v>786</v>
      </c>
      <c r="G1568" s="246">
        <v>2019</v>
      </c>
      <c r="H1568" s="246">
        <v>8</v>
      </c>
      <c r="I1568" s="246">
        <v>5</v>
      </c>
      <c r="J1568" s="246">
        <v>1</v>
      </c>
      <c r="K1568" s="246" t="s">
        <v>787</v>
      </c>
      <c r="L1568" s="247">
        <v>6</v>
      </c>
      <c r="M1568" s="246">
        <v>238715</v>
      </c>
      <c r="N1568" s="246">
        <v>2688176</v>
      </c>
      <c r="O1568" s="246">
        <v>12</v>
      </c>
      <c r="P1568" s="246">
        <v>30</v>
      </c>
      <c r="Q1568" s="246">
        <v>0</v>
      </c>
      <c r="R1568" s="246"/>
      <c r="S1568" s="246" t="s">
        <v>90</v>
      </c>
      <c r="T1568" s="246" t="s">
        <v>26</v>
      </c>
      <c r="U1568" s="246"/>
      <c r="V1568" t="str">
        <f>INDEX(樣區!H:H,MATCH(F1568,樣區!E:E,0))</f>
        <v>3月,5月</v>
      </c>
      <c r="W1568" s="3" t="str">
        <f t="shared" si="299"/>
        <v>N</v>
      </c>
      <c r="X1568" s="3" t="str">
        <f t="shared" si="300"/>
        <v/>
      </c>
      <c r="Y1568" s="3" t="str">
        <f t="shared" si="301"/>
        <v>時間太晚</v>
      </c>
      <c r="Z1568" s="3" t="str">
        <f t="shared" si="302"/>
        <v/>
      </c>
      <c r="AA1568" s="3" t="str">
        <f t="shared" si="303"/>
        <v/>
      </c>
      <c r="AB1568" s="2" t="str">
        <f t="shared" si="304"/>
        <v/>
      </c>
      <c r="AC1568" s="3" t="str">
        <f t="shared" si="305"/>
        <v/>
      </c>
      <c r="AD1568" s="5" t="str">
        <f t="shared" si="308"/>
        <v/>
      </c>
      <c r="AE1568" s="3" t="str">
        <f t="shared" si="306"/>
        <v/>
      </c>
      <c r="AF1568" s="3"/>
      <c r="AH1568" t="e">
        <f>MATCH(ROUND(M1568,0)&amp;ROUND(N1568,0),樣點!N:N,0)</f>
        <v>#N/A</v>
      </c>
      <c r="AI1568" s="5" t="str">
        <f t="shared" si="307"/>
        <v/>
      </c>
    </row>
    <row r="1569" spans="3:35">
      <c r="C1569" s="246" t="s">
        <v>824</v>
      </c>
      <c r="D1569" s="246" t="s">
        <v>784</v>
      </c>
      <c r="E1569" s="246" t="s">
        <v>788</v>
      </c>
      <c r="F1569" s="246" t="s">
        <v>789</v>
      </c>
      <c r="G1569" s="246">
        <v>2019</v>
      </c>
      <c r="H1569" s="246">
        <v>7</v>
      </c>
      <c r="I1569" s="246">
        <v>24</v>
      </c>
      <c r="J1569" s="246">
        <v>1</v>
      </c>
      <c r="K1569" s="246" t="s">
        <v>790</v>
      </c>
      <c r="L1569" s="247">
        <v>1</v>
      </c>
      <c r="M1569" s="246">
        <v>245864</v>
      </c>
      <c r="N1569" s="246">
        <v>2700233</v>
      </c>
      <c r="O1569" s="246">
        <v>9</v>
      </c>
      <c r="P1569" s="246">
        <v>0</v>
      </c>
      <c r="Q1569" s="246">
        <v>0</v>
      </c>
      <c r="R1569" s="246"/>
      <c r="S1569" s="246" t="s">
        <v>90</v>
      </c>
      <c r="T1569" s="246" t="s">
        <v>26</v>
      </c>
      <c r="U1569" s="246" t="s">
        <v>791</v>
      </c>
      <c r="V1569" t="str">
        <f>INDEX(樣區!H:H,MATCH(F1569,樣區!E:E,0))</f>
        <v>4月,6月</v>
      </c>
      <c r="W1569" s="3" t="str">
        <f t="shared" si="299"/>
        <v>Y</v>
      </c>
      <c r="X1569" s="3" t="str">
        <f t="shared" si="300"/>
        <v/>
      </c>
      <c r="Y1569" s="3" t="str">
        <f t="shared" si="301"/>
        <v/>
      </c>
      <c r="Z1569" s="3" t="str">
        <f t="shared" si="302"/>
        <v/>
      </c>
      <c r="AA1569" s="3" t="str">
        <f t="shared" si="303"/>
        <v/>
      </c>
      <c r="AB1569" s="249" t="str">
        <f t="shared" si="304"/>
        <v/>
      </c>
      <c r="AC1569" s="3" t="str">
        <f t="shared" si="305"/>
        <v/>
      </c>
      <c r="AD1569" s="5" t="str">
        <f t="shared" ref="AD1569:AD1572" si="309">IF(ISBLANK(O1569),"需記錄時間",IFERROR(IF((AI1569-TIME(0,5,59))&lt;0,"需計滿6分鐘",""),""))</f>
        <v/>
      </c>
      <c r="AE1569" s="3" t="str">
        <f t="shared" si="306"/>
        <v/>
      </c>
      <c r="AF1569" s="3"/>
      <c r="AH1569">
        <f>MATCH(ROUND(M1569,0)&amp;ROUND(N1569,0),樣點!N:N,0)</f>
        <v>815</v>
      </c>
      <c r="AI1569" s="5">
        <f t="shared" si="307"/>
        <v>2.0833333022892475E-2</v>
      </c>
    </row>
    <row r="1570" spans="3:35">
      <c r="C1570" s="246" t="s">
        <v>824</v>
      </c>
      <c r="D1570" s="246" t="s">
        <v>784</v>
      </c>
      <c r="E1570" s="246" t="s">
        <v>788</v>
      </c>
      <c r="F1570" s="246" t="s">
        <v>789</v>
      </c>
      <c r="G1570" s="246">
        <v>2019</v>
      </c>
      <c r="H1570" s="246">
        <v>7</v>
      </c>
      <c r="I1570" s="246">
        <v>24</v>
      </c>
      <c r="J1570" s="246">
        <v>1</v>
      </c>
      <c r="K1570" s="246" t="s">
        <v>790</v>
      </c>
      <c r="L1570" s="247">
        <v>2</v>
      </c>
      <c r="M1570" s="246">
        <v>247196</v>
      </c>
      <c r="N1570" s="246">
        <v>2700446</v>
      </c>
      <c r="O1570" s="246">
        <v>9</v>
      </c>
      <c r="P1570" s="246">
        <v>30</v>
      </c>
      <c r="Q1570" s="246">
        <v>0</v>
      </c>
      <c r="R1570" s="246"/>
      <c r="S1570" s="246" t="s">
        <v>90</v>
      </c>
      <c r="T1570" s="246" t="s">
        <v>32</v>
      </c>
      <c r="U1570" s="246" t="s">
        <v>791</v>
      </c>
      <c r="V1570" t="str">
        <f>INDEX(樣區!H:H,MATCH(F1570,樣區!E:E,0))</f>
        <v>4月,6月</v>
      </c>
      <c r="W1570" s="3" t="str">
        <f t="shared" si="299"/>
        <v>Y</v>
      </c>
      <c r="X1570" s="3" t="str">
        <f t="shared" si="300"/>
        <v/>
      </c>
      <c r="Y1570" s="3" t="str">
        <f t="shared" si="301"/>
        <v/>
      </c>
      <c r="Z1570" s="3" t="str">
        <f t="shared" si="302"/>
        <v/>
      </c>
      <c r="AA1570" s="3" t="str">
        <f t="shared" si="303"/>
        <v/>
      </c>
      <c r="AB1570" s="249" t="str">
        <f t="shared" si="304"/>
        <v/>
      </c>
      <c r="AC1570" s="3" t="str">
        <f t="shared" si="305"/>
        <v/>
      </c>
      <c r="AD1570" s="5" t="str">
        <f t="shared" si="309"/>
        <v/>
      </c>
      <c r="AE1570" s="3" t="str">
        <f t="shared" si="306"/>
        <v/>
      </c>
      <c r="AF1570" s="3"/>
      <c r="AH1570">
        <f>MATCH(ROUND(M1570,0)&amp;ROUND(N1570,0),樣點!N:N,0)</f>
        <v>816</v>
      </c>
      <c r="AI1570" s="5">
        <f t="shared" si="307"/>
        <v>1.3888888992369175E-2</v>
      </c>
    </row>
    <row r="1571" spans="3:35">
      <c r="C1571" s="246" t="s">
        <v>824</v>
      </c>
      <c r="D1571" s="246" t="s">
        <v>784</v>
      </c>
      <c r="E1571" s="246" t="s">
        <v>788</v>
      </c>
      <c r="F1571" s="246" t="s">
        <v>789</v>
      </c>
      <c r="G1571" s="246">
        <v>2019</v>
      </c>
      <c r="H1571" s="246">
        <v>7</v>
      </c>
      <c r="I1571" s="246">
        <v>24</v>
      </c>
      <c r="J1571" s="246">
        <v>1</v>
      </c>
      <c r="K1571" s="246" t="s">
        <v>790</v>
      </c>
      <c r="L1571" s="247">
        <v>3</v>
      </c>
      <c r="M1571" s="246">
        <v>246143</v>
      </c>
      <c r="N1571" s="246">
        <v>2700052</v>
      </c>
      <c r="O1571" s="246">
        <v>9</v>
      </c>
      <c r="P1571" s="246">
        <v>50</v>
      </c>
      <c r="Q1571" s="246">
        <v>0</v>
      </c>
      <c r="R1571" s="246"/>
      <c r="S1571" s="246" t="s">
        <v>90</v>
      </c>
      <c r="T1571" s="246" t="s">
        <v>32</v>
      </c>
      <c r="U1571" s="246"/>
      <c r="V1571" t="str">
        <f>INDEX(樣區!H:H,MATCH(F1571,樣區!E:E,0))</f>
        <v>4月,6月</v>
      </c>
      <c r="W1571" s="3" t="str">
        <f t="shared" si="299"/>
        <v>Y</v>
      </c>
      <c r="X1571" s="3" t="str">
        <f t="shared" si="300"/>
        <v/>
      </c>
      <c r="Y1571" s="3" t="str">
        <f t="shared" si="301"/>
        <v/>
      </c>
      <c r="Z1571" s="3" t="str">
        <f t="shared" si="302"/>
        <v/>
      </c>
      <c r="AA1571" s="3" t="str">
        <f t="shared" si="303"/>
        <v/>
      </c>
      <c r="AB1571" s="249" t="str">
        <f t="shared" si="304"/>
        <v/>
      </c>
      <c r="AC1571" s="3" t="str">
        <f t="shared" si="305"/>
        <v/>
      </c>
      <c r="AD1571" s="5" t="str">
        <f t="shared" si="309"/>
        <v/>
      </c>
      <c r="AE1571" s="3" t="str">
        <f t="shared" si="306"/>
        <v/>
      </c>
      <c r="AF1571" s="3"/>
      <c r="AH1571">
        <f>MATCH(ROUND(M1571,0)&amp;ROUND(N1571,0),樣點!N:N,0)</f>
        <v>817</v>
      </c>
      <c r="AI1571" s="5">
        <f t="shared" si="307"/>
        <v>2.4305554979946464E-2</v>
      </c>
    </row>
    <row r="1572" spans="3:35">
      <c r="C1572" s="246" t="s">
        <v>824</v>
      </c>
      <c r="D1572" s="246" t="s">
        <v>784</v>
      </c>
      <c r="E1572" s="246" t="s">
        <v>788</v>
      </c>
      <c r="F1572" s="246" t="s">
        <v>789</v>
      </c>
      <c r="G1572" s="246">
        <v>2019</v>
      </c>
      <c r="H1572" s="246">
        <v>7</v>
      </c>
      <c r="I1572" s="246">
        <v>24</v>
      </c>
      <c r="J1572" s="246">
        <v>1</v>
      </c>
      <c r="K1572" s="246" t="s">
        <v>790</v>
      </c>
      <c r="L1572" s="247">
        <v>4</v>
      </c>
      <c r="M1572" s="246">
        <v>246352</v>
      </c>
      <c r="N1572" s="246">
        <v>2700264</v>
      </c>
      <c r="O1572" s="246">
        <v>10</v>
      </c>
      <c r="P1572" s="246">
        <v>25</v>
      </c>
      <c r="Q1572" s="246">
        <v>0</v>
      </c>
      <c r="R1572" s="246"/>
      <c r="S1572" s="246" t="s">
        <v>90</v>
      </c>
      <c r="T1572" s="246" t="s">
        <v>32</v>
      </c>
      <c r="U1572" s="246"/>
      <c r="V1572" t="str">
        <f>INDEX(樣區!H:H,MATCH(F1572,樣區!E:E,0))</f>
        <v>4月,6月</v>
      </c>
      <c r="W1572" s="3" t="str">
        <f t="shared" si="299"/>
        <v>Y</v>
      </c>
      <c r="X1572" s="3" t="str">
        <f t="shared" si="300"/>
        <v/>
      </c>
      <c r="Y1572" s="3" t="str">
        <f t="shared" si="301"/>
        <v>時間太晚</v>
      </c>
      <c r="Z1572" s="3" t="str">
        <f t="shared" si="302"/>
        <v/>
      </c>
      <c r="AA1572" s="3" t="str">
        <f t="shared" si="303"/>
        <v/>
      </c>
      <c r="AB1572" s="249" t="str">
        <f t="shared" si="304"/>
        <v/>
      </c>
      <c r="AC1572" s="3" t="str">
        <f t="shared" si="305"/>
        <v/>
      </c>
      <c r="AD1572" s="5" t="str">
        <f t="shared" si="309"/>
        <v/>
      </c>
      <c r="AE1572" s="3" t="str">
        <f t="shared" si="306"/>
        <v/>
      </c>
      <c r="AF1572" s="3"/>
      <c r="AH1572">
        <f>MATCH(ROUND(M1572,0)&amp;ROUND(N1572,0),樣點!N:N,0)</f>
        <v>818</v>
      </c>
      <c r="AI1572" s="5">
        <f t="shared" si="307"/>
        <v>2.4305556027684361E-2</v>
      </c>
    </row>
    <row r="1573" spans="3:35">
      <c r="C1573" s="246" t="s">
        <v>824</v>
      </c>
      <c r="D1573" s="246" t="s">
        <v>784</v>
      </c>
      <c r="E1573" s="246" t="s">
        <v>788</v>
      </c>
      <c r="F1573" s="246" t="s">
        <v>789</v>
      </c>
      <c r="G1573" s="246">
        <v>2019</v>
      </c>
      <c r="H1573" s="246">
        <v>7</v>
      </c>
      <c r="I1573" s="246">
        <v>24</v>
      </c>
      <c r="J1573" s="246">
        <v>1</v>
      </c>
      <c r="K1573" s="246" t="s">
        <v>790</v>
      </c>
      <c r="L1573" s="247">
        <v>5</v>
      </c>
      <c r="M1573" s="246">
        <v>243701</v>
      </c>
      <c r="N1573" s="246">
        <v>2700182</v>
      </c>
      <c r="O1573" s="246">
        <v>11</v>
      </c>
      <c r="P1573" s="246">
        <v>0</v>
      </c>
      <c r="Q1573" s="246">
        <v>0</v>
      </c>
      <c r="R1573" s="246"/>
      <c r="S1573" s="246" t="s">
        <v>90</v>
      </c>
      <c r="T1573" s="246" t="s">
        <v>32</v>
      </c>
      <c r="U1573" s="246" t="s">
        <v>791</v>
      </c>
      <c r="V1573" t="str">
        <f>INDEX(樣區!H:H,MATCH(F1573,樣區!E:E,0))</f>
        <v>4月,6月</v>
      </c>
      <c r="W1573" s="3" t="str">
        <f t="shared" si="299"/>
        <v>N</v>
      </c>
      <c r="X1573" s="3" t="str">
        <f t="shared" si="300"/>
        <v/>
      </c>
      <c r="Y1573" s="3" t="str">
        <f t="shared" si="301"/>
        <v>時間太晚</v>
      </c>
      <c r="Z1573" s="3" t="str">
        <f t="shared" si="302"/>
        <v/>
      </c>
      <c r="AA1573" s="3" t="str">
        <f t="shared" si="303"/>
        <v/>
      </c>
      <c r="AB1573" s="2" t="str">
        <f t="shared" si="304"/>
        <v/>
      </c>
      <c r="AC1573" s="3" t="str">
        <f t="shared" si="305"/>
        <v/>
      </c>
      <c r="AD1573" s="5" t="str">
        <f>IF(ISBLANK(O1573),"需記錄時間",IFERROR(IF((AI1573-TIME(0,5,59))&lt;0,"需計滿6分鍾",""),""))</f>
        <v/>
      </c>
      <c r="AE1573" s="3" t="str">
        <f t="shared" si="306"/>
        <v/>
      </c>
      <c r="AF1573" s="3"/>
      <c r="AH1573" t="e">
        <f>MATCH(ROUND(M1573,0)&amp;ROUND(N1573,0),樣點!N:N,0)</f>
        <v>#N/A</v>
      </c>
      <c r="AI1573" s="5">
        <f t="shared" si="307"/>
        <v>2.4305554979946464E-2</v>
      </c>
    </row>
    <row r="1574" spans="3:35">
      <c r="C1574" s="246" t="s">
        <v>824</v>
      </c>
      <c r="D1574" s="246" t="s">
        <v>784</v>
      </c>
      <c r="E1574" s="246" t="s">
        <v>788</v>
      </c>
      <c r="F1574" s="246" t="s">
        <v>789</v>
      </c>
      <c r="G1574" s="246">
        <v>2019</v>
      </c>
      <c r="H1574" s="246">
        <v>7</v>
      </c>
      <c r="I1574" s="246">
        <v>24</v>
      </c>
      <c r="J1574" s="246">
        <v>1</v>
      </c>
      <c r="K1574" s="246" t="s">
        <v>790</v>
      </c>
      <c r="L1574" s="247">
        <v>6</v>
      </c>
      <c r="M1574" s="246">
        <v>247035</v>
      </c>
      <c r="N1574" s="246">
        <v>2700263</v>
      </c>
      <c r="O1574" s="246">
        <v>11</v>
      </c>
      <c r="P1574" s="246">
        <v>35</v>
      </c>
      <c r="Q1574" s="246">
        <v>0</v>
      </c>
      <c r="R1574" s="246"/>
      <c r="S1574" s="246" t="s">
        <v>90</v>
      </c>
      <c r="T1574" s="246" t="s">
        <v>32</v>
      </c>
      <c r="U1574" s="246"/>
      <c r="V1574" t="str">
        <f>INDEX(樣區!H:H,MATCH(F1574,樣區!E:E,0))</f>
        <v>4月,6月</v>
      </c>
      <c r="W1574" s="3" t="str">
        <f t="shared" si="299"/>
        <v>Y</v>
      </c>
      <c r="X1574" s="3" t="str">
        <f t="shared" si="300"/>
        <v/>
      </c>
      <c r="Y1574" s="3" t="str">
        <f t="shared" si="301"/>
        <v>時間太晚</v>
      </c>
      <c r="Z1574" s="3" t="str">
        <f t="shared" si="302"/>
        <v/>
      </c>
      <c r="AA1574" s="3" t="str">
        <f t="shared" si="303"/>
        <v/>
      </c>
      <c r="AB1574" s="249" t="str">
        <f t="shared" si="304"/>
        <v/>
      </c>
      <c r="AC1574" s="3" t="str">
        <f t="shared" si="305"/>
        <v/>
      </c>
      <c r="AD1574" s="5" t="str">
        <f>IF(ISBLANK(O1574),"需記錄時間",IFERROR(IF((AI1574-TIME(0,5,59))&lt;0,"需計滿6分鐘",""),""))</f>
        <v/>
      </c>
      <c r="AE1574" s="3" t="str">
        <f t="shared" si="306"/>
        <v/>
      </c>
      <c r="AF1574" s="3"/>
      <c r="AH1574">
        <f>MATCH(ROUND(M1574,0)&amp;ROUND(N1574,0),樣點!N:N,0)</f>
        <v>820</v>
      </c>
      <c r="AI1574" s="5" t="str">
        <f t="shared" si="307"/>
        <v/>
      </c>
    </row>
    <row r="1575" spans="3:35">
      <c r="C1575" s="246" t="s">
        <v>824</v>
      </c>
      <c r="D1575" s="246" t="s">
        <v>784</v>
      </c>
      <c r="E1575" s="246" t="s">
        <v>792</v>
      </c>
      <c r="F1575" s="246" t="s">
        <v>793</v>
      </c>
      <c r="G1575" s="246">
        <v>2019</v>
      </c>
      <c r="H1575" s="246">
        <v>7</v>
      </c>
      <c r="I1575" s="246">
        <v>26</v>
      </c>
      <c r="J1575" s="246">
        <v>1</v>
      </c>
      <c r="K1575" s="246" t="s">
        <v>794</v>
      </c>
      <c r="L1575" s="247">
        <v>1</v>
      </c>
      <c r="M1575" s="246">
        <v>248197</v>
      </c>
      <c r="N1575" s="246">
        <v>2699626</v>
      </c>
      <c r="O1575" s="246">
        <v>9</v>
      </c>
      <c r="P1575" s="246">
        <v>0</v>
      </c>
      <c r="Q1575" s="246">
        <v>0</v>
      </c>
      <c r="R1575" s="246"/>
      <c r="S1575" s="246" t="s">
        <v>90</v>
      </c>
      <c r="T1575" s="246" t="s">
        <v>54</v>
      </c>
      <c r="U1575" s="246" t="s">
        <v>795</v>
      </c>
      <c r="V1575" t="str">
        <f>INDEX(樣區!H:H,MATCH(F1575,樣區!E:E,0))</f>
        <v>4月,6月</v>
      </c>
      <c r="W1575" s="3" t="str">
        <f t="shared" si="299"/>
        <v>N</v>
      </c>
      <c r="X1575" s="3" t="str">
        <f t="shared" si="300"/>
        <v/>
      </c>
      <c r="Y1575" s="3" t="str">
        <f t="shared" si="301"/>
        <v/>
      </c>
      <c r="Z1575" s="3" t="str">
        <f t="shared" si="302"/>
        <v/>
      </c>
      <c r="AA1575" s="3" t="str">
        <f t="shared" si="303"/>
        <v/>
      </c>
      <c r="AB1575" s="2" t="str">
        <f t="shared" si="304"/>
        <v/>
      </c>
      <c r="AC1575" s="3" t="str">
        <f t="shared" si="305"/>
        <v/>
      </c>
      <c r="AD1575" s="5" t="str">
        <f t="shared" ref="AD1575:AD1580" si="310">IF(ISBLANK(O1575),"需記錄時間",IFERROR(IF((AI1575-TIME(0,5,59))&lt;0,"需計滿6分鍾",""),""))</f>
        <v/>
      </c>
      <c r="AE1575" s="3" t="str">
        <f t="shared" si="306"/>
        <v/>
      </c>
      <c r="AF1575" s="3"/>
      <c r="AH1575" t="e">
        <f>MATCH(ROUND(M1575,0)&amp;ROUND(N1575,0),樣點!N:N,0)</f>
        <v>#N/A</v>
      </c>
      <c r="AI1575" s="5">
        <f t="shared" si="307"/>
        <v>2.0833333022892475E-2</v>
      </c>
    </row>
    <row r="1576" spans="3:35">
      <c r="C1576" s="246" t="s">
        <v>824</v>
      </c>
      <c r="D1576" s="246" t="s">
        <v>784</v>
      </c>
      <c r="E1576" s="246" t="s">
        <v>792</v>
      </c>
      <c r="F1576" s="246" t="s">
        <v>793</v>
      </c>
      <c r="G1576" s="246">
        <v>2019</v>
      </c>
      <c r="H1576" s="246">
        <v>7</v>
      </c>
      <c r="I1576" s="246">
        <v>26</v>
      </c>
      <c r="J1576" s="246">
        <v>1</v>
      </c>
      <c r="K1576" s="246" t="s">
        <v>794</v>
      </c>
      <c r="L1576" s="247">
        <v>2</v>
      </c>
      <c r="M1576" s="246">
        <v>247621</v>
      </c>
      <c r="N1576" s="246">
        <v>2700258</v>
      </c>
      <c r="O1576" s="246">
        <v>9</v>
      </c>
      <c r="P1576" s="246">
        <v>30</v>
      </c>
      <c r="Q1576" s="246">
        <v>0</v>
      </c>
      <c r="R1576" s="246"/>
      <c r="S1576" s="246" t="s">
        <v>90</v>
      </c>
      <c r="T1576" s="246" t="s">
        <v>32</v>
      </c>
      <c r="U1576" s="246" t="s">
        <v>795</v>
      </c>
      <c r="V1576" t="str">
        <f>INDEX(樣區!H:H,MATCH(F1576,樣區!E:E,0))</f>
        <v>4月,6月</v>
      </c>
      <c r="W1576" s="3" t="str">
        <f t="shared" si="299"/>
        <v>N</v>
      </c>
      <c r="X1576" s="3" t="str">
        <f t="shared" si="300"/>
        <v/>
      </c>
      <c r="Y1576" s="3" t="str">
        <f t="shared" si="301"/>
        <v/>
      </c>
      <c r="Z1576" s="3" t="str">
        <f t="shared" si="302"/>
        <v/>
      </c>
      <c r="AA1576" s="3" t="str">
        <f t="shared" si="303"/>
        <v/>
      </c>
      <c r="AB1576" s="2" t="str">
        <f t="shared" si="304"/>
        <v/>
      </c>
      <c r="AC1576" s="3" t="str">
        <f t="shared" si="305"/>
        <v/>
      </c>
      <c r="AD1576" s="5" t="str">
        <f t="shared" si="310"/>
        <v/>
      </c>
      <c r="AE1576" s="3" t="str">
        <f t="shared" si="306"/>
        <v/>
      </c>
      <c r="AF1576" s="3"/>
      <c r="AH1576" t="e">
        <f>MATCH(ROUND(M1576,0)&amp;ROUND(N1576,0),樣點!N:N,0)</f>
        <v>#N/A</v>
      </c>
      <c r="AI1576" s="5">
        <f t="shared" si="307"/>
        <v>1.3888888992369175E-2</v>
      </c>
    </row>
    <row r="1577" spans="3:35">
      <c r="C1577" s="246" t="s">
        <v>824</v>
      </c>
      <c r="D1577" s="246" t="s">
        <v>784</v>
      </c>
      <c r="E1577" s="246" t="s">
        <v>792</v>
      </c>
      <c r="F1577" s="246" t="s">
        <v>793</v>
      </c>
      <c r="G1577" s="246">
        <v>2019</v>
      </c>
      <c r="H1577" s="246">
        <v>7</v>
      </c>
      <c r="I1577" s="246">
        <v>26</v>
      </c>
      <c r="J1577" s="246">
        <v>1</v>
      </c>
      <c r="K1577" s="246" t="s">
        <v>794</v>
      </c>
      <c r="L1577" s="247">
        <v>3</v>
      </c>
      <c r="M1577" s="246">
        <v>247397</v>
      </c>
      <c r="N1577" s="246">
        <v>2700034</v>
      </c>
      <c r="O1577" s="246">
        <v>9</v>
      </c>
      <c r="P1577" s="246">
        <v>50</v>
      </c>
      <c r="Q1577" s="246">
        <v>0</v>
      </c>
      <c r="R1577" s="246"/>
      <c r="S1577" s="246" t="s">
        <v>90</v>
      </c>
      <c r="T1577" s="246" t="s">
        <v>32</v>
      </c>
      <c r="U1577" s="246" t="s">
        <v>795</v>
      </c>
      <c r="V1577" t="str">
        <f>INDEX(樣區!H:H,MATCH(F1577,樣區!E:E,0))</f>
        <v>4月,6月</v>
      </c>
      <c r="W1577" s="3" t="str">
        <f t="shared" si="299"/>
        <v>N</v>
      </c>
      <c r="X1577" s="3" t="str">
        <f t="shared" si="300"/>
        <v/>
      </c>
      <c r="Y1577" s="3" t="str">
        <f t="shared" si="301"/>
        <v/>
      </c>
      <c r="Z1577" s="3" t="str">
        <f t="shared" si="302"/>
        <v/>
      </c>
      <c r="AA1577" s="3" t="str">
        <f t="shared" si="303"/>
        <v/>
      </c>
      <c r="AB1577" s="2" t="str">
        <f t="shared" si="304"/>
        <v/>
      </c>
      <c r="AC1577" s="3" t="str">
        <f t="shared" si="305"/>
        <v/>
      </c>
      <c r="AD1577" s="5" t="str">
        <f t="shared" si="310"/>
        <v/>
      </c>
      <c r="AE1577" s="3" t="str">
        <f t="shared" si="306"/>
        <v/>
      </c>
      <c r="AF1577" s="3"/>
      <c r="AH1577" t="e">
        <f>MATCH(ROUND(M1577,0)&amp;ROUND(N1577,0),樣點!N:N,0)</f>
        <v>#N/A</v>
      </c>
      <c r="AI1577" s="5">
        <f t="shared" si="307"/>
        <v>2.4305554979946464E-2</v>
      </c>
    </row>
    <row r="1578" spans="3:35">
      <c r="C1578" s="246" t="s">
        <v>824</v>
      </c>
      <c r="D1578" s="246" t="s">
        <v>784</v>
      </c>
      <c r="E1578" s="246" t="s">
        <v>792</v>
      </c>
      <c r="F1578" s="246" t="s">
        <v>793</v>
      </c>
      <c r="G1578" s="246">
        <v>2019</v>
      </c>
      <c r="H1578" s="246">
        <v>7</v>
      </c>
      <c r="I1578" s="246">
        <v>26</v>
      </c>
      <c r="J1578" s="246">
        <v>1</v>
      </c>
      <c r="K1578" s="246" t="s">
        <v>794</v>
      </c>
      <c r="L1578" s="247">
        <v>4</v>
      </c>
      <c r="M1578" s="246">
        <v>247908</v>
      </c>
      <c r="N1578" s="246">
        <v>2699725</v>
      </c>
      <c r="O1578" s="246">
        <v>10</v>
      </c>
      <c r="P1578" s="246">
        <v>25</v>
      </c>
      <c r="Q1578" s="246">
        <v>0</v>
      </c>
      <c r="R1578" s="246"/>
      <c r="S1578" s="246" t="s">
        <v>90</v>
      </c>
      <c r="T1578" s="246" t="s">
        <v>32</v>
      </c>
      <c r="U1578" s="246" t="s">
        <v>795</v>
      </c>
      <c r="V1578" t="str">
        <f>INDEX(樣區!H:H,MATCH(F1578,樣區!E:E,0))</f>
        <v>4月,6月</v>
      </c>
      <c r="W1578" s="3" t="str">
        <f t="shared" si="299"/>
        <v>N</v>
      </c>
      <c r="X1578" s="3" t="str">
        <f t="shared" si="300"/>
        <v/>
      </c>
      <c r="Y1578" s="3" t="str">
        <f t="shared" si="301"/>
        <v>時間太晚</v>
      </c>
      <c r="Z1578" s="3" t="str">
        <f t="shared" si="302"/>
        <v/>
      </c>
      <c r="AA1578" s="3" t="str">
        <f t="shared" si="303"/>
        <v/>
      </c>
      <c r="AB1578" s="2" t="str">
        <f t="shared" si="304"/>
        <v/>
      </c>
      <c r="AC1578" s="3" t="str">
        <f t="shared" si="305"/>
        <v/>
      </c>
      <c r="AD1578" s="5" t="str">
        <f t="shared" si="310"/>
        <v/>
      </c>
      <c r="AE1578" s="3" t="str">
        <f t="shared" si="306"/>
        <v/>
      </c>
      <c r="AF1578" s="3"/>
      <c r="AH1578" t="e">
        <f>MATCH(ROUND(M1578,0)&amp;ROUND(N1578,0),樣點!N:N,0)</f>
        <v>#N/A</v>
      </c>
      <c r="AI1578" s="5">
        <f t="shared" si="307"/>
        <v>2.4305556027684361E-2</v>
      </c>
    </row>
    <row r="1579" spans="3:35">
      <c r="C1579" s="246" t="s">
        <v>824</v>
      </c>
      <c r="D1579" s="246" t="s">
        <v>784</v>
      </c>
      <c r="E1579" s="246" t="s">
        <v>792</v>
      </c>
      <c r="F1579" s="246" t="s">
        <v>793</v>
      </c>
      <c r="G1579" s="246">
        <v>2019</v>
      </c>
      <c r="H1579" s="246">
        <v>7</v>
      </c>
      <c r="I1579" s="246">
        <v>26</v>
      </c>
      <c r="J1579" s="246">
        <v>1</v>
      </c>
      <c r="K1579" s="246" t="s">
        <v>794</v>
      </c>
      <c r="L1579" s="247">
        <v>5</v>
      </c>
      <c r="M1579" s="246">
        <v>247566</v>
      </c>
      <c r="N1579" s="246">
        <v>2699996</v>
      </c>
      <c r="O1579" s="246">
        <v>11</v>
      </c>
      <c r="P1579" s="246">
        <v>0</v>
      </c>
      <c r="Q1579" s="246">
        <v>0</v>
      </c>
      <c r="R1579" s="246"/>
      <c r="S1579" s="246" t="s">
        <v>90</v>
      </c>
      <c r="T1579" s="246" t="s">
        <v>32</v>
      </c>
      <c r="U1579" s="246" t="s">
        <v>795</v>
      </c>
      <c r="V1579" t="str">
        <f>INDEX(樣區!H:H,MATCH(F1579,樣區!E:E,0))</f>
        <v>4月,6月</v>
      </c>
      <c r="W1579" s="3" t="str">
        <f t="shared" si="299"/>
        <v>N</v>
      </c>
      <c r="X1579" s="3" t="str">
        <f t="shared" si="300"/>
        <v/>
      </c>
      <c r="Y1579" s="3" t="str">
        <f t="shared" si="301"/>
        <v>時間太晚</v>
      </c>
      <c r="Z1579" s="3" t="str">
        <f t="shared" si="302"/>
        <v/>
      </c>
      <c r="AA1579" s="3" t="str">
        <f t="shared" si="303"/>
        <v/>
      </c>
      <c r="AB1579" s="2" t="str">
        <f t="shared" si="304"/>
        <v/>
      </c>
      <c r="AC1579" s="3" t="str">
        <f t="shared" si="305"/>
        <v/>
      </c>
      <c r="AD1579" s="5" t="str">
        <f t="shared" si="310"/>
        <v/>
      </c>
      <c r="AE1579" s="3" t="str">
        <f t="shared" si="306"/>
        <v/>
      </c>
      <c r="AF1579" s="3"/>
      <c r="AH1579" t="e">
        <f>MATCH(ROUND(M1579,0)&amp;ROUND(N1579,0),樣點!N:N,0)</f>
        <v>#N/A</v>
      </c>
      <c r="AI1579" s="5">
        <f t="shared" si="307"/>
        <v>2.4305554979946464E-2</v>
      </c>
    </row>
    <row r="1580" spans="3:35">
      <c r="C1580" s="246" t="s">
        <v>824</v>
      </c>
      <c r="D1580" s="246" t="s">
        <v>784</v>
      </c>
      <c r="E1580" s="246" t="s">
        <v>792</v>
      </c>
      <c r="F1580" s="246" t="s">
        <v>793</v>
      </c>
      <c r="G1580" s="246">
        <v>2019</v>
      </c>
      <c r="H1580" s="246">
        <v>7</v>
      </c>
      <c r="I1580" s="246">
        <v>26</v>
      </c>
      <c r="J1580" s="246">
        <v>1</v>
      </c>
      <c r="K1580" s="246" t="s">
        <v>794</v>
      </c>
      <c r="L1580" s="247">
        <v>6</v>
      </c>
      <c r="M1580" s="246">
        <v>249834</v>
      </c>
      <c r="N1580" s="246">
        <v>2699836</v>
      </c>
      <c r="O1580" s="246">
        <v>11</v>
      </c>
      <c r="P1580" s="246">
        <v>35</v>
      </c>
      <c r="Q1580" s="246">
        <v>0</v>
      </c>
      <c r="R1580" s="246"/>
      <c r="S1580" s="246" t="s">
        <v>90</v>
      </c>
      <c r="T1580" s="246" t="s">
        <v>54</v>
      </c>
      <c r="U1580" s="246" t="s">
        <v>795</v>
      </c>
      <c r="V1580" t="str">
        <f>INDEX(樣區!H:H,MATCH(F1580,樣區!E:E,0))</f>
        <v>4月,6月</v>
      </c>
      <c r="W1580" s="3" t="str">
        <f t="shared" si="299"/>
        <v>N</v>
      </c>
      <c r="X1580" s="3" t="str">
        <f t="shared" si="300"/>
        <v/>
      </c>
      <c r="Y1580" s="3" t="str">
        <f t="shared" si="301"/>
        <v>時間太晚</v>
      </c>
      <c r="Z1580" s="3" t="str">
        <f t="shared" si="302"/>
        <v/>
      </c>
      <c r="AA1580" s="3" t="str">
        <f t="shared" si="303"/>
        <v/>
      </c>
      <c r="AB1580" s="2" t="str">
        <f t="shared" si="304"/>
        <v/>
      </c>
      <c r="AC1580" s="3" t="str">
        <f t="shared" si="305"/>
        <v/>
      </c>
      <c r="AD1580" s="5" t="str">
        <f t="shared" si="310"/>
        <v/>
      </c>
      <c r="AE1580" s="3" t="str">
        <f t="shared" si="306"/>
        <v/>
      </c>
      <c r="AF1580" s="3"/>
      <c r="AH1580" t="e">
        <f>MATCH(ROUND(M1580,0)&amp;ROUND(N1580,0),樣點!N:N,0)</f>
        <v>#N/A</v>
      </c>
      <c r="AI1580" s="5" t="str">
        <f t="shared" si="307"/>
        <v/>
      </c>
    </row>
    <row r="1581" spans="3:35">
      <c r="C1581" s="246" t="s">
        <v>824</v>
      </c>
      <c r="D1581" s="246" t="s">
        <v>784</v>
      </c>
      <c r="E1581" s="246" t="s">
        <v>796</v>
      </c>
      <c r="F1581" s="246" t="s">
        <v>797</v>
      </c>
      <c r="G1581" s="246">
        <v>2019</v>
      </c>
      <c r="H1581" s="246">
        <v>7</v>
      </c>
      <c r="I1581" s="246">
        <v>23</v>
      </c>
      <c r="J1581" s="246">
        <v>1</v>
      </c>
      <c r="K1581" s="246" t="s">
        <v>798</v>
      </c>
      <c r="L1581" s="247">
        <v>1</v>
      </c>
      <c r="M1581" s="246">
        <v>248681</v>
      </c>
      <c r="N1581" s="246">
        <v>2713365</v>
      </c>
      <c r="O1581" s="246">
        <v>9</v>
      </c>
      <c r="P1581" s="246">
        <v>27</v>
      </c>
      <c r="Q1581" s="246">
        <v>0</v>
      </c>
      <c r="R1581" s="246"/>
      <c r="S1581" s="246" t="s">
        <v>90</v>
      </c>
      <c r="T1581" s="246" t="s">
        <v>26</v>
      </c>
      <c r="U1581" s="246"/>
      <c r="V1581" t="str">
        <f>INDEX(樣區!H:H,MATCH(F1581,樣區!E:E,0))</f>
        <v>4月,6月</v>
      </c>
      <c r="W1581" s="3" t="str">
        <f t="shared" si="299"/>
        <v>Y</v>
      </c>
      <c r="X1581" s="3" t="str">
        <f t="shared" si="300"/>
        <v/>
      </c>
      <c r="Y1581" s="3" t="str">
        <f t="shared" si="301"/>
        <v/>
      </c>
      <c r="Z1581" s="3" t="str">
        <f t="shared" si="302"/>
        <v/>
      </c>
      <c r="AA1581" s="3" t="str">
        <f t="shared" si="303"/>
        <v/>
      </c>
      <c r="AB1581" s="249" t="str">
        <f t="shared" si="304"/>
        <v/>
      </c>
      <c r="AC1581" s="3" t="str">
        <f t="shared" si="305"/>
        <v/>
      </c>
      <c r="AD1581" s="5" t="str">
        <f t="shared" ref="AD1581:AD1586" si="311">IF(ISBLANK(O1581),"需記錄時間",IFERROR(IF((AI1581-TIME(0,5,59))&lt;0,"需計滿6分鐘",""),""))</f>
        <v/>
      </c>
      <c r="AE1581" s="3" t="str">
        <f t="shared" si="306"/>
        <v/>
      </c>
      <c r="AF1581" s="3"/>
      <c r="AH1581">
        <f>MATCH(ROUND(M1581,0)&amp;ROUND(N1581,0),樣點!N:N,0)</f>
        <v>827</v>
      </c>
      <c r="AI1581" s="5">
        <f t="shared" si="307"/>
        <v>2.9861111019272357E-2</v>
      </c>
    </row>
    <row r="1582" spans="3:35">
      <c r="C1582" s="246" t="s">
        <v>824</v>
      </c>
      <c r="D1582" s="246" t="s">
        <v>784</v>
      </c>
      <c r="E1582" s="246" t="s">
        <v>796</v>
      </c>
      <c r="F1582" s="246" t="s">
        <v>797</v>
      </c>
      <c r="G1582" s="246">
        <v>2019</v>
      </c>
      <c r="H1582" s="246">
        <v>7</v>
      </c>
      <c r="I1582" s="246">
        <v>23</v>
      </c>
      <c r="J1582" s="246">
        <v>1</v>
      </c>
      <c r="K1582" s="246" t="s">
        <v>798</v>
      </c>
      <c r="L1582" s="247">
        <v>2</v>
      </c>
      <c r="M1582" s="246">
        <v>249016</v>
      </c>
      <c r="N1582" s="246">
        <v>2713173</v>
      </c>
      <c r="O1582" s="246">
        <v>10</v>
      </c>
      <c r="P1582" s="246">
        <v>10</v>
      </c>
      <c r="Q1582" s="246">
        <v>0</v>
      </c>
      <c r="R1582" s="246"/>
      <c r="S1582" s="246" t="s">
        <v>90</v>
      </c>
      <c r="T1582" s="246" t="s">
        <v>32</v>
      </c>
      <c r="U1582" s="246"/>
      <c r="V1582" t="str">
        <f>INDEX(樣區!H:H,MATCH(F1582,樣區!E:E,0))</f>
        <v>4月,6月</v>
      </c>
      <c r="W1582" s="3" t="str">
        <f t="shared" si="299"/>
        <v>Y</v>
      </c>
      <c r="X1582" s="3" t="str">
        <f t="shared" si="300"/>
        <v/>
      </c>
      <c r="Y1582" s="3" t="str">
        <f t="shared" si="301"/>
        <v>時間太晚</v>
      </c>
      <c r="Z1582" s="3" t="str">
        <f t="shared" si="302"/>
        <v/>
      </c>
      <c r="AA1582" s="3" t="str">
        <f t="shared" si="303"/>
        <v/>
      </c>
      <c r="AB1582" s="249" t="str">
        <f t="shared" si="304"/>
        <v/>
      </c>
      <c r="AC1582" s="3" t="str">
        <f t="shared" si="305"/>
        <v/>
      </c>
      <c r="AD1582" s="5" t="str">
        <f t="shared" si="311"/>
        <v/>
      </c>
      <c r="AE1582" s="3" t="str">
        <f t="shared" si="306"/>
        <v/>
      </c>
      <c r="AF1582" s="3"/>
      <c r="AH1582">
        <f>MATCH(ROUND(M1582,0)&amp;ROUND(N1582,0),樣點!N:N,0)</f>
        <v>828</v>
      </c>
      <c r="AI1582" s="5">
        <f t="shared" si="307"/>
        <v>1.1805554968304932E-2</v>
      </c>
    </row>
    <row r="1583" spans="3:35">
      <c r="C1583" s="246" t="s">
        <v>824</v>
      </c>
      <c r="D1583" s="246" t="s">
        <v>784</v>
      </c>
      <c r="E1583" s="246" t="s">
        <v>796</v>
      </c>
      <c r="F1583" s="246" t="s">
        <v>797</v>
      </c>
      <c r="G1583" s="246">
        <v>2019</v>
      </c>
      <c r="H1583" s="246">
        <v>7</v>
      </c>
      <c r="I1583" s="246">
        <v>23</v>
      </c>
      <c r="J1583" s="246">
        <v>1</v>
      </c>
      <c r="K1583" s="246" t="s">
        <v>798</v>
      </c>
      <c r="L1583" s="247">
        <v>3</v>
      </c>
      <c r="M1583" s="246">
        <v>249317</v>
      </c>
      <c r="N1583" s="246">
        <v>2712746</v>
      </c>
      <c r="O1583" s="246">
        <v>10</v>
      </c>
      <c r="P1583" s="246">
        <v>27</v>
      </c>
      <c r="Q1583" s="246">
        <v>0</v>
      </c>
      <c r="R1583" s="246"/>
      <c r="S1583" s="246" t="s">
        <v>90</v>
      </c>
      <c r="T1583" s="246" t="s">
        <v>26</v>
      </c>
      <c r="U1583" s="246"/>
      <c r="V1583" t="str">
        <f>INDEX(樣區!H:H,MATCH(F1583,樣區!E:E,0))</f>
        <v>4月,6月</v>
      </c>
      <c r="W1583" s="3" t="str">
        <f t="shared" si="299"/>
        <v>Y</v>
      </c>
      <c r="X1583" s="3" t="str">
        <f t="shared" si="300"/>
        <v/>
      </c>
      <c r="Y1583" s="3" t="str">
        <f t="shared" si="301"/>
        <v>時間太晚</v>
      </c>
      <c r="Z1583" s="3" t="str">
        <f t="shared" si="302"/>
        <v/>
      </c>
      <c r="AA1583" s="3" t="str">
        <f t="shared" si="303"/>
        <v/>
      </c>
      <c r="AB1583" s="249" t="str">
        <f t="shared" si="304"/>
        <v/>
      </c>
      <c r="AC1583" s="3" t="str">
        <f t="shared" si="305"/>
        <v/>
      </c>
      <c r="AD1583" s="5" t="str">
        <f t="shared" si="311"/>
        <v/>
      </c>
      <c r="AE1583" s="3" t="str">
        <f t="shared" si="306"/>
        <v/>
      </c>
      <c r="AF1583" s="3"/>
      <c r="AH1583">
        <f>MATCH(ROUND(M1583,0)&amp;ROUND(N1583,0),樣點!N:N,0)</f>
        <v>829</v>
      </c>
      <c r="AI1583" s="5">
        <f t="shared" si="307"/>
        <v>10.018749999988358</v>
      </c>
    </row>
    <row r="1584" spans="3:35">
      <c r="C1584" s="246" t="s">
        <v>824</v>
      </c>
      <c r="D1584" s="246" t="s">
        <v>784</v>
      </c>
      <c r="E1584" s="246" t="s">
        <v>796</v>
      </c>
      <c r="F1584" s="246" t="s">
        <v>797</v>
      </c>
      <c r="G1584" s="246">
        <v>2019</v>
      </c>
      <c r="H1584" s="246">
        <v>7</v>
      </c>
      <c r="I1584" s="246">
        <v>22</v>
      </c>
      <c r="J1584" s="246">
        <v>1</v>
      </c>
      <c r="K1584" s="246" t="s">
        <v>799</v>
      </c>
      <c r="L1584" s="247">
        <v>4</v>
      </c>
      <c r="M1584" s="246">
        <v>248054</v>
      </c>
      <c r="N1584" s="246">
        <v>2712676</v>
      </c>
      <c r="O1584" s="246">
        <v>10</v>
      </c>
      <c r="P1584" s="246">
        <v>0</v>
      </c>
      <c r="Q1584" s="246">
        <v>0</v>
      </c>
      <c r="R1584" s="246"/>
      <c r="S1584" s="246" t="s">
        <v>90</v>
      </c>
      <c r="T1584" s="246" t="s">
        <v>32</v>
      </c>
      <c r="U1584" s="246"/>
      <c r="V1584" t="str">
        <f>INDEX(樣區!H:H,MATCH(F1584,樣區!E:E,0))</f>
        <v>4月,6月</v>
      </c>
      <c r="W1584" s="3" t="str">
        <f t="shared" si="299"/>
        <v>Y</v>
      </c>
      <c r="X1584" s="3" t="str">
        <f t="shared" si="300"/>
        <v/>
      </c>
      <c r="Y1584" s="3" t="str">
        <f t="shared" si="301"/>
        <v>時間太晚</v>
      </c>
      <c r="Z1584" s="3" t="str">
        <f t="shared" si="302"/>
        <v/>
      </c>
      <c r="AA1584" s="3" t="str">
        <f t="shared" si="303"/>
        <v/>
      </c>
      <c r="AB1584" s="249" t="str">
        <f t="shared" si="304"/>
        <v/>
      </c>
      <c r="AC1584" s="3" t="str">
        <f t="shared" si="305"/>
        <v/>
      </c>
      <c r="AD1584" s="5" t="str">
        <f t="shared" si="311"/>
        <v/>
      </c>
      <c r="AE1584" s="3" t="str">
        <f t="shared" si="306"/>
        <v/>
      </c>
      <c r="AF1584" s="3"/>
      <c r="AH1584">
        <f>MATCH(ROUND(M1584,0)&amp;ROUND(N1584,0),樣點!N:N,0)</f>
        <v>830</v>
      </c>
      <c r="AI1584" s="5">
        <f t="shared" si="307"/>
        <v>1.7361111007630825E-2</v>
      </c>
    </row>
    <row r="1585" spans="3:35">
      <c r="C1585" s="246" t="s">
        <v>824</v>
      </c>
      <c r="D1585" s="246" t="s">
        <v>784</v>
      </c>
      <c r="E1585" s="246" t="s">
        <v>796</v>
      </c>
      <c r="F1585" s="246" t="s">
        <v>797</v>
      </c>
      <c r="G1585" s="246">
        <v>2019</v>
      </c>
      <c r="H1585" s="246">
        <v>7</v>
      </c>
      <c r="I1585" s="246">
        <v>22</v>
      </c>
      <c r="J1585" s="246">
        <v>1</v>
      </c>
      <c r="K1585" s="246" t="s">
        <v>799</v>
      </c>
      <c r="L1585" s="247">
        <v>5</v>
      </c>
      <c r="M1585" s="246">
        <v>248053</v>
      </c>
      <c r="N1585" s="246">
        <v>2712889</v>
      </c>
      <c r="O1585" s="246">
        <v>10</v>
      </c>
      <c r="P1585" s="246">
        <v>25</v>
      </c>
      <c r="Q1585" s="246">
        <v>0</v>
      </c>
      <c r="R1585" s="246"/>
      <c r="S1585" s="246" t="s">
        <v>90</v>
      </c>
      <c r="T1585" s="246" t="s">
        <v>26</v>
      </c>
      <c r="U1585" s="246"/>
      <c r="V1585" t="str">
        <f>INDEX(樣區!H:H,MATCH(F1585,樣區!E:E,0))</f>
        <v>4月,6月</v>
      </c>
      <c r="W1585" s="3" t="str">
        <f t="shared" si="299"/>
        <v>Y</v>
      </c>
      <c r="X1585" s="3" t="str">
        <f t="shared" si="300"/>
        <v/>
      </c>
      <c r="Y1585" s="3" t="str">
        <f t="shared" si="301"/>
        <v>時間太晚</v>
      </c>
      <c r="Z1585" s="3" t="str">
        <f t="shared" si="302"/>
        <v/>
      </c>
      <c r="AA1585" s="3" t="str">
        <f t="shared" si="303"/>
        <v/>
      </c>
      <c r="AB1585" s="249" t="str">
        <f t="shared" si="304"/>
        <v/>
      </c>
      <c r="AC1585" s="3" t="str">
        <f t="shared" si="305"/>
        <v/>
      </c>
      <c r="AD1585" s="5" t="str">
        <f t="shared" si="311"/>
        <v/>
      </c>
      <c r="AE1585" s="3" t="str">
        <f t="shared" si="306"/>
        <v/>
      </c>
      <c r="AF1585" s="3"/>
      <c r="AH1585">
        <f>MATCH(ROUND(M1585,0)&amp;ROUND(N1585,0),樣點!N:N,0)</f>
        <v>831</v>
      </c>
      <c r="AI1585" s="5">
        <f t="shared" si="307"/>
        <v>1.7361111007630825E-2</v>
      </c>
    </row>
    <row r="1586" spans="3:35">
      <c r="C1586" s="246" t="s">
        <v>824</v>
      </c>
      <c r="D1586" s="246" t="s">
        <v>784</v>
      </c>
      <c r="E1586" s="246" t="s">
        <v>796</v>
      </c>
      <c r="F1586" s="246" t="s">
        <v>797</v>
      </c>
      <c r="G1586" s="246">
        <v>2019</v>
      </c>
      <c r="H1586" s="246">
        <v>7</v>
      </c>
      <c r="I1586" s="246">
        <v>22</v>
      </c>
      <c r="J1586" s="246">
        <v>1</v>
      </c>
      <c r="K1586" s="246" t="s">
        <v>799</v>
      </c>
      <c r="L1586" s="247">
        <v>6</v>
      </c>
      <c r="M1586" s="246">
        <v>248356</v>
      </c>
      <c r="N1586" s="246">
        <v>2713074</v>
      </c>
      <c r="O1586" s="246">
        <v>10</v>
      </c>
      <c r="P1586" s="246">
        <v>50</v>
      </c>
      <c r="Q1586" s="246">
        <v>0</v>
      </c>
      <c r="R1586" s="246"/>
      <c r="S1586" s="246" t="s">
        <v>90</v>
      </c>
      <c r="T1586" s="246" t="s">
        <v>26</v>
      </c>
      <c r="U1586" s="246"/>
      <c r="V1586" t="str">
        <f>INDEX(樣區!H:H,MATCH(F1586,樣區!E:E,0))</f>
        <v>4月,6月</v>
      </c>
      <c r="W1586" s="3" t="str">
        <f t="shared" si="299"/>
        <v>Y</v>
      </c>
      <c r="X1586" s="3" t="str">
        <f t="shared" si="300"/>
        <v/>
      </c>
      <c r="Y1586" s="3" t="str">
        <f t="shared" si="301"/>
        <v>時間太晚</v>
      </c>
      <c r="Z1586" s="3" t="str">
        <f t="shared" si="302"/>
        <v/>
      </c>
      <c r="AA1586" s="3" t="str">
        <f t="shared" si="303"/>
        <v/>
      </c>
      <c r="AB1586" s="249" t="str">
        <f t="shared" si="304"/>
        <v/>
      </c>
      <c r="AC1586" s="3" t="str">
        <f t="shared" si="305"/>
        <v/>
      </c>
      <c r="AD1586" s="5" t="str">
        <f t="shared" si="311"/>
        <v/>
      </c>
      <c r="AE1586" s="3" t="str">
        <f t="shared" si="306"/>
        <v/>
      </c>
      <c r="AF1586" s="3"/>
      <c r="AH1586">
        <f>MATCH(ROUND(M1586,0)&amp;ROUND(N1586,0),樣點!N:N,0)</f>
        <v>832</v>
      </c>
      <c r="AI1586" s="5" t="str">
        <f t="shared" si="307"/>
        <v/>
      </c>
    </row>
    <row r="1587" spans="3:35">
      <c r="C1587" s="246" t="s">
        <v>824</v>
      </c>
      <c r="D1587" s="246" t="s">
        <v>784</v>
      </c>
      <c r="E1587" s="246" t="s">
        <v>800</v>
      </c>
      <c r="F1587" s="246" t="s">
        <v>801</v>
      </c>
      <c r="G1587" s="246">
        <v>2019</v>
      </c>
      <c r="H1587" s="246">
        <v>7</v>
      </c>
      <c r="I1587" s="246">
        <v>26</v>
      </c>
      <c r="J1587" s="246">
        <v>1</v>
      </c>
      <c r="K1587" s="246" t="s">
        <v>802</v>
      </c>
      <c r="L1587" s="247">
        <v>1</v>
      </c>
      <c r="M1587" s="246">
        <v>240561</v>
      </c>
      <c r="N1587" s="246">
        <v>2695504</v>
      </c>
      <c r="O1587" s="246">
        <v>8</v>
      </c>
      <c r="P1587" s="246">
        <v>2</v>
      </c>
      <c r="Q1587" s="246">
        <v>0</v>
      </c>
      <c r="R1587" s="246"/>
      <c r="S1587" s="246" t="s">
        <v>90</v>
      </c>
      <c r="T1587" s="246" t="s">
        <v>26</v>
      </c>
      <c r="U1587" s="246"/>
      <c r="V1587" t="str">
        <f>INDEX(樣區!H:H,MATCH(F1587,樣區!E:E,0))</f>
        <v>4月,6月</v>
      </c>
      <c r="W1587" s="3" t="str">
        <f t="shared" si="299"/>
        <v>N</v>
      </c>
      <c r="X1587" s="3" t="str">
        <f t="shared" si="300"/>
        <v/>
      </c>
      <c r="Y1587" s="3" t="str">
        <f t="shared" si="301"/>
        <v/>
      </c>
      <c r="Z1587" s="3" t="str">
        <f t="shared" si="302"/>
        <v/>
      </c>
      <c r="AA1587" s="3" t="str">
        <f t="shared" si="303"/>
        <v/>
      </c>
      <c r="AB1587" s="2" t="str">
        <f t="shared" si="304"/>
        <v/>
      </c>
      <c r="AC1587" s="3" t="str">
        <f t="shared" si="305"/>
        <v/>
      </c>
      <c r="AD1587" s="5" t="str">
        <f t="shared" ref="AD1587:AD1592" si="312">IF(ISBLANK(O1587),"需記錄時間",IFERROR(IF((AI1587-TIME(0,5,59))&lt;0,"需計滿6分鍾",""),""))</f>
        <v/>
      </c>
      <c r="AE1587" s="3" t="str">
        <f t="shared" si="306"/>
        <v/>
      </c>
      <c r="AF1587" s="3"/>
      <c r="AH1587" t="e">
        <f>MATCH(ROUND(M1587,0)&amp;ROUND(N1587,0),樣點!N:N,0)</f>
        <v>#N/A</v>
      </c>
      <c r="AI1587" s="5">
        <f t="shared" si="307"/>
        <v>1.1111110972706228E-2</v>
      </c>
    </row>
    <row r="1588" spans="3:35">
      <c r="C1588" s="246" t="s">
        <v>824</v>
      </c>
      <c r="D1588" s="246" t="s">
        <v>784</v>
      </c>
      <c r="E1588" s="246" t="s">
        <v>800</v>
      </c>
      <c r="F1588" s="246" t="s">
        <v>801</v>
      </c>
      <c r="G1588" s="246">
        <v>2019</v>
      </c>
      <c r="H1588" s="246">
        <v>7</v>
      </c>
      <c r="I1588" s="246">
        <v>26</v>
      </c>
      <c r="J1588" s="246">
        <v>1</v>
      </c>
      <c r="K1588" s="246" t="s">
        <v>802</v>
      </c>
      <c r="L1588" s="247">
        <v>2</v>
      </c>
      <c r="M1588" s="246">
        <v>240471</v>
      </c>
      <c r="N1588" s="246">
        <v>2695711</v>
      </c>
      <c r="O1588" s="246">
        <v>8</v>
      </c>
      <c r="P1588" s="246">
        <v>18</v>
      </c>
      <c r="Q1588" s="246">
        <v>0</v>
      </c>
      <c r="R1588" s="246"/>
      <c r="S1588" s="246" t="s">
        <v>90</v>
      </c>
      <c r="T1588" s="246" t="s">
        <v>26</v>
      </c>
      <c r="U1588" s="246"/>
      <c r="V1588" t="str">
        <f>INDEX(樣區!H:H,MATCH(F1588,樣區!E:E,0))</f>
        <v>4月,6月</v>
      </c>
      <c r="W1588" s="3" t="str">
        <f t="shared" si="299"/>
        <v>N</v>
      </c>
      <c r="X1588" s="3" t="str">
        <f t="shared" si="300"/>
        <v/>
      </c>
      <c r="Y1588" s="3" t="str">
        <f t="shared" si="301"/>
        <v/>
      </c>
      <c r="Z1588" s="3" t="str">
        <f t="shared" si="302"/>
        <v/>
      </c>
      <c r="AA1588" s="3" t="str">
        <f t="shared" si="303"/>
        <v/>
      </c>
      <c r="AB1588" s="2" t="str">
        <f t="shared" si="304"/>
        <v/>
      </c>
      <c r="AC1588" s="3" t="str">
        <f t="shared" si="305"/>
        <v/>
      </c>
      <c r="AD1588" s="5" t="str">
        <f t="shared" si="312"/>
        <v/>
      </c>
      <c r="AE1588" s="3" t="str">
        <f t="shared" si="306"/>
        <v/>
      </c>
      <c r="AF1588" s="3"/>
      <c r="AH1588" t="e">
        <f>MATCH(ROUND(M1588,0)&amp;ROUND(N1588,0),樣點!N:N,0)</f>
        <v>#N/A</v>
      </c>
      <c r="AI1588" s="5">
        <f t="shared" si="307"/>
        <v>9.7222220501862466E-3</v>
      </c>
    </row>
    <row r="1589" spans="3:35">
      <c r="C1589" s="246" t="s">
        <v>824</v>
      </c>
      <c r="D1589" s="246" t="s">
        <v>784</v>
      </c>
      <c r="E1589" s="246" t="s">
        <v>800</v>
      </c>
      <c r="F1589" s="246" t="s">
        <v>801</v>
      </c>
      <c r="G1589" s="246">
        <v>2019</v>
      </c>
      <c r="H1589" s="246">
        <v>7</v>
      </c>
      <c r="I1589" s="246">
        <v>26</v>
      </c>
      <c r="J1589" s="246">
        <v>1</v>
      </c>
      <c r="K1589" s="246" t="s">
        <v>802</v>
      </c>
      <c r="L1589" s="247">
        <v>3</v>
      </c>
      <c r="M1589" s="246">
        <v>240342</v>
      </c>
      <c r="N1589" s="246">
        <v>2695548</v>
      </c>
      <c r="O1589" s="246">
        <v>8</v>
      </c>
      <c r="P1589" s="246">
        <v>32</v>
      </c>
      <c r="Q1589" s="246">
        <v>1</v>
      </c>
      <c r="R1589" s="246" t="s">
        <v>43</v>
      </c>
      <c r="S1589" s="246" t="s">
        <v>90</v>
      </c>
      <c r="T1589" s="246" t="s">
        <v>32</v>
      </c>
      <c r="U1589" s="246" t="s">
        <v>803</v>
      </c>
      <c r="V1589" t="str">
        <f>INDEX(樣區!H:H,MATCH(F1589,樣區!E:E,0))</f>
        <v>4月,6月</v>
      </c>
      <c r="W1589" s="3" t="str">
        <f t="shared" si="299"/>
        <v>N</v>
      </c>
      <c r="X1589" s="3" t="str">
        <f t="shared" si="300"/>
        <v/>
      </c>
      <c r="Y1589" s="3" t="str">
        <f t="shared" si="301"/>
        <v/>
      </c>
      <c r="Z1589" s="3" t="str">
        <f t="shared" si="302"/>
        <v/>
      </c>
      <c r="AA1589" s="3" t="str">
        <f t="shared" si="303"/>
        <v/>
      </c>
      <c r="AB1589" s="2" t="str">
        <f t="shared" si="304"/>
        <v/>
      </c>
      <c r="AC1589" s="3" t="str">
        <f t="shared" si="305"/>
        <v/>
      </c>
      <c r="AD1589" s="5" t="str">
        <f t="shared" si="312"/>
        <v/>
      </c>
      <c r="AE1589" s="3" t="str">
        <f t="shared" si="306"/>
        <v/>
      </c>
      <c r="AF1589" s="3"/>
      <c r="AH1589" t="e">
        <f>MATCH(ROUND(M1589,0)&amp;ROUND(N1589,0),樣點!N:N,0)</f>
        <v>#N/A</v>
      </c>
      <c r="AI1589" s="5">
        <f t="shared" si="307"/>
        <v>1.2499999953433871E-2</v>
      </c>
    </row>
    <row r="1590" spans="3:35">
      <c r="C1590" s="246" t="s">
        <v>824</v>
      </c>
      <c r="D1590" s="246" t="s">
        <v>784</v>
      </c>
      <c r="E1590" s="246" t="s">
        <v>800</v>
      </c>
      <c r="F1590" s="246" t="s">
        <v>801</v>
      </c>
      <c r="G1590" s="246">
        <v>2019</v>
      </c>
      <c r="H1590" s="246">
        <v>7</v>
      </c>
      <c r="I1590" s="246">
        <v>26</v>
      </c>
      <c r="J1590" s="246">
        <v>1</v>
      </c>
      <c r="K1590" s="246" t="s">
        <v>802</v>
      </c>
      <c r="L1590" s="247">
        <v>4</v>
      </c>
      <c r="M1590" s="246">
        <v>240152</v>
      </c>
      <c r="N1590" s="246">
        <v>2695678</v>
      </c>
      <c r="O1590" s="246">
        <v>8</v>
      </c>
      <c r="P1590" s="246">
        <v>50</v>
      </c>
      <c r="Q1590" s="246">
        <v>0</v>
      </c>
      <c r="R1590" s="246"/>
      <c r="S1590" s="246" t="s">
        <v>90</v>
      </c>
      <c r="T1590" s="246" t="s">
        <v>26</v>
      </c>
      <c r="U1590" s="246"/>
      <c r="V1590" t="str">
        <f>INDEX(樣區!H:H,MATCH(F1590,樣區!E:E,0))</f>
        <v>4月,6月</v>
      </c>
      <c r="W1590" s="3" t="str">
        <f t="shared" si="299"/>
        <v>N</v>
      </c>
      <c r="X1590" s="3" t="str">
        <f t="shared" si="300"/>
        <v/>
      </c>
      <c r="Y1590" s="3" t="str">
        <f t="shared" si="301"/>
        <v/>
      </c>
      <c r="Z1590" s="3" t="str">
        <f t="shared" si="302"/>
        <v/>
      </c>
      <c r="AA1590" s="3" t="str">
        <f t="shared" si="303"/>
        <v/>
      </c>
      <c r="AB1590" s="2" t="str">
        <f t="shared" si="304"/>
        <v/>
      </c>
      <c r="AC1590" s="3" t="str">
        <f t="shared" si="305"/>
        <v/>
      </c>
      <c r="AD1590" s="5" t="str">
        <f t="shared" si="312"/>
        <v/>
      </c>
      <c r="AE1590" s="3" t="str">
        <f t="shared" si="306"/>
        <v/>
      </c>
      <c r="AF1590" s="3"/>
      <c r="AH1590" t="e">
        <f>MATCH(ROUND(M1590,0)&amp;ROUND(N1590,0),樣點!N:N,0)</f>
        <v>#N/A</v>
      </c>
      <c r="AI1590" s="5">
        <f t="shared" si="307"/>
        <v>1.9444445031695068E-2</v>
      </c>
    </row>
    <row r="1591" spans="3:35">
      <c r="C1591" s="246" t="s">
        <v>824</v>
      </c>
      <c r="D1591" s="246" t="s">
        <v>784</v>
      </c>
      <c r="E1591" s="246" t="s">
        <v>800</v>
      </c>
      <c r="F1591" s="246" t="s">
        <v>801</v>
      </c>
      <c r="G1591" s="246">
        <v>2019</v>
      </c>
      <c r="H1591" s="246">
        <v>7</v>
      </c>
      <c r="I1591" s="246">
        <v>26</v>
      </c>
      <c r="J1591" s="246">
        <v>1</v>
      </c>
      <c r="K1591" s="246" t="s">
        <v>802</v>
      </c>
      <c r="L1591" s="247">
        <v>5</v>
      </c>
      <c r="M1591" s="246">
        <v>240611</v>
      </c>
      <c r="N1591" s="246">
        <v>295935</v>
      </c>
      <c r="O1591" s="246">
        <v>9</v>
      </c>
      <c r="P1591" s="246">
        <v>18</v>
      </c>
      <c r="Q1591" s="246">
        <v>1</v>
      </c>
      <c r="R1591" s="246" t="s">
        <v>43</v>
      </c>
      <c r="S1591" s="246" t="s">
        <v>90</v>
      </c>
      <c r="T1591" s="246" t="s">
        <v>26</v>
      </c>
      <c r="U1591" s="246" t="s">
        <v>803</v>
      </c>
      <c r="V1591" t="str">
        <f>INDEX(樣區!H:H,MATCH(F1591,樣區!E:E,0))</f>
        <v>4月,6月</v>
      </c>
      <c r="W1591" s="3" t="str">
        <f t="shared" si="299"/>
        <v>N</v>
      </c>
      <c r="X1591" s="3" t="str">
        <f t="shared" si="300"/>
        <v/>
      </c>
      <c r="Y1591" s="3" t="str">
        <f t="shared" si="301"/>
        <v/>
      </c>
      <c r="Z1591" s="3" t="str">
        <f t="shared" si="302"/>
        <v/>
      </c>
      <c r="AA1591" s="3" t="str">
        <f t="shared" si="303"/>
        <v/>
      </c>
      <c r="AB1591" s="2" t="str">
        <f t="shared" si="304"/>
        <v/>
      </c>
      <c r="AC1591" s="3" t="str">
        <f t="shared" si="305"/>
        <v/>
      </c>
      <c r="AD1591" s="5" t="str">
        <f t="shared" si="312"/>
        <v/>
      </c>
      <c r="AE1591" s="3" t="str">
        <f t="shared" si="306"/>
        <v/>
      </c>
      <c r="AF1591" s="3"/>
      <c r="AH1591" t="e">
        <f>MATCH(ROUND(M1591,0)&amp;ROUND(N1591,0),樣點!N:N,0)</f>
        <v>#N/A</v>
      </c>
      <c r="AI1591" s="5">
        <f t="shared" si="307"/>
        <v>1.1111110972706228E-2</v>
      </c>
    </row>
    <row r="1592" spans="3:35">
      <c r="C1592" s="246" t="s">
        <v>824</v>
      </c>
      <c r="D1592" s="246" t="s">
        <v>784</v>
      </c>
      <c r="E1592" s="246" t="s">
        <v>800</v>
      </c>
      <c r="F1592" s="246" t="s">
        <v>801</v>
      </c>
      <c r="G1592" s="246">
        <v>2019</v>
      </c>
      <c r="H1592" s="246">
        <v>7</v>
      </c>
      <c r="I1592" s="246">
        <v>26</v>
      </c>
      <c r="J1592" s="246">
        <v>1</v>
      </c>
      <c r="K1592" s="246" t="s">
        <v>802</v>
      </c>
      <c r="L1592" s="247">
        <v>6</v>
      </c>
      <c r="M1592" s="246">
        <v>240295</v>
      </c>
      <c r="N1592" s="246">
        <v>2695917</v>
      </c>
      <c r="O1592" s="246">
        <v>9</v>
      </c>
      <c r="P1592" s="246">
        <v>34</v>
      </c>
      <c r="Q1592" s="246">
        <v>0</v>
      </c>
      <c r="R1592" s="246"/>
      <c r="S1592" s="246" t="s">
        <v>90</v>
      </c>
      <c r="T1592" s="246" t="s">
        <v>26</v>
      </c>
      <c r="U1592" s="246"/>
      <c r="V1592" t="str">
        <f>INDEX(樣區!H:H,MATCH(F1592,樣區!E:E,0))</f>
        <v>4月,6月</v>
      </c>
      <c r="W1592" s="3" t="str">
        <f t="shared" si="299"/>
        <v>N</v>
      </c>
      <c r="X1592" s="3" t="str">
        <f t="shared" si="300"/>
        <v/>
      </c>
      <c r="Y1592" s="3" t="str">
        <f t="shared" si="301"/>
        <v/>
      </c>
      <c r="Z1592" s="3" t="str">
        <f t="shared" si="302"/>
        <v/>
      </c>
      <c r="AA1592" s="3" t="str">
        <f t="shared" si="303"/>
        <v/>
      </c>
      <c r="AB1592" s="2" t="str">
        <f t="shared" si="304"/>
        <v/>
      </c>
      <c r="AC1592" s="3" t="str">
        <f t="shared" si="305"/>
        <v/>
      </c>
      <c r="AD1592" s="5" t="str">
        <f t="shared" si="312"/>
        <v/>
      </c>
      <c r="AE1592" s="3" t="str">
        <f t="shared" si="306"/>
        <v/>
      </c>
      <c r="AF1592" s="3"/>
      <c r="AH1592" t="e">
        <f>MATCH(ROUND(M1592,0)&amp;ROUND(N1592,0),樣點!N:N,0)</f>
        <v>#N/A</v>
      </c>
      <c r="AI1592" s="5" t="str">
        <f t="shared" si="307"/>
        <v/>
      </c>
    </row>
    <row r="1593" spans="3:35">
      <c r="C1593" s="246" t="s">
        <v>824</v>
      </c>
      <c r="D1593" s="246" t="s">
        <v>784</v>
      </c>
      <c r="E1593" s="246" t="s">
        <v>804</v>
      </c>
      <c r="F1593" s="246" t="s">
        <v>805</v>
      </c>
      <c r="G1593" s="246">
        <v>2019</v>
      </c>
      <c r="H1593" s="246">
        <v>5</v>
      </c>
      <c r="I1593" s="246">
        <v>24</v>
      </c>
      <c r="J1593" s="246">
        <v>1</v>
      </c>
      <c r="K1593" s="246" t="s">
        <v>806</v>
      </c>
      <c r="L1593" s="247">
        <v>1</v>
      </c>
      <c r="M1593" s="246">
        <v>236162</v>
      </c>
      <c r="N1593" s="246">
        <v>2705024</v>
      </c>
      <c r="O1593" s="246">
        <v>8</v>
      </c>
      <c r="P1593" s="246">
        <v>59</v>
      </c>
      <c r="Q1593" s="246">
        <v>0</v>
      </c>
      <c r="R1593" s="246"/>
      <c r="S1593" s="246" t="s">
        <v>90</v>
      </c>
      <c r="T1593" s="246" t="s">
        <v>26</v>
      </c>
      <c r="U1593" s="246"/>
      <c r="V1593" t="str">
        <f>INDEX(樣區!H:H,MATCH(F1593,樣區!E:E,0))</f>
        <v>3月,5月</v>
      </c>
      <c r="W1593" s="3" t="str">
        <f t="shared" si="299"/>
        <v>Y</v>
      </c>
      <c r="X1593" s="3" t="str">
        <f t="shared" si="300"/>
        <v/>
      </c>
      <c r="Y1593" s="3" t="str">
        <f t="shared" si="301"/>
        <v/>
      </c>
      <c r="Z1593" s="3" t="str">
        <f t="shared" si="302"/>
        <v/>
      </c>
      <c r="AA1593" s="3" t="str">
        <f t="shared" si="303"/>
        <v/>
      </c>
      <c r="AB1593" s="249" t="str">
        <f t="shared" si="304"/>
        <v/>
      </c>
      <c r="AC1593" s="3" t="str">
        <f t="shared" si="305"/>
        <v/>
      </c>
      <c r="AD1593" s="5" t="str">
        <f t="shared" ref="AD1593:AD1618" si="313">IF(ISBLANK(O1593),"需記錄時間",IFERROR(IF((AI1593-TIME(0,5,59))&lt;0,"需計滿6分鐘",""),""))</f>
        <v/>
      </c>
      <c r="AE1593" s="3" t="str">
        <f t="shared" si="306"/>
        <v/>
      </c>
      <c r="AF1593" s="3"/>
      <c r="AH1593">
        <f>MATCH(ROUND(M1593,0)&amp;ROUND(N1593,0),樣點!N:N,0)</f>
        <v>839</v>
      </c>
      <c r="AI1593" s="5">
        <f t="shared" si="307"/>
        <v>1.4583332987967879E-2</v>
      </c>
    </row>
    <row r="1594" spans="3:35">
      <c r="C1594" s="246" t="s">
        <v>824</v>
      </c>
      <c r="D1594" s="246" t="s">
        <v>784</v>
      </c>
      <c r="E1594" s="246" t="s">
        <v>804</v>
      </c>
      <c r="F1594" s="246" t="s">
        <v>805</v>
      </c>
      <c r="G1594" s="246">
        <v>2019</v>
      </c>
      <c r="H1594" s="246">
        <v>5</v>
      </c>
      <c r="I1594" s="246">
        <v>24</v>
      </c>
      <c r="J1594" s="246">
        <v>1</v>
      </c>
      <c r="K1594" s="246" t="s">
        <v>806</v>
      </c>
      <c r="L1594" s="247">
        <v>2</v>
      </c>
      <c r="M1594" s="246">
        <v>236113</v>
      </c>
      <c r="N1594" s="246">
        <v>2704801</v>
      </c>
      <c r="O1594" s="246">
        <v>9</v>
      </c>
      <c r="P1594" s="246">
        <v>20</v>
      </c>
      <c r="Q1594" s="246">
        <v>2</v>
      </c>
      <c r="R1594" s="246" t="s">
        <v>43</v>
      </c>
      <c r="S1594" s="246" t="s">
        <v>44</v>
      </c>
      <c r="T1594" s="246" t="s">
        <v>32</v>
      </c>
      <c r="U1594" s="246" t="s">
        <v>807</v>
      </c>
      <c r="V1594" t="str">
        <f>INDEX(樣區!H:H,MATCH(F1594,樣區!E:E,0))</f>
        <v>3月,5月</v>
      </c>
      <c r="W1594" s="3" t="str">
        <f t="shared" si="299"/>
        <v>Y</v>
      </c>
      <c r="X1594" s="3" t="str">
        <f t="shared" si="300"/>
        <v/>
      </c>
      <c r="Y1594" s="3" t="str">
        <f t="shared" si="301"/>
        <v/>
      </c>
      <c r="Z1594" s="3" t="str">
        <f t="shared" si="302"/>
        <v/>
      </c>
      <c r="AA1594" s="3" t="str">
        <f t="shared" si="303"/>
        <v/>
      </c>
      <c r="AB1594" s="249" t="str">
        <f t="shared" si="304"/>
        <v/>
      </c>
      <c r="AC1594" s="3" t="str">
        <f t="shared" si="305"/>
        <v/>
      </c>
      <c r="AD1594" s="5" t="str">
        <f t="shared" si="313"/>
        <v/>
      </c>
      <c r="AE1594" s="3" t="str">
        <f t="shared" si="306"/>
        <v/>
      </c>
      <c r="AF1594" s="3"/>
      <c r="AH1594">
        <f>MATCH(ROUND(M1594,0)&amp;ROUND(N1594,0),樣點!N:N,0)</f>
        <v>840</v>
      </c>
      <c r="AI1594" s="5">
        <f t="shared" si="307"/>
        <v>1.8055555992759764E-2</v>
      </c>
    </row>
    <row r="1595" spans="3:35">
      <c r="C1595" s="246" t="s">
        <v>824</v>
      </c>
      <c r="D1595" s="246" t="s">
        <v>784</v>
      </c>
      <c r="E1595" s="246" t="s">
        <v>804</v>
      </c>
      <c r="F1595" s="246" t="s">
        <v>805</v>
      </c>
      <c r="G1595" s="246">
        <v>2019</v>
      </c>
      <c r="H1595" s="246">
        <v>5</v>
      </c>
      <c r="I1595" s="246">
        <v>24</v>
      </c>
      <c r="J1595" s="246">
        <v>1</v>
      </c>
      <c r="K1595" s="246" t="s">
        <v>806</v>
      </c>
      <c r="L1595" s="247">
        <v>3</v>
      </c>
      <c r="M1595" s="246">
        <v>236410</v>
      </c>
      <c r="N1595" s="246">
        <v>2704930</v>
      </c>
      <c r="O1595" s="246">
        <v>9</v>
      </c>
      <c r="P1595" s="246">
        <v>46</v>
      </c>
      <c r="Q1595" s="246">
        <v>0</v>
      </c>
      <c r="R1595" s="246"/>
      <c r="S1595" s="246" t="s">
        <v>90</v>
      </c>
      <c r="T1595" s="246" t="s">
        <v>32</v>
      </c>
      <c r="U1595" s="246"/>
      <c r="V1595" t="str">
        <f>INDEX(樣區!H:H,MATCH(F1595,樣區!E:E,0))</f>
        <v>3月,5月</v>
      </c>
      <c r="W1595" s="3" t="str">
        <f t="shared" si="299"/>
        <v>Y</v>
      </c>
      <c r="X1595" s="3" t="str">
        <f t="shared" si="300"/>
        <v/>
      </c>
      <c r="Y1595" s="3" t="str">
        <f t="shared" si="301"/>
        <v/>
      </c>
      <c r="Z1595" s="3" t="str">
        <f t="shared" si="302"/>
        <v/>
      </c>
      <c r="AA1595" s="3" t="str">
        <f t="shared" si="303"/>
        <v/>
      </c>
      <c r="AB1595" s="249" t="str">
        <f t="shared" si="304"/>
        <v/>
      </c>
      <c r="AC1595" s="3" t="str">
        <f t="shared" si="305"/>
        <v/>
      </c>
      <c r="AD1595" s="5" t="str">
        <f t="shared" si="313"/>
        <v/>
      </c>
      <c r="AE1595" s="3" t="str">
        <f t="shared" si="306"/>
        <v/>
      </c>
      <c r="AF1595" s="3"/>
      <c r="AH1595">
        <f>MATCH(ROUND(M1595,0)&amp;ROUND(N1595,0),樣點!N:N,0)</f>
        <v>841</v>
      </c>
      <c r="AI1595" s="5">
        <f t="shared" si="307"/>
        <v>1.3194444007240236E-2</v>
      </c>
    </row>
    <row r="1596" spans="3:35">
      <c r="C1596" s="246" t="s">
        <v>824</v>
      </c>
      <c r="D1596" s="246" t="s">
        <v>784</v>
      </c>
      <c r="E1596" s="246" t="s">
        <v>804</v>
      </c>
      <c r="F1596" s="246" t="s">
        <v>805</v>
      </c>
      <c r="G1596" s="246">
        <v>2019</v>
      </c>
      <c r="H1596" s="246">
        <v>5</v>
      </c>
      <c r="I1596" s="246">
        <v>24</v>
      </c>
      <c r="J1596" s="246">
        <v>1</v>
      </c>
      <c r="K1596" s="246" t="s">
        <v>806</v>
      </c>
      <c r="L1596" s="247">
        <v>4</v>
      </c>
      <c r="M1596" s="246">
        <v>236560</v>
      </c>
      <c r="N1596" s="246">
        <v>2705111</v>
      </c>
      <c r="O1596" s="246">
        <v>10</v>
      </c>
      <c r="P1596" s="246">
        <v>5</v>
      </c>
      <c r="Q1596" s="246">
        <v>0</v>
      </c>
      <c r="R1596" s="246"/>
      <c r="S1596" s="246" t="s">
        <v>90</v>
      </c>
      <c r="T1596" s="246" t="s">
        <v>32</v>
      </c>
      <c r="U1596" s="246"/>
      <c r="V1596" t="str">
        <f>INDEX(樣區!H:H,MATCH(F1596,樣區!E:E,0))</f>
        <v>3月,5月</v>
      </c>
      <c r="W1596" s="3" t="str">
        <f t="shared" si="299"/>
        <v>Y</v>
      </c>
      <c r="X1596" s="3" t="str">
        <f t="shared" si="300"/>
        <v/>
      </c>
      <c r="Y1596" s="3" t="str">
        <f t="shared" si="301"/>
        <v>時間太晚</v>
      </c>
      <c r="Z1596" s="3" t="str">
        <f t="shared" si="302"/>
        <v/>
      </c>
      <c r="AA1596" s="3" t="str">
        <f t="shared" si="303"/>
        <v/>
      </c>
      <c r="AB1596" s="249" t="str">
        <f t="shared" si="304"/>
        <v/>
      </c>
      <c r="AC1596" s="3" t="str">
        <f t="shared" si="305"/>
        <v/>
      </c>
      <c r="AD1596" s="5" t="str">
        <f t="shared" si="313"/>
        <v/>
      </c>
      <c r="AE1596" s="3" t="str">
        <f t="shared" si="306"/>
        <v/>
      </c>
      <c r="AF1596" s="3"/>
      <c r="AH1596">
        <f>MATCH(ROUND(M1596,0)&amp;ROUND(N1596,0),樣點!N:N,0)</f>
        <v>842</v>
      </c>
      <c r="AI1596" s="5">
        <f t="shared" si="307"/>
        <v>1.4583333977498114E-2</v>
      </c>
    </row>
    <row r="1597" spans="3:35">
      <c r="C1597" s="246" t="s">
        <v>824</v>
      </c>
      <c r="D1597" s="246" t="s">
        <v>784</v>
      </c>
      <c r="E1597" s="246" t="s">
        <v>804</v>
      </c>
      <c r="F1597" s="246" t="s">
        <v>805</v>
      </c>
      <c r="G1597" s="246">
        <v>2019</v>
      </c>
      <c r="H1597" s="246">
        <v>5</v>
      </c>
      <c r="I1597" s="246">
        <v>24</v>
      </c>
      <c r="J1597" s="246">
        <v>1</v>
      </c>
      <c r="K1597" s="246" t="s">
        <v>806</v>
      </c>
      <c r="L1597" s="247">
        <v>5</v>
      </c>
      <c r="M1597" s="246">
        <v>236628</v>
      </c>
      <c r="N1597" s="246">
        <v>2705325</v>
      </c>
      <c r="O1597" s="246">
        <v>10</v>
      </c>
      <c r="P1597" s="246">
        <v>26</v>
      </c>
      <c r="Q1597" s="246">
        <v>0</v>
      </c>
      <c r="R1597" s="246"/>
      <c r="S1597" s="246" t="s">
        <v>90</v>
      </c>
      <c r="T1597" s="246" t="s">
        <v>32</v>
      </c>
      <c r="U1597" s="246"/>
      <c r="V1597" t="str">
        <f>INDEX(樣區!H:H,MATCH(F1597,樣區!E:E,0))</f>
        <v>3月,5月</v>
      </c>
      <c r="W1597" s="3" t="str">
        <f t="shared" si="299"/>
        <v>Y</v>
      </c>
      <c r="X1597" s="3" t="str">
        <f t="shared" si="300"/>
        <v/>
      </c>
      <c r="Y1597" s="3" t="str">
        <f t="shared" si="301"/>
        <v>時間太晚</v>
      </c>
      <c r="Z1597" s="3" t="str">
        <f t="shared" si="302"/>
        <v/>
      </c>
      <c r="AA1597" s="3" t="str">
        <f t="shared" si="303"/>
        <v/>
      </c>
      <c r="AB1597" s="249" t="str">
        <f t="shared" si="304"/>
        <v/>
      </c>
      <c r="AC1597" s="3" t="str">
        <f t="shared" si="305"/>
        <v/>
      </c>
      <c r="AD1597" s="5" t="str">
        <f t="shared" si="313"/>
        <v/>
      </c>
      <c r="AE1597" s="3" t="str">
        <f t="shared" si="306"/>
        <v/>
      </c>
      <c r="AF1597" s="3"/>
      <c r="AH1597">
        <f>MATCH(ROUND(M1597,0)&amp;ROUND(N1597,0),樣點!N:N,0)</f>
        <v>843</v>
      </c>
      <c r="AI1597" s="5">
        <f t="shared" si="307"/>
        <v>1.5972222026903182E-2</v>
      </c>
    </row>
    <row r="1598" spans="3:35">
      <c r="C1598" s="246" t="s">
        <v>824</v>
      </c>
      <c r="D1598" s="246" t="s">
        <v>784</v>
      </c>
      <c r="E1598" s="246" t="s">
        <v>804</v>
      </c>
      <c r="F1598" s="246" t="s">
        <v>805</v>
      </c>
      <c r="G1598" s="246">
        <v>2019</v>
      </c>
      <c r="H1598" s="246">
        <v>5</v>
      </c>
      <c r="I1598" s="246">
        <v>24</v>
      </c>
      <c r="J1598" s="246">
        <v>1</v>
      </c>
      <c r="K1598" s="246" t="s">
        <v>806</v>
      </c>
      <c r="L1598" s="247">
        <v>6</v>
      </c>
      <c r="M1598" s="246">
        <v>236358</v>
      </c>
      <c r="N1598" s="246">
        <v>2705227</v>
      </c>
      <c r="O1598" s="246">
        <v>10</v>
      </c>
      <c r="P1598" s="246">
        <v>49</v>
      </c>
      <c r="Q1598" s="246">
        <v>0</v>
      </c>
      <c r="R1598" s="246"/>
      <c r="S1598" s="246" t="s">
        <v>90</v>
      </c>
      <c r="T1598" s="246" t="s">
        <v>32</v>
      </c>
      <c r="U1598" s="246"/>
      <c r="V1598" t="str">
        <f>INDEX(樣區!H:H,MATCH(F1598,樣區!E:E,0))</f>
        <v>3月,5月</v>
      </c>
      <c r="W1598" s="3" t="str">
        <f t="shared" si="299"/>
        <v>Y</v>
      </c>
      <c r="X1598" s="3" t="str">
        <f t="shared" si="300"/>
        <v/>
      </c>
      <c r="Y1598" s="3" t="str">
        <f t="shared" si="301"/>
        <v>時間太晚</v>
      </c>
      <c r="Z1598" s="3" t="str">
        <f t="shared" si="302"/>
        <v/>
      </c>
      <c r="AA1598" s="3" t="str">
        <f t="shared" si="303"/>
        <v/>
      </c>
      <c r="AB1598" s="249" t="str">
        <f t="shared" si="304"/>
        <v/>
      </c>
      <c r="AC1598" s="3" t="str">
        <f t="shared" si="305"/>
        <v/>
      </c>
      <c r="AD1598" s="5" t="str">
        <f t="shared" si="313"/>
        <v/>
      </c>
      <c r="AE1598" s="3" t="str">
        <f t="shared" si="306"/>
        <v/>
      </c>
      <c r="AF1598" s="3"/>
      <c r="AH1598">
        <f>MATCH(ROUND(M1598,0)&amp;ROUND(N1598,0),樣點!N:N,0)</f>
        <v>844</v>
      </c>
      <c r="AI1598" s="5" t="str">
        <f t="shared" si="307"/>
        <v/>
      </c>
    </row>
    <row r="1599" spans="3:35">
      <c r="C1599" s="246" t="s">
        <v>824</v>
      </c>
      <c r="D1599" s="246" t="s">
        <v>784</v>
      </c>
      <c r="E1599" s="246" t="s">
        <v>808</v>
      </c>
      <c r="F1599" s="246" t="s">
        <v>809</v>
      </c>
      <c r="G1599" s="246">
        <v>2019</v>
      </c>
      <c r="H1599" s="246">
        <v>6</v>
      </c>
      <c r="I1599" s="246">
        <v>10</v>
      </c>
      <c r="J1599" s="246">
        <v>1</v>
      </c>
      <c r="K1599" s="246" t="s">
        <v>810</v>
      </c>
      <c r="L1599" s="247">
        <v>1</v>
      </c>
      <c r="M1599" s="246">
        <v>229519</v>
      </c>
      <c r="N1599" s="246">
        <v>2697555</v>
      </c>
      <c r="O1599" s="246">
        <v>9</v>
      </c>
      <c r="P1599" s="246">
        <v>30</v>
      </c>
      <c r="Q1599" s="246">
        <v>0</v>
      </c>
      <c r="R1599" s="246"/>
      <c r="S1599" s="246" t="s">
        <v>90</v>
      </c>
      <c r="T1599" s="246" t="s">
        <v>133</v>
      </c>
      <c r="U1599" s="246"/>
      <c r="V1599" t="str">
        <f>INDEX(樣區!H:H,MATCH(F1599,樣區!E:E,0))</f>
        <v>3月,5月</v>
      </c>
      <c r="W1599" s="3" t="str">
        <f t="shared" si="299"/>
        <v>Y</v>
      </c>
      <c r="X1599" s="3" t="str">
        <f t="shared" si="300"/>
        <v/>
      </c>
      <c r="Y1599" s="3" t="str">
        <f t="shared" si="301"/>
        <v/>
      </c>
      <c r="Z1599" s="3" t="str">
        <f t="shared" si="302"/>
        <v/>
      </c>
      <c r="AA1599" s="3" t="str">
        <f t="shared" si="303"/>
        <v/>
      </c>
      <c r="AB1599" s="249" t="str">
        <f t="shared" si="304"/>
        <v/>
      </c>
      <c r="AC1599" s="3" t="str">
        <f t="shared" si="305"/>
        <v/>
      </c>
      <c r="AD1599" s="5" t="str">
        <f t="shared" si="313"/>
        <v/>
      </c>
      <c r="AE1599" s="3" t="str">
        <f t="shared" si="306"/>
        <v/>
      </c>
      <c r="AF1599" s="3"/>
      <c r="AH1599">
        <f>MATCH(ROUND(M1599,0)&amp;ROUND(N1599,0),樣點!N:N,0)</f>
        <v>845</v>
      </c>
      <c r="AI1599" s="5">
        <f t="shared" si="307"/>
        <v>1.1111110972706228E-2</v>
      </c>
    </row>
    <row r="1600" spans="3:35">
      <c r="C1600" s="246" t="s">
        <v>824</v>
      </c>
      <c r="D1600" s="246" t="s">
        <v>784</v>
      </c>
      <c r="E1600" s="246" t="s">
        <v>808</v>
      </c>
      <c r="F1600" s="246" t="s">
        <v>809</v>
      </c>
      <c r="G1600" s="246">
        <v>2019</v>
      </c>
      <c r="H1600" s="246">
        <v>6</v>
      </c>
      <c r="I1600" s="246">
        <v>10</v>
      </c>
      <c r="J1600" s="246">
        <v>1</v>
      </c>
      <c r="K1600" s="246" t="s">
        <v>810</v>
      </c>
      <c r="L1600" s="247">
        <v>2</v>
      </c>
      <c r="M1600" s="246">
        <v>229712</v>
      </c>
      <c r="N1600" s="246">
        <v>2697499</v>
      </c>
      <c r="O1600" s="246">
        <v>9</v>
      </c>
      <c r="P1600" s="246">
        <v>46</v>
      </c>
      <c r="Q1600" s="246">
        <v>0</v>
      </c>
      <c r="R1600" s="246"/>
      <c r="S1600" s="246" t="s">
        <v>90</v>
      </c>
      <c r="T1600" s="246" t="s">
        <v>26</v>
      </c>
      <c r="U1600" s="246"/>
      <c r="V1600" t="str">
        <f>INDEX(樣區!H:H,MATCH(F1600,樣區!E:E,0))</f>
        <v>3月,5月</v>
      </c>
      <c r="W1600" s="3" t="str">
        <f t="shared" si="299"/>
        <v>Y</v>
      </c>
      <c r="X1600" s="3" t="str">
        <f t="shared" si="300"/>
        <v/>
      </c>
      <c r="Y1600" s="3" t="str">
        <f t="shared" si="301"/>
        <v/>
      </c>
      <c r="Z1600" s="3" t="str">
        <f t="shared" si="302"/>
        <v/>
      </c>
      <c r="AA1600" s="3" t="str">
        <f t="shared" si="303"/>
        <v/>
      </c>
      <c r="AB1600" s="249" t="str">
        <f t="shared" si="304"/>
        <v/>
      </c>
      <c r="AC1600" s="3" t="str">
        <f t="shared" si="305"/>
        <v/>
      </c>
      <c r="AD1600" s="5" t="str">
        <f t="shared" si="313"/>
        <v/>
      </c>
      <c r="AE1600" s="3" t="str">
        <f t="shared" si="306"/>
        <v/>
      </c>
      <c r="AF1600" s="3"/>
      <c r="AH1600">
        <f>MATCH(ROUND(M1600,0)&amp;ROUND(N1600,0),樣點!N:N,0)</f>
        <v>846</v>
      </c>
      <c r="AI1600" s="5">
        <f t="shared" si="307"/>
        <v>1.3194444007240236E-2</v>
      </c>
    </row>
    <row r="1601" spans="3:35">
      <c r="C1601" s="246" t="s">
        <v>824</v>
      </c>
      <c r="D1601" s="246" t="s">
        <v>784</v>
      </c>
      <c r="E1601" s="246" t="s">
        <v>808</v>
      </c>
      <c r="F1601" s="246" t="s">
        <v>809</v>
      </c>
      <c r="G1601" s="246">
        <v>2019</v>
      </c>
      <c r="H1601" s="246">
        <v>6</v>
      </c>
      <c r="I1601" s="246">
        <v>10</v>
      </c>
      <c r="J1601" s="246">
        <v>1</v>
      </c>
      <c r="K1601" s="246" t="s">
        <v>810</v>
      </c>
      <c r="L1601" s="247">
        <v>3</v>
      </c>
      <c r="M1601" s="246">
        <v>229905</v>
      </c>
      <c r="N1601" s="246">
        <v>2697445</v>
      </c>
      <c r="O1601" s="246">
        <v>10</v>
      </c>
      <c r="P1601" s="246">
        <v>5</v>
      </c>
      <c r="Q1601" s="246">
        <v>0</v>
      </c>
      <c r="R1601" s="246"/>
      <c r="S1601" s="246" t="s">
        <v>90</v>
      </c>
      <c r="T1601" s="246" t="s">
        <v>26</v>
      </c>
      <c r="U1601" s="246"/>
      <c r="V1601" t="str">
        <f>INDEX(樣區!H:H,MATCH(F1601,樣區!E:E,0))</f>
        <v>3月,5月</v>
      </c>
      <c r="W1601" s="3" t="str">
        <f t="shared" si="299"/>
        <v>Y</v>
      </c>
      <c r="X1601" s="3" t="str">
        <f t="shared" si="300"/>
        <v/>
      </c>
      <c r="Y1601" s="3" t="str">
        <f t="shared" si="301"/>
        <v>時間太晚</v>
      </c>
      <c r="Z1601" s="3" t="str">
        <f t="shared" si="302"/>
        <v/>
      </c>
      <c r="AA1601" s="3" t="str">
        <f t="shared" si="303"/>
        <v/>
      </c>
      <c r="AB1601" s="249" t="str">
        <f t="shared" si="304"/>
        <v/>
      </c>
      <c r="AC1601" s="3" t="str">
        <f t="shared" si="305"/>
        <v/>
      </c>
      <c r="AD1601" s="5" t="str">
        <f t="shared" si="313"/>
        <v/>
      </c>
      <c r="AE1601" s="3" t="str">
        <f t="shared" si="306"/>
        <v/>
      </c>
      <c r="AF1601" s="3"/>
      <c r="AH1601">
        <f>MATCH(ROUND(M1601,0)&amp;ROUND(N1601,0),樣點!N:N,0)</f>
        <v>847</v>
      </c>
      <c r="AI1601" s="5">
        <f t="shared" si="307"/>
        <v>9.0277779963798821E-3</v>
      </c>
    </row>
    <row r="1602" spans="3:35">
      <c r="C1602" s="246" t="s">
        <v>824</v>
      </c>
      <c r="D1602" s="246" t="s">
        <v>784</v>
      </c>
      <c r="E1602" s="246" t="s">
        <v>808</v>
      </c>
      <c r="F1602" s="246" t="s">
        <v>809</v>
      </c>
      <c r="G1602" s="246">
        <v>2019</v>
      </c>
      <c r="H1602" s="246">
        <v>6</v>
      </c>
      <c r="I1602" s="246">
        <v>10</v>
      </c>
      <c r="J1602" s="246">
        <v>1</v>
      </c>
      <c r="K1602" s="246" t="s">
        <v>810</v>
      </c>
      <c r="L1602" s="247">
        <v>4</v>
      </c>
      <c r="M1602" s="246">
        <v>230097</v>
      </c>
      <c r="N1602" s="246">
        <v>2697390</v>
      </c>
      <c r="O1602" s="246">
        <v>10</v>
      </c>
      <c r="P1602" s="246">
        <v>18</v>
      </c>
      <c r="Q1602" s="246">
        <v>0</v>
      </c>
      <c r="R1602" s="246"/>
      <c r="S1602" s="246" t="s">
        <v>90</v>
      </c>
      <c r="T1602" s="246" t="s">
        <v>133</v>
      </c>
      <c r="U1602" s="246"/>
      <c r="V1602" t="str">
        <f>INDEX(樣區!H:H,MATCH(F1602,樣區!E:E,0))</f>
        <v>3月,5月</v>
      </c>
      <c r="W1602" s="3" t="str">
        <f t="shared" ref="W1602:W1665" si="314">IF(ISNUMBER(AH1602),"Y","N")</f>
        <v>Y</v>
      </c>
      <c r="X1602" s="3" t="str">
        <f t="shared" ref="X1602:X1665" si="315">IF(OR(ISBLANK(H1602),ISBLANK(I1602)),"需記錄日期","")</f>
        <v/>
      </c>
      <c r="Y1602" s="3" t="str">
        <f t="shared" ref="Y1602:Y1665" si="316">IF(O1602&gt;9,"時間太晚","")</f>
        <v>時間太晚</v>
      </c>
      <c r="Z1602" s="3" t="str">
        <f t="shared" ref="Z1602:Z1665" si="317">IF(ISBLANK(Q1602),"需記錄數量",IF(Q1602&gt;2,"2隻以上，請記為猴群",""))</f>
        <v/>
      </c>
      <c r="AA1602" s="3" t="str">
        <f t="shared" ref="AA1602:AA1665" si="318">IF(OR(Q1602=1,Q1602=2),IF(ISTEXT(R1602),"","需記錄距離"),"")</f>
        <v/>
      </c>
      <c r="AB1602" s="249" t="str">
        <f t="shared" ref="AB1602:AB1665" si="319">IF(S1602="Y",IF(Q1602&lt;&gt;2,"有叫聲應為猴群",""),"")</f>
        <v/>
      </c>
      <c r="AC1602" s="3" t="str">
        <f t="shared" ref="AC1602:AC1665" si="320">IF(ISBLANK(T1602),"需記錄棲地類型",IF(LEN(T1602)&lt;&gt;2,"請填最主要的棲地類型，其餘的可在備注補充說明",""))</f>
        <v/>
      </c>
      <c r="AD1602" s="5" t="str">
        <f t="shared" si="313"/>
        <v/>
      </c>
      <c r="AE1602" s="3" t="str">
        <f t="shared" ref="AE1602:AE1665" si="321">IF(COUNTIF(U1602,"*搖樹*")=1,IF(Q1602&lt;&gt;2,"有搖樹行為應為猴群",""),"")</f>
        <v/>
      </c>
      <c r="AF1602" s="3"/>
      <c r="AH1602">
        <f>MATCH(ROUND(M1602,0)&amp;ROUND(N1602,0),樣點!N:N,0)</f>
        <v>848</v>
      </c>
      <c r="AI1602" s="5">
        <f t="shared" ref="AI1602:AI1665" si="322">IF((F1603&amp;J1603)=(F1602&amp;J1602),ABS((DATE(G1603,H1603,I1603)&amp;TIME(O1603,P1603,0))-(DATE(G1602,H1602,I1602)&amp;TIME(O1602,P1602,0))),"")</f>
        <v>1.0416666977107525E-2</v>
      </c>
    </row>
    <row r="1603" spans="3:35">
      <c r="C1603" s="246" t="s">
        <v>824</v>
      </c>
      <c r="D1603" s="246" t="s">
        <v>784</v>
      </c>
      <c r="E1603" s="246" t="s">
        <v>808</v>
      </c>
      <c r="F1603" s="246" t="s">
        <v>809</v>
      </c>
      <c r="G1603" s="246">
        <v>2019</v>
      </c>
      <c r="H1603" s="246">
        <v>6</v>
      </c>
      <c r="I1603" s="246">
        <v>10</v>
      </c>
      <c r="J1603" s="246">
        <v>1</v>
      </c>
      <c r="K1603" s="246" t="s">
        <v>810</v>
      </c>
      <c r="L1603" s="247">
        <v>5</v>
      </c>
      <c r="M1603" s="246">
        <v>230289</v>
      </c>
      <c r="N1603" s="246">
        <v>2697390</v>
      </c>
      <c r="O1603" s="246">
        <v>10</v>
      </c>
      <c r="P1603" s="246">
        <v>33</v>
      </c>
      <c r="Q1603" s="246">
        <v>0</v>
      </c>
      <c r="R1603" s="246"/>
      <c r="S1603" s="246" t="s">
        <v>90</v>
      </c>
      <c r="T1603" s="246" t="s">
        <v>133</v>
      </c>
      <c r="U1603" s="246"/>
      <c r="V1603" t="str">
        <f>INDEX(樣區!H:H,MATCH(F1603,樣區!E:E,0))</f>
        <v>3月,5月</v>
      </c>
      <c r="W1603" s="3" t="str">
        <f t="shared" si="314"/>
        <v>Y</v>
      </c>
      <c r="X1603" s="3" t="str">
        <f t="shared" si="315"/>
        <v/>
      </c>
      <c r="Y1603" s="3" t="str">
        <f t="shared" si="316"/>
        <v>時間太晚</v>
      </c>
      <c r="Z1603" s="3" t="str">
        <f t="shared" si="317"/>
        <v/>
      </c>
      <c r="AA1603" s="3" t="str">
        <f t="shared" si="318"/>
        <v/>
      </c>
      <c r="AB1603" s="249" t="str">
        <f t="shared" si="319"/>
        <v/>
      </c>
      <c r="AC1603" s="3" t="str">
        <f t="shared" si="320"/>
        <v/>
      </c>
      <c r="AD1603" s="5" t="str">
        <f t="shared" si="313"/>
        <v/>
      </c>
      <c r="AE1603" s="3" t="str">
        <f t="shared" si="321"/>
        <v/>
      </c>
      <c r="AF1603" s="3"/>
      <c r="AH1603">
        <f>MATCH(ROUND(M1603,0)&amp;ROUND(N1603,0),樣點!N:N,0)</f>
        <v>849</v>
      </c>
      <c r="AI1603" s="5">
        <f t="shared" si="322"/>
        <v>9.0277779963798821E-3</v>
      </c>
    </row>
    <row r="1604" spans="3:35">
      <c r="C1604" s="246" t="s">
        <v>824</v>
      </c>
      <c r="D1604" s="246" t="s">
        <v>784</v>
      </c>
      <c r="E1604" s="246" t="s">
        <v>808</v>
      </c>
      <c r="F1604" s="246" t="s">
        <v>809</v>
      </c>
      <c r="G1604" s="246">
        <v>2019</v>
      </c>
      <c r="H1604" s="246">
        <v>6</v>
      </c>
      <c r="I1604" s="246">
        <v>10</v>
      </c>
      <c r="J1604" s="246">
        <v>1</v>
      </c>
      <c r="K1604" s="246" t="s">
        <v>810</v>
      </c>
      <c r="L1604" s="247">
        <v>6</v>
      </c>
      <c r="M1604" s="246">
        <v>230482</v>
      </c>
      <c r="N1604" s="246">
        <v>2697218</v>
      </c>
      <c r="O1604" s="246">
        <v>10</v>
      </c>
      <c r="P1604" s="246">
        <v>46</v>
      </c>
      <c r="Q1604" s="246">
        <v>0</v>
      </c>
      <c r="R1604" s="246"/>
      <c r="S1604" s="246" t="s">
        <v>90</v>
      </c>
      <c r="T1604" s="246" t="s">
        <v>133</v>
      </c>
      <c r="U1604" s="246"/>
      <c r="V1604" t="str">
        <f>INDEX(樣區!H:H,MATCH(F1604,樣區!E:E,0))</f>
        <v>3月,5月</v>
      </c>
      <c r="W1604" s="3" t="str">
        <f t="shared" si="314"/>
        <v>Y</v>
      </c>
      <c r="X1604" s="3" t="str">
        <f t="shared" si="315"/>
        <v/>
      </c>
      <c r="Y1604" s="3" t="str">
        <f t="shared" si="316"/>
        <v>時間太晚</v>
      </c>
      <c r="Z1604" s="3" t="str">
        <f t="shared" si="317"/>
        <v/>
      </c>
      <c r="AA1604" s="3" t="str">
        <f t="shared" si="318"/>
        <v/>
      </c>
      <c r="AB1604" s="249" t="str">
        <f t="shared" si="319"/>
        <v/>
      </c>
      <c r="AC1604" s="3" t="str">
        <f t="shared" si="320"/>
        <v/>
      </c>
      <c r="AD1604" s="5" t="str">
        <f t="shared" si="313"/>
        <v/>
      </c>
      <c r="AE1604" s="3" t="str">
        <f t="shared" si="321"/>
        <v/>
      </c>
      <c r="AF1604" s="3"/>
      <c r="AH1604">
        <f>MATCH(ROUND(M1604,0)&amp;ROUND(N1604,0),樣點!N:N,0)</f>
        <v>850</v>
      </c>
      <c r="AI1604" s="5" t="str">
        <f t="shared" si="322"/>
        <v/>
      </c>
    </row>
    <row r="1605" spans="3:35">
      <c r="C1605" s="246" t="s">
        <v>824</v>
      </c>
      <c r="D1605" s="246" t="s">
        <v>784</v>
      </c>
      <c r="E1605" s="246" t="s">
        <v>811</v>
      </c>
      <c r="F1605" s="246" t="s">
        <v>812</v>
      </c>
      <c r="G1605" s="246">
        <v>2019</v>
      </c>
      <c r="H1605" s="246">
        <v>7</v>
      </c>
      <c r="I1605" s="246">
        <v>31</v>
      </c>
      <c r="J1605" s="246">
        <v>1</v>
      </c>
      <c r="K1605" s="246" t="s">
        <v>813</v>
      </c>
      <c r="L1605" s="247">
        <v>1</v>
      </c>
      <c r="M1605" s="246">
        <v>247468</v>
      </c>
      <c r="N1605" s="246">
        <v>2706891</v>
      </c>
      <c r="O1605" s="246">
        <v>11</v>
      </c>
      <c r="P1605" s="246">
        <v>0</v>
      </c>
      <c r="Q1605" s="246">
        <v>0</v>
      </c>
      <c r="R1605" s="246"/>
      <c r="S1605" s="246" t="s">
        <v>90</v>
      </c>
      <c r="T1605" s="246" t="s">
        <v>26</v>
      </c>
      <c r="U1605" s="246"/>
      <c r="V1605" t="str">
        <f>INDEX(樣區!H:H,MATCH(F1605,樣區!E:E,0))</f>
        <v>3月,5月</v>
      </c>
      <c r="W1605" s="3" t="str">
        <f t="shared" si="314"/>
        <v>Y</v>
      </c>
      <c r="X1605" s="3" t="str">
        <f t="shared" si="315"/>
        <v/>
      </c>
      <c r="Y1605" s="3" t="str">
        <f t="shared" si="316"/>
        <v>時間太晚</v>
      </c>
      <c r="Z1605" s="3" t="str">
        <f t="shared" si="317"/>
        <v/>
      </c>
      <c r="AA1605" s="3" t="str">
        <f t="shared" si="318"/>
        <v/>
      </c>
      <c r="AB1605" s="249" t="str">
        <f t="shared" si="319"/>
        <v/>
      </c>
      <c r="AC1605" s="3" t="str">
        <f t="shared" si="320"/>
        <v/>
      </c>
      <c r="AD1605" s="5" t="str">
        <f t="shared" si="313"/>
        <v/>
      </c>
      <c r="AE1605" s="3" t="str">
        <f t="shared" si="321"/>
        <v/>
      </c>
      <c r="AF1605" s="3"/>
      <c r="AH1605">
        <f>MATCH(ROUND(M1605,0)&amp;ROUND(N1605,0),樣點!N:N,0)</f>
        <v>857</v>
      </c>
      <c r="AI1605" s="5">
        <f t="shared" si="322"/>
        <v>1.3888888992369175E-2</v>
      </c>
    </row>
    <row r="1606" spans="3:35">
      <c r="C1606" s="246" t="s">
        <v>824</v>
      </c>
      <c r="D1606" s="246" t="s">
        <v>784</v>
      </c>
      <c r="E1606" s="246" t="s">
        <v>811</v>
      </c>
      <c r="F1606" s="246" t="s">
        <v>812</v>
      </c>
      <c r="G1606" s="246">
        <v>2019</v>
      </c>
      <c r="H1606" s="246">
        <v>7</v>
      </c>
      <c r="I1606" s="246">
        <v>31</v>
      </c>
      <c r="J1606" s="246">
        <v>1</v>
      </c>
      <c r="K1606" s="246" t="s">
        <v>813</v>
      </c>
      <c r="L1606" s="247">
        <v>2</v>
      </c>
      <c r="M1606" s="246">
        <v>247586</v>
      </c>
      <c r="N1606" s="246">
        <v>2707065</v>
      </c>
      <c r="O1606" s="246">
        <v>11</v>
      </c>
      <c r="P1606" s="246">
        <v>20</v>
      </c>
      <c r="Q1606" s="246">
        <v>0</v>
      </c>
      <c r="R1606" s="246"/>
      <c r="S1606" s="246" t="s">
        <v>90</v>
      </c>
      <c r="T1606" s="246" t="s">
        <v>814</v>
      </c>
      <c r="U1606" s="246"/>
      <c r="V1606" t="str">
        <f>INDEX(樣區!H:H,MATCH(F1606,樣區!E:E,0))</f>
        <v>3月,5月</v>
      </c>
      <c r="W1606" s="3" t="str">
        <f t="shared" si="314"/>
        <v>Y</v>
      </c>
      <c r="X1606" s="3" t="str">
        <f t="shared" si="315"/>
        <v/>
      </c>
      <c r="Y1606" s="3" t="str">
        <f t="shared" si="316"/>
        <v>時間太晚</v>
      </c>
      <c r="Z1606" s="3" t="str">
        <f t="shared" si="317"/>
        <v/>
      </c>
      <c r="AA1606" s="3" t="str">
        <f t="shared" si="318"/>
        <v/>
      </c>
      <c r="AB1606" s="249" t="str">
        <f t="shared" si="319"/>
        <v/>
      </c>
      <c r="AC1606" s="3" t="str">
        <f t="shared" si="320"/>
        <v>請填最主要的棲地類型，其餘的可在備注補充說明</v>
      </c>
      <c r="AD1606" s="5" t="str">
        <f t="shared" si="313"/>
        <v/>
      </c>
      <c r="AE1606" s="3" t="str">
        <f t="shared" si="321"/>
        <v/>
      </c>
      <c r="AF1606" s="3"/>
      <c r="AH1606">
        <f>MATCH(ROUND(M1606,0)&amp;ROUND(N1606,0),樣點!N:N,0)</f>
        <v>858</v>
      </c>
      <c r="AI1606" s="5">
        <f t="shared" si="322"/>
        <v>8.3333330112509429E-3</v>
      </c>
    </row>
    <row r="1607" spans="3:35">
      <c r="C1607" s="246" t="s">
        <v>824</v>
      </c>
      <c r="D1607" s="246" t="s">
        <v>784</v>
      </c>
      <c r="E1607" s="246" t="s">
        <v>811</v>
      </c>
      <c r="F1607" s="246" t="s">
        <v>812</v>
      </c>
      <c r="G1607" s="246">
        <v>2019</v>
      </c>
      <c r="H1607" s="246">
        <v>7</v>
      </c>
      <c r="I1607" s="246">
        <v>31</v>
      </c>
      <c r="J1607" s="246">
        <v>1</v>
      </c>
      <c r="K1607" s="246" t="s">
        <v>813</v>
      </c>
      <c r="L1607" s="247">
        <v>3</v>
      </c>
      <c r="M1607" s="246">
        <v>247749</v>
      </c>
      <c r="N1607" s="246">
        <v>2707188</v>
      </c>
      <c r="O1607" s="246">
        <v>11</v>
      </c>
      <c r="P1607" s="246">
        <v>32</v>
      </c>
      <c r="Q1607" s="246">
        <v>0</v>
      </c>
      <c r="R1607" s="246"/>
      <c r="S1607" s="246" t="s">
        <v>90</v>
      </c>
      <c r="T1607" s="246" t="s">
        <v>814</v>
      </c>
      <c r="U1607" s="246"/>
      <c r="V1607" t="str">
        <f>INDEX(樣區!H:H,MATCH(F1607,樣區!E:E,0))</f>
        <v>3月,5月</v>
      </c>
      <c r="W1607" s="3" t="str">
        <f t="shared" si="314"/>
        <v>Y</v>
      </c>
      <c r="X1607" s="3" t="str">
        <f t="shared" si="315"/>
        <v/>
      </c>
      <c r="Y1607" s="3" t="str">
        <f t="shared" si="316"/>
        <v>時間太晚</v>
      </c>
      <c r="Z1607" s="3" t="str">
        <f t="shared" si="317"/>
        <v/>
      </c>
      <c r="AA1607" s="3" t="str">
        <f t="shared" si="318"/>
        <v/>
      </c>
      <c r="AB1607" s="249" t="str">
        <f t="shared" si="319"/>
        <v/>
      </c>
      <c r="AC1607" s="3" t="str">
        <f t="shared" si="320"/>
        <v>請填最主要的棲地類型，其餘的可在備注補充說明</v>
      </c>
      <c r="AD1607" s="5" t="str">
        <f t="shared" si="313"/>
        <v/>
      </c>
      <c r="AE1607" s="3" t="str">
        <f t="shared" si="321"/>
        <v/>
      </c>
      <c r="AF1607" s="3"/>
      <c r="AH1607">
        <f>MATCH(ROUND(M1607,0)&amp;ROUND(N1607,0),樣點!N:N,0)</f>
        <v>859</v>
      </c>
      <c r="AI1607" s="5">
        <f t="shared" si="322"/>
        <v>5.555555981118232E-3</v>
      </c>
    </row>
    <row r="1608" spans="3:35">
      <c r="C1608" s="246" t="s">
        <v>824</v>
      </c>
      <c r="D1608" s="246" t="s">
        <v>784</v>
      </c>
      <c r="E1608" s="246" t="s">
        <v>811</v>
      </c>
      <c r="F1608" s="246" t="s">
        <v>812</v>
      </c>
      <c r="G1608" s="246">
        <v>2019</v>
      </c>
      <c r="H1608" s="246">
        <v>7</v>
      </c>
      <c r="I1608" s="246">
        <v>31</v>
      </c>
      <c r="J1608" s="246">
        <v>1</v>
      </c>
      <c r="K1608" s="246" t="s">
        <v>813</v>
      </c>
      <c r="L1608" s="247">
        <v>4</v>
      </c>
      <c r="M1608" s="246">
        <v>247954</v>
      </c>
      <c r="N1608" s="246">
        <v>2707192</v>
      </c>
      <c r="O1608" s="246">
        <v>11</v>
      </c>
      <c r="P1608" s="246">
        <v>40</v>
      </c>
      <c r="Q1608" s="246">
        <v>0</v>
      </c>
      <c r="R1608" s="246"/>
      <c r="S1608" s="246" t="s">
        <v>90</v>
      </c>
      <c r="T1608" s="246" t="s">
        <v>815</v>
      </c>
      <c r="U1608" s="246"/>
      <c r="V1608" t="str">
        <f>INDEX(樣區!H:H,MATCH(F1608,樣區!E:E,0))</f>
        <v>3月,5月</v>
      </c>
      <c r="W1608" s="3" t="str">
        <f t="shared" si="314"/>
        <v>Y</v>
      </c>
      <c r="X1608" s="3" t="str">
        <f t="shared" si="315"/>
        <v/>
      </c>
      <c r="Y1608" s="3" t="str">
        <f t="shared" si="316"/>
        <v>時間太晚</v>
      </c>
      <c r="Z1608" s="3" t="str">
        <f t="shared" si="317"/>
        <v/>
      </c>
      <c r="AA1608" s="3" t="str">
        <f t="shared" si="318"/>
        <v/>
      </c>
      <c r="AB1608" s="249" t="str">
        <f t="shared" si="319"/>
        <v/>
      </c>
      <c r="AC1608" s="3" t="str">
        <f t="shared" si="320"/>
        <v>請填最主要的棲地類型，其餘的可在備注補充說明</v>
      </c>
      <c r="AD1608" s="5" t="str">
        <f t="shared" si="313"/>
        <v/>
      </c>
      <c r="AE1608" s="3" t="str">
        <f t="shared" si="321"/>
        <v/>
      </c>
      <c r="AF1608" s="3"/>
      <c r="AH1608">
        <f>MATCH(ROUND(M1608,0)&amp;ROUND(N1608,0),樣點!N:N,0)</f>
        <v>860</v>
      </c>
      <c r="AI1608" s="5">
        <f t="shared" si="322"/>
        <v>7.6388890156522393E-3</v>
      </c>
    </row>
    <row r="1609" spans="3:35">
      <c r="C1609" s="246" t="s">
        <v>824</v>
      </c>
      <c r="D1609" s="246" t="s">
        <v>784</v>
      </c>
      <c r="E1609" s="246" t="s">
        <v>811</v>
      </c>
      <c r="F1609" s="246" t="s">
        <v>812</v>
      </c>
      <c r="G1609" s="246">
        <v>2019</v>
      </c>
      <c r="H1609" s="246">
        <v>7</v>
      </c>
      <c r="I1609" s="246">
        <v>31</v>
      </c>
      <c r="J1609" s="246">
        <v>1</v>
      </c>
      <c r="K1609" s="246" t="s">
        <v>813</v>
      </c>
      <c r="L1609" s="247">
        <v>5</v>
      </c>
      <c r="M1609" s="246">
        <v>248149</v>
      </c>
      <c r="N1609" s="246">
        <v>2707132</v>
      </c>
      <c r="O1609" s="246">
        <v>11</v>
      </c>
      <c r="P1609" s="246">
        <v>51</v>
      </c>
      <c r="Q1609" s="246">
        <v>0</v>
      </c>
      <c r="R1609" s="246"/>
      <c r="S1609" s="246" t="s">
        <v>90</v>
      </c>
      <c r="T1609" s="246" t="s">
        <v>26</v>
      </c>
      <c r="U1609" s="246"/>
      <c r="V1609" t="str">
        <f>INDEX(樣區!H:H,MATCH(F1609,樣區!E:E,0))</f>
        <v>3月,5月</v>
      </c>
      <c r="W1609" s="3" t="str">
        <f t="shared" si="314"/>
        <v>Y</v>
      </c>
      <c r="X1609" s="3" t="str">
        <f t="shared" si="315"/>
        <v/>
      </c>
      <c r="Y1609" s="3" t="str">
        <f t="shared" si="316"/>
        <v>時間太晚</v>
      </c>
      <c r="Z1609" s="3" t="str">
        <f t="shared" si="317"/>
        <v/>
      </c>
      <c r="AA1609" s="3" t="str">
        <f t="shared" si="318"/>
        <v/>
      </c>
      <c r="AB1609" s="249" t="str">
        <f t="shared" si="319"/>
        <v/>
      </c>
      <c r="AC1609" s="3" t="str">
        <f t="shared" si="320"/>
        <v/>
      </c>
      <c r="AD1609" s="5" t="str">
        <f t="shared" si="313"/>
        <v/>
      </c>
      <c r="AE1609" s="3" t="str">
        <f t="shared" si="321"/>
        <v/>
      </c>
      <c r="AF1609" s="3"/>
      <c r="AH1609">
        <f>MATCH(ROUND(M1609,0)&amp;ROUND(N1609,0),樣點!N:N,0)</f>
        <v>861</v>
      </c>
      <c r="AI1609" s="5">
        <f t="shared" si="322"/>
        <v>1.0416665987577289E-2</v>
      </c>
    </row>
    <row r="1610" spans="3:35">
      <c r="C1610" s="246" t="s">
        <v>824</v>
      </c>
      <c r="D1610" s="246" t="s">
        <v>784</v>
      </c>
      <c r="E1610" s="246" t="s">
        <v>811</v>
      </c>
      <c r="F1610" s="246" t="s">
        <v>812</v>
      </c>
      <c r="G1610" s="246">
        <v>2019</v>
      </c>
      <c r="H1610" s="246">
        <v>7</v>
      </c>
      <c r="I1610" s="246">
        <v>31</v>
      </c>
      <c r="J1610" s="246">
        <v>1</v>
      </c>
      <c r="K1610" s="246" t="s">
        <v>813</v>
      </c>
      <c r="L1610" s="247">
        <v>6</v>
      </c>
      <c r="M1610" s="246">
        <v>248895</v>
      </c>
      <c r="N1610" s="246">
        <v>2707323</v>
      </c>
      <c r="O1610" s="246">
        <v>12</v>
      </c>
      <c r="P1610" s="246">
        <v>6</v>
      </c>
      <c r="Q1610" s="246">
        <v>0</v>
      </c>
      <c r="R1610" s="246"/>
      <c r="S1610" s="246" t="s">
        <v>90</v>
      </c>
      <c r="T1610" s="246" t="s">
        <v>26</v>
      </c>
      <c r="U1610" s="246"/>
      <c r="V1610" t="str">
        <f>INDEX(樣區!H:H,MATCH(F1610,樣區!E:E,0))</f>
        <v>3月,5月</v>
      </c>
      <c r="W1610" s="3" t="str">
        <f t="shared" si="314"/>
        <v>Y</v>
      </c>
      <c r="X1610" s="3" t="str">
        <f t="shared" si="315"/>
        <v/>
      </c>
      <c r="Y1610" s="3" t="str">
        <f t="shared" si="316"/>
        <v>時間太晚</v>
      </c>
      <c r="Z1610" s="3" t="str">
        <f t="shared" si="317"/>
        <v/>
      </c>
      <c r="AA1610" s="3" t="str">
        <f t="shared" si="318"/>
        <v/>
      </c>
      <c r="AB1610" s="249" t="str">
        <f t="shared" si="319"/>
        <v/>
      </c>
      <c r="AC1610" s="3" t="str">
        <f t="shared" si="320"/>
        <v/>
      </c>
      <c r="AD1610" s="5" t="str">
        <f t="shared" si="313"/>
        <v/>
      </c>
      <c r="AE1610" s="3" t="str">
        <f t="shared" si="321"/>
        <v/>
      </c>
      <c r="AF1610" s="3"/>
      <c r="AH1610">
        <f>MATCH(ROUND(M1610,0)&amp;ROUND(N1610,0),樣點!N:N,0)</f>
        <v>862</v>
      </c>
      <c r="AI1610" s="5" t="str">
        <f t="shared" si="322"/>
        <v/>
      </c>
    </row>
    <row r="1611" spans="3:35">
      <c r="C1611" s="246" t="s">
        <v>824</v>
      </c>
      <c r="D1611" s="246" t="s">
        <v>784</v>
      </c>
      <c r="E1611" s="246" t="s">
        <v>816</v>
      </c>
      <c r="F1611" s="246" t="s">
        <v>817</v>
      </c>
      <c r="G1611" s="246">
        <v>2019</v>
      </c>
      <c r="H1611" s="246">
        <v>8</v>
      </c>
      <c r="I1611" s="246">
        <v>14</v>
      </c>
      <c r="J1611" s="246">
        <v>1</v>
      </c>
      <c r="K1611" s="246" t="s">
        <v>818</v>
      </c>
      <c r="L1611" s="247">
        <v>1</v>
      </c>
      <c r="M1611" s="246">
        <v>240449</v>
      </c>
      <c r="N1611" s="246">
        <v>2714824</v>
      </c>
      <c r="O1611" s="246">
        <v>12</v>
      </c>
      <c r="P1611" s="246">
        <v>50</v>
      </c>
      <c r="Q1611" s="246">
        <v>0</v>
      </c>
      <c r="R1611" s="246"/>
      <c r="S1611" s="246" t="s">
        <v>90</v>
      </c>
      <c r="T1611" s="246" t="s">
        <v>819</v>
      </c>
      <c r="U1611" s="246"/>
      <c r="V1611" t="str">
        <f>INDEX(樣區!H:H,MATCH(F1611,樣區!E:E,0))</f>
        <v>3月,5月</v>
      </c>
      <c r="W1611" s="3" t="str">
        <f t="shared" si="314"/>
        <v>Y</v>
      </c>
      <c r="X1611" s="3" t="str">
        <f t="shared" si="315"/>
        <v/>
      </c>
      <c r="Y1611" s="3" t="str">
        <f t="shared" si="316"/>
        <v>時間太晚</v>
      </c>
      <c r="Z1611" s="3" t="str">
        <f t="shared" si="317"/>
        <v/>
      </c>
      <c r="AA1611" s="3" t="str">
        <f t="shared" si="318"/>
        <v/>
      </c>
      <c r="AB1611" s="249" t="str">
        <f t="shared" si="319"/>
        <v/>
      </c>
      <c r="AC1611" s="3" t="str">
        <f t="shared" si="320"/>
        <v>請填最主要的棲地類型，其餘的可在備注補充說明</v>
      </c>
      <c r="AD1611" s="5" t="str">
        <f t="shared" si="313"/>
        <v/>
      </c>
      <c r="AE1611" s="3" t="str">
        <f t="shared" si="321"/>
        <v/>
      </c>
      <c r="AF1611" s="3"/>
      <c r="AH1611">
        <f>MATCH(ROUND(M1611,0)&amp;ROUND(N1611,0),樣點!N:N,0)</f>
        <v>863</v>
      </c>
      <c r="AI1611" s="5">
        <f t="shared" si="322"/>
        <v>1.2500000011641532E-2</v>
      </c>
    </row>
    <row r="1612" spans="3:35">
      <c r="C1612" s="246" t="s">
        <v>824</v>
      </c>
      <c r="D1612" s="246" t="s">
        <v>784</v>
      </c>
      <c r="E1612" s="246" t="s">
        <v>816</v>
      </c>
      <c r="F1612" s="246" t="s">
        <v>817</v>
      </c>
      <c r="G1612" s="246">
        <v>2019</v>
      </c>
      <c r="H1612" s="246">
        <v>8</v>
      </c>
      <c r="I1612" s="246">
        <v>14</v>
      </c>
      <c r="J1612" s="246">
        <v>1</v>
      </c>
      <c r="K1612" s="246" t="s">
        <v>818</v>
      </c>
      <c r="L1612" s="247">
        <v>2</v>
      </c>
      <c r="M1612" s="246">
        <v>240326</v>
      </c>
      <c r="N1612" s="246">
        <v>2715010</v>
      </c>
      <c r="O1612" s="246">
        <v>12</v>
      </c>
      <c r="P1612" s="246">
        <v>32</v>
      </c>
      <c r="Q1612" s="246">
        <v>0</v>
      </c>
      <c r="R1612" s="246"/>
      <c r="S1612" s="246" t="s">
        <v>90</v>
      </c>
      <c r="T1612" s="246" t="s">
        <v>32</v>
      </c>
      <c r="U1612" s="246"/>
      <c r="V1612" t="str">
        <f>INDEX(樣區!H:H,MATCH(F1612,樣區!E:E,0))</f>
        <v>3月,5月</v>
      </c>
      <c r="W1612" s="3" t="str">
        <f t="shared" si="314"/>
        <v>Y</v>
      </c>
      <c r="X1612" s="3" t="str">
        <f t="shared" si="315"/>
        <v/>
      </c>
      <c r="Y1612" s="3" t="str">
        <f t="shared" si="316"/>
        <v>時間太晚</v>
      </c>
      <c r="Z1612" s="3" t="str">
        <f t="shared" si="317"/>
        <v/>
      </c>
      <c r="AA1612" s="3" t="str">
        <f t="shared" si="318"/>
        <v/>
      </c>
      <c r="AB1612" s="249" t="str">
        <f t="shared" si="319"/>
        <v/>
      </c>
      <c r="AC1612" s="3" t="str">
        <f t="shared" si="320"/>
        <v/>
      </c>
      <c r="AD1612" s="5" t="str">
        <f t="shared" si="313"/>
        <v/>
      </c>
      <c r="AE1612" s="3" t="str">
        <f t="shared" si="321"/>
        <v/>
      </c>
      <c r="AF1612" s="3"/>
      <c r="AH1612">
        <f>MATCH(ROUND(M1612,0)&amp;ROUND(N1612,0),樣點!N:N,0)</f>
        <v>864</v>
      </c>
      <c r="AI1612" s="5">
        <f t="shared" si="322"/>
        <v>4.1666670003905892E-3</v>
      </c>
    </row>
    <row r="1613" spans="3:35">
      <c r="C1613" s="246" t="s">
        <v>824</v>
      </c>
      <c r="D1613" s="246" t="s">
        <v>784</v>
      </c>
      <c r="E1613" s="246" t="s">
        <v>816</v>
      </c>
      <c r="F1613" s="246" t="s">
        <v>817</v>
      </c>
      <c r="G1613" s="246">
        <v>2019</v>
      </c>
      <c r="H1613" s="246">
        <v>8</v>
      </c>
      <c r="I1613" s="246">
        <v>14</v>
      </c>
      <c r="J1613" s="246">
        <v>1</v>
      </c>
      <c r="K1613" s="246" t="s">
        <v>818</v>
      </c>
      <c r="L1613" s="247">
        <v>3</v>
      </c>
      <c r="M1613" s="246">
        <v>240286</v>
      </c>
      <c r="N1613" s="246">
        <v>2715228</v>
      </c>
      <c r="O1613" s="246">
        <v>12</v>
      </c>
      <c r="P1613" s="246">
        <v>26</v>
      </c>
      <c r="Q1613" s="246">
        <v>0</v>
      </c>
      <c r="R1613" s="246"/>
      <c r="S1613" s="246" t="s">
        <v>90</v>
      </c>
      <c r="T1613" s="246" t="s">
        <v>32</v>
      </c>
      <c r="U1613" s="246"/>
      <c r="V1613" t="str">
        <f>INDEX(樣區!H:H,MATCH(F1613,樣區!E:E,0))</f>
        <v>3月,5月</v>
      </c>
      <c r="W1613" s="3" t="str">
        <f t="shared" si="314"/>
        <v>Y</v>
      </c>
      <c r="X1613" s="3" t="str">
        <f t="shared" si="315"/>
        <v/>
      </c>
      <c r="Y1613" s="3" t="str">
        <f t="shared" si="316"/>
        <v>時間太晚</v>
      </c>
      <c r="Z1613" s="3" t="str">
        <f t="shared" si="317"/>
        <v/>
      </c>
      <c r="AA1613" s="3" t="str">
        <f t="shared" si="318"/>
        <v/>
      </c>
      <c r="AB1613" s="249" t="str">
        <f t="shared" si="319"/>
        <v/>
      </c>
      <c r="AC1613" s="3" t="str">
        <f t="shared" si="320"/>
        <v/>
      </c>
      <c r="AD1613" s="5" t="str">
        <f t="shared" si="313"/>
        <v/>
      </c>
      <c r="AE1613" s="3" t="str">
        <f t="shared" si="321"/>
        <v/>
      </c>
      <c r="AF1613" s="3"/>
      <c r="AH1613">
        <f>MATCH(ROUND(M1613,0)&amp;ROUND(N1613,0),樣點!N:N,0)</f>
        <v>865</v>
      </c>
      <c r="AI1613" s="5">
        <f t="shared" si="322"/>
        <v>4.8611109959892929E-3</v>
      </c>
    </row>
    <row r="1614" spans="3:35">
      <c r="C1614" s="246" t="s">
        <v>824</v>
      </c>
      <c r="D1614" s="246" t="s">
        <v>784</v>
      </c>
      <c r="E1614" s="246" t="s">
        <v>816</v>
      </c>
      <c r="F1614" s="246" t="s">
        <v>817</v>
      </c>
      <c r="G1614" s="246">
        <v>2019</v>
      </c>
      <c r="H1614" s="246">
        <v>8</v>
      </c>
      <c r="I1614" s="246">
        <v>14</v>
      </c>
      <c r="J1614" s="246">
        <v>1</v>
      </c>
      <c r="K1614" s="246" t="s">
        <v>818</v>
      </c>
      <c r="L1614" s="247">
        <v>4</v>
      </c>
      <c r="M1614" s="246">
        <v>240378</v>
      </c>
      <c r="N1614" s="246">
        <v>2715429</v>
      </c>
      <c r="O1614" s="246">
        <v>12</v>
      </c>
      <c r="P1614" s="246">
        <v>19</v>
      </c>
      <c r="Q1614" s="246">
        <v>0</v>
      </c>
      <c r="R1614" s="246"/>
      <c r="S1614" s="246" t="s">
        <v>90</v>
      </c>
      <c r="T1614" s="246" t="s">
        <v>32</v>
      </c>
      <c r="U1614" s="246"/>
      <c r="V1614" t="str">
        <f>INDEX(樣區!H:H,MATCH(F1614,樣區!E:E,0))</f>
        <v>3月,5月</v>
      </c>
      <c r="W1614" s="3" t="str">
        <f t="shared" si="314"/>
        <v>Y</v>
      </c>
      <c r="X1614" s="3" t="str">
        <f t="shared" si="315"/>
        <v/>
      </c>
      <c r="Y1614" s="3" t="str">
        <f t="shared" si="316"/>
        <v>時間太晚</v>
      </c>
      <c r="Z1614" s="3" t="str">
        <f t="shared" si="317"/>
        <v/>
      </c>
      <c r="AA1614" s="3" t="str">
        <f t="shared" si="318"/>
        <v/>
      </c>
      <c r="AB1614" s="249" t="str">
        <f t="shared" si="319"/>
        <v/>
      </c>
      <c r="AC1614" s="3" t="str">
        <f t="shared" si="320"/>
        <v/>
      </c>
      <c r="AD1614" s="5" t="str">
        <f t="shared" si="313"/>
        <v/>
      </c>
      <c r="AE1614" s="3" t="str">
        <f t="shared" si="321"/>
        <v/>
      </c>
      <c r="AF1614" s="3"/>
      <c r="AH1614">
        <f>MATCH(ROUND(M1614,0)&amp;ROUND(N1614,0),樣點!N:N,0)</f>
        <v>866</v>
      </c>
      <c r="AI1614" s="5">
        <f t="shared" si="322"/>
        <v>6.2500000349245965E-3</v>
      </c>
    </row>
    <row r="1615" spans="3:35">
      <c r="C1615" s="246" t="s">
        <v>824</v>
      </c>
      <c r="D1615" s="246" t="s">
        <v>784</v>
      </c>
      <c r="E1615" s="246" t="s">
        <v>816</v>
      </c>
      <c r="F1615" s="246" t="s">
        <v>817</v>
      </c>
      <c r="G1615" s="246">
        <v>2019</v>
      </c>
      <c r="H1615" s="246">
        <v>8</v>
      </c>
      <c r="I1615" s="246">
        <v>14</v>
      </c>
      <c r="J1615" s="246">
        <v>1</v>
      </c>
      <c r="K1615" s="246" t="s">
        <v>818</v>
      </c>
      <c r="L1615" s="247">
        <v>5</v>
      </c>
      <c r="M1615" s="246">
        <v>240515</v>
      </c>
      <c r="N1615" s="246">
        <v>2715602</v>
      </c>
      <c r="O1615" s="246">
        <v>12</v>
      </c>
      <c r="P1615" s="246">
        <v>10</v>
      </c>
      <c r="Q1615" s="246">
        <v>0</v>
      </c>
      <c r="R1615" s="246"/>
      <c r="S1615" s="246" t="s">
        <v>90</v>
      </c>
      <c r="T1615" s="246" t="s">
        <v>820</v>
      </c>
      <c r="U1615" s="246"/>
      <c r="V1615" t="str">
        <f>INDEX(樣區!H:H,MATCH(F1615,樣區!E:E,0))</f>
        <v>3月,5月</v>
      </c>
      <c r="W1615" s="3" t="str">
        <f t="shared" si="314"/>
        <v>Y</v>
      </c>
      <c r="X1615" s="3" t="str">
        <f t="shared" si="315"/>
        <v/>
      </c>
      <c r="Y1615" s="3" t="str">
        <f t="shared" si="316"/>
        <v>時間太晚</v>
      </c>
      <c r="Z1615" s="3" t="str">
        <f t="shared" si="317"/>
        <v/>
      </c>
      <c r="AA1615" s="3" t="str">
        <f t="shared" si="318"/>
        <v/>
      </c>
      <c r="AB1615" s="249" t="str">
        <f t="shared" si="319"/>
        <v/>
      </c>
      <c r="AC1615" s="3" t="str">
        <f t="shared" si="320"/>
        <v>請填最主要的棲地類型，其餘的可在備注補充說明</v>
      </c>
      <c r="AD1615" s="5" t="str">
        <f t="shared" si="313"/>
        <v/>
      </c>
      <c r="AE1615" s="3" t="str">
        <f t="shared" si="321"/>
        <v/>
      </c>
      <c r="AF1615" s="3"/>
      <c r="AH1615">
        <f>MATCH(ROUND(M1615,0)&amp;ROUND(N1615,0),樣點!N:N,0)</f>
        <v>867</v>
      </c>
      <c r="AI1615" s="5">
        <f t="shared" si="322"/>
        <v>9.0277779963798821E-3</v>
      </c>
    </row>
    <row r="1616" spans="3:35">
      <c r="C1616" s="246" t="s">
        <v>824</v>
      </c>
      <c r="D1616" s="246" t="s">
        <v>784</v>
      </c>
      <c r="E1616" s="246" t="s">
        <v>816</v>
      </c>
      <c r="F1616" s="246" t="s">
        <v>817</v>
      </c>
      <c r="G1616" s="246">
        <v>2019</v>
      </c>
      <c r="H1616" s="246">
        <v>8</v>
      </c>
      <c r="I1616" s="246">
        <v>14</v>
      </c>
      <c r="J1616" s="246">
        <v>1</v>
      </c>
      <c r="K1616" s="246" t="s">
        <v>818</v>
      </c>
      <c r="L1616" s="247">
        <v>6</v>
      </c>
      <c r="M1616" s="246">
        <v>240735</v>
      </c>
      <c r="N1616" s="246">
        <v>2715604</v>
      </c>
      <c r="O1616" s="246">
        <v>11</v>
      </c>
      <c r="P1616" s="246">
        <v>57</v>
      </c>
      <c r="Q1616" s="246">
        <v>0</v>
      </c>
      <c r="R1616" s="246"/>
      <c r="S1616" s="246" t="s">
        <v>90</v>
      </c>
      <c r="T1616" s="246" t="s">
        <v>32</v>
      </c>
      <c r="U1616" s="246"/>
      <c r="V1616" t="str">
        <f>INDEX(樣區!H:H,MATCH(F1616,樣區!E:E,0))</f>
        <v>3月,5月</v>
      </c>
      <c r="W1616" s="3" t="str">
        <f t="shared" si="314"/>
        <v>Y</v>
      </c>
      <c r="X1616" s="3" t="str">
        <f t="shared" si="315"/>
        <v/>
      </c>
      <c r="Y1616" s="3" t="str">
        <f t="shared" si="316"/>
        <v>時間太晚</v>
      </c>
      <c r="Z1616" s="3" t="str">
        <f t="shared" si="317"/>
        <v/>
      </c>
      <c r="AA1616" s="3" t="str">
        <f t="shared" si="318"/>
        <v/>
      </c>
      <c r="AB1616" s="249" t="str">
        <f t="shared" si="319"/>
        <v/>
      </c>
      <c r="AC1616" s="3" t="str">
        <f t="shared" si="320"/>
        <v/>
      </c>
      <c r="AD1616" s="5" t="str">
        <f t="shared" si="313"/>
        <v/>
      </c>
      <c r="AE1616" s="3" t="str">
        <f t="shared" si="321"/>
        <v/>
      </c>
      <c r="AF1616" s="3"/>
      <c r="AH1616">
        <f>MATCH(ROUND(M1616,0)&amp;ROUND(N1616,0),樣點!N:N,0)</f>
        <v>868</v>
      </c>
      <c r="AI1616" s="5" t="str">
        <f t="shared" si="322"/>
        <v/>
      </c>
    </row>
    <row r="1617" spans="3:35">
      <c r="C1617" s="246" t="s">
        <v>824</v>
      </c>
      <c r="D1617" s="246" t="s">
        <v>784</v>
      </c>
      <c r="E1617" s="246" t="s">
        <v>821</v>
      </c>
      <c r="F1617" s="246" t="s">
        <v>822</v>
      </c>
      <c r="G1617" s="246">
        <v>2019</v>
      </c>
      <c r="H1617" s="246">
        <v>7</v>
      </c>
      <c r="I1617" s="246">
        <v>22</v>
      </c>
      <c r="J1617" s="246">
        <v>1</v>
      </c>
      <c r="K1617" s="246" t="s">
        <v>823</v>
      </c>
      <c r="L1617" s="247">
        <v>1</v>
      </c>
      <c r="M1617" s="246">
        <v>248510</v>
      </c>
      <c r="N1617" s="246">
        <v>2719162</v>
      </c>
      <c r="O1617" s="246">
        <v>8</v>
      </c>
      <c r="P1617" s="246">
        <v>30</v>
      </c>
      <c r="Q1617" s="246">
        <v>0</v>
      </c>
      <c r="R1617" s="246"/>
      <c r="S1617" s="246" t="s">
        <v>90</v>
      </c>
      <c r="T1617" s="246" t="s">
        <v>133</v>
      </c>
      <c r="U1617" s="246"/>
      <c r="V1617" t="str">
        <f>INDEX(樣區!H:H,MATCH(F1617,樣區!E:E,0))</f>
        <v>3月,5月</v>
      </c>
      <c r="W1617" s="3" t="str">
        <f t="shared" si="314"/>
        <v>Y</v>
      </c>
      <c r="X1617" s="3" t="str">
        <f t="shared" si="315"/>
        <v/>
      </c>
      <c r="Y1617" s="3" t="str">
        <f t="shared" si="316"/>
        <v/>
      </c>
      <c r="Z1617" s="3" t="str">
        <f t="shared" si="317"/>
        <v/>
      </c>
      <c r="AA1617" s="3" t="str">
        <f t="shared" si="318"/>
        <v/>
      </c>
      <c r="AB1617" s="249" t="str">
        <f t="shared" si="319"/>
        <v/>
      </c>
      <c r="AC1617" s="3" t="str">
        <f t="shared" si="320"/>
        <v/>
      </c>
      <c r="AD1617" s="5" t="str">
        <f t="shared" si="313"/>
        <v/>
      </c>
      <c r="AE1617" s="3" t="str">
        <f t="shared" si="321"/>
        <v/>
      </c>
      <c r="AF1617" s="3"/>
      <c r="AH1617">
        <f>MATCH(ROUND(M1617,0)&amp;ROUND(N1617,0),樣點!N:N,0)</f>
        <v>869</v>
      </c>
      <c r="AI1617" s="5">
        <f t="shared" si="322"/>
        <v>1.5277778031304479E-2</v>
      </c>
    </row>
    <row r="1618" spans="3:35">
      <c r="C1618" s="246" t="s">
        <v>824</v>
      </c>
      <c r="D1618" s="246" t="s">
        <v>784</v>
      </c>
      <c r="E1618" s="246" t="s">
        <v>821</v>
      </c>
      <c r="F1618" s="246" t="s">
        <v>822</v>
      </c>
      <c r="G1618" s="246">
        <v>2019</v>
      </c>
      <c r="H1618" s="246">
        <v>7</v>
      </c>
      <c r="I1618" s="246">
        <v>22</v>
      </c>
      <c r="J1618" s="246">
        <v>1</v>
      </c>
      <c r="K1618" s="246" t="s">
        <v>823</v>
      </c>
      <c r="L1618" s="247">
        <v>2</v>
      </c>
      <c r="M1618" s="246">
        <v>248657</v>
      </c>
      <c r="N1618" s="246">
        <v>2718890</v>
      </c>
      <c r="O1618" s="246">
        <v>8</v>
      </c>
      <c r="P1618" s="246">
        <v>52</v>
      </c>
      <c r="Q1618" s="246">
        <v>0</v>
      </c>
      <c r="R1618" s="246"/>
      <c r="S1618" s="246" t="s">
        <v>90</v>
      </c>
      <c r="T1618" s="246" t="s">
        <v>32</v>
      </c>
      <c r="U1618" s="246"/>
      <c r="V1618" t="str">
        <f>INDEX(樣區!H:H,MATCH(F1618,樣區!E:E,0))</f>
        <v>3月,5月</v>
      </c>
      <c r="W1618" s="3" t="str">
        <f t="shared" si="314"/>
        <v>Y</v>
      </c>
      <c r="X1618" s="3" t="str">
        <f t="shared" si="315"/>
        <v/>
      </c>
      <c r="Y1618" s="3" t="str">
        <f t="shared" si="316"/>
        <v/>
      </c>
      <c r="Z1618" s="3" t="str">
        <f t="shared" si="317"/>
        <v/>
      </c>
      <c r="AA1618" s="3" t="str">
        <f t="shared" si="318"/>
        <v/>
      </c>
      <c r="AB1618" s="249" t="str">
        <f t="shared" si="319"/>
        <v/>
      </c>
      <c r="AC1618" s="3" t="str">
        <f t="shared" si="320"/>
        <v/>
      </c>
      <c r="AD1618" s="5" t="str">
        <f t="shared" si="313"/>
        <v/>
      </c>
      <c r="AE1618" s="3" t="str">
        <f t="shared" si="321"/>
        <v/>
      </c>
      <c r="AF1618" s="3"/>
      <c r="AH1618">
        <f>MATCH(ROUND(M1618,0)&amp;ROUND(N1618,0),樣點!N:N,0)</f>
        <v>870</v>
      </c>
      <c r="AI1618" s="5">
        <f t="shared" si="322"/>
        <v>1.7361111007630825E-2</v>
      </c>
    </row>
    <row r="1619" spans="3:35">
      <c r="C1619" s="246" t="s">
        <v>824</v>
      </c>
      <c r="D1619" s="246" t="s">
        <v>784</v>
      </c>
      <c r="E1619" s="246" t="s">
        <v>821</v>
      </c>
      <c r="F1619" s="246" t="s">
        <v>822</v>
      </c>
      <c r="G1619" s="246">
        <v>2019</v>
      </c>
      <c r="H1619" s="246">
        <v>7</v>
      </c>
      <c r="I1619" s="246">
        <v>22</v>
      </c>
      <c r="J1619" s="246">
        <v>1</v>
      </c>
      <c r="K1619" s="246" t="s">
        <v>823</v>
      </c>
      <c r="L1619" s="247">
        <v>3</v>
      </c>
      <c r="M1619" s="246">
        <v>248926</v>
      </c>
      <c r="N1619" s="246">
        <v>27019410</v>
      </c>
      <c r="O1619" s="246">
        <v>9</v>
      </c>
      <c r="P1619" s="246">
        <v>17</v>
      </c>
      <c r="Q1619" s="246">
        <v>0</v>
      </c>
      <c r="R1619" s="246"/>
      <c r="S1619" s="246" t="s">
        <v>90</v>
      </c>
      <c r="T1619" s="246" t="s">
        <v>32</v>
      </c>
      <c r="U1619" s="246"/>
      <c r="V1619" t="str">
        <f>INDEX(樣區!H:H,MATCH(F1619,樣區!E:E,0))</f>
        <v>3月,5月</v>
      </c>
      <c r="W1619" s="3" t="str">
        <f t="shared" si="314"/>
        <v>N</v>
      </c>
      <c r="X1619" s="3" t="str">
        <f t="shared" si="315"/>
        <v/>
      </c>
      <c r="Y1619" s="3" t="str">
        <f t="shared" si="316"/>
        <v/>
      </c>
      <c r="Z1619" s="3" t="str">
        <f t="shared" si="317"/>
        <v/>
      </c>
      <c r="AA1619" s="3" t="str">
        <f t="shared" si="318"/>
        <v/>
      </c>
      <c r="AB1619" s="2" t="str">
        <f t="shared" si="319"/>
        <v/>
      </c>
      <c r="AC1619" s="3" t="str">
        <f t="shared" si="320"/>
        <v/>
      </c>
      <c r="AD1619" s="5" t="str">
        <f>IF(ISBLANK(O1619),"需記錄時間",IFERROR(IF((AI1619-TIME(0,5,59))&lt;0,"需計滿6分鍾",""),""))</f>
        <v/>
      </c>
      <c r="AE1619" s="3" t="str">
        <f t="shared" si="321"/>
        <v/>
      </c>
      <c r="AF1619" s="3"/>
      <c r="AH1619" t="e">
        <f>MATCH(ROUND(M1619,0)&amp;ROUND(N1619,0),樣點!N:N,0)</f>
        <v>#N/A</v>
      </c>
      <c r="AI1619" s="5">
        <f t="shared" si="322"/>
        <v>1.5972221968695521E-2</v>
      </c>
    </row>
    <row r="1620" spans="3:35">
      <c r="C1620" s="246" t="s">
        <v>824</v>
      </c>
      <c r="D1620" s="246" t="s">
        <v>784</v>
      </c>
      <c r="E1620" s="246" t="s">
        <v>821</v>
      </c>
      <c r="F1620" s="246" t="s">
        <v>822</v>
      </c>
      <c r="G1620" s="246">
        <v>2019</v>
      </c>
      <c r="H1620" s="246">
        <v>7</v>
      </c>
      <c r="I1620" s="246">
        <v>22</v>
      </c>
      <c r="J1620" s="246">
        <v>1</v>
      </c>
      <c r="K1620" s="246" t="s">
        <v>823</v>
      </c>
      <c r="L1620" s="247">
        <v>4</v>
      </c>
      <c r="M1620" s="246">
        <v>249233</v>
      </c>
      <c r="N1620" s="246">
        <v>2719249</v>
      </c>
      <c r="O1620" s="246">
        <v>9</v>
      </c>
      <c r="P1620" s="246">
        <v>40</v>
      </c>
      <c r="Q1620" s="246">
        <v>0</v>
      </c>
      <c r="R1620" s="246"/>
      <c r="S1620" s="246" t="s">
        <v>90</v>
      </c>
      <c r="T1620" s="246" t="s">
        <v>32</v>
      </c>
      <c r="U1620" s="246"/>
      <c r="V1620" t="str">
        <f>INDEX(樣區!H:H,MATCH(F1620,樣區!E:E,0))</f>
        <v>3月,5月</v>
      </c>
      <c r="W1620" s="3" t="str">
        <f t="shared" si="314"/>
        <v>Y</v>
      </c>
      <c r="X1620" s="3" t="str">
        <f t="shared" si="315"/>
        <v/>
      </c>
      <c r="Y1620" s="3" t="str">
        <f t="shared" si="316"/>
        <v/>
      </c>
      <c r="Z1620" s="3" t="str">
        <f t="shared" si="317"/>
        <v/>
      </c>
      <c r="AA1620" s="3" t="str">
        <f t="shared" si="318"/>
        <v/>
      </c>
      <c r="AB1620" s="249" t="str">
        <f t="shared" si="319"/>
        <v/>
      </c>
      <c r="AC1620" s="3" t="str">
        <f t="shared" si="320"/>
        <v/>
      </c>
      <c r="AD1620" s="5" t="str">
        <f t="shared" ref="AD1620:AD1666" si="323">IF(ISBLANK(O1620),"需記錄時間",IFERROR(IF((AI1620-TIME(0,5,59))&lt;0,"需計滿6分鐘",""),""))</f>
        <v/>
      </c>
      <c r="AE1620" s="3" t="str">
        <f t="shared" si="321"/>
        <v/>
      </c>
      <c r="AF1620" s="3"/>
      <c r="AH1620">
        <f>MATCH(ROUND(M1620,0)&amp;ROUND(N1620,0),樣點!N:N,0)</f>
        <v>872</v>
      </c>
      <c r="AI1620" s="5">
        <f t="shared" si="322"/>
        <v>1.7361111007630825E-2</v>
      </c>
    </row>
    <row r="1621" spans="3:35">
      <c r="C1621" s="246" t="s">
        <v>824</v>
      </c>
      <c r="D1621" s="246" t="s">
        <v>784</v>
      </c>
      <c r="E1621" s="246" t="s">
        <v>821</v>
      </c>
      <c r="F1621" s="246" t="s">
        <v>822</v>
      </c>
      <c r="G1621" s="246">
        <v>2019</v>
      </c>
      <c r="H1621" s="246">
        <v>7</v>
      </c>
      <c r="I1621" s="246">
        <v>22</v>
      </c>
      <c r="J1621" s="246">
        <v>1</v>
      </c>
      <c r="K1621" s="246" t="s">
        <v>823</v>
      </c>
      <c r="L1621" s="247">
        <v>5</v>
      </c>
      <c r="M1621" s="246">
        <v>248927</v>
      </c>
      <c r="N1621" s="246">
        <v>2718933</v>
      </c>
      <c r="O1621" s="246">
        <v>10</v>
      </c>
      <c r="P1621" s="246">
        <v>5</v>
      </c>
      <c r="Q1621" s="246">
        <v>0</v>
      </c>
      <c r="R1621" s="246"/>
      <c r="S1621" s="246" t="s">
        <v>90</v>
      </c>
      <c r="T1621" s="246" t="s">
        <v>32</v>
      </c>
      <c r="U1621" s="246"/>
      <c r="V1621" t="str">
        <f>INDEX(樣區!H:H,MATCH(F1621,樣區!E:E,0))</f>
        <v>3月,5月</v>
      </c>
      <c r="W1621" s="3" t="str">
        <f t="shared" si="314"/>
        <v>Y</v>
      </c>
      <c r="X1621" s="3" t="str">
        <f t="shared" si="315"/>
        <v/>
      </c>
      <c r="Y1621" s="3" t="str">
        <f t="shared" si="316"/>
        <v>時間太晚</v>
      </c>
      <c r="Z1621" s="3" t="str">
        <f t="shared" si="317"/>
        <v/>
      </c>
      <c r="AA1621" s="3" t="str">
        <f t="shared" si="318"/>
        <v/>
      </c>
      <c r="AB1621" s="249" t="str">
        <f t="shared" si="319"/>
        <v/>
      </c>
      <c r="AC1621" s="3" t="str">
        <f t="shared" si="320"/>
        <v/>
      </c>
      <c r="AD1621" s="5" t="str">
        <f t="shared" si="323"/>
        <v/>
      </c>
      <c r="AE1621" s="3" t="str">
        <f t="shared" si="321"/>
        <v/>
      </c>
      <c r="AF1621" s="3"/>
      <c r="AH1621">
        <f>MATCH(ROUND(M1621,0)&amp;ROUND(N1621,0),樣點!N:N,0)</f>
        <v>873</v>
      </c>
      <c r="AI1621" s="5">
        <f t="shared" si="322"/>
        <v>1.5277777973096818E-2</v>
      </c>
    </row>
    <row r="1622" spans="3:35">
      <c r="C1622" s="246" t="s">
        <v>824</v>
      </c>
      <c r="D1622" s="246" t="s">
        <v>784</v>
      </c>
      <c r="E1622" s="246" t="s">
        <v>821</v>
      </c>
      <c r="F1622" s="246" t="s">
        <v>822</v>
      </c>
      <c r="G1622" s="246">
        <v>2019</v>
      </c>
      <c r="H1622" s="246">
        <v>7</v>
      </c>
      <c r="I1622" s="246">
        <v>22</v>
      </c>
      <c r="J1622" s="246">
        <v>1</v>
      </c>
      <c r="K1622" s="246" t="s">
        <v>823</v>
      </c>
      <c r="L1622" s="247">
        <v>6</v>
      </c>
      <c r="M1622" s="246">
        <v>248598</v>
      </c>
      <c r="N1622" s="246">
        <v>2718525</v>
      </c>
      <c r="O1622" s="246">
        <v>10</v>
      </c>
      <c r="P1622" s="246">
        <v>27</v>
      </c>
      <c r="Q1622" s="246">
        <v>0</v>
      </c>
      <c r="R1622" s="246"/>
      <c r="S1622" s="246" t="s">
        <v>90</v>
      </c>
      <c r="T1622" s="246" t="s">
        <v>32</v>
      </c>
      <c r="U1622" s="246"/>
      <c r="V1622" t="str">
        <f>INDEX(樣區!H:H,MATCH(F1622,樣區!E:E,0))</f>
        <v>3月,5月</v>
      </c>
      <c r="W1622" s="3" t="str">
        <f t="shared" si="314"/>
        <v>Y</v>
      </c>
      <c r="X1622" s="3" t="str">
        <f t="shared" si="315"/>
        <v/>
      </c>
      <c r="Y1622" s="3" t="str">
        <f t="shared" si="316"/>
        <v>時間太晚</v>
      </c>
      <c r="Z1622" s="3" t="str">
        <f t="shared" si="317"/>
        <v/>
      </c>
      <c r="AA1622" s="3" t="str">
        <f t="shared" si="318"/>
        <v/>
      </c>
      <c r="AB1622" s="249" t="str">
        <f t="shared" si="319"/>
        <v/>
      </c>
      <c r="AC1622" s="3" t="str">
        <f t="shared" si="320"/>
        <v/>
      </c>
      <c r="AD1622" s="5" t="str">
        <f t="shared" si="323"/>
        <v/>
      </c>
      <c r="AE1622" s="3" t="str">
        <f t="shared" si="321"/>
        <v/>
      </c>
      <c r="AF1622" s="3"/>
      <c r="AH1622">
        <f>MATCH(ROUND(M1622,0)&amp;ROUND(N1622,0),樣點!N:N,0)</f>
        <v>874</v>
      </c>
      <c r="AI1622" s="5" t="str">
        <f t="shared" si="322"/>
        <v/>
      </c>
    </row>
    <row r="1623" spans="3:35">
      <c r="C1623" s="246" t="s">
        <v>824</v>
      </c>
      <c r="D1623" s="246" t="s">
        <v>784</v>
      </c>
      <c r="E1623" s="246" t="s">
        <v>825</v>
      </c>
      <c r="F1623" s="246" t="s">
        <v>826</v>
      </c>
      <c r="G1623" s="246">
        <v>2019</v>
      </c>
      <c r="H1623" s="246">
        <v>8</v>
      </c>
      <c r="I1623" s="246">
        <v>15</v>
      </c>
      <c r="J1623" s="246">
        <v>1</v>
      </c>
      <c r="K1623" s="246" t="s">
        <v>827</v>
      </c>
      <c r="L1623" s="247">
        <v>1</v>
      </c>
      <c r="M1623" s="246">
        <v>223344</v>
      </c>
      <c r="N1623" s="246">
        <v>2695794</v>
      </c>
      <c r="O1623" s="246">
        <v>9</v>
      </c>
      <c r="P1623" s="246">
        <v>30</v>
      </c>
      <c r="Q1623" s="246">
        <v>0</v>
      </c>
      <c r="R1623" s="246"/>
      <c r="S1623" s="246" t="s">
        <v>90</v>
      </c>
      <c r="T1623" s="246" t="s">
        <v>26</v>
      </c>
      <c r="U1623" s="246"/>
      <c r="V1623" t="str">
        <f>INDEX(樣區!H:H,MATCH(F1623,樣區!E:E,0))</f>
        <v>3月,5月</v>
      </c>
      <c r="W1623" s="3" t="str">
        <f t="shared" si="314"/>
        <v>Y</v>
      </c>
      <c r="X1623" s="3" t="str">
        <f t="shared" si="315"/>
        <v/>
      </c>
      <c r="Y1623" s="3" t="str">
        <f t="shared" si="316"/>
        <v/>
      </c>
      <c r="Z1623" s="3" t="str">
        <f t="shared" si="317"/>
        <v/>
      </c>
      <c r="AA1623" s="3" t="str">
        <f t="shared" si="318"/>
        <v/>
      </c>
      <c r="AB1623" s="249" t="str">
        <f t="shared" si="319"/>
        <v/>
      </c>
      <c r="AC1623" s="3" t="str">
        <f t="shared" si="320"/>
        <v/>
      </c>
      <c r="AD1623" s="5" t="str">
        <f t="shared" si="323"/>
        <v/>
      </c>
      <c r="AE1623" s="3" t="str">
        <f t="shared" si="321"/>
        <v/>
      </c>
      <c r="AF1623" s="3"/>
      <c r="AH1623">
        <f>MATCH(ROUND(M1623,0)&amp;ROUND(N1623,0),樣點!N:N,0)</f>
        <v>851</v>
      </c>
      <c r="AI1623" s="5">
        <f t="shared" si="322"/>
        <v>4.1666666977107525E-2</v>
      </c>
    </row>
    <row r="1624" spans="3:35">
      <c r="C1624" s="246" t="s">
        <v>824</v>
      </c>
      <c r="D1624" s="246" t="s">
        <v>784</v>
      </c>
      <c r="E1624" s="246" t="s">
        <v>825</v>
      </c>
      <c r="F1624" s="246" t="s">
        <v>826</v>
      </c>
      <c r="G1624" s="246">
        <v>2019</v>
      </c>
      <c r="H1624" s="246">
        <v>8</v>
      </c>
      <c r="I1624" s="246">
        <v>15</v>
      </c>
      <c r="J1624" s="246">
        <v>1</v>
      </c>
      <c r="K1624" s="246" t="s">
        <v>827</v>
      </c>
      <c r="L1624" s="247">
        <v>2</v>
      </c>
      <c r="M1624" s="246">
        <v>223307</v>
      </c>
      <c r="N1624" s="246">
        <v>2695594</v>
      </c>
      <c r="O1624" s="246">
        <v>10</v>
      </c>
      <c r="P1624" s="246">
        <v>30</v>
      </c>
      <c r="Q1624" s="246">
        <v>0</v>
      </c>
      <c r="R1624" s="246"/>
      <c r="S1624" s="246" t="s">
        <v>90</v>
      </c>
      <c r="T1624" s="246" t="s">
        <v>26</v>
      </c>
      <c r="U1624" s="246"/>
      <c r="V1624" t="str">
        <f>INDEX(樣區!H:H,MATCH(F1624,樣區!E:E,0))</f>
        <v>3月,5月</v>
      </c>
      <c r="W1624" s="3" t="str">
        <f t="shared" si="314"/>
        <v>Y</v>
      </c>
      <c r="X1624" s="3" t="str">
        <f t="shared" si="315"/>
        <v/>
      </c>
      <c r="Y1624" s="3" t="str">
        <f t="shared" si="316"/>
        <v>時間太晚</v>
      </c>
      <c r="Z1624" s="3" t="str">
        <f t="shared" si="317"/>
        <v/>
      </c>
      <c r="AA1624" s="3" t="str">
        <f t="shared" si="318"/>
        <v/>
      </c>
      <c r="AB1624" s="249" t="str">
        <f t="shared" si="319"/>
        <v/>
      </c>
      <c r="AC1624" s="3" t="str">
        <f t="shared" si="320"/>
        <v/>
      </c>
      <c r="AD1624" s="5" t="str">
        <f t="shared" si="323"/>
        <v/>
      </c>
      <c r="AE1624" s="3" t="str">
        <f t="shared" si="321"/>
        <v/>
      </c>
      <c r="AF1624" s="3"/>
      <c r="AH1624">
        <f>MATCH(ROUND(M1624,0)&amp;ROUND(N1624,0),樣點!N:N,0)</f>
        <v>852</v>
      </c>
      <c r="AI1624" s="5">
        <f t="shared" si="322"/>
        <v>4.8611111007630825E-2</v>
      </c>
    </row>
    <row r="1625" spans="3:35">
      <c r="C1625" s="246" t="s">
        <v>824</v>
      </c>
      <c r="D1625" s="246" t="s">
        <v>784</v>
      </c>
      <c r="E1625" s="246" t="s">
        <v>825</v>
      </c>
      <c r="F1625" s="246" t="s">
        <v>826</v>
      </c>
      <c r="G1625" s="246">
        <v>2019</v>
      </c>
      <c r="H1625" s="246">
        <v>8</v>
      </c>
      <c r="I1625" s="246">
        <v>15</v>
      </c>
      <c r="J1625" s="246">
        <v>1</v>
      </c>
      <c r="K1625" s="246" t="s">
        <v>827</v>
      </c>
      <c r="L1625" s="247">
        <v>3</v>
      </c>
      <c r="M1625" s="246">
        <v>223275</v>
      </c>
      <c r="N1625" s="246">
        <v>2695401</v>
      </c>
      <c r="O1625" s="246">
        <v>11</v>
      </c>
      <c r="P1625" s="246">
        <v>40</v>
      </c>
      <c r="Q1625" s="246">
        <v>0</v>
      </c>
      <c r="R1625" s="246"/>
      <c r="S1625" s="246" t="s">
        <v>90</v>
      </c>
      <c r="T1625" s="246" t="s">
        <v>26</v>
      </c>
      <c r="U1625" s="246"/>
      <c r="V1625" t="str">
        <f>INDEX(樣區!H:H,MATCH(F1625,樣區!E:E,0))</f>
        <v>3月,5月</v>
      </c>
      <c r="W1625" s="3" t="str">
        <f t="shared" si="314"/>
        <v>Y</v>
      </c>
      <c r="X1625" s="3" t="str">
        <f t="shared" si="315"/>
        <v/>
      </c>
      <c r="Y1625" s="3" t="str">
        <f t="shared" si="316"/>
        <v>時間太晚</v>
      </c>
      <c r="Z1625" s="3" t="str">
        <f t="shared" si="317"/>
        <v/>
      </c>
      <c r="AA1625" s="3" t="str">
        <f t="shared" si="318"/>
        <v/>
      </c>
      <c r="AB1625" s="249" t="str">
        <f t="shared" si="319"/>
        <v/>
      </c>
      <c r="AC1625" s="3" t="str">
        <f t="shared" si="320"/>
        <v/>
      </c>
      <c r="AD1625" s="5" t="str">
        <f t="shared" si="323"/>
        <v/>
      </c>
      <c r="AE1625" s="3" t="str">
        <f t="shared" si="321"/>
        <v/>
      </c>
      <c r="AF1625" s="3"/>
      <c r="AH1625">
        <f>MATCH(ROUND(M1625,0)&amp;ROUND(N1625,0),樣點!N:N,0)</f>
        <v>853</v>
      </c>
      <c r="AI1625" s="5">
        <f t="shared" si="322"/>
        <v>2.7777776995208114E-2</v>
      </c>
    </row>
    <row r="1626" spans="3:35">
      <c r="C1626" s="246" t="s">
        <v>824</v>
      </c>
      <c r="D1626" s="246" t="s">
        <v>784</v>
      </c>
      <c r="E1626" s="246" t="s">
        <v>825</v>
      </c>
      <c r="F1626" s="246" t="s">
        <v>826</v>
      </c>
      <c r="G1626" s="246">
        <v>2019</v>
      </c>
      <c r="H1626" s="246">
        <v>8</v>
      </c>
      <c r="I1626" s="246">
        <v>15</v>
      </c>
      <c r="J1626" s="246">
        <v>1</v>
      </c>
      <c r="K1626" s="246" t="s">
        <v>827</v>
      </c>
      <c r="L1626" s="247">
        <v>4</v>
      </c>
      <c r="M1626" s="246">
        <v>223248</v>
      </c>
      <c r="N1626" s="246">
        <v>2695180</v>
      </c>
      <c r="O1626" s="246">
        <v>12</v>
      </c>
      <c r="P1626" s="246">
        <v>20</v>
      </c>
      <c r="Q1626" s="246">
        <v>0</v>
      </c>
      <c r="R1626" s="246"/>
      <c r="S1626" s="246" t="s">
        <v>90</v>
      </c>
      <c r="T1626" s="246" t="s">
        <v>26</v>
      </c>
      <c r="U1626" s="246"/>
      <c r="V1626" t="str">
        <f>INDEX(樣區!H:H,MATCH(F1626,樣區!E:E,0))</f>
        <v>3月,5月</v>
      </c>
      <c r="W1626" s="3" t="str">
        <f t="shared" si="314"/>
        <v>Y</v>
      </c>
      <c r="X1626" s="3" t="str">
        <f t="shared" si="315"/>
        <v/>
      </c>
      <c r="Y1626" s="3" t="str">
        <f t="shared" si="316"/>
        <v>時間太晚</v>
      </c>
      <c r="Z1626" s="3" t="str">
        <f t="shared" si="317"/>
        <v/>
      </c>
      <c r="AA1626" s="3" t="str">
        <f t="shared" si="318"/>
        <v/>
      </c>
      <c r="AB1626" s="249" t="str">
        <f t="shared" si="319"/>
        <v/>
      </c>
      <c r="AC1626" s="3" t="str">
        <f t="shared" si="320"/>
        <v/>
      </c>
      <c r="AD1626" s="5" t="str">
        <f t="shared" si="323"/>
        <v/>
      </c>
      <c r="AE1626" s="3" t="str">
        <f t="shared" si="321"/>
        <v/>
      </c>
      <c r="AF1626" s="3"/>
      <c r="AH1626">
        <f>MATCH(ROUND(M1626,0)&amp;ROUND(N1626,0),樣點!N:N,0)</f>
        <v>854</v>
      </c>
      <c r="AI1626" s="5">
        <f t="shared" si="322"/>
        <v>2.43055559694767E-2</v>
      </c>
    </row>
    <row r="1627" spans="3:35">
      <c r="C1627" s="246" t="s">
        <v>824</v>
      </c>
      <c r="D1627" s="246" t="s">
        <v>784</v>
      </c>
      <c r="E1627" s="246" t="s">
        <v>825</v>
      </c>
      <c r="F1627" s="246" t="s">
        <v>826</v>
      </c>
      <c r="G1627" s="246">
        <v>2019</v>
      </c>
      <c r="H1627" s="246">
        <v>8</v>
      </c>
      <c r="I1627" s="246">
        <v>15</v>
      </c>
      <c r="J1627" s="246">
        <v>1</v>
      </c>
      <c r="K1627" s="246" t="s">
        <v>827</v>
      </c>
      <c r="L1627" s="247">
        <v>5</v>
      </c>
      <c r="M1627" s="246">
        <v>223214</v>
      </c>
      <c r="N1627" s="246">
        <v>2694994</v>
      </c>
      <c r="O1627" s="246">
        <v>12</v>
      </c>
      <c r="P1627" s="246">
        <v>55</v>
      </c>
      <c r="Q1627" s="246">
        <v>0</v>
      </c>
      <c r="R1627" s="246"/>
      <c r="S1627" s="246" t="s">
        <v>90</v>
      </c>
      <c r="T1627" s="246" t="s">
        <v>26</v>
      </c>
      <c r="U1627" s="246"/>
      <c r="V1627" t="str">
        <f>INDEX(樣區!H:H,MATCH(F1627,樣區!E:E,0))</f>
        <v>3月,5月</v>
      </c>
      <c r="W1627" s="3" t="str">
        <f t="shared" si="314"/>
        <v>Y</v>
      </c>
      <c r="X1627" s="3" t="str">
        <f t="shared" si="315"/>
        <v/>
      </c>
      <c r="Y1627" s="3" t="str">
        <f t="shared" si="316"/>
        <v>時間太晚</v>
      </c>
      <c r="Z1627" s="3" t="str">
        <f t="shared" si="317"/>
        <v/>
      </c>
      <c r="AA1627" s="3" t="str">
        <f t="shared" si="318"/>
        <v/>
      </c>
      <c r="AB1627" s="249" t="str">
        <f t="shared" si="319"/>
        <v/>
      </c>
      <c r="AC1627" s="3" t="str">
        <f t="shared" si="320"/>
        <v/>
      </c>
      <c r="AD1627" s="5" t="str">
        <f t="shared" si="323"/>
        <v/>
      </c>
      <c r="AE1627" s="3" t="str">
        <f t="shared" si="321"/>
        <v/>
      </c>
      <c r="AF1627" s="3"/>
      <c r="AH1627">
        <f>MATCH(ROUND(M1627,0)&amp;ROUND(N1627,0),樣點!N:N,0)</f>
        <v>855</v>
      </c>
      <c r="AI1627" s="5">
        <f t="shared" si="322"/>
        <v>3.125E-2</v>
      </c>
    </row>
    <row r="1628" spans="3:35">
      <c r="C1628" s="246" t="s">
        <v>824</v>
      </c>
      <c r="D1628" s="246" t="s">
        <v>784</v>
      </c>
      <c r="E1628" s="246" t="s">
        <v>825</v>
      </c>
      <c r="F1628" s="246" t="s">
        <v>826</v>
      </c>
      <c r="G1628" s="246">
        <v>2019</v>
      </c>
      <c r="H1628" s="246">
        <v>8</v>
      </c>
      <c r="I1628" s="246">
        <v>15</v>
      </c>
      <c r="J1628" s="246">
        <v>1</v>
      </c>
      <c r="K1628" s="246" t="s">
        <v>827</v>
      </c>
      <c r="L1628" s="247">
        <v>6</v>
      </c>
      <c r="M1628" s="246">
        <v>223181</v>
      </c>
      <c r="N1628" s="246">
        <v>2694796</v>
      </c>
      <c r="O1628" s="246">
        <v>13</v>
      </c>
      <c r="P1628" s="246">
        <v>40</v>
      </c>
      <c r="Q1628" s="246">
        <v>0</v>
      </c>
      <c r="R1628" s="246"/>
      <c r="S1628" s="246" t="s">
        <v>90</v>
      </c>
      <c r="T1628" s="246" t="s">
        <v>26</v>
      </c>
      <c r="U1628" s="246"/>
      <c r="V1628" t="str">
        <f>INDEX(樣區!H:H,MATCH(F1628,樣區!E:E,0))</f>
        <v>3月,5月</v>
      </c>
      <c r="W1628" s="3" t="str">
        <f t="shared" si="314"/>
        <v>Y</v>
      </c>
      <c r="X1628" s="3" t="str">
        <f t="shared" si="315"/>
        <v/>
      </c>
      <c r="Y1628" s="3" t="str">
        <f t="shared" si="316"/>
        <v>時間太晚</v>
      </c>
      <c r="Z1628" s="3" t="str">
        <f t="shared" si="317"/>
        <v/>
      </c>
      <c r="AA1628" s="3" t="str">
        <f t="shared" si="318"/>
        <v/>
      </c>
      <c r="AB1628" s="249" t="str">
        <f t="shared" si="319"/>
        <v/>
      </c>
      <c r="AC1628" s="3" t="str">
        <f t="shared" si="320"/>
        <v/>
      </c>
      <c r="AD1628" s="5" t="str">
        <f t="shared" si="323"/>
        <v/>
      </c>
      <c r="AE1628" s="3" t="str">
        <f t="shared" si="321"/>
        <v/>
      </c>
      <c r="AF1628" s="3"/>
      <c r="AH1628">
        <f>MATCH(ROUND(M1628,0)&amp;ROUND(N1628,0),樣點!N:N,0)</f>
        <v>856</v>
      </c>
      <c r="AI1628" s="5" t="str">
        <f t="shared" si="322"/>
        <v/>
      </c>
    </row>
    <row r="1629" spans="3:35">
      <c r="C1629" s="246" t="s">
        <v>824</v>
      </c>
      <c r="D1629" s="246" t="s">
        <v>828</v>
      </c>
      <c r="E1629" s="246" t="s">
        <v>829</v>
      </c>
      <c r="F1629" s="246" t="s">
        <v>830</v>
      </c>
      <c r="G1629" s="246">
        <v>2019</v>
      </c>
      <c r="H1629" s="246">
        <v>5</v>
      </c>
      <c r="I1629" s="246">
        <v>24</v>
      </c>
      <c r="J1629" s="246">
        <v>1</v>
      </c>
      <c r="K1629" s="246" t="s">
        <v>831</v>
      </c>
      <c r="L1629" s="247">
        <v>1</v>
      </c>
      <c r="M1629" s="246">
        <v>285453</v>
      </c>
      <c r="N1629" s="246">
        <v>2736919</v>
      </c>
      <c r="O1629" s="246">
        <v>8</v>
      </c>
      <c r="P1629" s="246">
        <v>5</v>
      </c>
      <c r="Q1629" s="246">
        <v>0</v>
      </c>
      <c r="R1629" s="246"/>
      <c r="S1629" s="246" t="s">
        <v>90</v>
      </c>
      <c r="T1629" s="246" t="s">
        <v>32</v>
      </c>
      <c r="U1629" s="246"/>
      <c r="V1629" t="str">
        <f>INDEX(樣區!H:H,MATCH(F1629,樣區!E:E,0))</f>
        <v>3月,5月</v>
      </c>
      <c r="W1629" s="3" t="str">
        <f t="shared" si="314"/>
        <v>Y</v>
      </c>
      <c r="X1629" s="3" t="str">
        <f t="shared" si="315"/>
        <v/>
      </c>
      <c r="Y1629" s="3" t="str">
        <f t="shared" si="316"/>
        <v/>
      </c>
      <c r="Z1629" s="3" t="str">
        <f t="shared" si="317"/>
        <v/>
      </c>
      <c r="AA1629" s="3" t="str">
        <f t="shared" si="318"/>
        <v/>
      </c>
      <c r="AB1629" s="249" t="str">
        <f t="shared" si="319"/>
        <v/>
      </c>
      <c r="AC1629" s="3" t="str">
        <f t="shared" si="320"/>
        <v/>
      </c>
      <c r="AD1629" s="5" t="str">
        <f t="shared" si="323"/>
        <v>需計滿6分鐘</v>
      </c>
      <c r="AE1629" s="3" t="str">
        <f t="shared" si="321"/>
        <v/>
      </c>
      <c r="AF1629" s="3"/>
      <c r="AH1629">
        <f>MATCH(ROUND(M1629,0)&amp;ROUND(N1629,0),樣點!N:N,0)</f>
        <v>729</v>
      </c>
      <c r="AI1629" s="5">
        <f t="shared" si="322"/>
        <v>3.4722220152616501E-3</v>
      </c>
    </row>
    <row r="1630" spans="3:35">
      <c r="C1630" s="246" t="s">
        <v>824</v>
      </c>
      <c r="D1630" s="246" t="s">
        <v>828</v>
      </c>
      <c r="E1630" s="246" t="s">
        <v>829</v>
      </c>
      <c r="F1630" s="246" t="s">
        <v>830</v>
      </c>
      <c r="G1630" s="246">
        <v>2019</v>
      </c>
      <c r="H1630" s="246">
        <v>5</v>
      </c>
      <c r="I1630" s="246">
        <v>24</v>
      </c>
      <c r="J1630" s="246">
        <v>1</v>
      </c>
      <c r="K1630" s="246" t="s">
        <v>831</v>
      </c>
      <c r="L1630" s="247">
        <v>2</v>
      </c>
      <c r="M1630" s="246">
        <v>285189</v>
      </c>
      <c r="N1630" s="246">
        <v>2737166</v>
      </c>
      <c r="O1630" s="246">
        <v>8</v>
      </c>
      <c r="P1630" s="246">
        <v>10</v>
      </c>
      <c r="Q1630" s="246">
        <v>0</v>
      </c>
      <c r="R1630" s="246"/>
      <c r="S1630" s="246" t="s">
        <v>90</v>
      </c>
      <c r="T1630" s="246" t="s">
        <v>32</v>
      </c>
      <c r="U1630" s="246"/>
      <c r="V1630" t="str">
        <f>INDEX(樣區!H:H,MATCH(F1630,樣區!E:E,0))</f>
        <v>3月,5月</v>
      </c>
      <c r="W1630" s="3" t="str">
        <f t="shared" si="314"/>
        <v>Y</v>
      </c>
      <c r="X1630" s="3" t="str">
        <f t="shared" si="315"/>
        <v/>
      </c>
      <c r="Y1630" s="3" t="str">
        <f t="shared" si="316"/>
        <v/>
      </c>
      <c r="Z1630" s="3" t="str">
        <f t="shared" si="317"/>
        <v/>
      </c>
      <c r="AA1630" s="3" t="str">
        <f t="shared" si="318"/>
        <v/>
      </c>
      <c r="AB1630" s="249" t="str">
        <f t="shared" si="319"/>
        <v/>
      </c>
      <c r="AC1630" s="3" t="str">
        <f t="shared" si="320"/>
        <v/>
      </c>
      <c r="AD1630" s="5" t="str">
        <f t="shared" si="323"/>
        <v/>
      </c>
      <c r="AE1630" s="3" t="str">
        <f t="shared" si="321"/>
        <v/>
      </c>
      <c r="AF1630" s="3"/>
      <c r="AH1630">
        <f>MATCH(ROUND(M1630,0)&amp;ROUND(N1630,0),樣點!N:N,0)</f>
        <v>730</v>
      </c>
      <c r="AI1630" s="5">
        <f t="shared" si="322"/>
        <v>6.9444450200535357E-3</v>
      </c>
    </row>
    <row r="1631" spans="3:35">
      <c r="C1631" s="246" t="s">
        <v>824</v>
      </c>
      <c r="D1631" s="246" t="s">
        <v>828</v>
      </c>
      <c r="E1631" s="246" t="s">
        <v>829</v>
      </c>
      <c r="F1631" s="246" t="s">
        <v>830</v>
      </c>
      <c r="G1631" s="246">
        <v>2019</v>
      </c>
      <c r="H1631" s="246">
        <v>5</v>
      </c>
      <c r="I1631" s="246">
        <v>24</v>
      </c>
      <c r="J1631" s="246">
        <v>1</v>
      </c>
      <c r="K1631" s="246" t="s">
        <v>831</v>
      </c>
      <c r="L1631" s="247">
        <v>3</v>
      </c>
      <c r="M1631" s="246">
        <v>284974</v>
      </c>
      <c r="N1631" s="246">
        <v>2737430</v>
      </c>
      <c r="O1631" s="246">
        <v>8</v>
      </c>
      <c r="P1631" s="246">
        <v>20</v>
      </c>
      <c r="Q1631" s="246">
        <v>0</v>
      </c>
      <c r="R1631" s="246"/>
      <c r="S1631" s="246" t="s">
        <v>90</v>
      </c>
      <c r="T1631" s="246" t="s">
        <v>32</v>
      </c>
      <c r="U1631" s="246"/>
      <c r="V1631" t="str">
        <f>INDEX(樣區!H:H,MATCH(F1631,樣區!E:E,0))</f>
        <v>3月,5月</v>
      </c>
      <c r="W1631" s="3" t="str">
        <f t="shared" si="314"/>
        <v>Y</v>
      </c>
      <c r="X1631" s="3" t="str">
        <f t="shared" si="315"/>
        <v/>
      </c>
      <c r="Y1631" s="3" t="str">
        <f t="shared" si="316"/>
        <v/>
      </c>
      <c r="Z1631" s="3" t="str">
        <f t="shared" si="317"/>
        <v/>
      </c>
      <c r="AA1631" s="3" t="str">
        <f t="shared" si="318"/>
        <v/>
      </c>
      <c r="AB1631" s="249" t="str">
        <f t="shared" si="319"/>
        <v/>
      </c>
      <c r="AC1631" s="3" t="str">
        <f t="shared" si="320"/>
        <v/>
      </c>
      <c r="AD1631" s="5" t="str">
        <f t="shared" si="323"/>
        <v/>
      </c>
      <c r="AE1631" s="3" t="str">
        <f t="shared" si="321"/>
        <v/>
      </c>
      <c r="AF1631" s="3"/>
      <c r="AH1631">
        <f>MATCH(ROUND(M1631,0)&amp;ROUND(N1631,0),樣點!N:N,0)</f>
        <v>731</v>
      </c>
      <c r="AI1631" s="5">
        <f t="shared" si="322"/>
        <v>6.9444439723156393E-3</v>
      </c>
    </row>
    <row r="1632" spans="3:35">
      <c r="C1632" s="246" t="s">
        <v>824</v>
      </c>
      <c r="D1632" s="246" t="s">
        <v>828</v>
      </c>
      <c r="E1632" s="246" t="s">
        <v>829</v>
      </c>
      <c r="F1632" s="246" t="s">
        <v>830</v>
      </c>
      <c r="G1632" s="246">
        <v>2019</v>
      </c>
      <c r="H1632" s="246">
        <v>5</v>
      </c>
      <c r="I1632" s="246">
        <v>24</v>
      </c>
      <c r="J1632" s="246">
        <v>1</v>
      </c>
      <c r="K1632" s="246" t="s">
        <v>831</v>
      </c>
      <c r="L1632" s="247">
        <v>4</v>
      </c>
      <c r="M1632" s="246">
        <v>284921</v>
      </c>
      <c r="N1632" s="246">
        <v>2737121</v>
      </c>
      <c r="O1632" s="246">
        <v>8</v>
      </c>
      <c r="P1632" s="246">
        <v>30</v>
      </c>
      <c r="Q1632" s="246">
        <v>0</v>
      </c>
      <c r="R1632" s="246"/>
      <c r="S1632" s="246" t="s">
        <v>90</v>
      </c>
      <c r="T1632" s="246" t="s">
        <v>32</v>
      </c>
      <c r="U1632" s="246"/>
      <c r="V1632" t="str">
        <f>INDEX(樣區!H:H,MATCH(F1632,樣區!E:E,0))</f>
        <v>3月,5月</v>
      </c>
      <c r="W1632" s="3" t="str">
        <f t="shared" si="314"/>
        <v>Y</v>
      </c>
      <c r="X1632" s="3" t="str">
        <f t="shared" si="315"/>
        <v/>
      </c>
      <c r="Y1632" s="3" t="str">
        <f t="shared" si="316"/>
        <v/>
      </c>
      <c r="Z1632" s="3" t="str">
        <f t="shared" si="317"/>
        <v/>
      </c>
      <c r="AA1632" s="3" t="str">
        <f t="shared" si="318"/>
        <v/>
      </c>
      <c r="AB1632" s="249" t="str">
        <f t="shared" si="319"/>
        <v/>
      </c>
      <c r="AC1632" s="3" t="str">
        <f t="shared" si="320"/>
        <v/>
      </c>
      <c r="AD1632" s="5" t="str">
        <f t="shared" si="323"/>
        <v/>
      </c>
      <c r="AE1632" s="3" t="str">
        <f t="shared" si="321"/>
        <v/>
      </c>
      <c r="AF1632" s="3"/>
      <c r="AH1632">
        <f>MATCH(ROUND(M1632,0)&amp;ROUND(N1632,0),樣點!N:N,0)</f>
        <v>732</v>
      </c>
      <c r="AI1632" s="5">
        <f t="shared" si="322"/>
        <v>6.9444450200535357E-3</v>
      </c>
    </row>
    <row r="1633" spans="3:35">
      <c r="C1633" s="246" t="s">
        <v>824</v>
      </c>
      <c r="D1633" s="246" t="s">
        <v>828</v>
      </c>
      <c r="E1633" s="246" t="s">
        <v>829</v>
      </c>
      <c r="F1633" s="246" t="s">
        <v>830</v>
      </c>
      <c r="G1633" s="246">
        <v>2019</v>
      </c>
      <c r="H1633" s="246">
        <v>5</v>
      </c>
      <c r="I1633" s="246">
        <v>24</v>
      </c>
      <c r="J1633" s="246">
        <v>1</v>
      </c>
      <c r="K1633" s="246" t="s">
        <v>831</v>
      </c>
      <c r="L1633" s="247">
        <v>6</v>
      </c>
      <c r="M1633" s="246">
        <v>284710</v>
      </c>
      <c r="N1633" s="246">
        <v>2737040</v>
      </c>
      <c r="O1633" s="246">
        <v>8</v>
      </c>
      <c r="P1633" s="246">
        <v>40</v>
      </c>
      <c r="Q1633" s="246">
        <v>0</v>
      </c>
      <c r="R1633" s="246"/>
      <c r="S1633" s="246" t="s">
        <v>90</v>
      </c>
      <c r="T1633" s="246" t="s">
        <v>32</v>
      </c>
      <c r="U1633" s="246"/>
      <c r="V1633" t="str">
        <f>INDEX(樣區!H:H,MATCH(F1633,樣區!E:E,0))</f>
        <v>3月,5月</v>
      </c>
      <c r="W1633" s="3" t="str">
        <f t="shared" si="314"/>
        <v>Y</v>
      </c>
      <c r="X1633" s="3" t="str">
        <f t="shared" si="315"/>
        <v/>
      </c>
      <c r="Y1633" s="3" t="str">
        <f t="shared" si="316"/>
        <v/>
      </c>
      <c r="Z1633" s="3" t="str">
        <f t="shared" si="317"/>
        <v/>
      </c>
      <c r="AA1633" s="3" t="str">
        <f t="shared" si="318"/>
        <v/>
      </c>
      <c r="AB1633" s="249" t="str">
        <f t="shared" si="319"/>
        <v/>
      </c>
      <c r="AC1633" s="3" t="str">
        <f t="shared" si="320"/>
        <v/>
      </c>
      <c r="AD1633" s="5" t="str">
        <f t="shared" si="323"/>
        <v/>
      </c>
      <c r="AE1633" s="3" t="str">
        <f t="shared" si="321"/>
        <v/>
      </c>
      <c r="AF1633" s="3"/>
      <c r="AH1633">
        <f>MATCH(ROUND(M1633,0)&amp;ROUND(N1633,0),樣點!N:N,0)</f>
        <v>733</v>
      </c>
      <c r="AI1633" s="5">
        <f t="shared" si="322"/>
        <v>6.9444439723156393E-3</v>
      </c>
    </row>
    <row r="1634" spans="3:35">
      <c r="C1634" s="246" t="s">
        <v>824</v>
      </c>
      <c r="D1634" s="246" t="s">
        <v>828</v>
      </c>
      <c r="E1634" s="246" t="s">
        <v>829</v>
      </c>
      <c r="F1634" s="246" t="s">
        <v>830</v>
      </c>
      <c r="G1634" s="246">
        <v>2019</v>
      </c>
      <c r="H1634" s="246">
        <v>5</v>
      </c>
      <c r="I1634" s="246">
        <v>24</v>
      </c>
      <c r="J1634" s="246">
        <v>1</v>
      </c>
      <c r="K1634" s="246" t="s">
        <v>831</v>
      </c>
      <c r="L1634" s="247">
        <v>7</v>
      </c>
      <c r="M1634" s="246">
        <v>284501</v>
      </c>
      <c r="N1634" s="246">
        <v>2737127</v>
      </c>
      <c r="O1634" s="246">
        <v>8</v>
      </c>
      <c r="P1634" s="246">
        <v>50</v>
      </c>
      <c r="Q1634" s="246">
        <v>0</v>
      </c>
      <c r="R1634" s="246"/>
      <c r="S1634" s="246" t="s">
        <v>90</v>
      </c>
      <c r="T1634" s="246" t="s">
        <v>32</v>
      </c>
      <c r="U1634" s="246"/>
      <c r="V1634" t="str">
        <f>INDEX(樣區!H:H,MATCH(F1634,樣區!E:E,0))</f>
        <v>3月,5月</v>
      </c>
      <c r="W1634" s="3" t="str">
        <f t="shared" si="314"/>
        <v>Y</v>
      </c>
      <c r="X1634" s="3" t="str">
        <f t="shared" si="315"/>
        <v/>
      </c>
      <c r="Y1634" s="3" t="str">
        <f t="shared" si="316"/>
        <v/>
      </c>
      <c r="Z1634" s="3" t="str">
        <f t="shared" si="317"/>
        <v/>
      </c>
      <c r="AA1634" s="3" t="str">
        <f t="shared" si="318"/>
        <v/>
      </c>
      <c r="AB1634" s="249" t="str">
        <f t="shared" si="319"/>
        <v/>
      </c>
      <c r="AC1634" s="3" t="str">
        <f t="shared" si="320"/>
        <v/>
      </c>
      <c r="AD1634" s="5" t="str">
        <f t="shared" si="323"/>
        <v/>
      </c>
      <c r="AE1634" s="3" t="str">
        <f t="shared" si="321"/>
        <v/>
      </c>
      <c r="AF1634" s="3"/>
      <c r="AH1634">
        <f>MATCH(ROUND(M1634,0)&amp;ROUND(N1634,0),樣點!N:N,0)</f>
        <v>734</v>
      </c>
      <c r="AI1634" s="5">
        <f t="shared" si="322"/>
        <v>6.9444450200535357E-3</v>
      </c>
    </row>
    <row r="1635" spans="3:35">
      <c r="C1635" s="246" t="s">
        <v>824</v>
      </c>
      <c r="D1635" s="246" t="s">
        <v>828</v>
      </c>
      <c r="E1635" s="246" t="s">
        <v>829</v>
      </c>
      <c r="F1635" s="246" t="s">
        <v>830</v>
      </c>
      <c r="G1635" s="246">
        <v>2019</v>
      </c>
      <c r="H1635" s="246">
        <v>5</v>
      </c>
      <c r="I1635" s="246">
        <v>24</v>
      </c>
      <c r="J1635" s="246">
        <v>1</v>
      </c>
      <c r="K1635" s="246" t="s">
        <v>831</v>
      </c>
      <c r="L1635" s="247">
        <v>8</v>
      </c>
      <c r="M1635" s="246">
        <v>284321</v>
      </c>
      <c r="N1635" s="246">
        <v>2737003</v>
      </c>
      <c r="O1635" s="246">
        <v>9</v>
      </c>
      <c r="P1635" s="246">
        <v>0</v>
      </c>
      <c r="Q1635" s="246">
        <v>0</v>
      </c>
      <c r="R1635" s="246"/>
      <c r="S1635" s="246" t="s">
        <v>90</v>
      </c>
      <c r="T1635" s="246" t="s">
        <v>32</v>
      </c>
      <c r="U1635" s="246"/>
      <c r="V1635" t="str">
        <f>INDEX(樣區!H:H,MATCH(F1635,樣區!E:E,0))</f>
        <v>3月,5月</v>
      </c>
      <c r="W1635" s="3" t="str">
        <f t="shared" si="314"/>
        <v>Y</v>
      </c>
      <c r="X1635" s="3" t="str">
        <f t="shared" si="315"/>
        <v/>
      </c>
      <c r="Y1635" s="3" t="str">
        <f t="shared" si="316"/>
        <v/>
      </c>
      <c r="Z1635" s="3" t="str">
        <f t="shared" si="317"/>
        <v/>
      </c>
      <c r="AA1635" s="3" t="str">
        <f t="shared" si="318"/>
        <v/>
      </c>
      <c r="AB1635" s="249" t="str">
        <f t="shared" si="319"/>
        <v/>
      </c>
      <c r="AC1635" s="3" t="str">
        <f t="shared" si="320"/>
        <v/>
      </c>
      <c r="AD1635" s="5" t="str">
        <f t="shared" si="323"/>
        <v/>
      </c>
      <c r="AE1635" s="3" t="str">
        <f t="shared" si="321"/>
        <v/>
      </c>
      <c r="AF1635" s="3"/>
      <c r="AH1635">
        <f>MATCH(ROUND(M1635,0)&amp;ROUND(N1635,0),樣點!N:N,0)</f>
        <v>735</v>
      </c>
      <c r="AI1635" s="5">
        <f t="shared" si="322"/>
        <v>6.9444439723156393E-3</v>
      </c>
    </row>
    <row r="1636" spans="3:35">
      <c r="C1636" s="246" t="s">
        <v>824</v>
      </c>
      <c r="D1636" s="246" t="s">
        <v>828</v>
      </c>
      <c r="E1636" s="246" t="s">
        <v>829</v>
      </c>
      <c r="F1636" s="246" t="s">
        <v>830</v>
      </c>
      <c r="G1636" s="246">
        <v>2019</v>
      </c>
      <c r="H1636" s="246">
        <v>5</v>
      </c>
      <c r="I1636" s="246">
        <v>24</v>
      </c>
      <c r="J1636" s="246">
        <v>1</v>
      </c>
      <c r="K1636" s="246" t="s">
        <v>831</v>
      </c>
      <c r="L1636" s="247">
        <v>10</v>
      </c>
      <c r="M1636" s="246">
        <v>284533</v>
      </c>
      <c r="N1636" s="246">
        <v>2736831</v>
      </c>
      <c r="O1636" s="246">
        <v>9</v>
      </c>
      <c r="P1636" s="246">
        <v>10</v>
      </c>
      <c r="Q1636" s="246">
        <v>0</v>
      </c>
      <c r="R1636" s="246"/>
      <c r="S1636" s="246" t="s">
        <v>90</v>
      </c>
      <c r="T1636" s="246" t="s">
        <v>32</v>
      </c>
      <c r="U1636" s="246"/>
      <c r="V1636" t="str">
        <f>INDEX(樣區!H:H,MATCH(F1636,樣區!E:E,0))</f>
        <v>3月,5月</v>
      </c>
      <c r="W1636" s="3" t="str">
        <f t="shared" si="314"/>
        <v>Y</v>
      </c>
      <c r="X1636" s="3" t="str">
        <f t="shared" si="315"/>
        <v/>
      </c>
      <c r="Y1636" s="3" t="str">
        <f t="shared" si="316"/>
        <v/>
      </c>
      <c r="Z1636" s="3" t="str">
        <f t="shared" si="317"/>
        <v/>
      </c>
      <c r="AA1636" s="3" t="str">
        <f t="shared" si="318"/>
        <v/>
      </c>
      <c r="AB1636" s="249" t="str">
        <f t="shared" si="319"/>
        <v/>
      </c>
      <c r="AC1636" s="3" t="str">
        <f t="shared" si="320"/>
        <v/>
      </c>
      <c r="AD1636" s="5" t="str">
        <f t="shared" si="323"/>
        <v/>
      </c>
      <c r="AE1636" s="3" t="str">
        <f t="shared" si="321"/>
        <v/>
      </c>
      <c r="AF1636" s="3"/>
      <c r="AH1636">
        <f>MATCH(ROUND(M1636,0)&amp;ROUND(N1636,0),樣點!N:N,0)</f>
        <v>736</v>
      </c>
      <c r="AI1636" s="5" t="str">
        <f t="shared" si="322"/>
        <v/>
      </c>
    </row>
    <row r="1637" spans="3:35">
      <c r="C1637" s="246" t="s">
        <v>824</v>
      </c>
      <c r="D1637" s="246" t="s">
        <v>828</v>
      </c>
      <c r="E1637" s="246" t="s">
        <v>832</v>
      </c>
      <c r="F1637" s="246" t="s">
        <v>833</v>
      </c>
      <c r="G1637" s="246">
        <v>2019</v>
      </c>
      <c r="H1637" s="246">
        <v>5</v>
      </c>
      <c r="I1637" s="246">
        <v>29</v>
      </c>
      <c r="J1637" s="246">
        <v>1</v>
      </c>
      <c r="K1637" s="246" t="s">
        <v>831</v>
      </c>
      <c r="L1637" s="247">
        <v>1</v>
      </c>
      <c r="M1637" s="246">
        <v>290754</v>
      </c>
      <c r="N1637" s="246">
        <v>2748299</v>
      </c>
      <c r="O1637" s="246">
        <v>7</v>
      </c>
      <c r="P1637" s="246">
        <v>50</v>
      </c>
      <c r="Q1637" s="246">
        <v>0</v>
      </c>
      <c r="R1637" s="246"/>
      <c r="S1637" s="246" t="s">
        <v>90</v>
      </c>
      <c r="T1637" s="246" t="s">
        <v>32</v>
      </c>
      <c r="U1637" s="246"/>
      <c r="V1637" t="str">
        <f>INDEX(樣區!H:H,MATCH(F1637,樣區!E:E,0))</f>
        <v>3月,5月</v>
      </c>
      <c r="W1637" s="3" t="str">
        <f t="shared" si="314"/>
        <v>Y</v>
      </c>
      <c r="X1637" s="3" t="str">
        <f t="shared" si="315"/>
        <v/>
      </c>
      <c r="Y1637" s="3" t="str">
        <f t="shared" si="316"/>
        <v/>
      </c>
      <c r="Z1637" s="3" t="str">
        <f t="shared" si="317"/>
        <v/>
      </c>
      <c r="AA1637" s="3" t="str">
        <f t="shared" si="318"/>
        <v/>
      </c>
      <c r="AB1637" s="249" t="str">
        <f t="shared" si="319"/>
        <v/>
      </c>
      <c r="AC1637" s="3" t="str">
        <f t="shared" si="320"/>
        <v/>
      </c>
      <c r="AD1637" s="5" t="str">
        <f t="shared" si="323"/>
        <v/>
      </c>
      <c r="AE1637" s="3" t="str">
        <f t="shared" si="321"/>
        <v/>
      </c>
      <c r="AF1637" s="3"/>
      <c r="AH1637">
        <f>MATCH(ROUND(M1637,0)&amp;ROUND(N1637,0),樣點!N:N,0)</f>
        <v>737</v>
      </c>
      <c r="AI1637" s="5">
        <f t="shared" si="322"/>
        <v>6.9444450200535357E-3</v>
      </c>
    </row>
    <row r="1638" spans="3:35">
      <c r="C1638" s="246" t="s">
        <v>824</v>
      </c>
      <c r="D1638" s="246" t="s">
        <v>828</v>
      </c>
      <c r="E1638" s="246" t="s">
        <v>832</v>
      </c>
      <c r="F1638" s="246" t="s">
        <v>833</v>
      </c>
      <c r="G1638" s="246">
        <v>2019</v>
      </c>
      <c r="H1638" s="246">
        <v>5</v>
      </c>
      <c r="I1638" s="246">
        <v>29</v>
      </c>
      <c r="J1638" s="246">
        <v>1</v>
      </c>
      <c r="K1638" s="246" t="s">
        <v>831</v>
      </c>
      <c r="L1638" s="247">
        <v>2</v>
      </c>
      <c r="M1638" s="246">
        <v>290999</v>
      </c>
      <c r="N1638" s="246">
        <v>2748248</v>
      </c>
      <c r="O1638" s="246">
        <v>8</v>
      </c>
      <c r="P1638" s="246">
        <v>0</v>
      </c>
      <c r="Q1638" s="246">
        <v>0</v>
      </c>
      <c r="R1638" s="246"/>
      <c r="S1638" s="246" t="s">
        <v>90</v>
      </c>
      <c r="T1638" s="246" t="s">
        <v>32</v>
      </c>
      <c r="U1638" s="246"/>
      <c r="V1638" t="str">
        <f>INDEX(樣區!H:H,MATCH(F1638,樣區!E:E,0))</f>
        <v>3月,5月</v>
      </c>
      <c r="W1638" s="3" t="str">
        <f t="shared" si="314"/>
        <v>Y</v>
      </c>
      <c r="X1638" s="3" t="str">
        <f t="shared" si="315"/>
        <v/>
      </c>
      <c r="Y1638" s="3" t="str">
        <f t="shared" si="316"/>
        <v/>
      </c>
      <c r="Z1638" s="3" t="str">
        <f t="shared" si="317"/>
        <v/>
      </c>
      <c r="AA1638" s="3" t="str">
        <f t="shared" si="318"/>
        <v/>
      </c>
      <c r="AB1638" s="249" t="str">
        <f t="shared" si="319"/>
        <v/>
      </c>
      <c r="AC1638" s="3" t="str">
        <f t="shared" si="320"/>
        <v/>
      </c>
      <c r="AD1638" s="5" t="str">
        <f t="shared" si="323"/>
        <v/>
      </c>
      <c r="AE1638" s="3" t="str">
        <f t="shared" si="321"/>
        <v/>
      </c>
      <c r="AF1638" s="3"/>
      <c r="AH1638">
        <f>MATCH(ROUND(M1638,0)&amp;ROUND(N1638,0),樣點!N:N,0)</f>
        <v>738</v>
      </c>
      <c r="AI1638" s="5">
        <f t="shared" si="322"/>
        <v>6.9444439723156393E-3</v>
      </c>
    </row>
    <row r="1639" spans="3:35">
      <c r="C1639" s="246" t="s">
        <v>824</v>
      </c>
      <c r="D1639" s="246" t="s">
        <v>828</v>
      </c>
      <c r="E1639" s="246" t="s">
        <v>832</v>
      </c>
      <c r="F1639" s="246" t="s">
        <v>833</v>
      </c>
      <c r="G1639" s="246">
        <v>2019</v>
      </c>
      <c r="H1639" s="246">
        <v>5</v>
      </c>
      <c r="I1639" s="246">
        <v>29</v>
      </c>
      <c r="J1639" s="246">
        <v>1</v>
      </c>
      <c r="K1639" s="246" t="s">
        <v>831</v>
      </c>
      <c r="L1639" s="247">
        <v>3</v>
      </c>
      <c r="M1639" s="246">
        <v>291098</v>
      </c>
      <c r="N1639" s="246">
        <v>2748068</v>
      </c>
      <c r="O1639" s="246">
        <v>8</v>
      </c>
      <c r="P1639" s="246">
        <v>10</v>
      </c>
      <c r="Q1639" s="246">
        <v>0</v>
      </c>
      <c r="R1639" s="246"/>
      <c r="S1639" s="246" t="s">
        <v>90</v>
      </c>
      <c r="T1639" s="246" t="s">
        <v>32</v>
      </c>
      <c r="U1639" s="246"/>
      <c r="V1639" t="str">
        <f>INDEX(樣區!H:H,MATCH(F1639,樣區!E:E,0))</f>
        <v>3月,5月</v>
      </c>
      <c r="W1639" s="3" t="str">
        <f t="shared" si="314"/>
        <v>Y</v>
      </c>
      <c r="X1639" s="3" t="str">
        <f t="shared" si="315"/>
        <v/>
      </c>
      <c r="Y1639" s="3" t="str">
        <f t="shared" si="316"/>
        <v/>
      </c>
      <c r="Z1639" s="3" t="str">
        <f t="shared" si="317"/>
        <v/>
      </c>
      <c r="AA1639" s="3" t="str">
        <f t="shared" si="318"/>
        <v/>
      </c>
      <c r="AB1639" s="249" t="str">
        <f t="shared" si="319"/>
        <v/>
      </c>
      <c r="AC1639" s="3" t="str">
        <f t="shared" si="320"/>
        <v/>
      </c>
      <c r="AD1639" s="5" t="str">
        <f t="shared" si="323"/>
        <v/>
      </c>
      <c r="AE1639" s="3" t="str">
        <f t="shared" si="321"/>
        <v/>
      </c>
      <c r="AF1639" s="3"/>
      <c r="AH1639">
        <f>MATCH(ROUND(M1639,0)&amp;ROUND(N1639,0),樣點!N:N,0)</f>
        <v>739</v>
      </c>
      <c r="AI1639" s="5">
        <f t="shared" si="322"/>
        <v>6.9444450200535357E-3</v>
      </c>
    </row>
    <row r="1640" spans="3:35">
      <c r="C1640" s="246" t="s">
        <v>824</v>
      </c>
      <c r="D1640" s="246" t="s">
        <v>828</v>
      </c>
      <c r="E1640" s="246" t="s">
        <v>832</v>
      </c>
      <c r="F1640" s="246" t="s">
        <v>833</v>
      </c>
      <c r="G1640" s="246">
        <v>2019</v>
      </c>
      <c r="H1640" s="246">
        <v>5</v>
      </c>
      <c r="I1640" s="246">
        <v>29</v>
      </c>
      <c r="J1640" s="246">
        <v>1</v>
      </c>
      <c r="K1640" s="246" t="s">
        <v>831</v>
      </c>
      <c r="L1640" s="247">
        <v>4</v>
      </c>
      <c r="M1640" s="246">
        <v>291293</v>
      </c>
      <c r="N1640" s="246">
        <v>2747928</v>
      </c>
      <c r="O1640" s="246">
        <v>8</v>
      </c>
      <c r="P1640" s="246">
        <v>20</v>
      </c>
      <c r="Q1640" s="246">
        <v>0</v>
      </c>
      <c r="R1640" s="246"/>
      <c r="S1640" s="246" t="s">
        <v>90</v>
      </c>
      <c r="T1640" s="246" t="s">
        <v>32</v>
      </c>
      <c r="U1640" s="246"/>
      <c r="V1640" t="str">
        <f>INDEX(樣區!H:H,MATCH(F1640,樣區!E:E,0))</f>
        <v>3月,5月</v>
      </c>
      <c r="W1640" s="3" t="str">
        <f t="shared" si="314"/>
        <v>Y</v>
      </c>
      <c r="X1640" s="3" t="str">
        <f t="shared" si="315"/>
        <v/>
      </c>
      <c r="Y1640" s="3" t="str">
        <f t="shared" si="316"/>
        <v/>
      </c>
      <c r="Z1640" s="3" t="str">
        <f t="shared" si="317"/>
        <v/>
      </c>
      <c r="AA1640" s="3" t="str">
        <f t="shared" si="318"/>
        <v/>
      </c>
      <c r="AB1640" s="249" t="str">
        <f t="shared" si="319"/>
        <v/>
      </c>
      <c r="AC1640" s="3" t="str">
        <f t="shared" si="320"/>
        <v/>
      </c>
      <c r="AD1640" s="5" t="str">
        <f t="shared" si="323"/>
        <v>需計滿6分鐘</v>
      </c>
      <c r="AE1640" s="3" t="str">
        <f t="shared" si="321"/>
        <v/>
      </c>
      <c r="AF1640" s="3"/>
      <c r="AH1640">
        <f>MATCH(ROUND(M1640,0)&amp;ROUND(N1640,0),樣點!N:N,0)</f>
        <v>740</v>
      </c>
      <c r="AI1640" s="5">
        <f t="shared" si="322"/>
        <v>3.4722219570539892E-3</v>
      </c>
    </row>
    <row r="1641" spans="3:35">
      <c r="C1641" s="246" t="s">
        <v>824</v>
      </c>
      <c r="D1641" s="246" t="s">
        <v>828</v>
      </c>
      <c r="E1641" s="246" t="s">
        <v>832</v>
      </c>
      <c r="F1641" s="246" t="s">
        <v>833</v>
      </c>
      <c r="G1641" s="246">
        <v>2019</v>
      </c>
      <c r="H1641" s="246">
        <v>5</v>
      </c>
      <c r="I1641" s="246">
        <v>29</v>
      </c>
      <c r="J1641" s="246">
        <v>1</v>
      </c>
      <c r="K1641" s="246" t="s">
        <v>831</v>
      </c>
      <c r="L1641" s="247">
        <v>5</v>
      </c>
      <c r="M1641" s="246">
        <v>291461</v>
      </c>
      <c r="N1641" s="246">
        <v>2747725</v>
      </c>
      <c r="O1641" s="246">
        <v>8</v>
      </c>
      <c r="P1641" s="246">
        <v>25</v>
      </c>
      <c r="Q1641" s="246">
        <v>0</v>
      </c>
      <c r="R1641" s="246"/>
      <c r="S1641" s="246" t="s">
        <v>90</v>
      </c>
      <c r="T1641" s="246" t="s">
        <v>32</v>
      </c>
      <c r="U1641" s="246"/>
      <c r="V1641" t="str">
        <f>INDEX(樣區!H:H,MATCH(F1641,樣區!E:E,0))</f>
        <v>3月,5月</v>
      </c>
      <c r="W1641" s="3" t="str">
        <f t="shared" si="314"/>
        <v>Y</v>
      </c>
      <c r="X1641" s="3" t="str">
        <f t="shared" si="315"/>
        <v/>
      </c>
      <c r="Y1641" s="3" t="str">
        <f t="shared" si="316"/>
        <v/>
      </c>
      <c r="Z1641" s="3" t="str">
        <f t="shared" si="317"/>
        <v/>
      </c>
      <c r="AA1641" s="3" t="str">
        <f t="shared" si="318"/>
        <v/>
      </c>
      <c r="AB1641" s="249" t="str">
        <f t="shared" si="319"/>
        <v/>
      </c>
      <c r="AC1641" s="3" t="str">
        <f t="shared" si="320"/>
        <v/>
      </c>
      <c r="AD1641" s="5" t="str">
        <f t="shared" si="323"/>
        <v/>
      </c>
      <c r="AE1641" s="3" t="str">
        <f t="shared" si="321"/>
        <v/>
      </c>
      <c r="AF1641" s="3"/>
      <c r="AH1641">
        <f>MATCH(ROUND(M1641,0)&amp;ROUND(N1641,0),樣點!N:N,0)</f>
        <v>741</v>
      </c>
      <c r="AI1641" s="5">
        <f t="shared" si="322"/>
        <v>6.9444440305233002E-3</v>
      </c>
    </row>
    <row r="1642" spans="3:35">
      <c r="C1642" s="246" t="s">
        <v>824</v>
      </c>
      <c r="D1642" s="246" t="s">
        <v>828</v>
      </c>
      <c r="E1642" s="246" t="s">
        <v>832</v>
      </c>
      <c r="F1642" s="246" t="s">
        <v>833</v>
      </c>
      <c r="G1642" s="246">
        <v>2019</v>
      </c>
      <c r="H1642" s="246">
        <v>5</v>
      </c>
      <c r="I1642" s="246">
        <v>29</v>
      </c>
      <c r="J1642" s="246">
        <v>1</v>
      </c>
      <c r="K1642" s="246" t="s">
        <v>831</v>
      </c>
      <c r="L1642" s="247">
        <v>6</v>
      </c>
      <c r="M1642" s="246">
        <v>291156</v>
      </c>
      <c r="N1642" s="246">
        <v>2747550</v>
      </c>
      <c r="O1642" s="246">
        <v>8</v>
      </c>
      <c r="P1642" s="246">
        <v>35</v>
      </c>
      <c r="Q1642" s="246">
        <v>0</v>
      </c>
      <c r="R1642" s="246"/>
      <c r="S1642" s="246" t="s">
        <v>90</v>
      </c>
      <c r="T1642" s="246" t="s">
        <v>32</v>
      </c>
      <c r="U1642" s="246"/>
      <c r="V1642" t="str">
        <f>INDEX(樣區!H:H,MATCH(F1642,樣區!E:E,0))</f>
        <v>3月,5月</v>
      </c>
      <c r="W1642" s="3" t="str">
        <f t="shared" si="314"/>
        <v>Y</v>
      </c>
      <c r="X1642" s="3" t="str">
        <f t="shared" si="315"/>
        <v/>
      </c>
      <c r="Y1642" s="3" t="str">
        <f t="shared" si="316"/>
        <v/>
      </c>
      <c r="Z1642" s="3" t="str">
        <f t="shared" si="317"/>
        <v/>
      </c>
      <c r="AA1642" s="3" t="str">
        <f t="shared" si="318"/>
        <v/>
      </c>
      <c r="AB1642" s="249" t="str">
        <f t="shared" si="319"/>
        <v/>
      </c>
      <c r="AC1642" s="3" t="str">
        <f t="shared" si="320"/>
        <v/>
      </c>
      <c r="AD1642" s="5" t="str">
        <f t="shared" si="323"/>
        <v/>
      </c>
      <c r="AE1642" s="3" t="str">
        <f t="shared" si="321"/>
        <v/>
      </c>
      <c r="AF1642" s="3"/>
      <c r="AH1642">
        <f>MATCH(ROUND(M1642,0)&amp;ROUND(N1642,0),樣點!N:N,0)</f>
        <v>742</v>
      </c>
      <c r="AI1642" s="5" t="str">
        <f t="shared" si="322"/>
        <v/>
      </c>
    </row>
    <row r="1643" spans="3:35">
      <c r="C1643" s="246" t="s">
        <v>824</v>
      </c>
      <c r="D1643" s="246" t="s">
        <v>828</v>
      </c>
      <c r="E1643" s="246" t="s">
        <v>834</v>
      </c>
      <c r="F1643" s="246" t="s">
        <v>835</v>
      </c>
      <c r="G1643" s="246">
        <v>2019</v>
      </c>
      <c r="H1643" s="246">
        <v>5</v>
      </c>
      <c r="I1643" s="246">
        <v>23</v>
      </c>
      <c r="J1643" s="246">
        <v>1</v>
      </c>
      <c r="K1643" s="246" t="s">
        <v>831</v>
      </c>
      <c r="L1643" s="247">
        <v>1</v>
      </c>
      <c r="M1643" s="246">
        <v>285864</v>
      </c>
      <c r="N1643" s="246">
        <v>2738260</v>
      </c>
      <c r="O1643" s="246">
        <v>7</v>
      </c>
      <c r="P1643" s="246">
        <v>45</v>
      </c>
      <c r="Q1643" s="246">
        <v>0</v>
      </c>
      <c r="R1643" s="246"/>
      <c r="S1643" s="246" t="s">
        <v>90</v>
      </c>
      <c r="T1643" s="246" t="s">
        <v>32</v>
      </c>
      <c r="U1643" s="246"/>
      <c r="V1643" t="str">
        <f>INDEX(樣區!H:H,MATCH(F1643,樣區!E:E,0))</f>
        <v>3月,5月</v>
      </c>
      <c r="W1643" s="3" t="str">
        <f t="shared" si="314"/>
        <v>Y</v>
      </c>
      <c r="X1643" s="3" t="str">
        <f t="shared" si="315"/>
        <v/>
      </c>
      <c r="Y1643" s="3" t="str">
        <f t="shared" si="316"/>
        <v/>
      </c>
      <c r="Z1643" s="3" t="str">
        <f t="shared" si="317"/>
        <v/>
      </c>
      <c r="AA1643" s="3" t="str">
        <f t="shared" si="318"/>
        <v/>
      </c>
      <c r="AB1643" s="249" t="str">
        <f t="shared" si="319"/>
        <v/>
      </c>
      <c r="AC1643" s="3" t="str">
        <f t="shared" si="320"/>
        <v/>
      </c>
      <c r="AD1643" s="5" t="str">
        <f t="shared" si="323"/>
        <v/>
      </c>
      <c r="AE1643" s="3" t="str">
        <f t="shared" si="321"/>
        <v/>
      </c>
      <c r="AF1643" s="3"/>
      <c r="AH1643">
        <f>MATCH(ROUND(M1643,0)&amp;ROUND(N1643,0),樣點!N:N,0)</f>
        <v>743</v>
      </c>
      <c r="AI1643" s="5">
        <f t="shared" si="322"/>
        <v>6.9444450200535357E-3</v>
      </c>
    </row>
    <row r="1644" spans="3:35">
      <c r="C1644" s="246" t="s">
        <v>824</v>
      </c>
      <c r="D1644" s="246" t="s">
        <v>828</v>
      </c>
      <c r="E1644" s="246" t="s">
        <v>834</v>
      </c>
      <c r="F1644" s="246" t="s">
        <v>835</v>
      </c>
      <c r="G1644" s="246">
        <v>2019</v>
      </c>
      <c r="H1644" s="246">
        <v>5</v>
      </c>
      <c r="I1644" s="246">
        <v>23</v>
      </c>
      <c r="J1644" s="246">
        <v>1</v>
      </c>
      <c r="K1644" s="246" t="s">
        <v>831</v>
      </c>
      <c r="L1644" s="247">
        <v>2</v>
      </c>
      <c r="M1644" s="246">
        <v>285619</v>
      </c>
      <c r="N1644" s="246">
        <v>2738269</v>
      </c>
      <c r="O1644" s="246">
        <v>7</v>
      </c>
      <c r="P1644" s="246">
        <v>55</v>
      </c>
      <c r="Q1644" s="246">
        <v>0</v>
      </c>
      <c r="R1644" s="246"/>
      <c r="S1644" s="246" t="s">
        <v>90</v>
      </c>
      <c r="T1644" s="246" t="s">
        <v>32</v>
      </c>
      <c r="U1644" s="246"/>
      <c r="V1644" t="str">
        <f>INDEX(樣區!H:H,MATCH(F1644,樣區!E:E,0))</f>
        <v>3月,5月</v>
      </c>
      <c r="W1644" s="3" t="str">
        <f t="shared" si="314"/>
        <v>Y</v>
      </c>
      <c r="X1644" s="3" t="str">
        <f t="shared" si="315"/>
        <v/>
      </c>
      <c r="Y1644" s="3" t="str">
        <f t="shared" si="316"/>
        <v/>
      </c>
      <c r="Z1644" s="3" t="str">
        <f t="shared" si="317"/>
        <v/>
      </c>
      <c r="AA1644" s="3" t="str">
        <f t="shared" si="318"/>
        <v/>
      </c>
      <c r="AB1644" s="249" t="str">
        <f t="shared" si="319"/>
        <v/>
      </c>
      <c r="AC1644" s="3" t="str">
        <f t="shared" si="320"/>
        <v/>
      </c>
      <c r="AD1644" s="5" t="str">
        <f t="shared" si="323"/>
        <v/>
      </c>
      <c r="AE1644" s="3" t="str">
        <f t="shared" si="321"/>
        <v/>
      </c>
      <c r="AF1644" s="3"/>
      <c r="AH1644">
        <f>MATCH(ROUND(M1644,0)&amp;ROUND(N1644,0),樣點!N:N,0)</f>
        <v>744</v>
      </c>
      <c r="AI1644" s="5">
        <f t="shared" si="322"/>
        <v>7.6388890156522393E-3</v>
      </c>
    </row>
    <row r="1645" spans="3:35">
      <c r="C1645" s="246" t="s">
        <v>824</v>
      </c>
      <c r="D1645" s="246" t="s">
        <v>828</v>
      </c>
      <c r="E1645" s="246" t="s">
        <v>834</v>
      </c>
      <c r="F1645" s="246" t="s">
        <v>835</v>
      </c>
      <c r="G1645" s="246">
        <v>2019</v>
      </c>
      <c r="H1645" s="246">
        <v>5</v>
      </c>
      <c r="I1645" s="246">
        <v>23</v>
      </c>
      <c r="J1645" s="246">
        <v>1</v>
      </c>
      <c r="K1645" s="246" t="s">
        <v>831</v>
      </c>
      <c r="L1645" s="247">
        <v>3</v>
      </c>
      <c r="M1645" s="246">
        <v>285464</v>
      </c>
      <c r="N1645" s="246">
        <v>2738408</v>
      </c>
      <c r="O1645" s="246">
        <v>8</v>
      </c>
      <c r="P1645" s="246">
        <v>6</v>
      </c>
      <c r="Q1645" s="246">
        <v>0</v>
      </c>
      <c r="R1645" s="246"/>
      <c r="S1645" s="246" t="s">
        <v>90</v>
      </c>
      <c r="T1645" s="246" t="s">
        <v>32</v>
      </c>
      <c r="U1645" s="246"/>
      <c r="V1645" t="str">
        <f>INDEX(樣區!H:H,MATCH(F1645,樣區!E:E,0))</f>
        <v>3月,5月</v>
      </c>
      <c r="W1645" s="3" t="str">
        <f t="shared" si="314"/>
        <v>Y</v>
      </c>
      <c r="X1645" s="3" t="str">
        <f t="shared" si="315"/>
        <v/>
      </c>
      <c r="Y1645" s="3" t="str">
        <f t="shared" si="316"/>
        <v/>
      </c>
      <c r="Z1645" s="3" t="str">
        <f t="shared" si="317"/>
        <v/>
      </c>
      <c r="AA1645" s="3" t="str">
        <f t="shared" si="318"/>
        <v/>
      </c>
      <c r="AB1645" s="249" t="str">
        <f t="shared" si="319"/>
        <v/>
      </c>
      <c r="AC1645" s="3" t="str">
        <f t="shared" si="320"/>
        <v/>
      </c>
      <c r="AD1645" s="5" t="str">
        <f t="shared" si="323"/>
        <v/>
      </c>
      <c r="AE1645" s="3" t="str">
        <f t="shared" si="321"/>
        <v/>
      </c>
      <c r="AF1645" s="3"/>
      <c r="AH1645">
        <f>MATCH(ROUND(M1645,0)&amp;ROUND(N1645,0),樣點!N:N,0)</f>
        <v>745</v>
      </c>
      <c r="AI1645" s="5">
        <f t="shared" si="322"/>
        <v>4.1666659526526928E-3</v>
      </c>
    </row>
    <row r="1646" spans="3:35">
      <c r="C1646" s="246" t="s">
        <v>824</v>
      </c>
      <c r="D1646" s="246" t="s">
        <v>828</v>
      </c>
      <c r="E1646" s="246" t="s">
        <v>834</v>
      </c>
      <c r="F1646" s="246" t="s">
        <v>835</v>
      </c>
      <c r="G1646" s="246">
        <v>2019</v>
      </c>
      <c r="H1646" s="246">
        <v>5</v>
      </c>
      <c r="I1646" s="246">
        <v>23</v>
      </c>
      <c r="J1646" s="246">
        <v>1</v>
      </c>
      <c r="K1646" s="246" t="s">
        <v>831</v>
      </c>
      <c r="L1646" s="247">
        <v>4</v>
      </c>
      <c r="M1646" s="246">
        <v>285297</v>
      </c>
      <c r="N1646" s="246">
        <v>2738536</v>
      </c>
      <c r="O1646" s="246">
        <v>8</v>
      </c>
      <c r="P1646" s="246">
        <v>12</v>
      </c>
      <c r="Q1646" s="246">
        <v>0</v>
      </c>
      <c r="R1646" s="246"/>
      <c r="S1646" s="246" t="s">
        <v>90</v>
      </c>
      <c r="T1646" s="246" t="s">
        <v>32</v>
      </c>
      <c r="U1646" s="246"/>
      <c r="V1646" t="str">
        <f>INDEX(樣區!H:H,MATCH(F1646,樣區!E:E,0))</f>
        <v>3月,5月</v>
      </c>
      <c r="W1646" s="3" t="str">
        <f t="shared" si="314"/>
        <v>Y</v>
      </c>
      <c r="X1646" s="3" t="str">
        <f t="shared" si="315"/>
        <v/>
      </c>
      <c r="Y1646" s="3" t="str">
        <f t="shared" si="316"/>
        <v/>
      </c>
      <c r="Z1646" s="3" t="str">
        <f t="shared" si="317"/>
        <v/>
      </c>
      <c r="AA1646" s="3" t="str">
        <f t="shared" si="318"/>
        <v/>
      </c>
      <c r="AB1646" s="249" t="str">
        <f t="shared" si="319"/>
        <v/>
      </c>
      <c r="AC1646" s="3" t="str">
        <f t="shared" si="320"/>
        <v/>
      </c>
      <c r="AD1646" s="5" t="str">
        <f t="shared" si="323"/>
        <v/>
      </c>
      <c r="AE1646" s="3" t="str">
        <f t="shared" si="321"/>
        <v/>
      </c>
      <c r="AF1646" s="3"/>
      <c r="AH1646">
        <f>MATCH(ROUND(M1646,0)&amp;ROUND(N1646,0),樣點!N:N,0)</f>
        <v>746</v>
      </c>
      <c r="AI1646" s="5">
        <f t="shared" si="322"/>
        <v>7.6388890156522393E-3</v>
      </c>
    </row>
    <row r="1647" spans="3:35">
      <c r="C1647" s="246" t="s">
        <v>824</v>
      </c>
      <c r="D1647" s="246" t="s">
        <v>828</v>
      </c>
      <c r="E1647" s="246" t="s">
        <v>834</v>
      </c>
      <c r="F1647" s="246" t="s">
        <v>835</v>
      </c>
      <c r="G1647" s="246">
        <v>2019</v>
      </c>
      <c r="H1647" s="246">
        <v>5</v>
      </c>
      <c r="I1647" s="246">
        <v>23</v>
      </c>
      <c r="J1647" s="246">
        <v>1</v>
      </c>
      <c r="K1647" s="246" t="s">
        <v>831</v>
      </c>
      <c r="L1647" s="247">
        <v>5</v>
      </c>
      <c r="M1647" s="246">
        <v>285218</v>
      </c>
      <c r="N1647" s="246">
        <v>2738732</v>
      </c>
      <c r="O1647" s="246">
        <v>8</v>
      </c>
      <c r="P1647" s="246">
        <v>23</v>
      </c>
      <c r="Q1647" s="246">
        <v>0</v>
      </c>
      <c r="R1647" s="246"/>
      <c r="S1647" s="246" t="s">
        <v>90</v>
      </c>
      <c r="T1647" s="246" t="s">
        <v>32</v>
      </c>
      <c r="U1647" s="246"/>
      <c r="V1647" t="str">
        <f>INDEX(樣區!H:H,MATCH(F1647,樣區!E:E,0))</f>
        <v>3月,5月</v>
      </c>
      <c r="W1647" s="3" t="str">
        <f t="shared" si="314"/>
        <v>Y</v>
      </c>
      <c r="X1647" s="3" t="str">
        <f t="shared" si="315"/>
        <v/>
      </c>
      <c r="Y1647" s="3" t="str">
        <f t="shared" si="316"/>
        <v/>
      </c>
      <c r="Z1647" s="3" t="str">
        <f t="shared" si="317"/>
        <v/>
      </c>
      <c r="AA1647" s="3" t="str">
        <f t="shared" si="318"/>
        <v/>
      </c>
      <c r="AB1647" s="249" t="str">
        <f t="shared" si="319"/>
        <v/>
      </c>
      <c r="AC1647" s="3" t="str">
        <f t="shared" si="320"/>
        <v/>
      </c>
      <c r="AD1647" s="5" t="str">
        <f t="shared" si="323"/>
        <v/>
      </c>
      <c r="AE1647" s="3" t="str">
        <f t="shared" si="321"/>
        <v/>
      </c>
      <c r="AF1647" s="3"/>
      <c r="AH1647">
        <f>MATCH(ROUND(M1647,0)&amp;ROUND(N1647,0),樣點!N:N,0)</f>
        <v>747</v>
      </c>
      <c r="AI1647" s="5">
        <f t="shared" si="322"/>
        <v>6.9444450200535357E-3</v>
      </c>
    </row>
    <row r="1648" spans="3:35">
      <c r="C1648" s="246" t="s">
        <v>824</v>
      </c>
      <c r="D1648" s="246" t="s">
        <v>828</v>
      </c>
      <c r="E1648" s="246" t="s">
        <v>834</v>
      </c>
      <c r="F1648" s="246" t="s">
        <v>835</v>
      </c>
      <c r="G1648" s="246">
        <v>2019</v>
      </c>
      <c r="H1648" s="246">
        <v>5</v>
      </c>
      <c r="I1648" s="246">
        <v>23</v>
      </c>
      <c r="J1648" s="246">
        <v>1</v>
      </c>
      <c r="K1648" s="246" t="s">
        <v>831</v>
      </c>
      <c r="L1648" s="247">
        <v>6</v>
      </c>
      <c r="M1648" s="246">
        <v>285232</v>
      </c>
      <c r="N1648" s="246">
        <v>2738937</v>
      </c>
      <c r="O1648" s="246">
        <v>8</v>
      </c>
      <c r="P1648" s="246">
        <v>33</v>
      </c>
      <c r="Q1648" s="246">
        <v>0</v>
      </c>
      <c r="R1648" s="246"/>
      <c r="S1648" s="246" t="s">
        <v>90</v>
      </c>
      <c r="T1648" s="246" t="s">
        <v>32</v>
      </c>
      <c r="U1648" s="246"/>
      <c r="V1648" t="str">
        <f>INDEX(樣區!H:H,MATCH(F1648,樣區!E:E,0))</f>
        <v>3月,5月</v>
      </c>
      <c r="W1648" s="3" t="str">
        <f t="shared" si="314"/>
        <v>Y</v>
      </c>
      <c r="X1648" s="3" t="str">
        <f t="shared" si="315"/>
        <v/>
      </c>
      <c r="Y1648" s="3" t="str">
        <f t="shared" si="316"/>
        <v/>
      </c>
      <c r="Z1648" s="3" t="str">
        <f t="shared" si="317"/>
        <v/>
      </c>
      <c r="AA1648" s="3" t="str">
        <f t="shared" si="318"/>
        <v/>
      </c>
      <c r="AB1648" s="249" t="str">
        <f t="shared" si="319"/>
        <v/>
      </c>
      <c r="AC1648" s="3" t="str">
        <f t="shared" si="320"/>
        <v/>
      </c>
      <c r="AD1648" s="5" t="str">
        <f t="shared" si="323"/>
        <v/>
      </c>
      <c r="AE1648" s="3" t="str">
        <f t="shared" si="321"/>
        <v/>
      </c>
      <c r="AF1648" s="3"/>
      <c r="AH1648">
        <f>MATCH(ROUND(M1648,0)&amp;ROUND(N1648,0),樣點!N:N,0)</f>
        <v>748</v>
      </c>
      <c r="AI1648" s="5" t="str">
        <f t="shared" si="322"/>
        <v/>
      </c>
    </row>
    <row r="1649" spans="3:35">
      <c r="C1649" s="246" t="s">
        <v>824</v>
      </c>
      <c r="D1649" s="246" t="s">
        <v>828</v>
      </c>
      <c r="E1649" s="246" t="s">
        <v>836</v>
      </c>
      <c r="F1649" s="246" t="s">
        <v>837</v>
      </c>
      <c r="G1649" s="246">
        <v>2019</v>
      </c>
      <c r="H1649" s="246">
        <v>5</v>
      </c>
      <c r="I1649" s="246">
        <v>22</v>
      </c>
      <c r="J1649" s="246">
        <v>1</v>
      </c>
      <c r="K1649" s="246" t="s">
        <v>831</v>
      </c>
      <c r="L1649" s="247">
        <v>1</v>
      </c>
      <c r="M1649" s="246">
        <v>285313</v>
      </c>
      <c r="N1649" s="246">
        <v>2734431</v>
      </c>
      <c r="O1649" s="246">
        <v>8</v>
      </c>
      <c r="P1649" s="246">
        <v>11</v>
      </c>
      <c r="Q1649" s="246">
        <v>0</v>
      </c>
      <c r="R1649" s="246"/>
      <c r="S1649" s="246" t="s">
        <v>90</v>
      </c>
      <c r="T1649" s="246" t="s">
        <v>32</v>
      </c>
      <c r="U1649" s="246"/>
      <c r="V1649" t="str">
        <f>INDEX(樣區!H:H,MATCH(F1649,樣區!E:E,0))</f>
        <v>3月,5月</v>
      </c>
      <c r="W1649" s="3" t="str">
        <f t="shared" si="314"/>
        <v>Y</v>
      </c>
      <c r="X1649" s="3" t="str">
        <f t="shared" si="315"/>
        <v/>
      </c>
      <c r="Y1649" s="3" t="str">
        <f t="shared" si="316"/>
        <v/>
      </c>
      <c r="Z1649" s="3" t="str">
        <f t="shared" si="317"/>
        <v/>
      </c>
      <c r="AA1649" s="3" t="str">
        <f t="shared" si="318"/>
        <v/>
      </c>
      <c r="AB1649" s="249" t="str">
        <f t="shared" si="319"/>
        <v/>
      </c>
      <c r="AC1649" s="3" t="str">
        <f t="shared" si="320"/>
        <v/>
      </c>
      <c r="AD1649" s="5" t="str">
        <f t="shared" si="323"/>
        <v/>
      </c>
      <c r="AE1649" s="3" t="str">
        <f t="shared" si="321"/>
        <v/>
      </c>
      <c r="AF1649" s="3"/>
      <c r="AH1649">
        <f>MATCH(ROUND(M1649,0)&amp;ROUND(N1649,0),樣點!N:N,0)</f>
        <v>749</v>
      </c>
      <c r="AI1649" s="5">
        <f t="shared" si="322"/>
        <v>4.8611109959892929E-3</v>
      </c>
    </row>
    <row r="1650" spans="3:35">
      <c r="C1650" s="246" t="s">
        <v>824</v>
      </c>
      <c r="D1650" s="246" t="s">
        <v>828</v>
      </c>
      <c r="E1650" s="246" t="s">
        <v>836</v>
      </c>
      <c r="F1650" s="246" t="s">
        <v>837</v>
      </c>
      <c r="G1650" s="246">
        <v>2019</v>
      </c>
      <c r="H1650" s="246">
        <v>5</v>
      </c>
      <c r="I1650" s="246">
        <v>22</v>
      </c>
      <c r="J1650" s="246">
        <v>1</v>
      </c>
      <c r="K1650" s="246" t="s">
        <v>831</v>
      </c>
      <c r="L1650" s="247">
        <v>2</v>
      </c>
      <c r="M1650" s="246">
        <v>285537</v>
      </c>
      <c r="N1650" s="246">
        <v>2734470</v>
      </c>
      <c r="O1650" s="246">
        <v>8</v>
      </c>
      <c r="P1650" s="246">
        <v>18</v>
      </c>
      <c r="Q1650" s="246">
        <v>0</v>
      </c>
      <c r="R1650" s="246"/>
      <c r="S1650" s="246" t="s">
        <v>90</v>
      </c>
      <c r="T1650" s="246" t="s">
        <v>32</v>
      </c>
      <c r="U1650" s="246"/>
      <c r="V1650" t="str">
        <f>INDEX(樣區!H:H,MATCH(F1650,樣區!E:E,0))</f>
        <v>3月,5月</v>
      </c>
      <c r="W1650" s="3" t="str">
        <f t="shared" si="314"/>
        <v>Y</v>
      </c>
      <c r="X1650" s="3" t="str">
        <f t="shared" si="315"/>
        <v/>
      </c>
      <c r="Y1650" s="3" t="str">
        <f t="shared" si="316"/>
        <v/>
      </c>
      <c r="Z1650" s="3" t="str">
        <f t="shared" si="317"/>
        <v/>
      </c>
      <c r="AA1650" s="3" t="str">
        <f t="shared" si="318"/>
        <v/>
      </c>
      <c r="AB1650" s="249" t="str">
        <f t="shared" si="319"/>
        <v/>
      </c>
      <c r="AC1650" s="3" t="str">
        <f t="shared" si="320"/>
        <v/>
      </c>
      <c r="AD1650" s="5" t="str">
        <f t="shared" si="323"/>
        <v/>
      </c>
      <c r="AE1650" s="3" t="str">
        <f t="shared" si="321"/>
        <v/>
      </c>
      <c r="AF1650" s="3"/>
      <c r="AH1650">
        <f>MATCH(ROUND(M1650,0)&amp;ROUND(N1650,0),樣點!N:N,0)</f>
        <v>750</v>
      </c>
      <c r="AI1650" s="5">
        <f t="shared" si="322"/>
        <v>6.9444440305233002E-3</v>
      </c>
    </row>
    <row r="1651" spans="3:35">
      <c r="C1651" s="246" t="s">
        <v>824</v>
      </c>
      <c r="D1651" s="246" t="s">
        <v>828</v>
      </c>
      <c r="E1651" s="246" t="s">
        <v>836</v>
      </c>
      <c r="F1651" s="246" t="s">
        <v>837</v>
      </c>
      <c r="G1651" s="246">
        <v>2019</v>
      </c>
      <c r="H1651" s="246">
        <v>5</v>
      </c>
      <c r="I1651" s="246">
        <v>22</v>
      </c>
      <c r="J1651" s="246">
        <v>1</v>
      </c>
      <c r="K1651" s="246" t="s">
        <v>831</v>
      </c>
      <c r="L1651" s="247">
        <v>3</v>
      </c>
      <c r="M1651" s="246">
        <v>285688</v>
      </c>
      <c r="N1651" s="246">
        <v>2734279</v>
      </c>
      <c r="O1651" s="246">
        <v>8</v>
      </c>
      <c r="P1651" s="246">
        <v>28</v>
      </c>
      <c r="Q1651" s="246">
        <v>0</v>
      </c>
      <c r="R1651" s="246"/>
      <c r="S1651" s="246" t="s">
        <v>90</v>
      </c>
      <c r="T1651" s="246" t="s">
        <v>32</v>
      </c>
      <c r="U1651" s="246"/>
      <c r="V1651" t="str">
        <f>INDEX(樣區!H:H,MATCH(F1651,樣區!E:E,0))</f>
        <v>3月,5月</v>
      </c>
      <c r="W1651" s="3" t="str">
        <f t="shared" si="314"/>
        <v>Y</v>
      </c>
      <c r="X1651" s="3" t="str">
        <f t="shared" si="315"/>
        <v/>
      </c>
      <c r="Y1651" s="3" t="str">
        <f t="shared" si="316"/>
        <v/>
      </c>
      <c r="Z1651" s="3" t="str">
        <f t="shared" si="317"/>
        <v/>
      </c>
      <c r="AA1651" s="3" t="str">
        <f t="shared" si="318"/>
        <v/>
      </c>
      <c r="AB1651" s="249" t="str">
        <f t="shared" si="319"/>
        <v/>
      </c>
      <c r="AC1651" s="3" t="str">
        <f t="shared" si="320"/>
        <v/>
      </c>
      <c r="AD1651" s="5" t="str">
        <f t="shared" si="323"/>
        <v/>
      </c>
      <c r="AE1651" s="3" t="str">
        <f t="shared" si="321"/>
        <v/>
      </c>
      <c r="AF1651" s="3"/>
      <c r="AH1651">
        <f>MATCH(ROUND(M1651,0)&amp;ROUND(N1651,0),樣點!N:N,0)</f>
        <v>751</v>
      </c>
      <c r="AI1651" s="5">
        <f t="shared" si="322"/>
        <v>8.3333340007811785E-3</v>
      </c>
    </row>
    <row r="1652" spans="3:35">
      <c r="C1652" s="246" t="s">
        <v>824</v>
      </c>
      <c r="D1652" s="246" t="s">
        <v>828</v>
      </c>
      <c r="E1652" s="246" t="s">
        <v>836</v>
      </c>
      <c r="F1652" s="246" t="s">
        <v>837</v>
      </c>
      <c r="G1652" s="246">
        <v>2019</v>
      </c>
      <c r="H1652" s="246">
        <v>5</v>
      </c>
      <c r="I1652" s="246">
        <v>22</v>
      </c>
      <c r="J1652" s="246">
        <v>1</v>
      </c>
      <c r="K1652" s="246" t="s">
        <v>831</v>
      </c>
      <c r="L1652" s="247">
        <v>4</v>
      </c>
      <c r="M1652" s="246">
        <v>285889</v>
      </c>
      <c r="N1652" s="246">
        <v>2734247</v>
      </c>
      <c r="O1652" s="246">
        <v>8</v>
      </c>
      <c r="P1652" s="246">
        <v>40</v>
      </c>
      <c r="Q1652" s="246">
        <v>0</v>
      </c>
      <c r="R1652" s="246"/>
      <c r="S1652" s="246" t="s">
        <v>90</v>
      </c>
      <c r="T1652" s="246" t="s">
        <v>32</v>
      </c>
      <c r="U1652" s="246"/>
      <c r="V1652" t="str">
        <f>INDEX(樣區!H:H,MATCH(F1652,樣區!E:E,0))</f>
        <v>3月,5月</v>
      </c>
      <c r="W1652" s="3" t="str">
        <f t="shared" si="314"/>
        <v>Y</v>
      </c>
      <c r="X1652" s="3" t="str">
        <f t="shared" si="315"/>
        <v/>
      </c>
      <c r="Y1652" s="3" t="str">
        <f t="shared" si="316"/>
        <v/>
      </c>
      <c r="Z1652" s="3" t="str">
        <f t="shared" si="317"/>
        <v/>
      </c>
      <c r="AA1652" s="3" t="str">
        <f t="shared" si="318"/>
        <v/>
      </c>
      <c r="AB1652" s="249" t="str">
        <f t="shared" si="319"/>
        <v/>
      </c>
      <c r="AC1652" s="3" t="str">
        <f t="shared" si="320"/>
        <v/>
      </c>
      <c r="AD1652" s="5" t="str">
        <f t="shared" si="323"/>
        <v/>
      </c>
      <c r="AE1652" s="3" t="str">
        <f t="shared" si="321"/>
        <v/>
      </c>
      <c r="AF1652" s="3"/>
      <c r="AH1652">
        <f>MATCH(ROUND(M1652,0)&amp;ROUND(N1652,0),樣點!N:N,0)</f>
        <v>752</v>
      </c>
      <c r="AI1652" s="5">
        <f t="shared" si="322"/>
        <v>7.6388890156522393E-3</v>
      </c>
    </row>
    <row r="1653" spans="3:35">
      <c r="C1653" s="246" t="s">
        <v>824</v>
      </c>
      <c r="D1653" s="246" t="s">
        <v>828</v>
      </c>
      <c r="E1653" s="246" t="s">
        <v>836</v>
      </c>
      <c r="F1653" s="246" t="s">
        <v>837</v>
      </c>
      <c r="G1653" s="246">
        <v>2019</v>
      </c>
      <c r="H1653" s="246">
        <v>5</v>
      </c>
      <c r="I1653" s="246">
        <v>22</v>
      </c>
      <c r="J1653" s="246">
        <v>1</v>
      </c>
      <c r="K1653" s="246" t="s">
        <v>831</v>
      </c>
      <c r="L1653" s="247">
        <v>5</v>
      </c>
      <c r="M1653" s="246">
        <v>286094</v>
      </c>
      <c r="N1653" s="246">
        <v>2734190</v>
      </c>
      <c r="O1653" s="246">
        <v>8</v>
      </c>
      <c r="P1653" s="246">
        <v>51</v>
      </c>
      <c r="Q1653" s="246">
        <v>0</v>
      </c>
      <c r="R1653" s="246"/>
      <c r="S1653" s="246" t="s">
        <v>90</v>
      </c>
      <c r="T1653" s="246" t="s">
        <v>32</v>
      </c>
      <c r="U1653" s="246"/>
      <c r="V1653" t="str">
        <f>INDEX(樣區!H:H,MATCH(F1653,樣區!E:E,0))</f>
        <v>3月,5月</v>
      </c>
      <c r="W1653" s="3" t="str">
        <f t="shared" si="314"/>
        <v>Y</v>
      </c>
      <c r="X1653" s="3" t="str">
        <f t="shared" si="315"/>
        <v/>
      </c>
      <c r="Y1653" s="3" t="str">
        <f t="shared" si="316"/>
        <v/>
      </c>
      <c r="Z1653" s="3" t="str">
        <f t="shared" si="317"/>
        <v/>
      </c>
      <c r="AA1653" s="3" t="str">
        <f t="shared" si="318"/>
        <v/>
      </c>
      <c r="AB1653" s="249" t="str">
        <f t="shared" si="319"/>
        <v/>
      </c>
      <c r="AC1653" s="3" t="str">
        <f t="shared" si="320"/>
        <v/>
      </c>
      <c r="AD1653" s="5" t="str">
        <f t="shared" si="323"/>
        <v/>
      </c>
      <c r="AE1653" s="3" t="str">
        <f t="shared" si="321"/>
        <v/>
      </c>
      <c r="AF1653" s="3"/>
      <c r="AH1653">
        <f>MATCH(ROUND(M1653,0)&amp;ROUND(N1653,0),樣點!N:N,0)</f>
        <v>753</v>
      </c>
      <c r="AI1653" s="5">
        <f t="shared" si="322"/>
        <v>6.2499999767169356E-3</v>
      </c>
    </row>
    <row r="1654" spans="3:35">
      <c r="C1654" s="246" t="s">
        <v>824</v>
      </c>
      <c r="D1654" s="246" t="s">
        <v>828</v>
      </c>
      <c r="E1654" s="246" t="s">
        <v>836</v>
      </c>
      <c r="F1654" s="246" t="s">
        <v>837</v>
      </c>
      <c r="G1654" s="246">
        <v>2019</v>
      </c>
      <c r="H1654" s="246">
        <v>5</v>
      </c>
      <c r="I1654" s="246">
        <v>22</v>
      </c>
      <c r="J1654" s="246">
        <v>1</v>
      </c>
      <c r="K1654" s="246" t="s">
        <v>831</v>
      </c>
      <c r="L1654" s="247">
        <v>6</v>
      </c>
      <c r="M1654" s="246">
        <v>286308</v>
      </c>
      <c r="N1654" s="246">
        <v>2734190</v>
      </c>
      <c r="O1654" s="246">
        <v>9</v>
      </c>
      <c r="P1654" s="246">
        <v>0</v>
      </c>
      <c r="Q1654" s="246">
        <v>0</v>
      </c>
      <c r="R1654" s="246"/>
      <c r="S1654" s="246" t="s">
        <v>90</v>
      </c>
      <c r="T1654" s="246" t="s">
        <v>32</v>
      </c>
      <c r="U1654" s="246"/>
      <c r="V1654" t="str">
        <f>INDEX(樣區!H:H,MATCH(F1654,樣區!E:E,0))</f>
        <v>3月,5月</v>
      </c>
      <c r="W1654" s="3" t="str">
        <f t="shared" si="314"/>
        <v>Y</v>
      </c>
      <c r="X1654" s="3" t="str">
        <f t="shared" si="315"/>
        <v/>
      </c>
      <c r="Y1654" s="3" t="str">
        <f t="shared" si="316"/>
        <v/>
      </c>
      <c r="Z1654" s="3" t="str">
        <f t="shared" si="317"/>
        <v/>
      </c>
      <c r="AA1654" s="3" t="str">
        <f t="shared" si="318"/>
        <v/>
      </c>
      <c r="AB1654" s="249" t="str">
        <f t="shared" si="319"/>
        <v/>
      </c>
      <c r="AC1654" s="3" t="str">
        <f t="shared" si="320"/>
        <v/>
      </c>
      <c r="AD1654" s="5" t="str">
        <f t="shared" si="323"/>
        <v/>
      </c>
      <c r="AE1654" s="3" t="str">
        <f t="shared" si="321"/>
        <v/>
      </c>
      <c r="AF1654" s="3"/>
      <c r="AH1654">
        <f>MATCH(ROUND(M1654,0)&amp;ROUND(N1654,0),樣點!N:N,0)</f>
        <v>754</v>
      </c>
      <c r="AI1654" s="5" t="str">
        <f t="shared" si="322"/>
        <v/>
      </c>
    </row>
    <row r="1655" spans="3:35">
      <c r="C1655" s="246" t="s">
        <v>824</v>
      </c>
      <c r="D1655" s="246" t="s">
        <v>828</v>
      </c>
      <c r="E1655" s="246" t="s">
        <v>838</v>
      </c>
      <c r="F1655" s="246" t="s">
        <v>839</v>
      </c>
      <c r="G1655" s="246">
        <v>2019</v>
      </c>
      <c r="H1655" s="246">
        <v>5</v>
      </c>
      <c r="I1655" s="246">
        <v>21</v>
      </c>
      <c r="J1655" s="246">
        <v>1</v>
      </c>
      <c r="K1655" s="246" t="s">
        <v>831</v>
      </c>
      <c r="L1655" s="247">
        <v>1</v>
      </c>
      <c r="M1655" s="246">
        <v>282378</v>
      </c>
      <c r="N1655" s="246">
        <v>2743463</v>
      </c>
      <c r="O1655" s="246">
        <v>7</v>
      </c>
      <c r="P1655" s="246">
        <v>45</v>
      </c>
      <c r="Q1655" s="246">
        <v>0</v>
      </c>
      <c r="R1655" s="246"/>
      <c r="S1655" s="246" t="s">
        <v>90</v>
      </c>
      <c r="T1655" s="246" t="s">
        <v>32</v>
      </c>
      <c r="U1655" s="246"/>
      <c r="V1655" t="str">
        <f>INDEX(樣區!H:H,MATCH(F1655,樣區!E:E,0))</f>
        <v>3月,5月</v>
      </c>
      <c r="W1655" s="3" t="str">
        <f t="shared" si="314"/>
        <v>Y</v>
      </c>
      <c r="X1655" s="3" t="str">
        <f t="shared" si="315"/>
        <v/>
      </c>
      <c r="Y1655" s="3" t="str">
        <f t="shared" si="316"/>
        <v/>
      </c>
      <c r="Z1655" s="3" t="str">
        <f t="shared" si="317"/>
        <v/>
      </c>
      <c r="AA1655" s="3" t="str">
        <f t="shared" si="318"/>
        <v/>
      </c>
      <c r="AB1655" s="249" t="str">
        <f t="shared" si="319"/>
        <v/>
      </c>
      <c r="AC1655" s="3" t="str">
        <f t="shared" si="320"/>
        <v/>
      </c>
      <c r="AD1655" s="5" t="str">
        <f t="shared" si="323"/>
        <v/>
      </c>
      <c r="AE1655" s="3" t="str">
        <f t="shared" si="321"/>
        <v/>
      </c>
      <c r="AF1655" s="3"/>
      <c r="AH1655">
        <f>MATCH(ROUND(M1655,0)&amp;ROUND(N1655,0),樣點!N:N,0)</f>
        <v>755</v>
      </c>
      <c r="AI1655" s="5">
        <f t="shared" si="322"/>
        <v>6.9444450200535357E-3</v>
      </c>
    </row>
    <row r="1656" spans="3:35">
      <c r="C1656" s="246" t="s">
        <v>824</v>
      </c>
      <c r="D1656" s="246" t="s">
        <v>828</v>
      </c>
      <c r="E1656" s="246" t="s">
        <v>838</v>
      </c>
      <c r="F1656" s="246" t="s">
        <v>839</v>
      </c>
      <c r="G1656" s="246">
        <v>2019</v>
      </c>
      <c r="H1656" s="246">
        <v>5</v>
      </c>
      <c r="I1656" s="246">
        <v>21</v>
      </c>
      <c r="J1656" s="246">
        <v>1</v>
      </c>
      <c r="K1656" s="246" t="s">
        <v>831</v>
      </c>
      <c r="L1656" s="247">
        <v>2</v>
      </c>
      <c r="M1656" s="246">
        <v>282180</v>
      </c>
      <c r="N1656" s="246">
        <v>2743371</v>
      </c>
      <c r="O1656" s="246">
        <v>7</v>
      </c>
      <c r="P1656" s="246">
        <v>55</v>
      </c>
      <c r="Q1656" s="246">
        <v>0</v>
      </c>
      <c r="R1656" s="246"/>
      <c r="S1656" s="246" t="s">
        <v>90</v>
      </c>
      <c r="T1656" s="246" t="s">
        <v>32</v>
      </c>
      <c r="U1656" s="246"/>
      <c r="V1656" t="str">
        <f>INDEX(樣區!H:H,MATCH(F1656,樣區!E:E,0))</f>
        <v>3月,5月</v>
      </c>
      <c r="W1656" s="3" t="str">
        <f t="shared" si="314"/>
        <v>Y</v>
      </c>
      <c r="X1656" s="3" t="str">
        <f t="shared" si="315"/>
        <v/>
      </c>
      <c r="Y1656" s="3" t="str">
        <f t="shared" si="316"/>
        <v/>
      </c>
      <c r="Z1656" s="3" t="str">
        <f t="shared" si="317"/>
        <v/>
      </c>
      <c r="AA1656" s="3" t="str">
        <f t="shared" si="318"/>
        <v/>
      </c>
      <c r="AB1656" s="249" t="str">
        <f t="shared" si="319"/>
        <v/>
      </c>
      <c r="AC1656" s="3" t="str">
        <f t="shared" si="320"/>
        <v/>
      </c>
      <c r="AD1656" s="5" t="str">
        <f t="shared" si="323"/>
        <v/>
      </c>
      <c r="AE1656" s="3" t="str">
        <f t="shared" si="321"/>
        <v/>
      </c>
      <c r="AF1656" s="3"/>
      <c r="AH1656">
        <f>MATCH(ROUND(M1656,0)&amp;ROUND(N1656,0),樣點!N:N,0)</f>
        <v>756</v>
      </c>
      <c r="AI1656" s="5">
        <f t="shared" si="322"/>
        <v>6.9444439723156393E-3</v>
      </c>
    </row>
    <row r="1657" spans="3:35">
      <c r="C1657" s="246" t="s">
        <v>824</v>
      </c>
      <c r="D1657" s="246" t="s">
        <v>828</v>
      </c>
      <c r="E1657" s="246" t="s">
        <v>838</v>
      </c>
      <c r="F1657" s="246" t="s">
        <v>839</v>
      </c>
      <c r="G1657" s="246">
        <v>2019</v>
      </c>
      <c r="H1657" s="246">
        <v>5</v>
      </c>
      <c r="I1657" s="246">
        <v>21</v>
      </c>
      <c r="J1657" s="246">
        <v>1</v>
      </c>
      <c r="K1657" s="246" t="s">
        <v>831</v>
      </c>
      <c r="L1657" s="247">
        <v>3</v>
      </c>
      <c r="M1657" s="246">
        <v>281983</v>
      </c>
      <c r="N1657" s="246">
        <v>2743408</v>
      </c>
      <c r="O1657" s="246">
        <v>8</v>
      </c>
      <c r="P1657" s="246">
        <v>5</v>
      </c>
      <c r="Q1657" s="246">
        <v>0</v>
      </c>
      <c r="R1657" s="246"/>
      <c r="S1657" s="246" t="s">
        <v>90</v>
      </c>
      <c r="T1657" s="246" t="s">
        <v>32</v>
      </c>
      <c r="U1657" s="246"/>
      <c r="V1657" t="str">
        <f>INDEX(樣區!H:H,MATCH(F1657,樣區!E:E,0))</f>
        <v>3月,5月</v>
      </c>
      <c r="W1657" s="3" t="str">
        <f t="shared" si="314"/>
        <v>Y</v>
      </c>
      <c r="X1657" s="3" t="str">
        <f t="shared" si="315"/>
        <v/>
      </c>
      <c r="Y1657" s="3" t="str">
        <f t="shared" si="316"/>
        <v/>
      </c>
      <c r="Z1657" s="3" t="str">
        <f t="shared" si="317"/>
        <v/>
      </c>
      <c r="AA1657" s="3" t="str">
        <f t="shared" si="318"/>
        <v/>
      </c>
      <c r="AB1657" s="249" t="str">
        <f t="shared" si="319"/>
        <v/>
      </c>
      <c r="AC1657" s="3" t="str">
        <f t="shared" si="320"/>
        <v/>
      </c>
      <c r="AD1657" s="5" t="str">
        <f t="shared" si="323"/>
        <v/>
      </c>
      <c r="AE1657" s="3" t="str">
        <f t="shared" si="321"/>
        <v/>
      </c>
      <c r="AF1657" s="3"/>
      <c r="AH1657">
        <f>MATCH(ROUND(M1657,0)&amp;ROUND(N1657,0),樣點!N:N,0)</f>
        <v>757</v>
      </c>
      <c r="AI1657" s="5">
        <f t="shared" si="322"/>
        <v>6.9444450200535357E-3</v>
      </c>
    </row>
    <row r="1658" spans="3:35">
      <c r="C1658" s="246" t="s">
        <v>824</v>
      </c>
      <c r="D1658" s="246" t="s">
        <v>828</v>
      </c>
      <c r="E1658" s="246" t="s">
        <v>838</v>
      </c>
      <c r="F1658" s="246" t="s">
        <v>839</v>
      </c>
      <c r="G1658" s="246">
        <v>2019</v>
      </c>
      <c r="H1658" s="246">
        <v>5</v>
      </c>
      <c r="I1658" s="246">
        <v>21</v>
      </c>
      <c r="J1658" s="246">
        <v>1</v>
      </c>
      <c r="K1658" s="246" t="s">
        <v>831</v>
      </c>
      <c r="L1658" s="247">
        <v>4</v>
      </c>
      <c r="M1658" s="246">
        <v>281765</v>
      </c>
      <c r="N1658" s="246">
        <v>2743454</v>
      </c>
      <c r="O1658" s="246">
        <v>8</v>
      </c>
      <c r="P1658" s="246">
        <v>15</v>
      </c>
      <c r="Q1658" s="246">
        <v>0</v>
      </c>
      <c r="R1658" s="246"/>
      <c r="S1658" s="246" t="s">
        <v>90</v>
      </c>
      <c r="T1658" s="246" t="s">
        <v>32</v>
      </c>
      <c r="U1658" s="246"/>
      <c r="V1658" t="str">
        <f>INDEX(樣區!H:H,MATCH(F1658,樣區!E:E,0))</f>
        <v>3月,5月</v>
      </c>
      <c r="W1658" s="3" t="str">
        <f t="shared" si="314"/>
        <v>Y</v>
      </c>
      <c r="X1658" s="3" t="str">
        <f t="shared" si="315"/>
        <v/>
      </c>
      <c r="Y1658" s="3" t="str">
        <f t="shared" si="316"/>
        <v/>
      </c>
      <c r="Z1658" s="3" t="str">
        <f t="shared" si="317"/>
        <v/>
      </c>
      <c r="AA1658" s="3" t="str">
        <f t="shared" si="318"/>
        <v/>
      </c>
      <c r="AB1658" s="249" t="str">
        <f t="shared" si="319"/>
        <v/>
      </c>
      <c r="AC1658" s="3" t="str">
        <f t="shared" si="320"/>
        <v/>
      </c>
      <c r="AD1658" s="5" t="str">
        <f t="shared" si="323"/>
        <v/>
      </c>
      <c r="AE1658" s="3" t="str">
        <f t="shared" si="321"/>
        <v/>
      </c>
      <c r="AF1658" s="3"/>
      <c r="AH1658">
        <f>MATCH(ROUND(M1658,0)&amp;ROUND(N1658,0),樣點!N:N,0)</f>
        <v>758</v>
      </c>
      <c r="AI1658" s="5">
        <f t="shared" si="322"/>
        <v>6.2499999767169356E-3</v>
      </c>
    </row>
    <row r="1659" spans="3:35">
      <c r="C1659" s="246" t="s">
        <v>824</v>
      </c>
      <c r="D1659" s="246" t="s">
        <v>828</v>
      </c>
      <c r="E1659" s="246" t="s">
        <v>838</v>
      </c>
      <c r="F1659" s="246" t="s">
        <v>839</v>
      </c>
      <c r="G1659" s="246">
        <v>2019</v>
      </c>
      <c r="H1659" s="246">
        <v>5</v>
      </c>
      <c r="I1659" s="246">
        <v>21</v>
      </c>
      <c r="J1659" s="246">
        <v>1</v>
      </c>
      <c r="K1659" s="246" t="s">
        <v>831</v>
      </c>
      <c r="L1659" s="247">
        <v>5</v>
      </c>
      <c r="M1659" s="246">
        <v>281646</v>
      </c>
      <c r="N1659" s="246">
        <v>2743284</v>
      </c>
      <c r="O1659" s="246">
        <v>8</v>
      </c>
      <c r="P1659" s="246">
        <v>24</v>
      </c>
      <c r="Q1659" s="246">
        <v>0</v>
      </c>
      <c r="R1659" s="246"/>
      <c r="S1659" s="246" t="s">
        <v>90</v>
      </c>
      <c r="T1659" s="246" t="s">
        <v>32</v>
      </c>
      <c r="U1659" s="246"/>
      <c r="V1659" t="str">
        <f>INDEX(樣區!H:H,MATCH(F1659,樣區!E:E,0))</f>
        <v>3月,5月</v>
      </c>
      <c r="W1659" s="3" t="str">
        <f t="shared" si="314"/>
        <v>Y</v>
      </c>
      <c r="X1659" s="3" t="str">
        <f t="shared" si="315"/>
        <v/>
      </c>
      <c r="Y1659" s="3" t="str">
        <f t="shared" si="316"/>
        <v/>
      </c>
      <c r="Z1659" s="3" t="str">
        <f t="shared" si="317"/>
        <v/>
      </c>
      <c r="AA1659" s="3" t="str">
        <f t="shared" si="318"/>
        <v/>
      </c>
      <c r="AB1659" s="249" t="str">
        <f t="shared" si="319"/>
        <v/>
      </c>
      <c r="AC1659" s="3" t="str">
        <f t="shared" si="320"/>
        <v/>
      </c>
      <c r="AD1659" s="5" t="str">
        <f t="shared" si="323"/>
        <v/>
      </c>
      <c r="AE1659" s="3" t="str">
        <f t="shared" si="321"/>
        <v/>
      </c>
      <c r="AF1659" s="3"/>
      <c r="AH1659">
        <f>MATCH(ROUND(M1659,0)&amp;ROUND(N1659,0),樣點!N:N,0)</f>
        <v>759</v>
      </c>
      <c r="AI1659" s="5">
        <f t="shared" si="322"/>
        <v>7.6388880261220038E-3</v>
      </c>
    </row>
    <row r="1660" spans="3:35">
      <c r="C1660" s="246" t="s">
        <v>824</v>
      </c>
      <c r="D1660" s="246" t="s">
        <v>828</v>
      </c>
      <c r="E1660" s="246" t="s">
        <v>838</v>
      </c>
      <c r="F1660" s="246" t="s">
        <v>839</v>
      </c>
      <c r="G1660" s="246">
        <v>2019</v>
      </c>
      <c r="H1660" s="246">
        <v>5</v>
      </c>
      <c r="I1660" s="246">
        <v>21</v>
      </c>
      <c r="J1660" s="246">
        <v>1</v>
      </c>
      <c r="K1660" s="246" t="s">
        <v>831</v>
      </c>
      <c r="L1660" s="247">
        <v>6</v>
      </c>
      <c r="M1660" s="246">
        <v>281547</v>
      </c>
      <c r="N1660" s="246">
        <v>2743473</v>
      </c>
      <c r="O1660" s="246">
        <v>8</v>
      </c>
      <c r="P1660" s="246">
        <v>35</v>
      </c>
      <c r="Q1660" s="246">
        <v>0</v>
      </c>
      <c r="R1660" s="246"/>
      <c r="S1660" s="246" t="s">
        <v>90</v>
      </c>
      <c r="T1660" s="246" t="s">
        <v>32</v>
      </c>
      <c r="U1660" s="246"/>
      <c r="V1660" t="str">
        <f>INDEX(樣區!H:H,MATCH(F1660,樣區!E:E,0))</f>
        <v>3月,5月</v>
      </c>
      <c r="W1660" s="3" t="str">
        <f t="shared" si="314"/>
        <v>Y</v>
      </c>
      <c r="X1660" s="3" t="str">
        <f t="shared" si="315"/>
        <v/>
      </c>
      <c r="Y1660" s="3" t="str">
        <f t="shared" si="316"/>
        <v/>
      </c>
      <c r="Z1660" s="3" t="str">
        <f t="shared" si="317"/>
        <v/>
      </c>
      <c r="AA1660" s="3" t="str">
        <f t="shared" si="318"/>
        <v/>
      </c>
      <c r="AB1660" s="249" t="str">
        <f t="shared" si="319"/>
        <v/>
      </c>
      <c r="AC1660" s="3" t="str">
        <f t="shared" si="320"/>
        <v/>
      </c>
      <c r="AD1660" s="5" t="str">
        <f t="shared" si="323"/>
        <v/>
      </c>
      <c r="AE1660" s="3" t="str">
        <f t="shared" si="321"/>
        <v/>
      </c>
      <c r="AF1660" s="3"/>
      <c r="AH1660">
        <f>MATCH(ROUND(M1660,0)&amp;ROUND(N1660,0),樣點!N:N,0)</f>
        <v>760</v>
      </c>
      <c r="AI1660" s="5" t="str">
        <f t="shared" si="322"/>
        <v/>
      </c>
    </row>
    <row r="1661" spans="3:35">
      <c r="C1661" s="246" t="s">
        <v>824</v>
      </c>
      <c r="D1661" s="246" t="s">
        <v>828</v>
      </c>
      <c r="E1661" s="246" t="s">
        <v>840</v>
      </c>
      <c r="F1661" s="246" t="s">
        <v>841</v>
      </c>
      <c r="G1661" s="246">
        <v>2019</v>
      </c>
      <c r="H1661" s="246">
        <v>5</v>
      </c>
      <c r="I1661" s="246">
        <v>27</v>
      </c>
      <c r="J1661" s="246">
        <v>1</v>
      </c>
      <c r="K1661" s="246" t="s">
        <v>831</v>
      </c>
      <c r="L1661" s="247">
        <v>1</v>
      </c>
      <c r="M1661" s="246">
        <v>287886</v>
      </c>
      <c r="N1661" s="246">
        <v>2743311</v>
      </c>
      <c r="O1661" s="246">
        <v>7</v>
      </c>
      <c r="P1661" s="246">
        <v>40</v>
      </c>
      <c r="Q1661" s="246">
        <v>0</v>
      </c>
      <c r="R1661" s="246"/>
      <c r="S1661" s="246" t="s">
        <v>90</v>
      </c>
      <c r="T1661" s="246" t="s">
        <v>32</v>
      </c>
      <c r="U1661" s="246"/>
      <c r="V1661" t="str">
        <f>INDEX(樣區!H:H,MATCH(F1661,樣區!E:E,0))</f>
        <v>3月,5月</v>
      </c>
      <c r="W1661" s="3" t="str">
        <f t="shared" si="314"/>
        <v>Y</v>
      </c>
      <c r="X1661" s="3" t="str">
        <f t="shared" si="315"/>
        <v/>
      </c>
      <c r="Y1661" s="3" t="str">
        <f t="shared" si="316"/>
        <v/>
      </c>
      <c r="Z1661" s="3" t="str">
        <f t="shared" si="317"/>
        <v/>
      </c>
      <c r="AA1661" s="3" t="str">
        <f t="shared" si="318"/>
        <v/>
      </c>
      <c r="AB1661" s="249" t="str">
        <f t="shared" si="319"/>
        <v/>
      </c>
      <c r="AC1661" s="3" t="str">
        <f t="shared" si="320"/>
        <v/>
      </c>
      <c r="AD1661" s="5" t="str">
        <f t="shared" si="323"/>
        <v/>
      </c>
      <c r="AE1661" s="3" t="str">
        <f t="shared" si="321"/>
        <v/>
      </c>
      <c r="AF1661" s="3"/>
      <c r="AH1661">
        <f>MATCH(ROUND(M1661,0)&amp;ROUND(N1661,0),樣點!N:N,0)</f>
        <v>761</v>
      </c>
      <c r="AI1661" s="5">
        <f t="shared" si="322"/>
        <v>8.3333330112509429E-3</v>
      </c>
    </row>
    <row r="1662" spans="3:35">
      <c r="C1662" s="246" t="s">
        <v>824</v>
      </c>
      <c r="D1662" s="246" t="s">
        <v>828</v>
      </c>
      <c r="E1662" s="246" t="s">
        <v>840</v>
      </c>
      <c r="F1662" s="246" t="s">
        <v>841</v>
      </c>
      <c r="G1662" s="246">
        <v>2019</v>
      </c>
      <c r="H1662" s="246">
        <v>5</v>
      </c>
      <c r="I1662" s="246">
        <v>27</v>
      </c>
      <c r="J1662" s="246">
        <v>1</v>
      </c>
      <c r="K1662" s="246" t="s">
        <v>831</v>
      </c>
      <c r="L1662" s="247">
        <v>2</v>
      </c>
      <c r="M1662" s="246">
        <v>287530</v>
      </c>
      <c r="N1662" s="246">
        <v>2743518</v>
      </c>
      <c r="O1662" s="246">
        <v>7</v>
      </c>
      <c r="P1662" s="246">
        <v>52</v>
      </c>
      <c r="Q1662" s="246">
        <v>0</v>
      </c>
      <c r="R1662" s="246"/>
      <c r="S1662" s="246" t="s">
        <v>90</v>
      </c>
      <c r="T1662" s="246" t="s">
        <v>32</v>
      </c>
      <c r="U1662" s="246"/>
      <c r="V1662" t="str">
        <f>INDEX(樣區!H:H,MATCH(F1662,樣區!E:E,0))</f>
        <v>3月,5月</v>
      </c>
      <c r="W1662" s="3" t="str">
        <f t="shared" si="314"/>
        <v>Y</v>
      </c>
      <c r="X1662" s="3" t="str">
        <f t="shared" si="315"/>
        <v/>
      </c>
      <c r="Y1662" s="3" t="str">
        <f t="shared" si="316"/>
        <v/>
      </c>
      <c r="Z1662" s="3" t="str">
        <f t="shared" si="317"/>
        <v/>
      </c>
      <c r="AA1662" s="3" t="str">
        <f t="shared" si="318"/>
        <v/>
      </c>
      <c r="AB1662" s="249" t="str">
        <f t="shared" si="319"/>
        <v/>
      </c>
      <c r="AC1662" s="3" t="str">
        <f t="shared" si="320"/>
        <v/>
      </c>
      <c r="AD1662" s="5" t="str">
        <f t="shared" si="323"/>
        <v/>
      </c>
      <c r="AE1662" s="3" t="str">
        <f t="shared" si="321"/>
        <v/>
      </c>
      <c r="AF1662" s="3"/>
      <c r="AH1662">
        <f>MATCH(ROUND(M1662,0)&amp;ROUND(N1662,0),樣點!N:N,0)</f>
        <v>762</v>
      </c>
      <c r="AI1662" s="5">
        <f t="shared" si="322"/>
        <v>9.0277779963798821E-3</v>
      </c>
    </row>
    <row r="1663" spans="3:35">
      <c r="C1663" s="246" t="s">
        <v>824</v>
      </c>
      <c r="D1663" s="246" t="s">
        <v>828</v>
      </c>
      <c r="E1663" s="246" t="s">
        <v>840</v>
      </c>
      <c r="F1663" s="246" t="s">
        <v>841</v>
      </c>
      <c r="G1663" s="246">
        <v>2019</v>
      </c>
      <c r="H1663" s="246">
        <v>5</v>
      </c>
      <c r="I1663" s="246">
        <v>27</v>
      </c>
      <c r="J1663" s="246">
        <v>1</v>
      </c>
      <c r="K1663" s="246" t="s">
        <v>831</v>
      </c>
      <c r="L1663" s="247">
        <v>3</v>
      </c>
      <c r="M1663" s="246">
        <v>288017</v>
      </c>
      <c r="N1663" s="246">
        <v>2743154</v>
      </c>
      <c r="O1663" s="246">
        <v>8</v>
      </c>
      <c r="P1663" s="246">
        <v>5</v>
      </c>
      <c r="Q1663" s="246">
        <v>0</v>
      </c>
      <c r="R1663" s="246"/>
      <c r="S1663" s="246" t="s">
        <v>90</v>
      </c>
      <c r="T1663" s="246" t="s">
        <v>32</v>
      </c>
      <c r="U1663" s="246"/>
      <c r="V1663" t="str">
        <f>INDEX(樣區!H:H,MATCH(F1663,樣區!E:E,0))</f>
        <v>3月,5月</v>
      </c>
      <c r="W1663" s="3" t="str">
        <f t="shared" si="314"/>
        <v>Y</v>
      </c>
      <c r="X1663" s="3" t="str">
        <f t="shared" si="315"/>
        <v/>
      </c>
      <c r="Y1663" s="3" t="str">
        <f t="shared" si="316"/>
        <v/>
      </c>
      <c r="Z1663" s="3" t="str">
        <f t="shared" si="317"/>
        <v/>
      </c>
      <c r="AA1663" s="3" t="str">
        <f t="shared" si="318"/>
        <v/>
      </c>
      <c r="AB1663" s="249" t="str">
        <f t="shared" si="319"/>
        <v/>
      </c>
      <c r="AC1663" s="3" t="str">
        <f t="shared" si="320"/>
        <v/>
      </c>
      <c r="AD1663" s="5" t="str">
        <f t="shared" si="323"/>
        <v/>
      </c>
      <c r="AE1663" s="3" t="str">
        <f t="shared" si="321"/>
        <v/>
      </c>
      <c r="AF1663" s="3"/>
      <c r="AH1663">
        <f>MATCH(ROUND(M1663,0)&amp;ROUND(N1663,0),樣點!N:N,0)</f>
        <v>763</v>
      </c>
      <c r="AI1663" s="5">
        <f t="shared" si="322"/>
        <v>6.9444450200535357E-3</v>
      </c>
    </row>
    <row r="1664" spans="3:35">
      <c r="C1664" s="246" t="s">
        <v>824</v>
      </c>
      <c r="D1664" s="246" t="s">
        <v>828</v>
      </c>
      <c r="E1664" s="246" t="s">
        <v>840</v>
      </c>
      <c r="F1664" s="246" t="s">
        <v>841</v>
      </c>
      <c r="G1664" s="246">
        <v>2019</v>
      </c>
      <c r="H1664" s="246">
        <v>5</v>
      </c>
      <c r="I1664" s="246">
        <v>27</v>
      </c>
      <c r="J1664" s="246">
        <v>1</v>
      </c>
      <c r="K1664" s="246" t="s">
        <v>831</v>
      </c>
      <c r="L1664" s="247">
        <v>4</v>
      </c>
      <c r="M1664" s="246">
        <v>287658</v>
      </c>
      <c r="N1664" s="246">
        <v>2743655</v>
      </c>
      <c r="O1664" s="246">
        <v>8</v>
      </c>
      <c r="P1664" s="246">
        <v>15</v>
      </c>
      <c r="Q1664" s="246">
        <v>0</v>
      </c>
      <c r="R1664" s="246"/>
      <c r="S1664" s="246" t="s">
        <v>90</v>
      </c>
      <c r="T1664" s="246" t="s">
        <v>32</v>
      </c>
      <c r="U1664" s="246"/>
      <c r="V1664" t="str">
        <f>INDEX(樣區!H:H,MATCH(F1664,樣區!E:E,0))</f>
        <v>3月,5月</v>
      </c>
      <c r="W1664" s="3" t="str">
        <f t="shared" si="314"/>
        <v>Y</v>
      </c>
      <c r="X1664" s="3" t="str">
        <f t="shared" si="315"/>
        <v/>
      </c>
      <c r="Y1664" s="3" t="str">
        <f t="shared" si="316"/>
        <v/>
      </c>
      <c r="Z1664" s="3" t="str">
        <f t="shared" si="317"/>
        <v/>
      </c>
      <c r="AA1664" s="3" t="str">
        <f t="shared" si="318"/>
        <v/>
      </c>
      <c r="AB1664" s="249" t="str">
        <f t="shared" si="319"/>
        <v/>
      </c>
      <c r="AC1664" s="3" t="str">
        <f t="shared" si="320"/>
        <v/>
      </c>
      <c r="AD1664" s="5" t="str">
        <f t="shared" si="323"/>
        <v/>
      </c>
      <c r="AE1664" s="3" t="str">
        <f t="shared" si="321"/>
        <v/>
      </c>
      <c r="AF1664" s="3"/>
      <c r="AH1664">
        <f>MATCH(ROUND(M1664,0)&amp;ROUND(N1664,0),樣點!N:N,0)</f>
        <v>764</v>
      </c>
      <c r="AI1664" s="5">
        <f t="shared" si="322"/>
        <v>6.9444439723156393E-3</v>
      </c>
    </row>
    <row r="1665" spans="3:35">
      <c r="C1665" s="246" t="s">
        <v>824</v>
      </c>
      <c r="D1665" s="246" t="s">
        <v>828</v>
      </c>
      <c r="E1665" s="246" t="s">
        <v>840</v>
      </c>
      <c r="F1665" s="246" t="s">
        <v>841</v>
      </c>
      <c r="G1665" s="246">
        <v>2019</v>
      </c>
      <c r="H1665" s="246">
        <v>5</v>
      </c>
      <c r="I1665" s="246">
        <v>27</v>
      </c>
      <c r="J1665" s="246">
        <v>1</v>
      </c>
      <c r="K1665" s="246" t="s">
        <v>831</v>
      </c>
      <c r="L1665" s="247">
        <v>5</v>
      </c>
      <c r="M1665" s="246">
        <v>287895</v>
      </c>
      <c r="N1665" s="246">
        <v>2743740</v>
      </c>
      <c r="O1665" s="246">
        <v>8</v>
      </c>
      <c r="P1665" s="246">
        <v>25</v>
      </c>
      <c r="Q1665" s="246">
        <v>0</v>
      </c>
      <c r="R1665" s="246"/>
      <c r="S1665" s="246" t="s">
        <v>90</v>
      </c>
      <c r="T1665" s="246" t="s">
        <v>32</v>
      </c>
      <c r="U1665" s="246"/>
      <c r="V1665" t="str">
        <f>INDEX(樣區!H:H,MATCH(F1665,樣區!E:E,0))</f>
        <v>3月,5月</v>
      </c>
      <c r="W1665" s="3" t="str">
        <f t="shared" si="314"/>
        <v>Y</v>
      </c>
      <c r="X1665" s="3" t="str">
        <f t="shared" si="315"/>
        <v/>
      </c>
      <c r="Y1665" s="3" t="str">
        <f t="shared" si="316"/>
        <v/>
      </c>
      <c r="Z1665" s="3" t="str">
        <f t="shared" si="317"/>
        <v/>
      </c>
      <c r="AA1665" s="3" t="str">
        <f t="shared" si="318"/>
        <v/>
      </c>
      <c r="AB1665" s="249" t="str">
        <f t="shared" si="319"/>
        <v/>
      </c>
      <c r="AC1665" s="3" t="str">
        <f t="shared" si="320"/>
        <v/>
      </c>
      <c r="AD1665" s="5" t="str">
        <f t="shared" si="323"/>
        <v/>
      </c>
      <c r="AE1665" s="3" t="str">
        <f t="shared" si="321"/>
        <v/>
      </c>
      <c r="AF1665" s="3"/>
      <c r="AH1665">
        <f>MATCH(ROUND(M1665,0)&amp;ROUND(N1665,0),樣點!N:N,0)</f>
        <v>765</v>
      </c>
      <c r="AI1665" s="5">
        <f t="shared" si="322"/>
        <v>1.0416667035315186E-2</v>
      </c>
    </row>
    <row r="1666" spans="3:35">
      <c r="C1666" s="246" t="s">
        <v>824</v>
      </c>
      <c r="D1666" s="246" t="s">
        <v>828</v>
      </c>
      <c r="E1666" s="246" t="s">
        <v>840</v>
      </c>
      <c r="F1666" s="246" t="s">
        <v>841</v>
      </c>
      <c r="G1666" s="246">
        <v>2019</v>
      </c>
      <c r="H1666" s="246">
        <v>5</v>
      </c>
      <c r="I1666" s="246">
        <v>27</v>
      </c>
      <c r="J1666" s="246">
        <v>1</v>
      </c>
      <c r="K1666" s="246" t="s">
        <v>831</v>
      </c>
      <c r="L1666" s="247">
        <v>6</v>
      </c>
      <c r="M1666" s="246">
        <v>288175</v>
      </c>
      <c r="N1666" s="246">
        <v>2743565</v>
      </c>
      <c r="O1666" s="246">
        <v>8</v>
      </c>
      <c r="P1666" s="246">
        <v>40</v>
      </c>
      <c r="Q1666" s="246">
        <v>0</v>
      </c>
      <c r="R1666" s="246"/>
      <c r="S1666" s="246" t="s">
        <v>90</v>
      </c>
      <c r="T1666" s="246" t="s">
        <v>50</v>
      </c>
      <c r="U1666" s="246"/>
      <c r="V1666" t="str">
        <f>INDEX(樣區!H:H,MATCH(F1666,樣區!E:E,0))</f>
        <v>3月,5月</v>
      </c>
      <c r="W1666" s="3" t="str">
        <f t="shared" ref="W1666:W1729" si="324">IF(ISNUMBER(AH1666),"Y","N")</f>
        <v>Y</v>
      </c>
      <c r="X1666" s="3" t="str">
        <f t="shared" ref="X1666:X1729" si="325">IF(OR(ISBLANK(H1666),ISBLANK(I1666)),"需記錄日期","")</f>
        <v/>
      </c>
      <c r="Y1666" s="3" t="str">
        <f t="shared" ref="Y1666:Y1729" si="326">IF(O1666&gt;9,"時間太晚","")</f>
        <v/>
      </c>
      <c r="Z1666" s="3" t="str">
        <f t="shared" ref="Z1666:Z1729" si="327">IF(ISBLANK(Q1666),"需記錄數量",IF(Q1666&gt;2,"2隻以上，請記為猴群",""))</f>
        <v/>
      </c>
      <c r="AA1666" s="3" t="str">
        <f t="shared" ref="AA1666:AA1729" si="328">IF(OR(Q1666=1,Q1666=2),IF(ISTEXT(R1666),"","需記錄距離"),"")</f>
        <v/>
      </c>
      <c r="AB1666" s="249" t="str">
        <f t="shared" ref="AB1666:AB1729" si="329">IF(S1666="Y",IF(Q1666&lt;&gt;2,"有叫聲應為猴群",""),"")</f>
        <v/>
      </c>
      <c r="AC1666" s="3" t="str">
        <f t="shared" ref="AC1666:AC1729" si="330">IF(ISBLANK(T1666),"需記錄棲地類型",IF(LEN(T1666)&lt;&gt;2,"請填最主要的棲地類型，其餘的可在備注補充說明",""))</f>
        <v/>
      </c>
      <c r="AD1666" s="5" t="str">
        <f t="shared" si="323"/>
        <v/>
      </c>
      <c r="AE1666" s="3" t="str">
        <f t="shared" ref="AE1666:AE1729" si="331">IF(COUNTIF(U1666,"*搖樹*")=1,IF(Q1666&lt;&gt;2,"有搖樹行為應為猴群",""),"")</f>
        <v/>
      </c>
      <c r="AF1666" s="3"/>
      <c r="AH1666">
        <f>MATCH(ROUND(M1666,0)&amp;ROUND(N1666,0),樣點!N:N,0)</f>
        <v>766</v>
      </c>
      <c r="AI1666" s="5" t="str">
        <f t="shared" ref="AI1666:AI1729" si="332">IF((F1667&amp;J1667)=(F1666&amp;J1666),ABS((DATE(G1667,H1667,I1667)&amp;TIME(O1667,P1667,0))-(DATE(G1666,H1666,I1666)&amp;TIME(O1666,P1666,0))),"")</f>
        <v/>
      </c>
    </row>
    <row r="1667" spans="3:35">
      <c r="C1667" s="246" t="s">
        <v>824</v>
      </c>
      <c r="D1667" s="246" t="s">
        <v>828</v>
      </c>
      <c r="E1667" s="246" t="s">
        <v>842</v>
      </c>
      <c r="F1667" s="246" t="s">
        <v>843</v>
      </c>
      <c r="G1667" s="246">
        <v>2019</v>
      </c>
      <c r="H1667" s="246">
        <v>5</v>
      </c>
      <c r="I1667" s="246">
        <v>30</v>
      </c>
      <c r="J1667" s="246">
        <v>1</v>
      </c>
      <c r="K1667" s="246" t="s">
        <v>844</v>
      </c>
      <c r="L1667" s="247">
        <v>1</v>
      </c>
      <c r="M1667" s="246">
        <v>291202</v>
      </c>
      <c r="N1667" s="246">
        <v>2728471</v>
      </c>
      <c r="O1667" s="246">
        <v>10</v>
      </c>
      <c r="P1667" s="246">
        <v>4</v>
      </c>
      <c r="Q1667" s="246">
        <v>0</v>
      </c>
      <c r="R1667" s="246"/>
      <c r="S1667" s="246" t="s">
        <v>90</v>
      </c>
      <c r="T1667" s="246" t="s">
        <v>32</v>
      </c>
      <c r="U1667" s="246"/>
      <c r="V1667" t="str">
        <f>INDEX(樣區!H:H,MATCH(F1667,樣區!E:E,0))</f>
        <v>3月,5月</v>
      </c>
      <c r="W1667" s="3" t="str">
        <f t="shared" si="324"/>
        <v>N</v>
      </c>
      <c r="X1667" s="3" t="str">
        <f t="shared" si="325"/>
        <v/>
      </c>
      <c r="Y1667" s="3" t="str">
        <f t="shared" si="326"/>
        <v>時間太晚</v>
      </c>
      <c r="Z1667" s="3" t="str">
        <f t="shared" si="327"/>
        <v/>
      </c>
      <c r="AA1667" s="3" t="str">
        <f t="shared" si="328"/>
        <v/>
      </c>
      <c r="AB1667" s="2" t="str">
        <f t="shared" si="329"/>
        <v/>
      </c>
      <c r="AC1667" s="3" t="str">
        <f t="shared" si="330"/>
        <v/>
      </c>
      <c r="AD1667" s="5" t="str">
        <f t="shared" ref="AD1667:AD1684" si="333">IF(ISBLANK(O1667),"需記錄時間",IFERROR(IF((AI1667-TIME(0,5,59))&lt;0,"需計滿6分鍾",""),""))</f>
        <v>需計滿6分鍾</v>
      </c>
      <c r="AE1667" s="3" t="str">
        <f t="shared" si="331"/>
        <v/>
      </c>
      <c r="AF1667" s="3"/>
      <c r="AH1667" t="e">
        <f>MATCH(ROUND(M1667,0)&amp;ROUND(N1667,0),樣點!N:N,0)</f>
        <v>#N/A</v>
      </c>
      <c r="AI1667" s="5">
        <f t="shared" si="332"/>
        <v>3.4722220152616501E-3</v>
      </c>
    </row>
    <row r="1668" spans="3:35">
      <c r="C1668" s="246" t="s">
        <v>824</v>
      </c>
      <c r="D1668" s="246" t="s">
        <v>828</v>
      </c>
      <c r="E1668" s="246" t="s">
        <v>842</v>
      </c>
      <c r="F1668" s="246" t="s">
        <v>843</v>
      </c>
      <c r="G1668" s="246">
        <v>2019</v>
      </c>
      <c r="H1668" s="246">
        <v>5</v>
      </c>
      <c r="I1668" s="246">
        <v>30</v>
      </c>
      <c r="J1668" s="246">
        <v>1</v>
      </c>
      <c r="K1668" s="246" t="s">
        <v>844</v>
      </c>
      <c r="L1668" s="247">
        <v>2</v>
      </c>
      <c r="M1668" s="246">
        <v>291231</v>
      </c>
      <c r="N1668" s="246">
        <v>2728631</v>
      </c>
      <c r="O1668" s="246">
        <v>10</v>
      </c>
      <c r="P1668" s="246">
        <v>9</v>
      </c>
      <c r="Q1668" s="246">
        <v>0</v>
      </c>
      <c r="R1668" s="246"/>
      <c r="S1668" s="246" t="s">
        <v>90</v>
      </c>
      <c r="T1668" s="246" t="s">
        <v>32</v>
      </c>
      <c r="U1668" s="246"/>
      <c r="V1668" t="str">
        <f>INDEX(樣區!H:H,MATCH(F1668,樣區!E:E,0))</f>
        <v>3月,5月</v>
      </c>
      <c r="W1668" s="3" t="str">
        <f t="shared" si="324"/>
        <v>N</v>
      </c>
      <c r="X1668" s="3" t="str">
        <f t="shared" si="325"/>
        <v/>
      </c>
      <c r="Y1668" s="3" t="str">
        <f t="shared" si="326"/>
        <v>時間太晚</v>
      </c>
      <c r="Z1668" s="3" t="str">
        <f t="shared" si="327"/>
        <v/>
      </c>
      <c r="AA1668" s="3" t="str">
        <f t="shared" si="328"/>
        <v/>
      </c>
      <c r="AB1668" s="2" t="str">
        <f t="shared" si="329"/>
        <v/>
      </c>
      <c r="AC1668" s="3" t="str">
        <f t="shared" si="330"/>
        <v/>
      </c>
      <c r="AD1668" s="5" t="str">
        <f t="shared" si="333"/>
        <v>需計滿6分鍾</v>
      </c>
      <c r="AE1668" s="3" t="str">
        <f t="shared" si="331"/>
        <v/>
      </c>
      <c r="AF1668" s="3"/>
      <c r="AH1668" t="e">
        <f>MATCH(ROUND(M1668,0)&amp;ROUND(N1668,0),樣點!N:N,0)</f>
        <v>#N/A</v>
      </c>
      <c r="AI1668" s="5">
        <f t="shared" si="332"/>
        <v>3.4722219570539892E-3</v>
      </c>
    </row>
    <row r="1669" spans="3:35">
      <c r="C1669" s="246" t="s">
        <v>824</v>
      </c>
      <c r="D1669" s="246" t="s">
        <v>828</v>
      </c>
      <c r="E1669" s="246" t="s">
        <v>842</v>
      </c>
      <c r="F1669" s="246" t="s">
        <v>843</v>
      </c>
      <c r="G1669" s="246">
        <v>2019</v>
      </c>
      <c r="H1669" s="246">
        <v>5</v>
      </c>
      <c r="I1669" s="246">
        <v>30</v>
      </c>
      <c r="J1669" s="246">
        <v>1</v>
      </c>
      <c r="K1669" s="246" t="s">
        <v>844</v>
      </c>
      <c r="L1669" s="247">
        <v>3</v>
      </c>
      <c r="M1669" s="246">
        <v>291218</v>
      </c>
      <c r="N1669" s="246">
        <v>2728808</v>
      </c>
      <c r="O1669" s="246">
        <v>10</v>
      </c>
      <c r="P1669" s="246">
        <v>14</v>
      </c>
      <c r="Q1669" s="246">
        <v>0</v>
      </c>
      <c r="R1669" s="246"/>
      <c r="S1669" s="246" t="s">
        <v>90</v>
      </c>
      <c r="T1669" s="246" t="s">
        <v>32</v>
      </c>
      <c r="U1669" s="246"/>
      <c r="V1669" t="str">
        <f>INDEX(樣區!H:H,MATCH(F1669,樣區!E:E,0))</f>
        <v>3月,5月</v>
      </c>
      <c r="W1669" s="3" t="str">
        <f t="shared" si="324"/>
        <v>N</v>
      </c>
      <c r="X1669" s="3" t="str">
        <f t="shared" si="325"/>
        <v/>
      </c>
      <c r="Y1669" s="3" t="str">
        <f t="shared" si="326"/>
        <v>時間太晚</v>
      </c>
      <c r="Z1669" s="3" t="str">
        <f t="shared" si="327"/>
        <v/>
      </c>
      <c r="AA1669" s="3" t="str">
        <f t="shared" si="328"/>
        <v/>
      </c>
      <c r="AB1669" s="2" t="str">
        <f t="shared" si="329"/>
        <v/>
      </c>
      <c r="AC1669" s="3" t="str">
        <f t="shared" si="330"/>
        <v/>
      </c>
      <c r="AD1669" s="5" t="str">
        <f t="shared" si="333"/>
        <v>需計滿6分鍾</v>
      </c>
      <c r="AE1669" s="3" t="str">
        <f t="shared" si="331"/>
        <v/>
      </c>
      <c r="AF1669" s="3"/>
      <c r="AH1669" t="e">
        <f>MATCH(ROUND(M1669,0)&amp;ROUND(N1669,0),樣點!N:N,0)</f>
        <v>#N/A</v>
      </c>
      <c r="AI1669" s="5">
        <f t="shared" si="332"/>
        <v>3.4722230047918856E-3</v>
      </c>
    </row>
    <row r="1670" spans="3:35">
      <c r="C1670" s="246" t="s">
        <v>824</v>
      </c>
      <c r="D1670" s="246" t="s">
        <v>828</v>
      </c>
      <c r="E1670" s="246" t="s">
        <v>842</v>
      </c>
      <c r="F1670" s="246" t="s">
        <v>843</v>
      </c>
      <c r="G1670" s="246">
        <v>2019</v>
      </c>
      <c r="H1670" s="246">
        <v>5</v>
      </c>
      <c r="I1670" s="246">
        <v>30</v>
      </c>
      <c r="J1670" s="246">
        <v>1</v>
      </c>
      <c r="K1670" s="246" t="s">
        <v>844</v>
      </c>
      <c r="L1670" s="247">
        <v>4</v>
      </c>
      <c r="M1670" s="246">
        <v>291193</v>
      </c>
      <c r="N1670" s="246">
        <v>2728999</v>
      </c>
      <c r="O1670" s="246">
        <v>10</v>
      </c>
      <c r="P1670" s="246">
        <v>19</v>
      </c>
      <c r="Q1670" s="246">
        <v>0</v>
      </c>
      <c r="R1670" s="246"/>
      <c r="S1670" s="246" t="s">
        <v>90</v>
      </c>
      <c r="T1670" s="246" t="s">
        <v>32</v>
      </c>
      <c r="U1670" s="246"/>
      <c r="V1670" t="str">
        <f>INDEX(樣區!H:H,MATCH(F1670,樣區!E:E,0))</f>
        <v>3月,5月</v>
      </c>
      <c r="W1670" s="3" t="str">
        <f t="shared" si="324"/>
        <v>N</v>
      </c>
      <c r="X1670" s="3" t="str">
        <f t="shared" si="325"/>
        <v/>
      </c>
      <c r="Y1670" s="3" t="str">
        <f t="shared" si="326"/>
        <v>時間太晚</v>
      </c>
      <c r="Z1670" s="3" t="str">
        <f t="shared" si="327"/>
        <v/>
      </c>
      <c r="AA1670" s="3" t="str">
        <f t="shared" si="328"/>
        <v/>
      </c>
      <c r="AB1670" s="2" t="str">
        <f t="shared" si="329"/>
        <v/>
      </c>
      <c r="AC1670" s="3" t="str">
        <f t="shared" si="330"/>
        <v/>
      </c>
      <c r="AD1670" s="5" t="str">
        <f t="shared" si="333"/>
        <v>需計滿6分鍾</v>
      </c>
      <c r="AE1670" s="3" t="str">
        <f t="shared" si="331"/>
        <v/>
      </c>
      <c r="AF1670" s="3"/>
      <c r="AH1670" t="e">
        <f>MATCH(ROUND(M1670,0)&amp;ROUND(N1670,0),樣點!N:N,0)</f>
        <v>#N/A</v>
      </c>
      <c r="AI1670" s="5">
        <f t="shared" si="332"/>
        <v>3.4722220152616501E-3</v>
      </c>
    </row>
    <row r="1671" spans="3:35">
      <c r="C1671" s="246" t="s">
        <v>824</v>
      </c>
      <c r="D1671" s="246" t="s">
        <v>828</v>
      </c>
      <c r="E1671" s="246" t="s">
        <v>842</v>
      </c>
      <c r="F1671" s="246" t="s">
        <v>843</v>
      </c>
      <c r="G1671" s="246">
        <v>2019</v>
      </c>
      <c r="H1671" s="246">
        <v>5</v>
      </c>
      <c r="I1671" s="246">
        <v>30</v>
      </c>
      <c r="J1671" s="246">
        <v>1</v>
      </c>
      <c r="K1671" s="246" t="s">
        <v>844</v>
      </c>
      <c r="L1671" s="247">
        <v>5</v>
      </c>
      <c r="M1671" s="246">
        <v>291287</v>
      </c>
      <c r="N1671" s="246">
        <v>2729150</v>
      </c>
      <c r="O1671" s="246">
        <v>10</v>
      </c>
      <c r="P1671" s="246">
        <v>24</v>
      </c>
      <c r="Q1671" s="246">
        <v>0</v>
      </c>
      <c r="R1671" s="246"/>
      <c r="S1671" s="246" t="s">
        <v>90</v>
      </c>
      <c r="T1671" s="246" t="s">
        <v>32</v>
      </c>
      <c r="U1671" s="246"/>
      <c r="V1671" t="str">
        <f>INDEX(樣區!H:H,MATCH(F1671,樣區!E:E,0))</f>
        <v>3月,5月</v>
      </c>
      <c r="W1671" s="3" t="str">
        <f t="shared" si="324"/>
        <v>N</v>
      </c>
      <c r="X1671" s="3" t="str">
        <f t="shared" si="325"/>
        <v/>
      </c>
      <c r="Y1671" s="3" t="str">
        <f t="shared" si="326"/>
        <v>時間太晚</v>
      </c>
      <c r="Z1671" s="3" t="str">
        <f t="shared" si="327"/>
        <v/>
      </c>
      <c r="AA1671" s="3" t="str">
        <f t="shared" si="328"/>
        <v/>
      </c>
      <c r="AB1671" s="2" t="str">
        <f t="shared" si="329"/>
        <v/>
      </c>
      <c r="AC1671" s="3" t="str">
        <f t="shared" si="330"/>
        <v/>
      </c>
      <c r="AD1671" s="5" t="str">
        <f t="shared" si="333"/>
        <v>需計滿6分鍾</v>
      </c>
      <c r="AE1671" s="3" t="str">
        <f t="shared" si="331"/>
        <v/>
      </c>
      <c r="AF1671" s="3"/>
      <c r="AH1671" t="e">
        <f>MATCH(ROUND(M1671,0)&amp;ROUND(N1671,0),樣點!N:N,0)</f>
        <v>#N/A</v>
      </c>
      <c r="AI1671" s="5">
        <f t="shared" si="332"/>
        <v>3.4722220152616501E-3</v>
      </c>
    </row>
    <row r="1672" spans="3:35">
      <c r="C1672" s="246" t="s">
        <v>824</v>
      </c>
      <c r="D1672" s="246" t="s">
        <v>828</v>
      </c>
      <c r="E1672" s="246" t="s">
        <v>842</v>
      </c>
      <c r="F1672" s="246" t="s">
        <v>843</v>
      </c>
      <c r="G1672" s="246">
        <v>2019</v>
      </c>
      <c r="H1672" s="246">
        <v>5</v>
      </c>
      <c r="I1672" s="246">
        <v>30</v>
      </c>
      <c r="J1672" s="246">
        <v>1</v>
      </c>
      <c r="K1672" s="246" t="s">
        <v>844</v>
      </c>
      <c r="L1672" s="247">
        <v>6</v>
      </c>
      <c r="M1672" s="246">
        <v>291232</v>
      </c>
      <c r="N1672" s="246">
        <v>2729273</v>
      </c>
      <c r="O1672" s="246">
        <v>10</v>
      </c>
      <c r="P1672" s="246">
        <v>29</v>
      </c>
      <c r="Q1672" s="246">
        <v>0</v>
      </c>
      <c r="R1672" s="246"/>
      <c r="S1672" s="246" t="s">
        <v>90</v>
      </c>
      <c r="T1672" s="246" t="s">
        <v>32</v>
      </c>
      <c r="U1672" s="246"/>
      <c r="V1672" t="str">
        <f>INDEX(樣區!H:H,MATCH(F1672,樣區!E:E,0))</f>
        <v>3月,5月</v>
      </c>
      <c r="W1672" s="3" t="str">
        <f t="shared" si="324"/>
        <v>N</v>
      </c>
      <c r="X1672" s="3" t="str">
        <f t="shared" si="325"/>
        <v/>
      </c>
      <c r="Y1672" s="3" t="str">
        <f t="shared" si="326"/>
        <v>時間太晚</v>
      </c>
      <c r="Z1672" s="3" t="str">
        <f t="shared" si="327"/>
        <v/>
      </c>
      <c r="AA1672" s="3" t="str">
        <f t="shared" si="328"/>
        <v/>
      </c>
      <c r="AB1672" s="2" t="str">
        <f t="shared" si="329"/>
        <v/>
      </c>
      <c r="AC1672" s="3" t="str">
        <f t="shared" si="330"/>
        <v/>
      </c>
      <c r="AD1672" s="5" t="str">
        <f t="shared" si="333"/>
        <v/>
      </c>
      <c r="AE1672" s="3" t="str">
        <f t="shared" si="331"/>
        <v/>
      </c>
      <c r="AF1672" s="3"/>
      <c r="AH1672" t="e">
        <f>MATCH(ROUND(M1672,0)&amp;ROUND(N1672,0),樣點!N:N,0)</f>
        <v>#N/A</v>
      </c>
      <c r="AI1672" s="5" t="str">
        <f t="shared" si="332"/>
        <v/>
      </c>
    </row>
    <row r="1673" spans="3:35">
      <c r="C1673" s="246" t="s">
        <v>824</v>
      </c>
      <c r="D1673" s="246" t="s">
        <v>828</v>
      </c>
      <c r="E1673" s="246" t="s">
        <v>845</v>
      </c>
      <c r="F1673" s="246" t="s">
        <v>846</v>
      </c>
      <c r="G1673" s="246">
        <v>2019</v>
      </c>
      <c r="H1673" s="246">
        <v>5</v>
      </c>
      <c r="I1673" s="246">
        <v>30</v>
      </c>
      <c r="J1673" s="246">
        <v>1</v>
      </c>
      <c r="K1673" s="246" t="s">
        <v>844</v>
      </c>
      <c r="L1673" s="247">
        <v>1</v>
      </c>
      <c r="M1673" s="246">
        <v>292015</v>
      </c>
      <c r="N1673" s="246">
        <v>2726696</v>
      </c>
      <c r="O1673" s="246">
        <v>9</v>
      </c>
      <c r="P1673" s="246">
        <v>10</v>
      </c>
      <c r="Q1673" s="246">
        <v>0</v>
      </c>
      <c r="R1673" s="246"/>
      <c r="S1673" s="246" t="s">
        <v>90</v>
      </c>
      <c r="T1673" s="246" t="s">
        <v>32</v>
      </c>
      <c r="U1673" s="246"/>
      <c r="V1673" t="str">
        <f>INDEX(樣區!H:H,MATCH(F1673,樣區!E:E,0))</f>
        <v>3月,5月</v>
      </c>
      <c r="W1673" s="3" t="str">
        <f t="shared" si="324"/>
        <v>N</v>
      </c>
      <c r="X1673" s="3" t="str">
        <f t="shared" si="325"/>
        <v/>
      </c>
      <c r="Y1673" s="3" t="str">
        <f t="shared" si="326"/>
        <v/>
      </c>
      <c r="Z1673" s="3" t="str">
        <f t="shared" si="327"/>
        <v/>
      </c>
      <c r="AA1673" s="3" t="str">
        <f t="shared" si="328"/>
        <v/>
      </c>
      <c r="AB1673" s="2" t="str">
        <f t="shared" si="329"/>
        <v/>
      </c>
      <c r="AC1673" s="3" t="str">
        <f t="shared" si="330"/>
        <v/>
      </c>
      <c r="AD1673" s="5" t="str">
        <f t="shared" si="333"/>
        <v/>
      </c>
      <c r="AE1673" s="3" t="str">
        <f t="shared" si="331"/>
        <v/>
      </c>
      <c r="AF1673" s="3"/>
      <c r="AH1673" t="e">
        <f>MATCH(ROUND(M1673,0)&amp;ROUND(N1673,0),樣點!N:N,0)</f>
        <v>#N/A</v>
      </c>
      <c r="AI1673" s="5">
        <f t="shared" si="332"/>
        <v>4.8611110541969538E-3</v>
      </c>
    </row>
    <row r="1674" spans="3:35">
      <c r="C1674" s="246" t="s">
        <v>824</v>
      </c>
      <c r="D1674" s="246" t="s">
        <v>828</v>
      </c>
      <c r="E1674" s="246" t="s">
        <v>845</v>
      </c>
      <c r="F1674" s="246" t="s">
        <v>846</v>
      </c>
      <c r="G1674" s="246">
        <v>2019</v>
      </c>
      <c r="H1674" s="246">
        <v>5</v>
      </c>
      <c r="I1674" s="246">
        <v>30</v>
      </c>
      <c r="J1674" s="246">
        <v>1</v>
      </c>
      <c r="K1674" s="246" t="s">
        <v>844</v>
      </c>
      <c r="L1674" s="247">
        <v>2</v>
      </c>
      <c r="M1674" s="246">
        <v>291912</v>
      </c>
      <c r="N1674" s="246">
        <v>2726853</v>
      </c>
      <c r="O1674" s="246">
        <v>9</v>
      </c>
      <c r="P1674" s="246">
        <v>17</v>
      </c>
      <c r="Q1674" s="246">
        <v>0</v>
      </c>
      <c r="R1674" s="246"/>
      <c r="S1674" s="246" t="s">
        <v>90</v>
      </c>
      <c r="T1674" s="246" t="s">
        <v>32</v>
      </c>
      <c r="U1674" s="246"/>
      <c r="V1674" t="str">
        <f>INDEX(樣區!H:H,MATCH(F1674,樣區!E:E,0))</f>
        <v>3月,5月</v>
      </c>
      <c r="W1674" s="3" t="str">
        <f t="shared" si="324"/>
        <v>N</v>
      </c>
      <c r="X1674" s="3" t="str">
        <f t="shared" si="325"/>
        <v/>
      </c>
      <c r="Y1674" s="3" t="str">
        <f t="shared" si="326"/>
        <v/>
      </c>
      <c r="Z1674" s="3" t="str">
        <f t="shared" si="327"/>
        <v/>
      </c>
      <c r="AA1674" s="3" t="str">
        <f t="shared" si="328"/>
        <v/>
      </c>
      <c r="AB1674" s="2" t="str">
        <f t="shared" si="329"/>
        <v/>
      </c>
      <c r="AC1674" s="3" t="str">
        <f t="shared" si="330"/>
        <v/>
      </c>
      <c r="AD1674" s="5" t="str">
        <f t="shared" si="333"/>
        <v>需計滿6分鍾</v>
      </c>
      <c r="AE1674" s="3" t="str">
        <f t="shared" si="331"/>
        <v/>
      </c>
      <c r="AF1674" s="3"/>
      <c r="AH1674" t="e">
        <f>MATCH(ROUND(M1674,0)&amp;ROUND(N1674,0),樣點!N:N,0)</f>
        <v>#N/A</v>
      </c>
      <c r="AI1674" s="5">
        <f t="shared" si="332"/>
        <v>3.4722219570539892E-3</v>
      </c>
    </row>
    <row r="1675" spans="3:35">
      <c r="C1675" s="246" t="s">
        <v>824</v>
      </c>
      <c r="D1675" s="246" t="s">
        <v>828</v>
      </c>
      <c r="E1675" s="246" t="s">
        <v>845</v>
      </c>
      <c r="F1675" s="246" t="s">
        <v>846</v>
      </c>
      <c r="G1675" s="246">
        <v>2019</v>
      </c>
      <c r="H1675" s="246">
        <v>5</v>
      </c>
      <c r="I1675" s="246">
        <v>30</v>
      </c>
      <c r="J1675" s="246">
        <v>1</v>
      </c>
      <c r="K1675" s="246" t="s">
        <v>844</v>
      </c>
      <c r="L1675" s="247">
        <v>3</v>
      </c>
      <c r="M1675" s="246">
        <v>291736</v>
      </c>
      <c r="N1675" s="246">
        <v>2726934</v>
      </c>
      <c r="O1675" s="246">
        <v>9</v>
      </c>
      <c r="P1675" s="246">
        <v>22</v>
      </c>
      <c r="Q1675" s="246">
        <v>0</v>
      </c>
      <c r="R1675" s="246"/>
      <c r="S1675" s="246" t="s">
        <v>90</v>
      </c>
      <c r="T1675" s="246" t="s">
        <v>32</v>
      </c>
      <c r="U1675" s="246"/>
      <c r="V1675" t="str">
        <f>INDEX(樣區!H:H,MATCH(F1675,樣區!E:E,0))</f>
        <v>3月,5月</v>
      </c>
      <c r="W1675" s="3" t="str">
        <f t="shared" si="324"/>
        <v>N</v>
      </c>
      <c r="X1675" s="3" t="str">
        <f t="shared" si="325"/>
        <v/>
      </c>
      <c r="Y1675" s="3" t="str">
        <f t="shared" si="326"/>
        <v/>
      </c>
      <c r="Z1675" s="3" t="str">
        <f t="shared" si="327"/>
        <v/>
      </c>
      <c r="AA1675" s="3" t="str">
        <f t="shared" si="328"/>
        <v/>
      </c>
      <c r="AB1675" s="2" t="str">
        <f t="shared" si="329"/>
        <v/>
      </c>
      <c r="AC1675" s="3" t="str">
        <f t="shared" si="330"/>
        <v/>
      </c>
      <c r="AD1675" s="5" t="str">
        <f t="shared" si="333"/>
        <v>需計滿6分鍾</v>
      </c>
      <c r="AE1675" s="3" t="str">
        <f t="shared" si="331"/>
        <v/>
      </c>
      <c r="AF1675" s="3"/>
      <c r="AH1675" t="e">
        <f>MATCH(ROUND(M1675,0)&amp;ROUND(N1675,0),樣點!N:N,0)</f>
        <v>#N/A</v>
      </c>
      <c r="AI1675" s="5">
        <f t="shared" si="332"/>
        <v>3.4722230047918856E-3</v>
      </c>
    </row>
    <row r="1676" spans="3:35">
      <c r="C1676" s="246" t="s">
        <v>824</v>
      </c>
      <c r="D1676" s="246" t="s">
        <v>828</v>
      </c>
      <c r="E1676" s="246" t="s">
        <v>845</v>
      </c>
      <c r="F1676" s="246" t="s">
        <v>846</v>
      </c>
      <c r="G1676" s="246">
        <v>2019</v>
      </c>
      <c r="H1676" s="246">
        <v>5</v>
      </c>
      <c r="I1676" s="246">
        <v>30</v>
      </c>
      <c r="J1676" s="246">
        <v>1</v>
      </c>
      <c r="K1676" s="246" t="s">
        <v>844</v>
      </c>
      <c r="L1676" s="247">
        <v>4</v>
      </c>
      <c r="M1676" s="246">
        <v>291574</v>
      </c>
      <c r="N1676" s="246">
        <v>2727012</v>
      </c>
      <c r="O1676" s="246">
        <v>9</v>
      </c>
      <c r="P1676" s="246">
        <v>27</v>
      </c>
      <c r="Q1676" s="246">
        <v>0</v>
      </c>
      <c r="R1676" s="246"/>
      <c r="S1676" s="246" t="s">
        <v>90</v>
      </c>
      <c r="T1676" s="246" t="s">
        <v>32</v>
      </c>
      <c r="U1676" s="246"/>
      <c r="V1676" t="str">
        <f>INDEX(樣區!H:H,MATCH(F1676,樣區!E:E,0))</f>
        <v>3月,5月</v>
      </c>
      <c r="W1676" s="3" t="str">
        <f t="shared" si="324"/>
        <v>N</v>
      </c>
      <c r="X1676" s="3" t="str">
        <f t="shared" si="325"/>
        <v/>
      </c>
      <c r="Y1676" s="3" t="str">
        <f t="shared" si="326"/>
        <v/>
      </c>
      <c r="Z1676" s="3" t="str">
        <f t="shared" si="327"/>
        <v/>
      </c>
      <c r="AA1676" s="3" t="str">
        <f t="shared" si="328"/>
        <v/>
      </c>
      <c r="AB1676" s="2" t="str">
        <f t="shared" si="329"/>
        <v/>
      </c>
      <c r="AC1676" s="3" t="str">
        <f t="shared" si="330"/>
        <v/>
      </c>
      <c r="AD1676" s="5" t="str">
        <f t="shared" si="333"/>
        <v>需計滿6分鍾</v>
      </c>
      <c r="AE1676" s="3" t="str">
        <f t="shared" si="331"/>
        <v/>
      </c>
      <c r="AF1676" s="3"/>
      <c r="AH1676" t="e">
        <f>MATCH(ROUND(M1676,0)&amp;ROUND(N1676,0),樣點!N:N,0)</f>
        <v>#N/A</v>
      </c>
      <c r="AI1676" s="5">
        <f t="shared" si="332"/>
        <v>3.4722220152616501E-3</v>
      </c>
    </row>
    <row r="1677" spans="3:35">
      <c r="C1677" s="246" t="s">
        <v>824</v>
      </c>
      <c r="D1677" s="246" t="s">
        <v>828</v>
      </c>
      <c r="E1677" s="246" t="s">
        <v>845</v>
      </c>
      <c r="F1677" s="246" t="s">
        <v>846</v>
      </c>
      <c r="G1677" s="246">
        <v>2019</v>
      </c>
      <c r="H1677" s="246">
        <v>5</v>
      </c>
      <c r="I1677" s="246">
        <v>30</v>
      </c>
      <c r="J1677" s="246">
        <v>1</v>
      </c>
      <c r="K1677" s="246" t="s">
        <v>844</v>
      </c>
      <c r="L1677" s="247">
        <v>5</v>
      </c>
      <c r="M1677" s="246">
        <v>291460</v>
      </c>
      <c r="N1677" s="246">
        <v>2727153</v>
      </c>
      <c r="O1677" s="246">
        <v>9</v>
      </c>
      <c r="P1677" s="246">
        <v>32</v>
      </c>
      <c r="Q1677" s="246">
        <v>0</v>
      </c>
      <c r="R1677" s="246"/>
      <c r="S1677" s="246" t="s">
        <v>90</v>
      </c>
      <c r="T1677" s="246" t="s">
        <v>32</v>
      </c>
      <c r="U1677" s="246"/>
      <c r="V1677" t="str">
        <f>INDEX(樣區!H:H,MATCH(F1677,樣區!E:E,0))</f>
        <v>3月,5月</v>
      </c>
      <c r="W1677" s="3" t="str">
        <f t="shared" si="324"/>
        <v>N</v>
      </c>
      <c r="X1677" s="3" t="str">
        <f t="shared" si="325"/>
        <v/>
      </c>
      <c r="Y1677" s="3" t="str">
        <f t="shared" si="326"/>
        <v/>
      </c>
      <c r="Z1677" s="3" t="str">
        <f t="shared" si="327"/>
        <v/>
      </c>
      <c r="AA1677" s="3" t="str">
        <f t="shared" si="328"/>
        <v/>
      </c>
      <c r="AB1677" s="2" t="str">
        <f t="shared" si="329"/>
        <v/>
      </c>
      <c r="AC1677" s="3" t="str">
        <f t="shared" si="330"/>
        <v/>
      </c>
      <c r="AD1677" s="5" t="str">
        <f t="shared" si="333"/>
        <v>需計滿6分鍾</v>
      </c>
      <c r="AE1677" s="3" t="str">
        <f t="shared" si="331"/>
        <v/>
      </c>
      <c r="AF1677" s="3"/>
      <c r="AH1677" t="e">
        <f>MATCH(ROUND(M1677,0)&amp;ROUND(N1677,0),樣點!N:N,0)</f>
        <v>#N/A</v>
      </c>
      <c r="AI1677" s="5">
        <f t="shared" si="332"/>
        <v>3.4722220152616501E-3</v>
      </c>
    </row>
    <row r="1678" spans="3:35">
      <c r="C1678" s="246" t="s">
        <v>824</v>
      </c>
      <c r="D1678" s="246" t="s">
        <v>828</v>
      </c>
      <c r="E1678" s="246" t="s">
        <v>845</v>
      </c>
      <c r="F1678" s="246" t="s">
        <v>846</v>
      </c>
      <c r="G1678" s="246">
        <v>2019</v>
      </c>
      <c r="H1678" s="246">
        <v>5</v>
      </c>
      <c r="I1678" s="246">
        <v>30</v>
      </c>
      <c r="J1678" s="246">
        <v>1</v>
      </c>
      <c r="K1678" s="246" t="s">
        <v>844</v>
      </c>
      <c r="L1678" s="247">
        <v>6</v>
      </c>
      <c r="M1678" s="246">
        <v>291465</v>
      </c>
      <c r="N1678" s="246">
        <v>2727349</v>
      </c>
      <c r="O1678" s="246">
        <v>9</v>
      </c>
      <c r="P1678" s="246">
        <v>37</v>
      </c>
      <c r="Q1678" s="246">
        <v>0</v>
      </c>
      <c r="R1678" s="246"/>
      <c r="S1678" s="246" t="s">
        <v>90</v>
      </c>
      <c r="T1678" s="246" t="s">
        <v>32</v>
      </c>
      <c r="U1678" s="246"/>
      <c r="V1678" t="str">
        <f>INDEX(樣區!H:H,MATCH(F1678,樣區!E:E,0))</f>
        <v>3月,5月</v>
      </c>
      <c r="W1678" s="3" t="str">
        <f t="shared" si="324"/>
        <v>N</v>
      </c>
      <c r="X1678" s="3" t="str">
        <f t="shared" si="325"/>
        <v/>
      </c>
      <c r="Y1678" s="3" t="str">
        <f t="shared" si="326"/>
        <v/>
      </c>
      <c r="Z1678" s="3" t="str">
        <f t="shared" si="327"/>
        <v/>
      </c>
      <c r="AA1678" s="3" t="str">
        <f t="shared" si="328"/>
        <v/>
      </c>
      <c r="AB1678" s="2" t="str">
        <f t="shared" si="329"/>
        <v/>
      </c>
      <c r="AC1678" s="3" t="str">
        <f t="shared" si="330"/>
        <v/>
      </c>
      <c r="AD1678" s="5" t="str">
        <f t="shared" si="333"/>
        <v/>
      </c>
      <c r="AE1678" s="3" t="str">
        <f t="shared" si="331"/>
        <v/>
      </c>
      <c r="AF1678" s="3"/>
      <c r="AH1678" t="e">
        <f>MATCH(ROUND(M1678,0)&amp;ROUND(N1678,0),樣點!N:N,0)</f>
        <v>#N/A</v>
      </c>
      <c r="AI1678" s="5" t="str">
        <f t="shared" si="332"/>
        <v/>
      </c>
    </row>
    <row r="1679" spans="3:35">
      <c r="C1679" s="246" t="s">
        <v>824</v>
      </c>
      <c r="D1679" s="246" t="s">
        <v>828</v>
      </c>
      <c r="E1679" s="246" t="s">
        <v>847</v>
      </c>
      <c r="F1679" s="246" t="s">
        <v>848</v>
      </c>
      <c r="G1679" s="246">
        <v>2019</v>
      </c>
      <c r="H1679" s="246">
        <v>4</v>
      </c>
      <c r="I1679" s="246">
        <v>26</v>
      </c>
      <c r="J1679" s="246">
        <v>1</v>
      </c>
      <c r="K1679" s="246" t="s">
        <v>844</v>
      </c>
      <c r="L1679" s="247">
        <v>1</v>
      </c>
      <c r="M1679" s="246">
        <v>293451</v>
      </c>
      <c r="N1679" s="246">
        <v>2726800</v>
      </c>
      <c r="O1679" s="246">
        <v>10</v>
      </c>
      <c r="P1679" s="246">
        <v>6</v>
      </c>
      <c r="Q1679" s="246">
        <v>0</v>
      </c>
      <c r="R1679" s="246"/>
      <c r="S1679" s="246" t="s">
        <v>90</v>
      </c>
      <c r="T1679" s="246" t="s">
        <v>32</v>
      </c>
      <c r="U1679" s="246"/>
      <c r="V1679" t="str">
        <f>INDEX(樣區!H:H,MATCH(F1679,樣區!E:E,0))</f>
        <v>4月,6月</v>
      </c>
      <c r="W1679" s="3" t="str">
        <f t="shared" si="324"/>
        <v>N</v>
      </c>
      <c r="X1679" s="3" t="str">
        <f t="shared" si="325"/>
        <v/>
      </c>
      <c r="Y1679" s="3" t="str">
        <f t="shared" si="326"/>
        <v>時間太晚</v>
      </c>
      <c r="Z1679" s="3" t="str">
        <f t="shared" si="327"/>
        <v/>
      </c>
      <c r="AA1679" s="3" t="str">
        <f t="shared" si="328"/>
        <v/>
      </c>
      <c r="AB1679" s="2" t="str">
        <f t="shared" si="329"/>
        <v/>
      </c>
      <c r="AC1679" s="3" t="str">
        <f t="shared" si="330"/>
        <v/>
      </c>
      <c r="AD1679" s="5" t="str">
        <f t="shared" si="333"/>
        <v/>
      </c>
      <c r="AE1679" s="3" t="str">
        <f t="shared" si="331"/>
        <v/>
      </c>
      <c r="AF1679" s="3"/>
      <c r="AH1679" t="e">
        <f>MATCH(ROUND(M1679,0)&amp;ROUND(N1679,0),樣點!N:N,0)</f>
        <v>#N/A</v>
      </c>
      <c r="AI1679" s="5">
        <f t="shared" si="332"/>
        <v>4.8611109959892929E-3</v>
      </c>
    </row>
    <row r="1680" spans="3:35">
      <c r="C1680" s="246" t="s">
        <v>824</v>
      </c>
      <c r="D1680" s="246" t="s">
        <v>828</v>
      </c>
      <c r="E1680" s="246" t="s">
        <v>847</v>
      </c>
      <c r="F1680" s="246" t="s">
        <v>848</v>
      </c>
      <c r="G1680" s="246">
        <v>2019</v>
      </c>
      <c r="H1680" s="246">
        <v>4</v>
      </c>
      <c r="I1680" s="246">
        <v>26</v>
      </c>
      <c r="J1680" s="246">
        <v>1</v>
      </c>
      <c r="K1680" s="246" t="s">
        <v>844</v>
      </c>
      <c r="L1680" s="247">
        <v>2</v>
      </c>
      <c r="M1680" s="246">
        <v>293538</v>
      </c>
      <c r="N1680" s="246">
        <v>2726950</v>
      </c>
      <c r="O1680" s="246">
        <v>10</v>
      </c>
      <c r="P1680" s="246">
        <v>13</v>
      </c>
      <c r="Q1680" s="246">
        <v>0</v>
      </c>
      <c r="R1680" s="246"/>
      <c r="S1680" s="246" t="s">
        <v>90</v>
      </c>
      <c r="T1680" s="246" t="s">
        <v>32</v>
      </c>
      <c r="U1680" s="246"/>
      <c r="V1680" t="str">
        <f>INDEX(樣區!H:H,MATCH(F1680,樣區!E:E,0))</f>
        <v>4月,6月</v>
      </c>
      <c r="W1680" s="3" t="str">
        <f t="shared" si="324"/>
        <v>N</v>
      </c>
      <c r="X1680" s="3" t="str">
        <f t="shared" si="325"/>
        <v/>
      </c>
      <c r="Y1680" s="3" t="str">
        <f t="shared" si="326"/>
        <v>時間太晚</v>
      </c>
      <c r="Z1680" s="3" t="str">
        <f t="shared" si="327"/>
        <v/>
      </c>
      <c r="AA1680" s="3" t="str">
        <f t="shared" si="328"/>
        <v/>
      </c>
      <c r="AB1680" s="2" t="str">
        <f t="shared" si="329"/>
        <v/>
      </c>
      <c r="AC1680" s="3" t="str">
        <f t="shared" si="330"/>
        <v/>
      </c>
      <c r="AD1680" s="5" t="str">
        <f t="shared" si="333"/>
        <v/>
      </c>
      <c r="AE1680" s="3" t="str">
        <f t="shared" si="331"/>
        <v/>
      </c>
      <c r="AF1680" s="3"/>
      <c r="AH1680" t="e">
        <f>MATCH(ROUND(M1680,0)&amp;ROUND(N1680,0),樣點!N:N,0)</f>
        <v>#N/A</v>
      </c>
      <c r="AI1680" s="5">
        <f t="shared" si="332"/>
        <v>4.1666670003905892E-3</v>
      </c>
    </row>
    <row r="1681" spans="3:35">
      <c r="C1681" s="246" t="s">
        <v>824</v>
      </c>
      <c r="D1681" s="246" t="s">
        <v>828</v>
      </c>
      <c r="E1681" s="246" t="s">
        <v>847</v>
      </c>
      <c r="F1681" s="246" t="s">
        <v>848</v>
      </c>
      <c r="G1681" s="246">
        <v>2019</v>
      </c>
      <c r="H1681" s="246">
        <v>4</v>
      </c>
      <c r="I1681" s="246">
        <v>26</v>
      </c>
      <c r="J1681" s="246">
        <v>1</v>
      </c>
      <c r="K1681" s="246" t="s">
        <v>844</v>
      </c>
      <c r="L1681" s="247">
        <v>3</v>
      </c>
      <c r="M1681" s="246">
        <v>293380</v>
      </c>
      <c r="N1681" s="246">
        <v>2727005</v>
      </c>
      <c r="O1681" s="246">
        <v>10</v>
      </c>
      <c r="P1681" s="246">
        <v>19</v>
      </c>
      <c r="Q1681" s="246">
        <v>0</v>
      </c>
      <c r="R1681" s="246"/>
      <c r="S1681" s="246" t="s">
        <v>90</v>
      </c>
      <c r="T1681" s="246" t="s">
        <v>32</v>
      </c>
      <c r="U1681" s="246"/>
      <c r="V1681" t="str">
        <f>INDEX(樣區!H:H,MATCH(F1681,樣區!E:E,0))</f>
        <v>4月,6月</v>
      </c>
      <c r="W1681" s="3" t="str">
        <f t="shared" si="324"/>
        <v>N</v>
      </c>
      <c r="X1681" s="3" t="str">
        <f t="shared" si="325"/>
        <v/>
      </c>
      <c r="Y1681" s="3" t="str">
        <f t="shared" si="326"/>
        <v>時間太晚</v>
      </c>
      <c r="Z1681" s="3" t="str">
        <f t="shared" si="327"/>
        <v/>
      </c>
      <c r="AA1681" s="3" t="str">
        <f t="shared" si="328"/>
        <v/>
      </c>
      <c r="AB1681" s="2" t="str">
        <f t="shared" si="329"/>
        <v/>
      </c>
      <c r="AC1681" s="3" t="str">
        <f t="shared" si="330"/>
        <v/>
      </c>
      <c r="AD1681" s="5" t="str">
        <f t="shared" si="333"/>
        <v/>
      </c>
      <c r="AE1681" s="3" t="str">
        <f t="shared" si="331"/>
        <v/>
      </c>
      <c r="AF1681" s="3"/>
      <c r="AH1681" t="e">
        <f>MATCH(ROUND(M1681,0)&amp;ROUND(N1681,0),樣點!N:N,0)</f>
        <v>#N/A</v>
      </c>
      <c r="AI1681" s="5">
        <f t="shared" si="332"/>
        <v>4.1666660108603537E-3</v>
      </c>
    </row>
    <row r="1682" spans="3:35">
      <c r="C1682" s="246" t="s">
        <v>824</v>
      </c>
      <c r="D1682" s="246" t="s">
        <v>828</v>
      </c>
      <c r="E1682" s="246" t="s">
        <v>847</v>
      </c>
      <c r="F1682" s="246" t="s">
        <v>848</v>
      </c>
      <c r="G1682" s="246">
        <v>2019</v>
      </c>
      <c r="H1682" s="246">
        <v>4</v>
      </c>
      <c r="I1682" s="246">
        <v>26</v>
      </c>
      <c r="J1682" s="246">
        <v>1</v>
      </c>
      <c r="K1682" s="246" t="s">
        <v>844</v>
      </c>
      <c r="L1682" s="247">
        <v>4</v>
      </c>
      <c r="M1682" s="246">
        <v>293397</v>
      </c>
      <c r="N1682" s="246">
        <v>2727162</v>
      </c>
      <c r="O1682" s="246">
        <v>10</v>
      </c>
      <c r="P1682" s="246">
        <v>25</v>
      </c>
      <c r="Q1682" s="246">
        <v>0</v>
      </c>
      <c r="R1682" s="246"/>
      <c r="S1682" s="246" t="s">
        <v>90</v>
      </c>
      <c r="T1682" s="246" t="s">
        <v>32</v>
      </c>
      <c r="U1682" s="246"/>
      <c r="V1682" t="str">
        <f>INDEX(樣區!H:H,MATCH(F1682,樣區!E:E,0))</f>
        <v>4月,6月</v>
      </c>
      <c r="W1682" s="3" t="str">
        <f t="shared" si="324"/>
        <v>N</v>
      </c>
      <c r="X1682" s="3" t="str">
        <f t="shared" si="325"/>
        <v/>
      </c>
      <c r="Y1682" s="3" t="str">
        <f t="shared" si="326"/>
        <v>時間太晚</v>
      </c>
      <c r="Z1682" s="3" t="str">
        <f t="shared" si="327"/>
        <v/>
      </c>
      <c r="AA1682" s="3" t="str">
        <f t="shared" si="328"/>
        <v/>
      </c>
      <c r="AB1682" s="2" t="str">
        <f t="shared" si="329"/>
        <v/>
      </c>
      <c r="AC1682" s="3" t="str">
        <f t="shared" si="330"/>
        <v/>
      </c>
      <c r="AD1682" s="5" t="str">
        <f t="shared" si="333"/>
        <v>需計滿6分鍾</v>
      </c>
      <c r="AE1682" s="3" t="str">
        <f t="shared" si="331"/>
        <v/>
      </c>
      <c r="AF1682" s="3"/>
      <c r="AH1682" t="e">
        <f>MATCH(ROUND(M1682,0)&amp;ROUND(N1682,0),樣點!N:N,0)</f>
        <v>#N/A</v>
      </c>
      <c r="AI1682" s="5">
        <f t="shared" si="332"/>
        <v>3.4722230047918856E-3</v>
      </c>
    </row>
    <row r="1683" spans="3:35">
      <c r="C1683" s="246" t="s">
        <v>824</v>
      </c>
      <c r="D1683" s="246" t="s">
        <v>828</v>
      </c>
      <c r="E1683" s="246" t="s">
        <v>847</v>
      </c>
      <c r="F1683" s="246" t="s">
        <v>848</v>
      </c>
      <c r="G1683" s="246">
        <v>2019</v>
      </c>
      <c r="H1683" s="246">
        <v>4</v>
      </c>
      <c r="I1683" s="246">
        <v>26</v>
      </c>
      <c r="J1683" s="246">
        <v>1</v>
      </c>
      <c r="K1683" s="246" t="s">
        <v>844</v>
      </c>
      <c r="L1683" s="247">
        <v>5</v>
      </c>
      <c r="M1683" s="246">
        <v>293331</v>
      </c>
      <c r="N1683" s="246">
        <v>2727204</v>
      </c>
      <c r="O1683" s="246">
        <v>10</v>
      </c>
      <c r="P1683" s="246">
        <v>30</v>
      </c>
      <c r="Q1683" s="246">
        <v>0</v>
      </c>
      <c r="R1683" s="246"/>
      <c r="S1683" s="246" t="s">
        <v>90</v>
      </c>
      <c r="T1683" s="246" t="s">
        <v>32</v>
      </c>
      <c r="U1683" s="246"/>
      <c r="V1683" t="str">
        <f>INDEX(樣區!H:H,MATCH(F1683,樣區!E:E,0))</f>
        <v>4月,6月</v>
      </c>
      <c r="W1683" s="3" t="str">
        <f t="shared" si="324"/>
        <v>N</v>
      </c>
      <c r="X1683" s="3" t="str">
        <f t="shared" si="325"/>
        <v/>
      </c>
      <c r="Y1683" s="3" t="str">
        <f t="shared" si="326"/>
        <v>時間太晚</v>
      </c>
      <c r="Z1683" s="3" t="str">
        <f t="shared" si="327"/>
        <v/>
      </c>
      <c r="AA1683" s="3" t="str">
        <f t="shared" si="328"/>
        <v/>
      </c>
      <c r="AB1683" s="2" t="str">
        <f t="shared" si="329"/>
        <v/>
      </c>
      <c r="AC1683" s="3" t="str">
        <f t="shared" si="330"/>
        <v/>
      </c>
      <c r="AD1683" s="5" t="str">
        <f t="shared" si="333"/>
        <v/>
      </c>
      <c r="AE1683" s="3" t="str">
        <f t="shared" si="331"/>
        <v/>
      </c>
      <c r="AF1683" s="3"/>
      <c r="AH1683" t="e">
        <f>MATCH(ROUND(M1683,0)&amp;ROUND(N1683,0),樣點!N:N,0)</f>
        <v>#N/A</v>
      </c>
      <c r="AI1683" s="5">
        <f t="shared" si="332"/>
        <v>4.1666660108603537E-3</v>
      </c>
    </row>
    <row r="1684" spans="3:35">
      <c r="C1684" s="246" t="s">
        <v>824</v>
      </c>
      <c r="D1684" s="246" t="s">
        <v>828</v>
      </c>
      <c r="E1684" s="246" t="s">
        <v>847</v>
      </c>
      <c r="F1684" s="246" t="s">
        <v>848</v>
      </c>
      <c r="G1684" s="246">
        <v>2019</v>
      </c>
      <c r="H1684" s="246">
        <v>4</v>
      </c>
      <c r="I1684" s="246">
        <v>26</v>
      </c>
      <c r="J1684" s="246">
        <v>1</v>
      </c>
      <c r="K1684" s="246" t="s">
        <v>844</v>
      </c>
      <c r="L1684" s="247">
        <v>6</v>
      </c>
      <c r="M1684" s="246">
        <v>293143</v>
      </c>
      <c r="N1684" s="246">
        <v>2727227</v>
      </c>
      <c r="O1684" s="246">
        <v>10</v>
      </c>
      <c r="P1684" s="246">
        <v>36</v>
      </c>
      <c r="Q1684" s="246">
        <v>0</v>
      </c>
      <c r="R1684" s="246"/>
      <c r="S1684" s="246" t="s">
        <v>90</v>
      </c>
      <c r="T1684" s="246" t="s">
        <v>32</v>
      </c>
      <c r="U1684" s="246"/>
      <c r="V1684" t="str">
        <f>INDEX(樣區!H:H,MATCH(F1684,樣區!E:E,0))</f>
        <v>4月,6月</v>
      </c>
      <c r="W1684" s="3" t="str">
        <f t="shared" si="324"/>
        <v>N</v>
      </c>
      <c r="X1684" s="3" t="str">
        <f t="shared" si="325"/>
        <v/>
      </c>
      <c r="Y1684" s="3" t="str">
        <f t="shared" si="326"/>
        <v>時間太晚</v>
      </c>
      <c r="Z1684" s="3" t="str">
        <f t="shared" si="327"/>
        <v/>
      </c>
      <c r="AA1684" s="3" t="str">
        <f t="shared" si="328"/>
        <v/>
      </c>
      <c r="AB1684" s="2" t="str">
        <f t="shared" si="329"/>
        <v/>
      </c>
      <c r="AC1684" s="3" t="str">
        <f t="shared" si="330"/>
        <v/>
      </c>
      <c r="AD1684" s="5" t="str">
        <f t="shared" si="333"/>
        <v/>
      </c>
      <c r="AE1684" s="3" t="str">
        <f t="shared" si="331"/>
        <v/>
      </c>
      <c r="AF1684" s="3"/>
      <c r="AH1684" t="e">
        <f>MATCH(ROUND(M1684,0)&amp;ROUND(N1684,0),樣點!N:N,0)</f>
        <v>#N/A</v>
      </c>
      <c r="AI1684" s="5" t="str">
        <f t="shared" si="332"/>
        <v/>
      </c>
    </row>
    <row r="1685" spans="3:35">
      <c r="C1685" s="246" t="s">
        <v>824</v>
      </c>
      <c r="D1685" s="246" t="s">
        <v>849</v>
      </c>
      <c r="E1685" s="246" t="s">
        <v>850</v>
      </c>
      <c r="F1685" s="246" t="s">
        <v>851</v>
      </c>
      <c r="G1685" s="246">
        <v>2019</v>
      </c>
      <c r="H1685" s="246">
        <v>4</v>
      </c>
      <c r="I1685" s="246">
        <v>29</v>
      </c>
      <c r="J1685" s="246">
        <v>1</v>
      </c>
      <c r="K1685" s="246" t="s">
        <v>852</v>
      </c>
      <c r="L1685" s="247">
        <v>1</v>
      </c>
      <c r="M1685" s="246">
        <v>260905</v>
      </c>
      <c r="N1685" s="246">
        <v>2717793</v>
      </c>
      <c r="O1685" s="246">
        <v>8</v>
      </c>
      <c r="P1685" s="246">
        <v>35</v>
      </c>
      <c r="Q1685" s="246">
        <v>0</v>
      </c>
      <c r="R1685" s="246"/>
      <c r="S1685" s="246" t="s">
        <v>90</v>
      </c>
      <c r="T1685" s="246" t="s">
        <v>26</v>
      </c>
      <c r="U1685" s="246"/>
      <c r="V1685" t="str">
        <f>INDEX(樣區!H:H,MATCH(F1685,樣區!E:E,0))</f>
        <v>3月,5月</v>
      </c>
      <c r="W1685" s="3" t="str">
        <f t="shared" si="324"/>
        <v>Y</v>
      </c>
      <c r="X1685" s="3" t="str">
        <f t="shared" si="325"/>
        <v/>
      </c>
      <c r="Y1685" s="3" t="str">
        <f t="shared" si="326"/>
        <v/>
      </c>
      <c r="Z1685" s="3" t="str">
        <f t="shared" si="327"/>
        <v/>
      </c>
      <c r="AA1685" s="3" t="str">
        <f t="shared" si="328"/>
        <v/>
      </c>
      <c r="AB1685" s="249" t="str">
        <f t="shared" si="329"/>
        <v/>
      </c>
      <c r="AC1685" s="3" t="str">
        <f t="shared" si="330"/>
        <v/>
      </c>
      <c r="AD1685" s="5" t="str">
        <f t="shared" ref="AD1685:AD1686" si="334">IF(ISBLANK(O1685),"需記錄時間",IFERROR(IF((AI1685-TIME(0,5,59))&lt;0,"需計滿6分鐘",""),""))</f>
        <v/>
      </c>
      <c r="AE1685" s="3" t="str">
        <f t="shared" si="331"/>
        <v/>
      </c>
      <c r="AF1685" s="3"/>
      <c r="AH1685">
        <f>MATCH(ROUND(M1685,0)&amp;ROUND(N1685,0),樣點!N:N,0)</f>
        <v>881</v>
      </c>
      <c r="AI1685" s="5">
        <f t="shared" si="332"/>
        <v>9.7222229815088212E-3</v>
      </c>
    </row>
    <row r="1686" spans="3:35">
      <c r="C1686" s="246" t="s">
        <v>824</v>
      </c>
      <c r="D1686" s="246" t="s">
        <v>849</v>
      </c>
      <c r="E1686" s="246" t="s">
        <v>850</v>
      </c>
      <c r="F1686" s="246" t="s">
        <v>851</v>
      </c>
      <c r="G1686" s="246">
        <v>2019</v>
      </c>
      <c r="H1686" s="246">
        <v>4</v>
      </c>
      <c r="I1686" s="246">
        <v>29</v>
      </c>
      <c r="J1686" s="246">
        <v>1</v>
      </c>
      <c r="K1686" s="246" t="s">
        <v>852</v>
      </c>
      <c r="L1686" s="247">
        <v>2</v>
      </c>
      <c r="M1686" s="246">
        <v>260822</v>
      </c>
      <c r="N1686" s="246">
        <v>2717638</v>
      </c>
      <c r="O1686" s="246">
        <v>8</v>
      </c>
      <c r="P1686" s="246">
        <v>49</v>
      </c>
      <c r="Q1686" s="246">
        <v>0</v>
      </c>
      <c r="R1686" s="246"/>
      <c r="S1686" s="246" t="s">
        <v>90</v>
      </c>
      <c r="T1686" s="246" t="s">
        <v>26</v>
      </c>
      <c r="U1686" s="246"/>
      <c r="V1686" t="str">
        <f>INDEX(樣區!H:H,MATCH(F1686,樣區!E:E,0))</f>
        <v>3月,5月</v>
      </c>
      <c r="W1686" s="3" t="str">
        <f t="shared" si="324"/>
        <v>Y</v>
      </c>
      <c r="X1686" s="3" t="str">
        <f t="shared" si="325"/>
        <v/>
      </c>
      <c r="Y1686" s="3" t="str">
        <f t="shared" si="326"/>
        <v/>
      </c>
      <c r="Z1686" s="3" t="str">
        <f t="shared" si="327"/>
        <v/>
      </c>
      <c r="AA1686" s="3" t="str">
        <f t="shared" si="328"/>
        <v/>
      </c>
      <c r="AB1686" s="249" t="str">
        <f t="shared" si="329"/>
        <v/>
      </c>
      <c r="AC1686" s="3" t="str">
        <f t="shared" si="330"/>
        <v/>
      </c>
      <c r="AD1686" s="5" t="str">
        <f t="shared" si="334"/>
        <v/>
      </c>
      <c r="AE1686" s="3" t="str">
        <f t="shared" si="331"/>
        <v/>
      </c>
      <c r="AF1686" s="3"/>
      <c r="AH1686">
        <f>MATCH(ROUND(M1686,0)&amp;ROUND(N1686,0),樣點!N:N,0)</f>
        <v>882</v>
      </c>
      <c r="AI1686" s="5">
        <f t="shared" si="332"/>
        <v>8.3333330112509429E-3</v>
      </c>
    </row>
    <row r="1687" spans="3:35">
      <c r="C1687" s="246" t="s">
        <v>824</v>
      </c>
      <c r="D1687" s="246" t="s">
        <v>849</v>
      </c>
      <c r="E1687" s="246" t="s">
        <v>850</v>
      </c>
      <c r="F1687" s="246" t="s">
        <v>851</v>
      </c>
      <c r="G1687" s="246">
        <v>2019</v>
      </c>
      <c r="H1687" s="246">
        <v>4</v>
      </c>
      <c r="I1687" s="246">
        <v>29</v>
      </c>
      <c r="J1687" s="246">
        <v>1</v>
      </c>
      <c r="K1687" s="246" t="s">
        <v>852</v>
      </c>
      <c r="L1687" s="247">
        <v>3</v>
      </c>
      <c r="M1687" s="246">
        <v>260955</v>
      </c>
      <c r="N1687" s="246">
        <v>2717630</v>
      </c>
      <c r="O1687" s="246">
        <v>9</v>
      </c>
      <c r="P1687" s="246">
        <v>1</v>
      </c>
      <c r="Q1687" s="246">
        <v>0</v>
      </c>
      <c r="R1687" s="246"/>
      <c r="S1687" s="246" t="s">
        <v>90</v>
      </c>
      <c r="T1687" s="246" t="s">
        <v>26</v>
      </c>
      <c r="U1687" s="246"/>
      <c r="V1687" t="str">
        <f>INDEX(樣區!H:H,MATCH(F1687,樣區!E:E,0))</f>
        <v>3月,5月</v>
      </c>
      <c r="W1687" s="3" t="str">
        <f t="shared" si="324"/>
        <v>N</v>
      </c>
      <c r="X1687" s="3" t="str">
        <f t="shared" si="325"/>
        <v/>
      </c>
      <c r="Y1687" s="3" t="str">
        <f t="shared" si="326"/>
        <v/>
      </c>
      <c r="Z1687" s="3" t="str">
        <f t="shared" si="327"/>
        <v/>
      </c>
      <c r="AA1687" s="3" t="str">
        <f t="shared" si="328"/>
        <v/>
      </c>
      <c r="AB1687" s="2" t="str">
        <f t="shared" si="329"/>
        <v/>
      </c>
      <c r="AC1687" s="3" t="str">
        <f t="shared" si="330"/>
        <v/>
      </c>
      <c r="AD1687" s="5" t="str">
        <f>IF(ISBLANK(O1687),"需記錄時間",IFERROR(IF((AI1687-TIME(0,5,59))&lt;0,"需計滿6分鍾",""),""))</f>
        <v/>
      </c>
      <c r="AE1687" s="3" t="str">
        <f t="shared" si="331"/>
        <v/>
      </c>
      <c r="AF1687" s="3"/>
      <c r="AH1687" t="e">
        <f>MATCH(ROUND(M1687,0)&amp;ROUND(N1687,0),樣點!N:N,0)</f>
        <v>#N/A</v>
      </c>
      <c r="AI1687" s="5">
        <f t="shared" si="332"/>
        <v>9.0277779963798821E-3</v>
      </c>
    </row>
    <row r="1688" spans="3:35">
      <c r="C1688" s="246" t="s">
        <v>824</v>
      </c>
      <c r="D1688" s="246" t="s">
        <v>849</v>
      </c>
      <c r="E1688" s="246" t="s">
        <v>850</v>
      </c>
      <c r="F1688" s="246" t="s">
        <v>851</v>
      </c>
      <c r="G1688" s="246">
        <v>2019</v>
      </c>
      <c r="H1688" s="246">
        <v>4</v>
      </c>
      <c r="I1688" s="246">
        <v>29</v>
      </c>
      <c r="J1688" s="246">
        <v>1</v>
      </c>
      <c r="K1688" s="246" t="s">
        <v>852</v>
      </c>
      <c r="L1688" s="247">
        <v>4</v>
      </c>
      <c r="M1688" s="246">
        <v>261192</v>
      </c>
      <c r="N1688" s="246">
        <v>2717653</v>
      </c>
      <c r="O1688" s="246">
        <v>9</v>
      </c>
      <c r="P1688" s="246">
        <v>14</v>
      </c>
      <c r="Q1688" s="246">
        <v>2</v>
      </c>
      <c r="R1688" s="246" t="s">
        <v>89</v>
      </c>
      <c r="S1688" s="246" t="s">
        <v>44</v>
      </c>
      <c r="T1688" s="246" t="s">
        <v>26</v>
      </c>
      <c r="U1688" s="246"/>
      <c r="V1688" t="str">
        <f>INDEX(樣區!H:H,MATCH(F1688,樣區!E:E,0))</f>
        <v>3月,5月</v>
      </c>
      <c r="W1688" s="3" t="str">
        <f t="shared" si="324"/>
        <v>Y</v>
      </c>
      <c r="X1688" s="3" t="str">
        <f t="shared" si="325"/>
        <v/>
      </c>
      <c r="Y1688" s="3" t="str">
        <f t="shared" si="326"/>
        <v/>
      </c>
      <c r="Z1688" s="3" t="str">
        <f t="shared" si="327"/>
        <v/>
      </c>
      <c r="AA1688" s="3" t="str">
        <f t="shared" si="328"/>
        <v/>
      </c>
      <c r="AB1688" s="249" t="str">
        <f t="shared" si="329"/>
        <v/>
      </c>
      <c r="AC1688" s="3" t="str">
        <f t="shared" si="330"/>
        <v/>
      </c>
      <c r="AD1688" s="5" t="str">
        <f t="shared" ref="AD1688:AD1690" si="335">IF(ISBLANK(O1688),"需記錄時間",IFERROR(IF((AI1688-TIME(0,5,59))&lt;0,"需計滿6分鐘",""),""))</f>
        <v/>
      </c>
      <c r="AE1688" s="3" t="str">
        <f t="shared" si="331"/>
        <v/>
      </c>
      <c r="AF1688" s="3"/>
      <c r="AH1688">
        <f>MATCH(ROUND(M1688,0)&amp;ROUND(N1688,0),樣點!N:N,0)</f>
        <v>884</v>
      </c>
      <c r="AI1688" s="5">
        <f t="shared" si="332"/>
        <v>1.3194444007240236E-2</v>
      </c>
    </row>
    <row r="1689" spans="3:35">
      <c r="C1689" s="246" t="s">
        <v>824</v>
      </c>
      <c r="D1689" s="246" t="s">
        <v>849</v>
      </c>
      <c r="E1689" s="246" t="s">
        <v>850</v>
      </c>
      <c r="F1689" s="246" t="s">
        <v>851</v>
      </c>
      <c r="G1689" s="246">
        <v>2019</v>
      </c>
      <c r="H1689" s="246">
        <v>4</v>
      </c>
      <c r="I1689" s="246">
        <v>29</v>
      </c>
      <c r="J1689" s="246">
        <v>1</v>
      </c>
      <c r="K1689" s="246" t="s">
        <v>852</v>
      </c>
      <c r="L1689" s="247">
        <v>5</v>
      </c>
      <c r="M1689" s="246">
        <v>261333</v>
      </c>
      <c r="N1689" s="246">
        <v>2717698</v>
      </c>
      <c r="O1689" s="246">
        <v>9</v>
      </c>
      <c r="P1689" s="246">
        <v>33</v>
      </c>
      <c r="Q1689" s="246">
        <v>2</v>
      </c>
      <c r="R1689" s="246" t="s">
        <v>43</v>
      </c>
      <c r="S1689" s="246" t="s">
        <v>44</v>
      </c>
      <c r="T1689" s="246" t="s">
        <v>32</v>
      </c>
      <c r="U1689" s="246" t="s">
        <v>853</v>
      </c>
      <c r="V1689" t="str">
        <f>INDEX(樣區!H:H,MATCH(F1689,樣區!E:E,0))</f>
        <v>3月,5月</v>
      </c>
      <c r="W1689" s="3" t="str">
        <f t="shared" si="324"/>
        <v>Y</v>
      </c>
      <c r="X1689" s="3" t="str">
        <f t="shared" si="325"/>
        <v/>
      </c>
      <c r="Y1689" s="3" t="str">
        <f t="shared" si="326"/>
        <v/>
      </c>
      <c r="Z1689" s="3" t="str">
        <f t="shared" si="327"/>
        <v/>
      </c>
      <c r="AA1689" s="3" t="str">
        <f t="shared" si="328"/>
        <v/>
      </c>
      <c r="AB1689" s="249" t="str">
        <f t="shared" si="329"/>
        <v/>
      </c>
      <c r="AC1689" s="3" t="str">
        <f t="shared" si="330"/>
        <v/>
      </c>
      <c r="AD1689" s="5" t="str">
        <f t="shared" si="335"/>
        <v/>
      </c>
      <c r="AE1689" s="3" t="str">
        <f t="shared" si="331"/>
        <v/>
      </c>
      <c r="AF1689" s="3"/>
      <c r="AH1689">
        <f>MATCH(ROUND(M1689,0)&amp;ROUND(N1689,0),樣點!N:N,0)</f>
        <v>885</v>
      </c>
      <c r="AI1689" s="5">
        <f t="shared" si="332"/>
        <v>8.3333340007811785E-3</v>
      </c>
    </row>
    <row r="1690" spans="3:35">
      <c r="C1690" s="246" t="s">
        <v>824</v>
      </c>
      <c r="D1690" s="246" t="s">
        <v>849</v>
      </c>
      <c r="E1690" s="246" t="s">
        <v>850</v>
      </c>
      <c r="F1690" s="246" t="s">
        <v>851</v>
      </c>
      <c r="G1690" s="246">
        <v>2019</v>
      </c>
      <c r="H1690" s="246">
        <v>4</v>
      </c>
      <c r="I1690" s="246">
        <v>29</v>
      </c>
      <c r="J1690" s="246">
        <v>1</v>
      </c>
      <c r="K1690" s="246" t="s">
        <v>852</v>
      </c>
      <c r="L1690" s="247">
        <v>6</v>
      </c>
      <c r="M1690" s="246">
        <v>261472</v>
      </c>
      <c r="N1690" s="246">
        <v>2717664</v>
      </c>
      <c r="O1690" s="246">
        <v>9</v>
      </c>
      <c r="P1690" s="246">
        <v>45</v>
      </c>
      <c r="Q1690" s="246">
        <v>0</v>
      </c>
      <c r="R1690" s="246"/>
      <c r="S1690" s="246" t="s">
        <v>90</v>
      </c>
      <c r="T1690" s="246" t="s">
        <v>32</v>
      </c>
      <c r="U1690" s="246"/>
      <c r="V1690" t="str">
        <f>INDEX(樣區!H:H,MATCH(F1690,樣區!E:E,0))</f>
        <v>3月,5月</v>
      </c>
      <c r="W1690" s="3" t="str">
        <f t="shared" si="324"/>
        <v>Y</v>
      </c>
      <c r="X1690" s="3" t="str">
        <f t="shared" si="325"/>
        <v/>
      </c>
      <c r="Y1690" s="3" t="str">
        <f t="shared" si="326"/>
        <v/>
      </c>
      <c r="Z1690" s="3" t="str">
        <f t="shared" si="327"/>
        <v/>
      </c>
      <c r="AA1690" s="3" t="str">
        <f t="shared" si="328"/>
        <v/>
      </c>
      <c r="AB1690" s="249" t="str">
        <f t="shared" si="329"/>
        <v/>
      </c>
      <c r="AC1690" s="3" t="str">
        <f t="shared" si="330"/>
        <v/>
      </c>
      <c r="AD1690" s="5" t="str">
        <f t="shared" si="335"/>
        <v/>
      </c>
      <c r="AE1690" s="3" t="str">
        <f t="shared" si="331"/>
        <v/>
      </c>
      <c r="AF1690" s="3"/>
      <c r="AH1690">
        <f>MATCH(ROUND(M1690,0)&amp;ROUND(N1690,0),樣點!N:N,0)</f>
        <v>886</v>
      </c>
      <c r="AI1690" s="5" t="str">
        <f t="shared" si="332"/>
        <v/>
      </c>
    </row>
    <row r="1691" spans="3:35">
      <c r="C1691" s="246" t="s">
        <v>824</v>
      </c>
      <c r="D1691" s="246" t="s">
        <v>849</v>
      </c>
      <c r="E1691" s="246" t="s">
        <v>854</v>
      </c>
      <c r="F1691" s="246" t="s">
        <v>855</v>
      </c>
      <c r="G1691" s="246">
        <v>2019</v>
      </c>
      <c r="H1691" s="246">
        <v>4</v>
      </c>
      <c r="I1691" s="246">
        <v>26</v>
      </c>
      <c r="J1691" s="246">
        <v>1</v>
      </c>
      <c r="K1691" s="246" t="s">
        <v>856</v>
      </c>
      <c r="L1691" s="247">
        <v>1</v>
      </c>
      <c r="M1691" s="246">
        <v>277209</v>
      </c>
      <c r="N1691" s="246">
        <v>2737914</v>
      </c>
      <c r="O1691" s="246">
        <v>8</v>
      </c>
      <c r="P1691" s="246">
        <v>58</v>
      </c>
      <c r="Q1691" s="246">
        <v>0</v>
      </c>
      <c r="R1691" s="246"/>
      <c r="S1691" s="246" t="s">
        <v>90</v>
      </c>
      <c r="T1691" s="246" t="s">
        <v>26</v>
      </c>
      <c r="U1691" s="246"/>
      <c r="V1691" t="str">
        <f>INDEX(樣區!H:H,MATCH(F1691,樣區!E:E,0))</f>
        <v>3月,5月</v>
      </c>
      <c r="W1691" s="3" t="str">
        <f t="shared" si="324"/>
        <v>N</v>
      </c>
      <c r="X1691" s="3" t="str">
        <f t="shared" si="325"/>
        <v/>
      </c>
      <c r="Y1691" s="3" t="str">
        <f t="shared" si="326"/>
        <v/>
      </c>
      <c r="Z1691" s="3" t="str">
        <f t="shared" si="327"/>
        <v/>
      </c>
      <c r="AA1691" s="3" t="str">
        <f t="shared" si="328"/>
        <v/>
      </c>
      <c r="AB1691" s="2" t="str">
        <f t="shared" si="329"/>
        <v/>
      </c>
      <c r="AC1691" s="3" t="str">
        <f t="shared" si="330"/>
        <v/>
      </c>
      <c r="AD1691" s="5" t="str">
        <f t="shared" ref="AD1691:AD1696" si="336">IF(ISBLANK(O1691),"需記錄時間",IFERROR(IF((AI1691-TIME(0,5,59))&lt;0,"需計滿6分鍾",""),""))</f>
        <v/>
      </c>
      <c r="AE1691" s="3" t="str">
        <f t="shared" si="331"/>
        <v/>
      </c>
      <c r="AF1691" s="3"/>
      <c r="AH1691" t="e">
        <f>MATCH(ROUND(M1691,0)&amp;ROUND(N1691,0),樣點!N:N,0)</f>
        <v>#N/A</v>
      </c>
      <c r="AI1691" s="5">
        <f t="shared" si="332"/>
        <v>5.5555549915879965E-3</v>
      </c>
    </row>
    <row r="1692" spans="3:35">
      <c r="C1692" s="246" t="s">
        <v>824</v>
      </c>
      <c r="D1692" s="246" t="s">
        <v>849</v>
      </c>
      <c r="E1692" s="246" t="s">
        <v>854</v>
      </c>
      <c r="F1692" s="246" t="s">
        <v>855</v>
      </c>
      <c r="G1692" s="246">
        <v>2019</v>
      </c>
      <c r="H1692" s="246">
        <v>4</v>
      </c>
      <c r="I1692" s="246">
        <v>26</v>
      </c>
      <c r="J1692" s="246">
        <v>1</v>
      </c>
      <c r="K1692" s="246" t="s">
        <v>856</v>
      </c>
      <c r="L1692" s="247">
        <v>2</v>
      </c>
      <c r="M1692" s="246">
        <v>277287</v>
      </c>
      <c r="N1692" s="246">
        <v>2738031</v>
      </c>
      <c r="O1692" s="246">
        <v>9</v>
      </c>
      <c r="P1692" s="246">
        <v>6</v>
      </c>
      <c r="Q1692" s="246">
        <v>0</v>
      </c>
      <c r="R1692" s="246"/>
      <c r="S1692" s="246" t="s">
        <v>90</v>
      </c>
      <c r="T1692" s="246" t="s">
        <v>26</v>
      </c>
      <c r="U1692" s="246"/>
      <c r="V1692" t="str">
        <f>INDEX(樣區!H:H,MATCH(F1692,樣區!E:E,0))</f>
        <v>3月,5月</v>
      </c>
      <c r="W1692" s="3" t="str">
        <f t="shared" si="324"/>
        <v>N</v>
      </c>
      <c r="X1692" s="3" t="str">
        <f t="shared" si="325"/>
        <v/>
      </c>
      <c r="Y1692" s="3" t="str">
        <f t="shared" si="326"/>
        <v/>
      </c>
      <c r="Z1692" s="3" t="str">
        <f t="shared" si="327"/>
        <v/>
      </c>
      <c r="AA1692" s="3" t="str">
        <f t="shared" si="328"/>
        <v/>
      </c>
      <c r="AB1692" s="2" t="str">
        <f t="shared" si="329"/>
        <v/>
      </c>
      <c r="AC1692" s="3" t="str">
        <f t="shared" si="330"/>
        <v/>
      </c>
      <c r="AD1692" s="5" t="str">
        <f t="shared" si="336"/>
        <v/>
      </c>
      <c r="AE1692" s="3" t="str">
        <f t="shared" si="331"/>
        <v/>
      </c>
      <c r="AF1692" s="3"/>
      <c r="AH1692" t="e">
        <f>MATCH(ROUND(M1692,0)&amp;ROUND(N1692,0),樣點!N:N,0)</f>
        <v>#N/A</v>
      </c>
      <c r="AI1692" s="5">
        <f t="shared" si="332"/>
        <v>4.8611109959892929E-3</v>
      </c>
    </row>
    <row r="1693" spans="3:35">
      <c r="C1693" s="246" t="s">
        <v>824</v>
      </c>
      <c r="D1693" s="246" t="s">
        <v>849</v>
      </c>
      <c r="E1693" s="246" t="s">
        <v>854</v>
      </c>
      <c r="F1693" s="246" t="s">
        <v>855</v>
      </c>
      <c r="G1693" s="246">
        <v>2019</v>
      </c>
      <c r="H1693" s="246">
        <v>4</v>
      </c>
      <c r="I1693" s="246">
        <v>26</v>
      </c>
      <c r="J1693" s="246">
        <v>1</v>
      </c>
      <c r="K1693" s="246" t="s">
        <v>856</v>
      </c>
      <c r="L1693" s="247">
        <v>3</v>
      </c>
      <c r="M1693" s="246">
        <v>277392</v>
      </c>
      <c r="N1693" s="246">
        <v>2738175</v>
      </c>
      <c r="O1693" s="246">
        <v>9</v>
      </c>
      <c r="P1693" s="246">
        <v>13</v>
      </c>
      <c r="Q1693" s="246">
        <v>0</v>
      </c>
      <c r="R1693" s="246"/>
      <c r="S1693" s="246" t="s">
        <v>90</v>
      </c>
      <c r="T1693" s="246" t="s">
        <v>26</v>
      </c>
      <c r="U1693" s="246"/>
      <c r="V1693" t="str">
        <f>INDEX(樣區!H:H,MATCH(F1693,樣區!E:E,0))</f>
        <v>3月,5月</v>
      </c>
      <c r="W1693" s="3" t="str">
        <f t="shared" si="324"/>
        <v>N</v>
      </c>
      <c r="X1693" s="3" t="str">
        <f t="shared" si="325"/>
        <v/>
      </c>
      <c r="Y1693" s="3" t="str">
        <f t="shared" si="326"/>
        <v/>
      </c>
      <c r="Z1693" s="3" t="str">
        <f t="shared" si="327"/>
        <v/>
      </c>
      <c r="AA1693" s="3" t="str">
        <f t="shared" si="328"/>
        <v/>
      </c>
      <c r="AB1693" s="2" t="str">
        <f t="shared" si="329"/>
        <v/>
      </c>
      <c r="AC1693" s="3" t="str">
        <f t="shared" si="330"/>
        <v/>
      </c>
      <c r="AD1693" s="5" t="str">
        <f t="shared" si="336"/>
        <v/>
      </c>
      <c r="AE1693" s="3" t="str">
        <f t="shared" si="331"/>
        <v/>
      </c>
      <c r="AF1693" s="3"/>
      <c r="AH1693" t="e">
        <f>MATCH(ROUND(M1693,0)&amp;ROUND(N1693,0),樣點!N:N,0)</f>
        <v>#N/A</v>
      </c>
      <c r="AI1693" s="5">
        <f t="shared" si="332"/>
        <v>5.555555981118232E-3</v>
      </c>
    </row>
    <row r="1694" spans="3:35">
      <c r="C1694" s="246" t="s">
        <v>824</v>
      </c>
      <c r="D1694" s="246" t="s">
        <v>849</v>
      </c>
      <c r="E1694" s="246" t="s">
        <v>854</v>
      </c>
      <c r="F1694" s="246" t="s">
        <v>855</v>
      </c>
      <c r="G1694" s="246">
        <v>2019</v>
      </c>
      <c r="H1694" s="246">
        <v>4</v>
      </c>
      <c r="I1694" s="246">
        <v>26</v>
      </c>
      <c r="J1694" s="246">
        <v>1</v>
      </c>
      <c r="K1694" s="246" t="s">
        <v>856</v>
      </c>
      <c r="L1694" s="247">
        <v>4</v>
      </c>
      <c r="M1694" s="246">
        <v>277698</v>
      </c>
      <c r="N1694" s="246">
        <v>2738322</v>
      </c>
      <c r="O1694" s="246">
        <v>9</v>
      </c>
      <c r="P1694" s="246">
        <v>21</v>
      </c>
      <c r="Q1694" s="246">
        <v>0</v>
      </c>
      <c r="R1694" s="246"/>
      <c r="S1694" s="246" t="s">
        <v>90</v>
      </c>
      <c r="T1694" s="246" t="s">
        <v>26</v>
      </c>
      <c r="U1694" s="246"/>
      <c r="V1694" t="str">
        <f>INDEX(樣區!H:H,MATCH(F1694,樣區!E:E,0))</f>
        <v>3月,5月</v>
      </c>
      <c r="W1694" s="3" t="str">
        <f t="shared" si="324"/>
        <v>N</v>
      </c>
      <c r="X1694" s="3" t="str">
        <f t="shared" si="325"/>
        <v/>
      </c>
      <c r="Y1694" s="3" t="str">
        <f t="shared" si="326"/>
        <v/>
      </c>
      <c r="Z1694" s="3" t="str">
        <f t="shared" si="327"/>
        <v/>
      </c>
      <c r="AA1694" s="3" t="str">
        <f t="shared" si="328"/>
        <v/>
      </c>
      <c r="AB1694" s="2" t="str">
        <f t="shared" si="329"/>
        <v/>
      </c>
      <c r="AC1694" s="3" t="str">
        <f t="shared" si="330"/>
        <v/>
      </c>
      <c r="AD1694" s="5" t="str">
        <f t="shared" si="336"/>
        <v/>
      </c>
      <c r="AE1694" s="3" t="str">
        <f t="shared" si="331"/>
        <v/>
      </c>
      <c r="AF1694" s="3"/>
      <c r="AH1694" t="e">
        <f>MATCH(ROUND(M1694,0)&amp;ROUND(N1694,0),樣點!N:N,0)</f>
        <v>#N/A</v>
      </c>
      <c r="AI1694" s="5">
        <f t="shared" si="332"/>
        <v>4.8611109959892929E-3</v>
      </c>
    </row>
    <row r="1695" spans="3:35">
      <c r="C1695" s="246" t="s">
        <v>824</v>
      </c>
      <c r="D1695" s="246" t="s">
        <v>849</v>
      </c>
      <c r="E1695" s="246" t="s">
        <v>854</v>
      </c>
      <c r="F1695" s="246" t="s">
        <v>855</v>
      </c>
      <c r="G1695" s="246">
        <v>2019</v>
      </c>
      <c r="H1695" s="246">
        <v>4</v>
      </c>
      <c r="I1695" s="246">
        <v>26</v>
      </c>
      <c r="J1695" s="246">
        <v>1</v>
      </c>
      <c r="K1695" s="246" t="s">
        <v>856</v>
      </c>
      <c r="L1695" s="247">
        <v>5</v>
      </c>
      <c r="M1695" s="246">
        <v>277878</v>
      </c>
      <c r="N1695" s="246">
        <v>2738218</v>
      </c>
      <c r="O1695" s="246">
        <v>9</v>
      </c>
      <c r="P1695" s="246">
        <v>28</v>
      </c>
      <c r="Q1695" s="246">
        <v>0</v>
      </c>
      <c r="R1695" s="246"/>
      <c r="S1695" s="246" t="s">
        <v>90</v>
      </c>
      <c r="T1695" s="246" t="s">
        <v>26</v>
      </c>
      <c r="U1695" s="246"/>
      <c r="V1695" t="str">
        <f>INDEX(樣區!H:H,MATCH(F1695,樣區!E:E,0))</f>
        <v>3月,5月</v>
      </c>
      <c r="W1695" s="3" t="str">
        <f t="shared" si="324"/>
        <v>N</v>
      </c>
      <c r="X1695" s="3" t="str">
        <f t="shared" si="325"/>
        <v/>
      </c>
      <c r="Y1695" s="3" t="str">
        <f t="shared" si="326"/>
        <v/>
      </c>
      <c r="Z1695" s="3" t="str">
        <f t="shared" si="327"/>
        <v/>
      </c>
      <c r="AA1695" s="3" t="str">
        <f t="shared" si="328"/>
        <v/>
      </c>
      <c r="AB1695" s="2" t="str">
        <f t="shared" si="329"/>
        <v/>
      </c>
      <c r="AC1695" s="3" t="str">
        <f t="shared" si="330"/>
        <v/>
      </c>
      <c r="AD1695" s="5" t="str">
        <f t="shared" si="336"/>
        <v/>
      </c>
      <c r="AE1695" s="3" t="str">
        <f t="shared" si="331"/>
        <v/>
      </c>
      <c r="AF1695" s="3"/>
      <c r="AH1695" t="e">
        <f>MATCH(ROUND(M1695,0)&amp;ROUND(N1695,0),樣點!N:N,0)</f>
        <v>#N/A</v>
      </c>
      <c r="AI1695" s="5">
        <f t="shared" si="332"/>
        <v>9.7222219919785857E-3</v>
      </c>
    </row>
    <row r="1696" spans="3:35">
      <c r="C1696" s="246" t="s">
        <v>824</v>
      </c>
      <c r="D1696" s="246" t="s">
        <v>849</v>
      </c>
      <c r="E1696" s="246" t="s">
        <v>854</v>
      </c>
      <c r="F1696" s="246" t="s">
        <v>855</v>
      </c>
      <c r="G1696" s="246">
        <v>2019</v>
      </c>
      <c r="H1696" s="246">
        <v>4</v>
      </c>
      <c r="I1696" s="246">
        <v>26</v>
      </c>
      <c r="J1696" s="246">
        <v>1</v>
      </c>
      <c r="K1696" s="246" t="s">
        <v>856</v>
      </c>
      <c r="L1696" s="247">
        <v>6</v>
      </c>
      <c r="M1696" s="246">
        <v>278305</v>
      </c>
      <c r="N1696" s="246">
        <v>2738243</v>
      </c>
      <c r="O1696" s="246">
        <v>9</v>
      </c>
      <c r="P1696" s="246">
        <v>42</v>
      </c>
      <c r="Q1696" s="246">
        <v>0</v>
      </c>
      <c r="R1696" s="246"/>
      <c r="S1696" s="246" t="s">
        <v>90</v>
      </c>
      <c r="T1696" s="246" t="s">
        <v>26</v>
      </c>
      <c r="U1696" s="246"/>
      <c r="V1696" t="str">
        <f>INDEX(樣區!H:H,MATCH(F1696,樣區!E:E,0))</f>
        <v>3月,5月</v>
      </c>
      <c r="W1696" s="3" t="str">
        <f t="shared" si="324"/>
        <v>N</v>
      </c>
      <c r="X1696" s="3" t="str">
        <f t="shared" si="325"/>
        <v/>
      </c>
      <c r="Y1696" s="3" t="str">
        <f t="shared" si="326"/>
        <v/>
      </c>
      <c r="Z1696" s="3" t="str">
        <f t="shared" si="327"/>
        <v/>
      </c>
      <c r="AA1696" s="3" t="str">
        <f t="shared" si="328"/>
        <v/>
      </c>
      <c r="AB1696" s="2" t="str">
        <f t="shared" si="329"/>
        <v/>
      </c>
      <c r="AC1696" s="3" t="str">
        <f t="shared" si="330"/>
        <v/>
      </c>
      <c r="AD1696" s="5" t="str">
        <f t="shared" si="336"/>
        <v/>
      </c>
      <c r="AE1696" s="3" t="str">
        <f t="shared" si="331"/>
        <v/>
      </c>
      <c r="AF1696" s="3"/>
      <c r="AH1696" t="e">
        <f>MATCH(ROUND(M1696,0)&amp;ROUND(N1696,0),樣點!N:N,0)</f>
        <v>#N/A</v>
      </c>
      <c r="AI1696" s="5" t="str">
        <f t="shared" si="332"/>
        <v/>
      </c>
    </row>
    <row r="1697" spans="3:35">
      <c r="C1697" s="246" t="s">
        <v>824</v>
      </c>
      <c r="D1697" s="246" t="s">
        <v>849</v>
      </c>
      <c r="E1697" s="246" t="s">
        <v>854</v>
      </c>
      <c r="F1697" s="246" t="s">
        <v>855</v>
      </c>
      <c r="G1697" s="246">
        <v>2019</v>
      </c>
      <c r="H1697" s="246">
        <v>5</v>
      </c>
      <c r="I1697" s="246">
        <v>31</v>
      </c>
      <c r="J1697" s="246">
        <v>2</v>
      </c>
      <c r="K1697" s="246" t="s">
        <v>856</v>
      </c>
      <c r="L1697" s="247">
        <v>1</v>
      </c>
      <c r="M1697" s="246">
        <v>276656.426385</v>
      </c>
      <c r="N1697" s="246">
        <v>2737560.554025</v>
      </c>
      <c r="O1697" s="246">
        <v>9</v>
      </c>
      <c r="P1697" s="246">
        <v>10</v>
      </c>
      <c r="Q1697" s="246">
        <v>0</v>
      </c>
      <c r="R1697" s="246"/>
      <c r="S1697" s="246" t="s">
        <v>90</v>
      </c>
      <c r="T1697" s="246" t="s">
        <v>26</v>
      </c>
      <c r="U1697" s="246"/>
      <c r="V1697" t="str">
        <f>INDEX(樣區!H:H,MATCH(F1697,樣區!E:E,0))</f>
        <v>3月,5月</v>
      </c>
      <c r="W1697" s="3" t="str">
        <f t="shared" si="324"/>
        <v>Y</v>
      </c>
      <c r="X1697" s="3" t="str">
        <f t="shared" si="325"/>
        <v/>
      </c>
      <c r="Y1697" s="3" t="str">
        <f t="shared" si="326"/>
        <v/>
      </c>
      <c r="Z1697" s="3" t="str">
        <f t="shared" si="327"/>
        <v/>
      </c>
      <c r="AA1697" s="3" t="str">
        <f t="shared" si="328"/>
        <v/>
      </c>
      <c r="AB1697" s="249" t="str">
        <f t="shared" si="329"/>
        <v/>
      </c>
      <c r="AC1697" s="3" t="str">
        <f t="shared" si="330"/>
        <v/>
      </c>
      <c r="AD1697" s="5" t="str">
        <f t="shared" ref="AD1697:AD1705" si="337">IF(ISBLANK(O1697),"需記錄時間",IFERROR(IF((AI1697-TIME(0,5,59))&lt;0,"需計滿6分鐘",""),""))</f>
        <v/>
      </c>
      <c r="AE1697" s="3" t="str">
        <f t="shared" si="331"/>
        <v/>
      </c>
      <c r="AF1697" s="3"/>
      <c r="AH1697">
        <f>MATCH(ROUND(M1697,0)&amp;ROUND(N1697,0),樣點!N:N,0)</f>
        <v>887</v>
      </c>
      <c r="AI1697" s="5">
        <f t="shared" si="332"/>
        <v>1.1111111030913889E-2</v>
      </c>
    </row>
    <row r="1698" spans="3:35">
      <c r="C1698" s="246" t="s">
        <v>824</v>
      </c>
      <c r="D1698" s="246" t="s">
        <v>849</v>
      </c>
      <c r="E1698" s="246" t="s">
        <v>854</v>
      </c>
      <c r="F1698" s="246" t="s">
        <v>855</v>
      </c>
      <c r="G1698" s="246">
        <v>2019</v>
      </c>
      <c r="H1698" s="246">
        <v>5</v>
      </c>
      <c r="I1698" s="246">
        <v>31</v>
      </c>
      <c r="J1698" s="246">
        <v>2</v>
      </c>
      <c r="K1698" s="246" t="s">
        <v>856</v>
      </c>
      <c r="L1698" s="247">
        <v>2</v>
      </c>
      <c r="M1698" s="246">
        <v>276842.15435999999</v>
      </c>
      <c r="N1698" s="246">
        <v>2737759.1718879999</v>
      </c>
      <c r="O1698" s="246">
        <v>9</v>
      </c>
      <c r="P1698" s="246">
        <v>26</v>
      </c>
      <c r="Q1698" s="246">
        <v>0</v>
      </c>
      <c r="R1698" s="246"/>
      <c r="S1698" s="246" t="s">
        <v>90</v>
      </c>
      <c r="T1698" s="246" t="s">
        <v>26</v>
      </c>
      <c r="U1698" s="246"/>
      <c r="V1698" t="str">
        <f>INDEX(樣區!H:H,MATCH(F1698,樣區!E:E,0))</f>
        <v>3月,5月</v>
      </c>
      <c r="W1698" s="3" t="str">
        <f t="shared" si="324"/>
        <v>Y</v>
      </c>
      <c r="X1698" s="3" t="str">
        <f t="shared" si="325"/>
        <v/>
      </c>
      <c r="Y1698" s="3" t="str">
        <f t="shared" si="326"/>
        <v/>
      </c>
      <c r="Z1698" s="3" t="str">
        <f t="shared" si="327"/>
        <v/>
      </c>
      <c r="AA1698" s="3" t="str">
        <f t="shared" si="328"/>
        <v/>
      </c>
      <c r="AB1698" s="249" t="str">
        <f t="shared" si="329"/>
        <v/>
      </c>
      <c r="AC1698" s="3" t="str">
        <f t="shared" si="330"/>
        <v/>
      </c>
      <c r="AD1698" s="5" t="str">
        <f t="shared" si="337"/>
        <v/>
      </c>
      <c r="AE1698" s="3" t="str">
        <f t="shared" si="331"/>
        <v/>
      </c>
      <c r="AF1698" s="3"/>
      <c r="AH1698">
        <f>MATCH(ROUND(M1698,0)&amp;ROUND(N1698,0),樣點!N:N,0)</f>
        <v>888</v>
      </c>
      <c r="AI1698" s="5">
        <f t="shared" si="332"/>
        <v>6.9444450200535357E-3</v>
      </c>
    </row>
    <row r="1699" spans="3:35">
      <c r="C1699" s="246" t="s">
        <v>824</v>
      </c>
      <c r="D1699" s="246" t="s">
        <v>849</v>
      </c>
      <c r="E1699" s="246" t="s">
        <v>854</v>
      </c>
      <c r="F1699" s="246" t="s">
        <v>855</v>
      </c>
      <c r="G1699" s="246">
        <v>2019</v>
      </c>
      <c r="H1699" s="246">
        <v>5</v>
      </c>
      <c r="I1699" s="246">
        <v>31</v>
      </c>
      <c r="J1699" s="246">
        <v>2</v>
      </c>
      <c r="K1699" s="246" t="s">
        <v>856</v>
      </c>
      <c r="L1699" s="247">
        <v>3</v>
      </c>
      <c r="M1699" s="246">
        <v>277082.835571</v>
      </c>
      <c r="N1699" s="246">
        <v>2737784.0076779998</v>
      </c>
      <c r="O1699" s="246">
        <v>9</v>
      </c>
      <c r="P1699" s="246">
        <v>36</v>
      </c>
      <c r="Q1699" s="246">
        <v>0</v>
      </c>
      <c r="R1699" s="246"/>
      <c r="S1699" s="246" t="s">
        <v>90</v>
      </c>
      <c r="T1699" s="246" t="s">
        <v>26</v>
      </c>
      <c r="U1699" s="246"/>
      <c r="V1699" t="str">
        <f>INDEX(樣區!H:H,MATCH(F1699,樣區!E:E,0))</f>
        <v>3月,5月</v>
      </c>
      <c r="W1699" s="3" t="str">
        <f t="shared" si="324"/>
        <v>Y</v>
      </c>
      <c r="X1699" s="3" t="str">
        <f t="shared" si="325"/>
        <v/>
      </c>
      <c r="Y1699" s="3" t="str">
        <f t="shared" si="326"/>
        <v/>
      </c>
      <c r="Z1699" s="3" t="str">
        <f t="shared" si="327"/>
        <v/>
      </c>
      <c r="AA1699" s="3" t="str">
        <f t="shared" si="328"/>
        <v/>
      </c>
      <c r="AB1699" s="249" t="str">
        <f t="shared" si="329"/>
        <v/>
      </c>
      <c r="AC1699" s="3" t="str">
        <f t="shared" si="330"/>
        <v/>
      </c>
      <c r="AD1699" s="5" t="str">
        <f t="shared" si="337"/>
        <v/>
      </c>
      <c r="AE1699" s="3" t="str">
        <f t="shared" si="331"/>
        <v/>
      </c>
      <c r="AF1699" s="3"/>
      <c r="AH1699">
        <f>MATCH(ROUND(M1699,0)&amp;ROUND(N1699,0),樣點!N:N,0)</f>
        <v>889</v>
      </c>
      <c r="AI1699" s="5">
        <f t="shared" si="332"/>
        <v>6.9444439723156393E-3</v>
      </c>
    </row>
    <row r="1700" spans="3:35">
      <c r="C1700" s="246" t="s">
        <v>824</v>
      </c>
      <c r="D1700" s="246" t="s">
        <v>849</v>
      </c>
      <c r="E1700" s="246" t="s">
        <v>854</v>
      </c>
      <c r="F1700" s="246" t="s">
        <v>855</v>
      </c>
      <c r="G1700" s="246">
        <v>2019</v>
      </c>
      <c r="H1700" s="246">
        <v>5</v>
      </c>
      <c r="I1700" s="246">
        <v>31</v>
      </c>
      <c r="J1700" s="246">
        <v>2</v>
      </c>
      <c r="K1700" s="246" t="s">
        <v>856</v>
      </c>
      <c r="L1700" s="247">
        <v>4</v>
      </c>
      <c r="M1700" s="246">
        <v>277210.02534699999</v>
      </c>
      <c r="N1700" s="246">
        <v>2737913.845456</v>
      </c>
      <c r="O1700" s="246">
        <v>9</v>
      </c>
      <c r="P1700" s="246">
        <v>46</v>
      </c>
      <c r="Q1700" s="246">
        <v>0</v>
      </c>
      <c r="R1700" s="246"/>
      <c r="S1700" s="246" t="s">
        <v>90</v>
      </c>
      <c r="T1700" s="246" t="s">
        <v>26</v>
      </c>
      <c r="U1700" s="246"/>
      <c r="V1700" t="str">
        <f>INDEX(樣區!H:H,MATCH(F1700,樣區!E:E,0))</f>
        <v>3月,5月</v>
      </c>
      <c r="W1700" s="3" t="str">
        <f t="shared" si="324"/>
        <v>Y</v>
      </c>
      <c r="X1700" s="3" t="str">
        <f t="shared" si="325"/>
        <v/>
      </c>
      <c r="Y1700" s="3" t="str">
        <f t="shared" si="326"/>
        <v/>
      </c>
      <c r="Z1700" s="3" t="str">
        <f t="shared" si="327"/>
        <v/>
      </c>
      <c r="AA1700" s="3" t="str">
        <f t="shared" si="328"/>
        <v/>
      </c>
      <c r="AB1700" s="249" t="str">
        <f t="shared" si="329"/>
        <v/>
      </c>
      <c r="AC1700" s="3" t="str">
        <f t="shared" si="330"/>
        <v/>
      </c>
      <c r="AD1700" s="5" t="str">
        <f t="shared" si="337"/>
        <v/>
      </c>
      <c r="AE1700" s="3" t="str">
        <f t="shared" si="331"/>
        <v/>
      </c>
      <c r="AF1700" s="3"/>
      <c r="AH1700">
        <f>MATCH(ROUND(M1700,0)&amp;ROUND(N1700,0),樣點!N:N,0)</f>
        <v>890</v>
      </c>
      <c r="AI1700" s="5">
        <f t="shared" si="332"/>
        <v>6.2499999767169356E-3</v>
      </c>
    </row>
    <row r="1701" spans="3:35">
      <c r="C1701" s="246" t="s">
        <v>824</v>
      </c>
      <c r="D1701" s="246" t="s">
        <v>849</v>
      </c>
      <c r="E1701" s="246" t="s">
        <v>854</v>
      </c>
      <c r="F1701" s="246" t="s">
        <v>855</v>
      </c>
      <c r="G1701" s="246">
        <v>2019</v>
      </c>
      <c r="H1701" s="246">
        <v>5</v>
      </c>
      <c r="I1701" s="246">
        <v>31</v>
      </c>
      <c r="J1701" s="246">
        <v>2</v>
      </c>
      <c r="K1701" s="246" t="s">
        <v>856</v>
      </c>
      <c r="L1701" s="247">
        <v>6</v>
      </c>
      <c r="M1701" s="246">
        <v>277392.581397</v>
      </c>
      <c r="N1701" s="246">
        <v>2738175.5975219999</v>
      </c>
      <c r="O1701" s="246">
        <v>9</v>
      </c>
      <c r="P1701" s="246">
        <v>55</v>
      </c>
      <c r="Q1701" s="246">
        <v>0</v>
      </c>
      <c r="R1701" s="246"/>
      <c r="S1701" s="246" t="s">
        <v>90</v>
      </c>
      <c r="T1701" s="246" t="s">
        <v>26</v>
      </c>
      <c r="U1701" s="246"/>
      <c r="V1701" t="str">
        <f>INDEX(樣區!H:H,MATCH(F1701,樣區!E:E,0))</f>
        <v>3月,5月</v>
      </c>
      <c r="W1701" s="3" t="str">
        <f t="shared" si="324"/>
        <v>Y</v>
      </c>
      <c r="X1701" s="3" t="str">
        <f t="shared" si="325"/>
        <v/>
      </c>
      <c r="Y1701" s="3" t="str">
        <f t="shared" si="326"/>
        <v/>
      </c>
      <c r="Z1701" s="3" t="str">
        <f t="shared" si="327"/>
        <v/>
      </c>
      <c r="AA1701" s="3" t="str">
        <f t="shared" si="328"/>
        <v/>
      </c>
      <c r="AB1701" s="249" t="str">
        <f t="shared" si="329"/>
        <v/>
      </c>
      <c r="AC1701" s="3" t="str">
        <f t="shared" si="330"/>
        <v/>
      </c>
      <c r="AD1701" s="5" t="str">
        <f t="shared" si="337"/>
        <v/>
      </c>
      <c r="AE1701" s="3" t="str">
        <f t="shared" si="331"/>
        <v/>
      </c>
      <c r="AF1701" s="3"/>
      <c r="AH1701">
        <f>MATCH(ROUND(M1701,0)&amp;ROUND(N1701,0),樣點!N:N,0)</f>
        <v>891</v>
      </c>
      <c r="AI1701" s="5">
        <f t="shared" si="332"/>
        <v>6.9444440305233002E-3</v>
      </c>
    </row>
    <row r="1702" spans="3:35">
      <c r="C1702" s="246" t="s">
        <v>824</v>
      </c>
      <c r="D1702" s="246" t="s">
        <v>849</v>
      </c>
      <c r="E1702" s="246" t="s">
        <v>854</v>
      </c>
      <c r="F1702" s="246" t="s">
        <v>855</v>
      </c>
      <c r="G1702" s="246">
        <v>2019</v>
      </c>
      <c r="H1702" s="246">
        <v>5</v>
      </c>
      <c r="I1702" s="246">
        <v>31</v>
      </c>
      <c r="J1702" s="246">
        <v>2</v>
      </c>
      <c r="K1702" s="246" t="s">
        <v>856</v>
      </c>
      <c r="L1702" s="247">
        <v>7</v>
      </c>
      <c r="M1702" s="246">
        <v>277698.75387999997</v>
      </c>
      <c r="N1702" s="246">
        <v>2738322.409221</v>
      </c>
      <c r="O1702" s="246">
        <v>10</v>
      </c>
      <c r="P1702" s="246">
        <v>5</v>
      </c>
      <c r="Q1702" s="246">
        <v>0</v>
      </c>
      <c r="R1702" s="246"/>
      <c r="S1702" s="246" t="s">
        <v>90</v>
      </c>
      <c r="T1702" s="246" t="s">
        <v>26</v>
      </c>
      <c r="U1702" s="246"/>
      <c r="V1702" t="str">
        <f>INDEX(樣區!H:H,MATCH(F1702,樣區!E:E,0))</f>
        <v>3月,5月</v>
      </c>
      <c r="W1702" s="3" t="str">
        <f t="shared" si="324"/>
        <v>Y</v>
      </c>
      <c r="X1702" s="3" t="str">
        <f t="shared" si="325"/>
        <v/>
      </c>
      <c r="Y1702" s="3" t="str">
        <f t="shared" si="326"/>
        <v>時間太晚</v>
      </c>
      <c r="Z1702" s="3" t="str">
        <f t="shared" si="327"/>
        <v/>
      </c>
      <c r="AA1702" s="3" t="str">
        <f t="shared" si="328"/>
        <v/>
      </c>
      <c r="AB1702" s="249" t="str">
        <f t="shared" si="329"/>
        <v/>
      </c>
      <c r="AC1702" s="3" t="str">
        <f t="shared" si="330"/>
        <v/>
      </c>
      <c r="AD1702" s="5" t="str">
        <f t="shared" si="337"/>
        <v/>
      </c>
      <c r="AE1702" s="3" t="str">
        <f t="shared" si="331"/>
        <v/>
      </c>
      <c r="AF1702" s="3"/>
      <c r="AH1702">
        <f>MATCH(ROUND(M1702,0)&amp;ROUND(N1702,0),樣點!N:N,0)</f>
        <v>892</v>
      </c>
      <c r="AI1702" s="5">
        <f t="shared" si="332"/>
        <v>5.7638888014480472E-2</v>
      </c>
    </row>
    <row r="1703" spans="3:35">
      <c r="C1703" s="246" t="s">
        <v>824</v>
      </c>
      <c r="D1703" s="246" t="s">
        <v>849</v>
      </c>
      <c r="E1703" s="246" t="s">
        <v>854</v>
      </c>
      <c r="F1703" s="246" t="s">
        <v>855</v>
      </c>
      <c r="G1703" s="246">
        <v>2019</v>
      </c>
      <c r="H1703" s="246">
        <v>5</v>
      </c>
      <c r="I1703" s="246">
        <v>31</v>
      </c>
      <c r="J1703" s="246">
        <v>2</v>
      </c>
      <c r="K1703" s="246" t="s">
        <v>856</v>
      </c>
      <c r="L1703" s="247">
        <v>8</v>
      </c>
      <c r="M1703" s="246">
        <v>277877.98585699999</v>
      </c>
      <c r="N1703" s="246">
        <v>2738218.6552249999</v>
      </c>
      <c r="O1703" s="246">
        <v>8</v>
      </c>
      <c r="P1703" s="246">
        <v>42</v>
      </c>
      <c r="Q1703" s="246">
        <v>0</v>
      </c>
      <c r="R1703" s="246"/>
      <c r="S1703" s="246" t="s">
        <v>90</v>
      </c>
      <c r="T1703" s="246" t="s">
        <v>26</v>
      </c>
      <c r="U1703" s="246"/>
      <c r="V1703" t="str">
        <f>INDEX(樣區!H:H,MATCH(F1703,樣區!E:E,0))</f>
        <v>3月,5月</v>
      </c>
      <c r="W1703" s="3" t="str">
        <f t="shared" si="324"/>
        <v>Y</v>
      </c>
      <c r="X1703" s="3" t="str">
        <f t="shared" si="325"/>
        <v/>
      </c>
      <c r="Y1703" s="3" t="str">
        <f t="shared" si="326"/>
        <v/>
      </c>
      <c r="Z1703" s="3" t="str">
        <f t="shared" si="327"/>
        <v/>
      </c>
      <c r="AA1703" s="3" t="str">
        <f t="shared" si="328"/>
        <v/>
      </c>
      <c r="AB1703" s="249" t="str">
        <f t="shared" si="329"/>
        <v/>
      </c>
      <c r="AC1703" s="3" t="str">
        <f t="shared" si="330"/>
        <v/>
      </c>
      <c r="AD1703" s="5" t="str">
        <f t="shared" si="337"/>
        <v/>
      </c>
      <c r="AE1703" s="3" t="str">
        <f t="shared" si="331"/>
        <v/>
      </c>
      <c r="AF1703" s="3"/>
      <c r="AH1703">
        <f>MATCH(ROUND(M1703,0)&amp;ROUND(N1703,0),樣點!N:N,0)</f>
        <v>893</v>
      </c>
      <c r="AI1703" s="5">
        <f t="shared" si="332"/>
        <v>9.0277770068496466E-3</v>
      </c>
    </row>
    <row r="1704" spans="3:35">
      <c r="C1704" s="246" t="s">
        <v>824</v>
      </c>
      <c r="D1704" s="246" t="s">
        <v>849</v>
      </c>
      <c r="E1704" s="246" t="s">
        <v>854</v>
      </c>
      <c r="F1704" s="246" t="s">
        <v>855</v>
      </c>
      <c r="G1704" s="246">
        <v>2019</v>
      </c>
      <c r="H1704" s="246">
        <v>5</v>
      </c>
      <c r="I1704" s="246">
        <v>31</v>
      </c>
      <c r="J1704" s="246">
        <v>2</v>
      </c>
      <c r="K1704" s="246" t="s">
        <v>856</v>
      </c>
      <c r="L1704" s="247">
        <v>9</v>
      </c>
      <c r="M1704" s="246">
        <v>278304.76078399998</v>
      </c>
      <c r="N1704" s="246">
        <v>2738243.8884549998</v>
      </c>
      <c r="O1704" s="246">
        <v>8</v>
      </c>
      <c r="P1704" s="246">
        <v>55</v>
      </c>
      <c r="Q1704" s="246">
        <v>0</v>
      </c>
      <c r="R1704" s="246"/>
      <c r="S1704" s="246" t="s">
        <v>90</v>
      </c>
      <c r="T1704" s="246" t="s">
        <v>26</v>
      </c>
      <c r="U1704" s="246"/>
      <c r="V1704" t="str">
        <f>INDEX(樣區!H:H,MATCH(F1704,樣區!E:E,0))</f>
        <v>3月,5月</v>
      </c>
      <c r="W1704" s="3" t="str">
        <f t="shared" si="324"/>
        <v>Y</v>
      </c>
      <c r="X1704" s="3" t="str">
        <f t="shared" si="325"/>
        <v/>
      </c>
      <c r="Y1704" s="3" t="str">
        <f t="shared" si="326"/>
        <v/>
      </c>
      <c r="Z1704" s="3" t="str">
        <f t="shared" si="327"/>
        <v/>
      </c>
      <c r="AA1704" s="3" t="str">
        <f t="shared" si="328"/>
        <v/>
      </c>
      <c r="AB1704" s="249" t="str">
        <f t="shared" si="329"/>
        <v/>
      </c>
      <c r="AC1704" s="3" t="str">
        <f t="shared" si="330"/>
        <v/>
      </c>
      <c r="AD1704" s="5" t="str">
        <f t="shared" si="337"/>
        <v/>
      </c>
      <c r="AE1704" s="3" t="str">
        <f t="shared" si="331"/>
        <v/>
      </c>
      <c r="AF1704" s="3"/>
      <c r="AH1704">
        <f>MATCH(ROUND(M1704,0)&amp;ROUND(N1704,0),樣點!N:N,0)</f>
        <v>894</v>
      </c>
      <c r="AI1704" s="5">
        <f t="shared" si="332"/>
        <v>5.5555556027684361E-2</v>
      </c>
    </row>
    <row r="1705" spans="3:35">
      <c r="C1705" s="246" t="s">
        <v>824</v>
      </c>
      <c r="D1705" s="246" t="s">
        <v>849</v>
      </c>
      <c r="E1705" s="246" t="s">
        <v>854</v>
      </c>
      <c r="F1705" s="246" t="s">
        <v>855</v>
      </c>
      <c r="G1705" s="246">
        <v>2019</v>
      </c>
      <c r="H1705" s="246">
        <v>5</v>
      </c>
      <c r="I1705" s="246">
        <v>31</v>
      </c>
      <c r="J1705" s="246">
        <v>2</v>
      </c>
      <c r="K1705" s="246" t="s">
        <v>856</v>
      </c>
      <c r="L1705" s="247">
        <v>10</v>
      </c>
      <c r="M1705" s="246">
        <v>279035.11663900001</v>
      </c>
      <c r="N1705" s="246">
        <v>2738196.6670929999</v>
      </c>
      <c r="O1705" s="246">
        <v>10</v>
      </c>
      <c r="P1705" s="246">
        <v>15</v>
      </c>
      <c r="Q1705" s="246">
        <v>0</v>
      </c>
      <c r="R1705" s="246"/>
      <c r="S1705" s="246" t="s">
        <v>90</v>
      </c>
      <c r="T1705" s="246" t="s">
        <v>26</v>
      </c>
      <c r="U1705" s="246"/>
      <c r="V1705" t="str">
        <f>INDEX(樣區!H:H,MATCH(F1705,樣區!E:E,0))</f>
        <v>3月,5月</v>
      </c>
      <c r="W1705" s="3" t="str">
        <f t="shared" si="324"/>
        <v>Y</v>
      </c>
      <c r="X1705" s="3" t="str">
        <f t="shared" si="325"/>
        <v/>
      </c>
      <c r="Y1705" s="3" t="str">
        <f t="shared" si="326"/>
        <v>時間太晚</v>
      </c>
      <c r="Z1705" s="3" t="str">
        <f t="shared" si="327"/>
        <v/>
      </c>
      <c r="AA1705" s="3" t="str">
        <f t="shared" si="328"/>
        <v/>
      </c>
      <c r="AB1705" s="249" t="str">
        <f t="shared" si="329"/>
        <v/>
      </c>
      <c r="AC1705" s="3" t="str">
        <f t="shared" si="330"/>
        <v/>
      </c>
      <c r="AD1705" s="5" t="str">
        <f t="shared" si="337"/>
        <v/>
      </c>
      <c r="AE1705" s="3" t="str">
        <f t="shared" si="331"/>
        <v/>
      </c>
      <c r="AF1705" s="3"/>
      <c r="AH1705">
        <f>MATCH(ROUND(M1705,0)&amp;ROUND(N1705,0),樣點!N:N,0)</f>
        <v>895</v>
      </c>
      <c r="AI1705" s="5" t="str">
        <f t="shared" si="332"/>
        <v/>
      </c>
    </row>
    <row r="1706" spans="3:35">
      <c r="C1706" s="246" t="s">
        <v>824</v>
      </c>
      <c r="D1706" s="246" t="s">
        <v>849</v>
      </c>
      <c r="E1706" s="246" t="s">
        <v>857</v>
      </c>
      <c r="F1706" s="246" t="s">
        <v>858</v>
      </c>
      <c r="G1706" s="246">
        <v>2019</v>
      </c>
      <c r="H1706" s="246">
        <v>4</v>
      </c>
      <c r="I1706" s="246">
        <v>15</v>
      </c>
      <c r="J1706" s="246">
        <v>1</v>
      </c>
      <c r="K1706" s="246" t="s">
        <v>859</v>
      </c>
      <c r="L1706" s="247">
        <v>1</v>
      </c>
      <c r="M1706" s="246">
        <v>278204</v>
      </c>
      <c r="N1706" s="246">
        <v>2726274</v>
      </c>
      <c r="O1706" s="246">
        <v>7</v>
      </c>
      <c r="P1706" s="246">
        <v>6</v>
      </c>
      <c r="Q1706" s="246">
        <v>0</v>
      </c>
      <c r="R1706" s="246"/>
      <c r="S1706" s="246" t="s">
        <v>90</v>
      </c>
      <c r="T1706" s="246" t="s">
        <v>133</v>
      </c>
      <c r="U1706" s="246"/>
      <c r="V1706" t="str">
        <f>INDEX(樣區!H:H,MATCH(F1706,樣區!E:E,0))</f>
        <v>4月,6月</v>
      </c>
      <c r="W1706" s="3" t="str">
        <f t="shared" si="324"/>
        <v>N</v>
      </c>
      <c r="X1706" s="3" t="str">
        <f t="shared" si="325"/>
        <v/>
      </c>
      <c r="Y1706" s="3" t="str">
        <f t="shared" si="326"/>
        <v/>
      </c>
      <c r="Z1706" s="3" t="str">
        <f t="shared" si="327"/>
        <v/>
      </c>
      <c r="AA1706" s="3" t="str">
        <f t="shared" si="328"/>
        <v/>
      </c>
      <c r="AB1706" s="2" t="str">
        <f t="shared" si="329"/>
        <v/>
      </c>
      <c r="AC1706" s="3" t="str">
        <f t="shared" si="330"/>
        <v/>
      </c>
      <c r="AD1706" s="5" t="str">
        <f t="shared" ref="AD1706:AD1711" si="338">IF(ISBLANK(O1706),"需記錄時間",IFERROR(IF((AI1706-TIME(0,5,59))&lt;0,"需計滿6分鍾",""),""))</f>
        <v/>
      </c>
      <c r="AE1706" s="3" t="str">
        <f t="shared" si="331"/>
        <v/>
      </c>
      <c r="AF1706" s="3"/>
      <c r="AH1706" t="e">
        <f>MATCH(ROUND(M1706,0)&amp;ROUND(N1706,0),樣點!N:N,0)</f>
        <v>#N/A</v>
      </c>
      <c r="AI1706" s="5">
        <f t="shared" si="332"/>
        <v>7.6388890156522393E-3</v>
      </c>
    </row>
    <row r="1707" spans="3:35">
      <c r="C1707" s="246" t="s">
        <v>824</v>
      </c>
      <c r="D1707" s="246" t="s">
        <v>849</v>
      </c>
      <c r="E1707" s="246" t="s">
        <v>857</v>
      </c>
      <c r="F1707" s="246" t="s">
        <v>858</v>
      </c>
      <c r="G1707" s="246">
        <v>2019</v>
      </c>
      <c r="H1707" s="246">
        <v>4</v>
      </c>
      <c r="I1707" s="246">
        <v>15</v>
      </c>
      <c r="J1707" s="246">
        <v>1</v>
      </c>
      <c r="K1707" s="246" t="s">
        <v>859</v>
      </c>
      <c r="L1707" s="247">
        <v>2</v>
      </c>
      <c r="M1707" s="246">
        <v>278651</v>
      </c>
      <c r="N1707" s="246">
        <v>2726577</v>
      </c>
      <c r="O1707" s="246">
        <v>7</v>
      </c>
      <c r="P1707" s="246">
        <v>17</v>
      </c>
      <c r="Q1707" s="246">
        <v>0</v>
      </c>
      <c r="R1707" s="246"/>
      <c r="S1707" s="246" t="s">
        <v>90</v>
      </c>
      <c r="T1707" s="246" t="s">
        <v>32</v>
      </c>
      <c r="U1707" s="246"/>
      <c r="V1707" t="str">
        <f>INDEX(樣區!H:H,MATCH(F1707,樣區!E:E,0))</f>
        <v>4月,6月</v>
      </c>
      <c r="W1707" s="3" t="str">
        <f t="shared" si="324"/>
        <v>N</v>
      </c>
      <c r="X1707" s="3" t="str">
        <f t="shared" si="325"/>
        <v/>
      </c>
      <c r="Y1707" s="3" t="str">
        <f t="shared" si="326"/>
        <v/>
      </c>
      <c r="Z1707" s="3" t="str">
        <f t="shared" si="327"/>
        <v/>
      </c>
      <c r="AA1707" s="3" t="str">
        <f t="shared" si="328"/>
        <v/>
      </c>
      <c r="AB1707" s="2" t="str">
        <f t="shared" si="329"/>
        <v/>
      </c>
      <c r="AC1707" s="3" t="str">
        <f t="shared" si="330"/>
        <v/>
      </c>
      <c r="AD1707" s="5" t="str">
        <f t="shared" si="338"/>
        <v/>
      </c>
      <c r="AE1707" s="3" t="str">
        <f t="shared" si="331"/>
        <v/>
      </c>
      <c r="AF1707" s="3"/>
      <c r="AH1707" t="e">
        <f>MATCH(ROUND(M1707,0)&amp;ROUND(N1707,0),樣點!N:N,0)</f>
        <v>#N/A</v>
      </c>
      <c r="AI1707" s="5">
        <f t="shared" si="332"/>
        <v>7.6388890156522393E-3</v>
      </c>
    </row>
    <row r="1708" spans="3:35">
      <c r="C1708" s="246" t="s">
        <v>824</v>
      </c>
      <c r="D1708" s="246" t="s">
        <v>849</v>
      </c>
      <c r="E1708" s="246" t="s">
        <v>857</v>
      </c>
      <c r="F1708" s="246" t="s">
        <v>858</v>
      </c>
      <c r="G1708" s="246">
        <v>2019</v>
      </c>
      <c r="H1708" s="246">
        <v>4</v>
      </c>
      <c r="I1708" s="246">
        <v>15</v>
      </c>
      <c r="J1708" s="246">
        <v>1</v>
      </c>
      <c r="K1708" s="246" t="s">
        <v>859</v>
      </c>
      <c r="L1708" s="247">
        <v>3</v>
      </c>
      <c r="M1708" s="246">
        <v>278856</v>
      </c>
      <c r="N1708" s="246">
        <v>2726992</v>
      </c>
      <c r="O1708" s="246">
        <v>7</v>
      </c>
      <c r="P1708" s="246">
        <v>28</v>
      </c>
      <c r="Q1708" s="246">
        <v>0</v>
      </c>
      <c r="R1708" s="246"/>
      <c r="S1708" s="246" t="s">
        <v>90</v>
      </c>
      <c r="T1708" s="246" t="s">
        <v>32</v>
      </c>
      <c r="U1708" s="246"/>
      <c r="V1708" t="str">
        <f>INDEX(樣區!H:H,MATCH(F1708,樣區!E:E,0))</f>
        <v>4月,6月</v>
      </c>
      <c r="W1708" s="3" t="str">
        <f t="shared" si="324"/>
        <v>N</v>
      </c>
      <c r="X1708" s="3" t="str">
        <f t="shared" si="325"/>
        <v/>
      </c>
      <c r="Y1708" s="3" t="str">
        <f t="shared" si="326"/>
        <v/>
      </c>
      <c r="Z1708" s="3" t="str">
        <f t="shared" si="327"/>
        <v/>
      </c>
      <c r="AA1708" s="3" t="str">
        <f t="shared" si="328"/>
        <v/>
      </c>
      <c r="AB1708" s="2" t="str">
        <f t="shared" si="329"/>
        <v/>
      </c>
      <c r="AC1708" s="3" t="str">
        <f t="shared" si="330"/>
        <v/>
      </c>
      <c r="AD1708" s="5" t="str">
        <f t="shared" si="338"/>
        <v/>
      </c>
      <c r="AE1708" s="3" t="str">
        <f t="shared" si="331"/>
        <v/>
      </c>
      <c r="AF1708" s="3"/>
      <c r="AH1708" t="e">
        <f>MATCH(ROUND(M1708,0)&amp;ROUND(N1708,0),樣點!N:N,0)</f>
        <v>#N/A</v>
      </c>
      <c r="AI1708" s="5">
        <f t="shared" si="332"/>
        <v>4.8611109959892929E-3</v>
      </c>
    </row>
    <row r="1709" spans="3:35">
      <c r="C1709" s="246" t="s">
        <v>824</v>
      </c>
      <c r="D1709" s="246" t="s">
        <v>849</v>
      </c>
      <c r="E1709" s="246" t="s">
        <v>857</v>
      </c>
      <c r="F1709" s="246" t="s">
        <v>858</v>
      </c>
      <c r="G1709" s="246">
        <v>2019</v>
      </c>
      <c r="H1709" s="246">
        <v>4</v>
      </c>
      <c r="I1709" s="246">
        <v>15</v>
      </c>
      <c r="J1709" s="246">
        <v>1</v>
      </c>
      <c r="K1709" s="246" t="s">
        <v>859</v>
      </c>
      <c r="L1709" s="247">
        <v>4</v>
      </c>
      <c r="M1709" s="246">
        <v>277855</v>
      </c>
      <c r="N1709" s="246">
        <v>2727637</v>
      </c>
      <c r="O1709" s="246">
        <v>7</v>
      </c>
      <c r="P1709" s="246">
        <v>35</v>
      </c>
      <c r="Q1709" s="246">
        <v>0</v>
      </c>
      <c r="R1709" s="246"/>
      <c r="S1709" s="246" t="s">
        <v>90</v>
      </c>
      <c r="T1709" s="246" t="s">
        <v>26</v>
      </c>
      <c r="U1709" s="246"/>
      <c r="V1709" t="str">
        <f>INDEX(樣區!H:H,MATCH(F1709,樣區!E:E,0))</f>
        <v>4月,6月</v>
      </c>
      <c r="W1709" s="3" t="str">
        <f t="shared" si="324"/>
        <v>N</v>
      </c>
      <c r="X1709" s="3" t="str">
        <f t="shared" si="325"/>
        <v/>
      </c>
      <c r="Y1709" s="3" t="str">
        <f t="shared" si="326"/>
        <v/>
      </c>
      <c r="Z1709" s="3" t="str">
        <f t="shared" si="327"/>
        <v/>
      </c>
      <c r="AA1709" s="3" t="str">
        <f t="shared" si="328"/>
        <v/>
      </c>
      <c r="AB1709" s="2" t="str">
        <f t="shared" si="329"/>
        <v/>
      </c>
      <c r="AC1709" s="3" t="str">
        <f t="shared" si="330"/>
        <v/>
      </c>
      <c r="AD1709" s="5" t="str">
        <f t="shared" si="338"/>
        <v/>
      </c>
      <c r="AE1709" s="3" t="str">
        <f t="shared" si="331"/>
        <v/>
      </c>
      <c r="AF1709" s="3"/>
      <c r="AH1709" t="e">
        <f>MATCH(ROUND(M1709,0)&amp;ROUND(N1709,0),樣點!N:N,0)</f>
        <v>#N/A</v>
      </c>
      <c r="AI1709" s="5">
        <f t="shared" si="332"/>
        <v>6.2499999767169356E-3</v>
      </c>
    </row>
    <row r="1710" spans="3:35">
      <c r="C1710" s="246" t="s">
        <v>824</v>
      </c>
      <c r="D1710" s="246" t="s">
        <v>849</v>
      </c>
      <c r="E1710" s="246" t="s">
        <v>857</v>
      </c>
      <c r="F1710" s="246" t="s">
        <v>858</v>
      </c>
      <c r="G1710" s="246">
        <v>2019</v>
      </c>
      <c r="H1710" s="246">
        <v>4</v>
      </c>
      <c r="I1710" s="246">
        <v>15</v>
      </c>
      <c r="J1710" s="246">
        <v>1</v>
      </c>
      <c r="K1710" s="246" t="s">
        <v>859</v>
      </c>
      <c r="L1710" s="247">
        <v>5</v>
      </c>
      <c r="M1710" s="246">
        <v>278038</v>
      </c>
      <c r="N1710" s="246">
        <v>2727470</v>
      </c>
      <c r="O1710" s="246">
        <v>7</v>
      </c>
      <c r="P1710" s="246">
        <v>44</v>
      </c>
      <c r="Q1710" s="246">
        <v>0</v>
      </c>
      <c r="R1710" s="246"/>
      <c r="S1710" s="246" t="s">
        <v>90</v>
      </c>
      <c r="T1710" s="246" t="s">
        <v>26</v>
      </c>
      <c r="U1710" s="246"/>
      <c r="V1710" t="str">
        <f>INDEX(樣區!H:H,MATCH(F1710,樣區!E:E,0))</f>
        <v>4月,6月</v>
      </c>
      <c r="W1710" s="3" t="str">
        <f t="shared" si="324"/>
        <v>N</v>
      </c>
      <c r="X1710" s="3" t="str">
        <f t="shared" si="325"/>
        <v/>
      </c>
      <c r="Y1710" s="3" t="str">
        <f t="shared" si="326"/>
        <v/>
      </c>
      <c r="Z1710" s="3" t="str">
        <f t="shared" si="327"/>
        <v/>
      </c>
      <c r="AA1710" s="3" t="str">
        <f t="shared" si="328"/>
        <v/>
      </c>
      <c r="AB1710" s="2" t="str">
        <f t="shared" si="329"/>
        <v/>
      </c>
      <c r="AC1710" s="3" t="str">
        <f t="shared" si="330"/>
        <v/>
      </c>
      <c r="AD1710" s="5" t="str">
        <f t="shared" si="338"/>
        <v/>
      </c>
      <c r="AE1710" s="3" t="str">
        <f t="shared" si="331"/>
        <v/>
      </c>
      <c r="AF1710" s="3"/>
      <c r="AH1710" t="e">
        <f>MATCH(ROUND(M1710,0)&amp;ROUND(N1710,0),樣點!N:N,0)</f>
        <v>#N/A</v>
      </c>
      <c r="AI1710" s="5">
        <f t="shared" si="332"/>
        <v>5.5555549915879965E-3</v>
      </c>
    </row>
    <row r="1711" spans="3:35">
      <c r="C1711" s="246" t="s">
        <v>824</v>
      </c>
      <c r="D1711" s="246" t="s">
        <v>849</v>
      </c>
      <c r="E1711" s="246" t="s">
        <v>857</v>
      </c>
      <c r="F1711" s="246" t="s">
        <v>858</v>
      </c>
      <c r="G1711" s="246">
        <v>2019</v>
      </c>
      <c r="H1711" s="246">
        <v>4</v>
      </c>
      <c r="I1711" s="246">
        <v>15</v>
      </c>
      <c r="J1711" s="246">
        <v>1</v>
      </c>
      <c r="K1711" s="246" t="s">
        <v>859</v>
      </c>
      <c r="L1711" s="247">
        <v>6</v>
      </c>
      <c r="M1711" s="246">
        <v>278362</v>
      </c>
      <c r="N1711" s="246">
        <v>2727281</v>
      </c>
      <c r="O1711" s="246">
        <v>7</v>
      </c>
      <c r="P1711" s="246">
        <v>52</v>
      </c>
      <c r="Q1711" s="246">
        <v>0</v>
      </c>
      <c r="R1711" s="246"/>
      <c r="S1711" s="246" t="s">
        <v>90</v>
      </c>
      <c r="T1711" s="246" t="s">
        <v>26</v>
      </c>
      <c r="U1711" s="246"/>
      <c r="V1711" t="str">
        <f>INDEX(樣區!H:H,MATCH(F1711,樣區!E:E,0))</f>
        <v>4月,6月</v>
      </c>
      <c r="W1711" s="3" t="str">
        <f t="shared" si="324"/>
        <v>N</v>
      </c>
      <c r="X1711" s="3" t="str">
        <f t="shared" si="325"/>
        <v/>
      </c>
      <c r="Y1711" s="3" t="str">
        <f t="shared" si="326"/>
        <v/>
      </c>
      <c r="Z1711" s="3" t="str">
        <f t="shared" si="327"/>
        <v/>
      </c>
      <c r="AA1711" s="3" t="str">
        <f t="shared" si="328"/>
        <v/>
      </c>
      <c r="AB1711" s="2" t="str">
        <f t="shared" si="329"/>
        <v/>
      </c>
      <c r="AC1711" s="3" t="str">
        <f t="shared" si="330"/>
        <v/>
      </c>
      <c r="AD1711" s="5" t="str">
        <f t="shared" si="338"/>
        <v/>
      </c>
      <c r="AE1711" s="3" t="str">
        <f t="shared" si="331"/>
        <v/>
      </c>
      <c r="AF1711" s="3"/>
      <c r="AH1711" t="e">
        <f>MATCH(ROUND(M1711,0)&amp;ROUND(N1711,0),樣點!N:N,0)</f>
        <v>#N/A</v>
      </c>
      <c r="AI1711" s="5" t="str">
        <f t="shared" si="332"/>
        <v/>
      </c>
    </row>
    <row r="1712" spans="3:35">
      <c r="C1712" s="246" t="s">
        <v>824</v>
      </c>
      <c r="D1712" s="246" t="s">
        <v>849</v>
      </c>
      <c r="E1712" s="246" t="s">
        <v>857</v>
      </c>
      <c r="F1712" s="246" t="s">
        <v>858</v>
      </c>
      <c r="G1712" s="246">
        <v>2019</v>
      </c>
      <c r="H1712" s="246">
        <v>6</v>
      </c>
      <c r="I1712" s="246">
        <v>28</v>
      </c>
      <c r="J1712" s="246">
        <v>2</v>
      </c>
      <c r="K1712" s="246" t="s">
        <v>859</v>
      </c>
      <c r="L1712" s="247">
        <v>1</v>
      </c>
      <c r="M1712" s="246">
        <v>278212.42579000001</v>
      </c>
      <c r="N1712" s="246">
        <v>2725946.170868</v>
      </c>
      <c r="O1712" s="246">
        <v>7</v>
      </c>
      <c r="P1712" s="246">
        <v>43</v>
      </c>
      <c r="Q1712" s="246">
        <v>0</v>
      </c>
      <c r="R1712" s="246"/>
      <c r="S1712" s="246" t="s">
        <v>90</v>
      </c>
      <c r="T1712" s="246" t="s">
        <v>133</v>
      </c>
      <c r="U1712" s="246"/>
      <c r="V1712" t="str">
        <f>INDEX(樣區!H:H,MATCH(F1712,樣區!E:E,0))</f>
        <v>4月,6月</v>
      </c>
      <c r="W1712" s="3" t="str">
        <f t="shared" si="324"/>
        <v>Y</v>
      </c>
      <c r="X1712" s="3" t="str">
        <f t="shared" si="325"/>
        <v/>
      </c>
      <c r="Y1712" s="3" t="str">
        <f t="shared" si="326"/>
        <v/>
      </c>
      <c r="Z1712" s="3" t="str">
        <f t="shared" si="327"/>
        <v/>
      </c>
      <c r="AA1712" s="3" t="str">
        <f t="shared" si="328"/>
        <v/>
      </c>
      <c r="AB1712" s="249" t="str">
        <f t="shared" si="329"/>
        <v/>
      </c>
      <c r="AC1712" s="3" t="str">
        <f t="shared" si="330"/>
        <v/>
      </c>
      <c r="AD1712" s="5" t="str">
        <f t="shared" ref="AD1712:AD1775" si="339">IF(ISBLANK(O1712),"需記錄時間",IFERROR(IF((AI1712-TIME(0,5,59))&lt;0,"需計滿6分鐘",""),""))</f>
        <v/>
      </c>
      <c r="AE1712" s="3" t="str">
        <f t="shared" si="331"/>
        <v/>
      </c>
      <c r="AF1712" s="3"/>
      <c r="AH1712">
        <f>MATCH(ROUND(M1712,0)&amp;ROUND(N1712,0),樣點!N:N,0)</f>
        <v>896</v>
      </c>
      <c r="AI1712" s="5">
        <f t="shared" si="332"/>
        <v>6.9444450200535357E-3</v>
      </c>
    </row>
    <row r="1713" spans="3:35">
      <c r="C1713" s="246" t="s">
        <v>824</v>
      </c>
      <c r="D1713" s="246" t="s">
        <v>849</v>
      </c>
      <c r="E1713" s="246" t="s">
        <v>857</v>
      </c>
      <c r="F1713" s="246" t="s">
        <v>858</v>
      </c>
      <c r="G1713" s="246">
        <v>2019</v>
      </c>
      <c r="H1713" s="246">
        <v>6</v>
      </c>
      <c r="I1713" s="246">
        <v>28</v>
      </c>
      <c r="J1713" s="246">
        <v>2</v>
      </c>
      <c r="K1713" s="246" t="s">
        <v>859</v>
      </c>
      <c r="L1713" s="247">
        <v>2</v>
      </c>
      <c r="M1713" s="246">
        <v>277963.08951100003</v>
      </c>
      <c r="N1713" s="246">
        <v>2726600.2461600001</v>
      </c>
      <c r="O1713" s="246">
        <v>7</v>
      </c>
      <c r="P1713" s="246">
        <v>53</v>
      </c>
      <c r="Q1713" s="246">
        <v>0</v>
      </c>
      <c r="R1713" s="246"/>
      <c r="S1713" s="246" t="s">
        <v>90</v>
      </c>
      <c r="T1713" s="246" t="s">
        <v>32</v>
      </c>
      <c r="U1713" s="246"/>
      <c r="V1713" t="str">
        <f>INDEX(樣區!H:H,MATCH(F1713,樣區!E:E,0))</f>
        <v>4月,6月</v>
      </c>
      <c r="W1713" s="3" t="str">
        <f t="shared" si="324"/>
        <v>Y</v>
      </c>
      <c r="X1713" s="3" t="str">
        <f t="shared" si="325"/>
        <v/>
      </c>
      <c r="Y1713" s="3" t="str">
        <f t="shared" si="326"/>
        <v/>
      </c>
      <c r="Z1713" s="3" t="str">
        <f t="shared" si="327"/>
        <v/>
      </c>
      <c r="AA1713" s="3" t="str">
        <f t="shared" si="328"/>
        <v/>
      </c>
      <c r="AB1713" s="249" t="str">
        <f t="shared" si="329"/>
        <v/>
      </c>
      <c r="AC1713" s="3" t="str">
        <f t="shared" si="330"/>
        <v/>
      </c>
      <c r="AD1713" s="5" t="str">
        <f t="shared" si="339"/>
        <v/>
      </c>
      <c r="AE1713" s="3" t="str">
        <f t="shared" si="331"/>
        <v/>
      </c>
      <c r="AF1713" s="3"/>
      <c r="AH1713">
        <f>MATCH(ROUND(M1713,0)&amp;ROUND(N1713,0),樣點!N:N,0)</f>
        <v>897</v>
      </c>
      <c r="AI1713" s="5">
        <f t="shared" si="332"/>
        <v>4.8611109959892929E-3</v>
      </c>
    </row>
    <row r="1714" spans="3:35">
      <c r="C1714" s="246" t="s">
        <v>824</v>
      </c>
      <c r="D1714" s="246" t="s">
        <v>849</v>
      </c>
      <c r="E1714" s="246" t="s">
        <v>857</v>
      </c>
      <c r="F1714" s="246" t="s">
        <v>858</v>
      </c>
      <c r="G1714" s="246">
        <v>2019</v>
      </c>
      <c r="H1714" s="246">
        <v>6</v>
      </c>
      <c r="I1714" s="246">
        <v>28</v>
      </c>
      <c r="J1714" s="246">
        <v>2</v>
      </c>
      <c r="K1714" s="246" t="s">
        <v>859</v>
      </c>
      <c r="L1714" s="247">
        <v>3</v>
      </c>
      <c r="M1714" s="246">
        <v>278185.458957</v>
      </c>
      <c r="N1714" s="246">
        <v>2726265.0987129998</v>
      </c>
      <c r="O1714" s="246">
        <v>8</v>
      </c>
      <c r="P1714" s="246">
        <v>0</v>
      </c>
      <c r="Q1714" s="246">
        <v>0</v>
      </c>
      <c r="R1714" s="246"/>
      <c r="S1714" s="246" t="s">
        <v>90</v>
      </c>
      <c r="T1714" s="246" t="s">
        <v>32</v>
      </c>
      <c r="U1714" s="246"/>
      <c r="V1714" t="str">
        <f>INDEX(樣區!H:H,MATCH(F1714,樣區!E:E,0))</f>
        <v>4月,6月</v>
      </c>
      <c r="W1714" s="3" t="str">
        <f t="shared" si="324"/>
        <v>Y</v>
      </c>
      <c r="X1714" s="3" t="str">
        <f t="shared" si="325"/>
        <v/>
      </c>
      <c r="Y1714" s="3" t="str">
        <f t="shared" si="326"/>
        <v/>
      </c>
      <c r="Z1714" s="3" t="str">
        <f t="shared" si="327"/>
        <v/>
      </c>
      <c r="AA1714" s="3" t="str">
        <f t="shared" si="328"/>
        <v/>
      </c>
      <c r="AB1714" s="249" t="str">
        <f t="shared" si="329"/>
        <v/>
      </c>
      <c r="AC1714" s="3" t="str">
        <f t="shared" si="330"/>
        <v/>
      </c>
      <c r="AD1714" s="5" t="str">
        <f t="shared" si="339"/>
        <v/>
      </c>
      <c r="AE1714" s="3" t="str">
        <f t="shared" si="331"/>
        <v/>
      </c>
      <c r="AF1714" s="3"/>
      <c r="AH1714">
        <f>MATCH(ROUND(M1714,0)&amp;ROUND(N1714,0),樣點!N:N,0)</f>
        <v>898</v>
      </c>
      <c r="AI1714" s="5">
        <f t="shared" si="332"/>
        <v>4.8611109959892929E-3</v>
      </c>
    </row>
    <row r="1715" spans="3:35">
      <c r="C1715" s="246" t="s">
        <v>824</v>
      </c>
      <c r="D1715" s="246" t="s">
        <v>849</v>
      </c>
      <c r="E1715" s="246" t="s">
        <v>857</v>
      </c>
      <c r="F1715" s="246" t="s">
        <v>858</v>
      </c>
      <c r="G1715" s="246">
        <v>2019</v>
      </c>
      <c r="H1715" s="246">
        <v>6</v>
      </c>
      <c r="I1715" s="246">
        <v>28</v>
      </c>
      <c r="J1715" s="246">
        <v>2</v>
      </c>
      <c r="K1715" s="246" t="s">
        <v>859</v>
      </c>
      <c r="L1715" s="247">
        <v>4</v>
      </c>
      <c r="M1715" s="246">
        <v>278653.53328099998</v>
      </c>
      <c r="N1715" s="246">
        <v>2726568.4240939999</v>
      </c>
      <c r="O1715" s="246">
        <v>8</v>
      </c>
      <c r="P1715" s="246">
        <v>7</v>
      </c>
      <c r="Q1715" s="246">
        <v>0</v>
      </c>
      <c r="R1715" s="246"/>
      <c r="S1715" s="246" t="s">
        <v>90</v>
      </c>
      <c r="T1715" s="246" t="s">
        <v>26</v>
      </c>
      <c r="U1715" s="246"/>
      <c r="V1715" t="str">
        <f>INDEX(樣區!H:H,MATCH(F1715,樣區!E:E,0))</f>
        <v>4月,6月</v>
      </c>
      <c r="W1715" s="3" t="str">
        <f t="shared" si="324"/>
        <v>Y</v>
      </c>
      <c r="X1715" s="3" t="str">
        <f t="shared" si="325"/>
        <v/>
      </c>
      <c r="Y1715" s="3" t="str">
        <f t="shared" si="326"/>
        <v/>
      </c>
      <c r="Z1715" s="3" t="str">
        <f t="shared" si="327"/>
        <v/>
      </c>
      <c r="AA1715" s="3" t="str">
        <f t="shared" si="328"/>
        <v/>
      </c>
      <c r="AB1715" s="249" t="str">
        <f t="shared" si="329"/>
        <v/>
      </c>
      <c r="AC1715" s="3" t="str">
        <f t="shared" si="330"/>
        <v/>
      </c>
      <c r="AD1715" s="5" t="str">
        <f t="shared" si="339"/>
        <v/>
      </c>
      <c r="AE1715" s="3" t="str">
        <f t="shared" si="331"/>
        <v/>
      </c>
      <c r="AF1715" s="3"/>
      <c r="AH1715">
        <f>MATCH(ROUND(M1715,0)&amp;ROUND(N1715,0),樣點!N:N,0)</f>
        <v>899</v>
      </c>
      <c r="AI1715" s="5">
        <f t="shared" si="332"/>
        <v>4.8611109959892929E-3</v>
      </c>
    </row>
    <row r="1716" spans="3:35">
      <c r="C1716" s="246" t="s">
        <v>824</v>
      </c>
      <c r="D1716" s="246" t="s">
        <v>849</v>
      </c>
      <c r="E1716" s="246" t="s">
        <v>857</v>
      </c>
      <c r="F1716" s="246" t="s">
        <v>858</v>
      </c>
      <c r="G1716" s="246">
        <v>2019</v>
      </c>
      <c r="H1716" s="246">
        <v>6</v>
      </c>
      <c r="I1716" s="246">
        <v>28</v>
      </c>
      <c r="J1716" s="246">
        <v>2</v>
      </c>
      <c r="K1716" s="246" t="s">
        <v>859</v>
      </c>
      <c r="L1716" s="247">
        <v>5</v>
      </c>
      <c r="M1716" s="246">
        <v>278859.158765</v>
      </c>
      <c r="N1716" s="246">
        <v>2726993.052253</v>
      </c>
      <c r="O1716" s="246">
        <v>8</v>
      </c>
      <c r="P1716" s="246">
        <v>14</v>
      </c>
      <c r="Q1716" s="246">
        <v>0</v>
      </c>
      <c r="R1716" s="246"/>
      <c r="S1716" s="246" t="s">
        <v>90</v>
      </c>
      <c r="T1716" s="246" t="s">
        <v>26</v>
      </c>
      <c r="U1716" s="246"/>
      <c r="V1716" t="str">
        <f>INDEX(樣區!H:H,MATCH(F1716,樣區!E:E,0))</f>
        <v>4月,6月</v>
      </c>
      <c r="W1716" s="3" t="str">
        <f t="shared" si="324"/>
        <v>Y</v>
      </c>
      <c r="X1716" s="3" t="str">
        <f t="shared" si="325"/>
        <v/>
      </c>
      <c r="Y1716" s="3" t="str">
        <f t="shared" si="326"/>
        <v/>
      </c>
      <c r="Z1716" s="3" t="str">
        <f t="shared" si="327"/>
        <v/>
      </c>
      <c r="AA1716" s="3" t="str">
        <f t="shared" si="328"/>
        <v/>
      </c>
      <c r="AB1716" s="249" t="str">
        <f t="shared" si="329"/>
        <v/>
      </c>
      <c r="AC1716" s="3" t="str">
        <f t="shared" si="330"/>
        <v/>
      </c>
      <c r="AD1716" s="5" t="str">
        <f t="shared" si="339"/>
        <v/>
      </c>
      <c r="AE1716" s="3" t="str">
        <f t="shared" si="331"/>
        <v/>
      </c>
      <c r="AF1716" s="3"/>
      <c r="AH1716">
        <f>MATCH(ROUND(M1716,0)&amp;ROUND(N1716,0),樣點!N:N,0)</f>
        <v>900</v>
      </c>
      <c r="AI1716" s="5">
        <f t="shared" si="332"/>
        <v>4.8611109959892929E-3</v>
      </c>
    </row>
    <row r="1717" spans="3:35">
      <c r="C1717" s="246" t="s">
        <v>824</v>
      </c>
      <c r="D1717" s="246" t="s">
        <v>849</v>
      </c>
      <c r="E1717" s="246" t="s">
        <v>857</v>
      </c>
      <c r="F1717" s="246" t="s">
        <v>858</v>
      </c>
      <c r="G1717" s="246">
        <v>2019</v>
      </c>
      <c r="H1717" s="246">
        <v>6</v>
      </c>
      <c r="I1717" s="246">
        <v>28</v>
      </c>
      <c r="J1717" s="246">
        <v>2</v>
      </c>
      <c r="K1717" s="246" t="s">
        <v>859</v>
      </c>
      <c r="L1717" s="247">
        <v>6</v>
      </c>
      <c r="M1717" s="246">
        <v>277845.58463200001</v>
      </c>
      <c r="N1717" s="246">
        <v>2727651.1030569999</v>
      </c>
      <c r="O1717" s="246">
        <v>8</v>
      </c>
      <c r="P1717" s="246">
        <v>21</v>
      </c>
      <c r="Q1717" s="246">
        <v>0</v>
      </c>
      <c r="R1717" s="246"/>
      <c r="S1717" s="246" t="s">
        <v>90</v>
      </c>
      <c r="T1717" s="246" t="s">
        <v>26</v>
      </c>
      <c r="U1717" s="246"/>
      <c r="V1717" t="str">
        <f>INDEX(樣區!H:H,MATCH(F1717,樣區!E:E,0))</f>
        <v>4月,6月</v>
      </c>
      <c r="W1717" s="3" t="str">
        <f t="shared" si="324"/>
        <v>Y</v>
      </c>
      <c r="X1717" s="3" t="str">
        <f t="shared" si="325"/>
        <v/>
      </c>
      <c r="Y1717" s="3" t="str">
        <f t="shared" si="326"/>
        <v/>
      </c>
      <c r="Z1717" s="3" t="str">
        <f t="shared" si="327"/>
        <v/>
      </c>
      <c r="AA1717" s="3" t="str">
        <f t="shared" si="328"/>
        <v/>
      </c>
      <c r="AB1717" s="249" t="str">
        <f t="shared" si="329"/>
        <v/>
      </c>
      <c r="AC1717" s="3" t="str">
        <f t="shared" si="330"/>
        <v/>
      </c>
      <c r="AD1717" s="5" t="str">
        <f t="shared" si="339"/>
        <v/>
      </c>
      <c r="AE1717" s="3" t="str">
        <f t="shared" si="331"/>
        <v/>
      </c>
      <c r="AF1717" s="3"/>
      <c r="AH1717">
        <f>MATCH(ROUND(M1717,0)&amp;ROUND(N1717,0),樣點!N:N,0)</f>
        <v>901</v>
      </c>
      <c r="AI1717" s="5">
        <f t="shared" si="332"/>
        <v>6.2499999767169356E-3</v>
      </c>
    </row>
    <row r="1718" spans="3:35">
      <c r="C1718" s="246" t="s">
        <v>824</v>
      </c>
      <c r="D1718" s="246" t="s">
        <v>849</v>
      </c>
      <c r="E1718" s="246" t="s">
        <v>857</v>
      </c>
      <c r="F1718" s="246" t="s">
        <v>858</v>
      </c>
      <c r="G1718" s="246">
        <v>2019</v>
      </c>
      <c r="H1718" s="246">
        <v>6</v>
      </c>
      <c r="I1718" s="246">
        <v>28</v>
      </c>
      <c r="J1718" s="246">
        <v>2</v>
      </c>
      <c r="K1718" s="246" t="s">
        <v>859</v>
      </c>
      <c r="L1718" s="247">
        <v>7</v>
      </c>
      <c r="M1718" s="246">
        <v>278087.915308</v>
      </c>
      <c r="N1718" s="246">
        <v>2727446.6882560002</v>
      </c>
      <c r="O1718" s="246">
        <v>8</v>
      </c>
      <c r="P1718" s="246">
        <v>30</v>
      </c>
      <c r="Q1718" s="246">
        <v>0</v>
      </c>
      <c r="R1718" s="246"/>
      <c r="S1718" s="246" t="s">
        <v>90</v>
      </c>
      <c r="T1718" s="246" t="s">
        <v>133</v>
      </c>
      <c r="U1718" s="246"/>
      <c r="V1718" t="str">
        <f>INDEX(樣區!H:H,MATCH(F1718,樣區!E:E,0))</f>
        <v>4月,6月</v>
      </c>
      <c r="W1718" s="3" t="str">
        <f t="shared" si="324"/>
        <v>Y</v>
      </c>
      <c r="X1718" s="3" t="str">
        <f t="shared" si="325"/>
        <v/>
      </c>
      <c r="Y1718" s="3" t="str">
        <f t="shared" si="326"/>
        <v/>
      </c>
      <c r="Z1718" s="3" t="str">
        <f t="shared" si="327"/>
        <v/>
      </c>
      <c r="AA1718" s="3" t="str">
        <f t="shared" si="328"/>
        <v/>
      </c>
      <c r="AB1718" s="249" t="str">
        <f t="shared" si="329"/>
        <v/>
      </c>
      <c r="AC1718" s="3" t="str">
        <f t="shared" si="330"/>
        <v/>
      </c>
      <c r="AD1718" s="5" t="str">
        <f t="shared" si="339"/>
        <v/>
      </c>
      <c r="AE1718" s="3" t="str">
        <f t="shared" si="331"/>
        <v/>
      </c>
      <c r="AF1718" s="3"/>
      <c r="AH1718">
        <f>MATCH(ROUND(M1718,0)&amp;ROUND(N1718,0),樣點!N:N,0)</f>
        <v>902</v>
      </c>
      <c r="AI1718" s="5">
        <f t="shared" si="332"/>
        <v>8.3333340007811785E-3</v>
      </c>
    </row>
    <row r="1719" spans="3:35">
      <c r="C1719" s="246" t="s">
        <v>824</v>
      </c>
      <c r="D1719" s="246" t="s">
        <v>849</v>
      </c>
      <c r="E1719" s="246" t="s">
        <v>857</v>
      </c>
      <c r="F1719" s="246" t="s">
        <v>858</v>
      </c>
      <c r="G1719" s="246">
        <v>2019</v>
      </c>
      <c r="H1719" s="246">
        <v>6</v>
      </c>
      <c r="I1719" s="246">
        <v>28</v>
      </c>
      <c r="J1719" s="246">
        <v>2</v>
      </c>
      <c r="K1719" s="246" t="s">
        <v>859</v>
      </c>
      <c r="L1719" s="247">
        <v>8</v>
      </c>
      <c r="M1719" s="246">
        <v>278373.68424600002</v>
      </c>
      <c r="N1719" s="246">
        <v>2727288.884573</v>
      </c>
      <c r="O1719" s="246">
        <v>8</v>
      </c>
      <c r="P1719" s="246">
        <v>42</v>
      </c>
      <c r="Q1719" s="246">
        <v>0</v>
      </c>
      <c r="R1719" s="246"/>
      <c r="S1719" s="246" t="s">
        <v>90</v>
      </c>
      <c r="T1719" s="246" t="s">
        <v>133</v>
      </c>
      <c r="U1719" s="246"/>
      <c r="V1719" t="str">
        <f>INDEX(樣區!H:H,MATCH(F1719,樣區!E:E,0))</f>
        <v>4月,6月</v>
      </c>
      <c r="W1719" s="3" t="str">
        <f t="shared" si="324"/>
        <v>Y</v>
      </c>
      <c r="X1719" s="3" t="str">
        <f t="shared" si="325"/>
        <v/>
      </c>
      <c r="Y1719" s="3" t="str">
        <f t="shared" si="326"/>
        <v/>
      </c>
      <c r="Z1719" s="3" t="str">
        <f t="shared" si="327"/>
        <v/>
      </c>
      <c r="AA1719" s="3" t="str">
        <f t="shared" si="328"/>
        <v/>
      </c>
      <c r="AB1719" s="249" t="str">
        <f t="shared" si="329"/>
        <v/>
      </c>
      <c r="AC1719" s="3" t="str">
        <f t="shared" si="330"/>
        <v/>
      </c>
      <c r="AD1719" s="5" t="str">
        <f t="shared" si="339"/>
        <v/>
      </c>
      <c r="AE1719" s="3" t="str">
        <f t="shared" si="331"/>
        <v/>
      </c>
      <c r="AF1719" s="3"/>
      <c r="AH1719">
        <f>MATCH(ROUND(M1719,0)&amp;ROUND(N1719,0),樣點!N:N,0)</f>
        <v>903</v>
      </c>
      <c r="AI1719" s="5" t="str">
        <f t="shared" si="332"/>
        <v/>
      </c>
    </row>
    <row r="1720" spans="3:35">
      <c r="C1720" s="246" t="s">
        <v>824</v>
      </c>
      <c r="D1720" s="246" t="s">
        <v>849</v>
      </c>
      <c r="E1720" s="246" t="s">
        <v>860</v>
      </c>
      <c r="F1720" s="246" t="s">
        <v>861</v>
      </c>
      <c r="G1720" s="246">
        <v>2019</v>
      </c>
      <c r="H1720" s="246">
        <v>5</v>
      </c>
      <c r="I1720" s="246">
        <v>2</v>
      </c>
      <c r="J1720" s="246">
        <v>1</v>
      </c>
      <c r="K1720" s="246" t="s">
        <v>862</v>
      </c>
      <c r="L1720" s="247">
        <v>1</v>
      </c>
      <c r="M1720" s="246">
        <v>280420</v>
      </c>
      <c r="N1720" s="246">
        <v>2720177</v>
      </c>
      <c r="O1720" s="246">
        <v>8</v>
      </c>
      <c r="P1720" s="246">
        <v>12</v>
      </c>
      <c r="Q1720" s="246">
        <v>0</v>
      </c>
      <c r="R1720" s="246"/>
      <c r="S1720" s="246" t="s">
        <v>90</v>
      </c>
      <c r="T1720" s="246" t="s">
        <v>863</v>
      </c>
      <c r="U1720" s="246"/>
      <c r="V1720" t="str">
        <f>INDEX(樣區!H:H,MATCH(F1720,樣區!E:E,0))</f>
        <v>4月,6月</v>
      </c>
      <c r="W1720" s="3" t="str">
        <f t="shared" si="324"/>
        <v>Y</v>
      </c>
      <c r="X1720" s="3" t="str">
        <f t="shared" si="325"/>
        <v/>
      </c>
      <c r="Y1720" s="3" t="str">
        <f t="shared" si="326"/>
        <v/>
      </c>
      <c r="Z1720" s="3" t="str">
        <f t="shared" si="327"/>
        <v/>
      </c>
      <c r="AA1720" s="3" t="str">
        <f t="shared" si="328"/>
        <v/>
      </c>
      <c r="AB1720" s="249" t="str">
        <f t="shared" si="329"/>
        <v/>
      </c>
      <c r="AC1720" s="3" t="str">
        <f t="shared" si="330"/>
        <v>請填最主要的棲地類型，其餘的可在備注補充說明</v>
      </c>
      <c r="AD1720" s="5" t="str">
        <f t="shared" si="339"/>
        <v/>
      </c>
      <c r="AE1720" s="3" t="str">
        <f t="shared" si="331"/>
        <v/>
      </c>
      <c r="AF1720" s="3"/>
      <c r="AH1720">
        <f>MATCH(ROUND(M1720,0)&amp;ROUND(N1720,0),樣點!N:N,0)</f>
        <v>904</v>
      </c>
      <c r="AI1720" s="5">
        <f t="shared" si="332"/>
        <v>6.9444450200535357E-3</v>
      </c>
    </row>
    <row r="1721" spans="3:35">
      <c r="C1721" s="246" t="s">
        <v>824</v>
      </c>
      <c r="D1721" s="246" t="s">
        <v>849</v>
      </c>
      <c r="E1721" s="246" t="s">
        <v>860</v>
      </c>
      <c r="F1721" s="246" t="s">
        <v>861</v>
      </c>
      <c r="G1721" s="246">
        <v>2019</v>
      </c>
      <c r="H1721" s="246">
        <v>5</v>
      </c>
      <c r="I1721" s="246">
        <v>2</v>
      </c>
      <c r="J1721" s="246">
        <v>1</v>
      </c>
      <c r="K1721" s="246" t="s">
        <v>862</v>
      </c>
      <c r="L1721" s="247">
        <v>2</v>
      </c>
      <c r="M1721" s="246">
        <v>280636</v>
      </c>
      <c r="N1721" s="246">
        <v>2720418</v>
      </c>
      <c r="O1721" s="246">
        <v>8</v>
      </c>
      <c r="P1721" s="246">
        <v>22</v>
      </c>
      <c r="Q1721" s="246">
        <v>0</v>
      </c>
      <c r="R1721" s="246"/>
      <c r="S1721" s="246" t="s">
        <v>90</v>
      </c>
      <c r="T1721" s="246" t="s">
        <v>863</v>
      </c>
      <c r="U1721" s="246"/>
      <c r="V1721" t="str">
        <f>INDEX(樣區!H:H,MATCH(F1721,樣區!E:E,0))</f>
        <v>4月,6月</v>
      </c>
      <c r="W1721" s="3" t="str">
        <f t="shared" si="324"/>
        <v>Y</v>
      </c>
      <c r="X1721" s="3" t="str">
        <f t="shared" si="325"/>
        <v/>
      </c>
      <c r="Y1721" s="3" t="str">
        <f t="shared" si="326"/>
        <v/>
      </c>
      <c r="Z1721" s="3" t="str">
        <f t="shared" si="327"/>
        <v/>
      </c>
      <c r="AA1721" s="3" t="str">
        <f t="shared" si="328"/>
        <v/>
      </c>
      <c r="AB1721" s="249" t="str">
        <f t="shared" si="329"/>
        <v/>
      </c>
      <c r="AC1721" s="3" t="str">
        <f t="shared" si="330"/>
        <v>請填最主要的棲地類型，其餘的可在備注補充說明</v>
      </c>
      <c r="AD1721" s="5" t="str">
        <f t="shared" si="339"/>
        <v/>
      </c>
      <c r="AE1721" s="3" t="str">
        <f t="shared" si="331"/>
        <v/>
      </c>
      <c r="AF1721" s="3"/>
      <c r="AH1721">
        <f>MATCH(ROUND(M1721,0)&amp;ROUND(N1721,0),樣點!N:N,0)</f>
        <v>905</v>
      </c>
      <c r="AI1721" s="5">
        <f t="shared" si="332"/>
        <v>6.9444440305233002E-3</v>
      </c>
    </row>
    <row r="1722" spans="3:35">
      <c r="C1722" s="246" t="s">
        <v>824</v>
      </c>
      <c r="D1722" s="246" t="s">
        <v>849</v>
      </c>
      <c r="E1722" s="246" t="s">
        <v>860</v>
      </c>
      <c r="F1722" s="246" t="s">
        <v>861</v>
      </c>
      <c r="G1722" s="246">
        <v>2019</v>
      </c>
      <c r="H1722" s="246">
        <v>5</v>
      </c>
      <c r="I1722" s="246">
        <v>2</v>
      </c>
      <c r="J1722" s="246">
        <v>1</v>
      </c>
      <c r="K1722" s="246" t="s">
        <v>862</v>
      </c>
      <c r="L1722" s="247">
        <v>3</v>
      </c>
      <c r="M1722" s="246">
        <v>280730</v>
      </c>
      <c r="N1722" s="246">
        <v>2720596</v>
      </c>
      <c r="O1722" s="246">
        <v>8</v>
      </c>
      <c r="P1722" s="246">
        <v>32</v>
      </c>
      <c r="Q1722" s="246">
        <v>0</v>
      </c>
      <c r="R1722" s="246"/>
      <c r="S1722" s="246" t="s">
        <v>90</v>
      </c>
      <c r="T1722" s="246" t="s">
        <v>26</v>
      </c>
      <c r="U1722" s="246"/>
      <c r="V1722" t="str">
        <f>INDEX(樣區!H:H,MATCH(F1722,樣區!E:E,0))</f>
        <v>4月,6月</v>
      </c>
      <c r="W1722" s="3" t="str">
        <f t="shared" si="324"/>
        <v>Y</v>
      </c>
      <c r="X1722" s="3" t="str">
        <f t="shared" si="325"/>
        <v/>
      </c>
      <c r="Y1722" s="3" t="str">
        <f t="shared" si="326"/>
        <v/>
      </c>
      <c r="Z1722" s="3" t="str">
        <f t="shared" si="327"/>
        <v/>
      </c>
      <c r="AA1722" s="3" t="str">
        <f t="shared" si="328"/>
        <v/>
      </c>
      <c r="AB1722" s="249" t="str">
        <f t="shared" si="329"/>
        <v/>
      </c>
      <c r="AC1722" s="3" t="str">
        <f t="shared" si="330"/>
        <v/>
      </c>
      <c r="AD1722" s="5" t="str">
        <f t="shared" si="339"/>
        <v/>
      </c>
      <c r="AE1722" s="3" t="str">
        <f t="shared" si="331"/>
        <v/>
      </c>
      <c r="AF1722" s="3"/>
      <c r="AH1722">
        <f>MATCH(ROUND(M1722,0)&amp;ROUND(N1722,0),樣點!N:N,0)</f>
        <v>906</v>
      </c>
      <c r="AI1722" s="5">
        <f t="shared" si="332"/>
        <v>7.6388889574445784E-3</v>
      </c>
    </row>
    <row r="1723" spans="3:35">
      <c r="C1723" s="246" t="s">
        <v>824</v>
      </c>
      <c r="D1723" s="246" t="s">
        <v>849</v>
      </c>
      <c r="E1723" s="246" t="s">
        <v>860</v>
      </c>
      <c r="F1723" s="246" t="s">
        <v>861</v>
      </c>
      <c r="G1723" s="246">
        <v>2019</v>
      </c>
      <c r="H1723" s="246">
        <v>5</v>
      </c>
      <c r="I1723" s="246">
        <v>2</v>
      </c>
      <c r="J1723" s="246">
        <v>1</v>
      </c>
      <c r="K1723" s="246" t="s">
        <v>862</v>
      </c>
      <c r="L1723" s="247">
        <v>4</v>
      </c>
      <c r="M1723" s="246">
        <v>280962</v>
      </c>
      <c r="N1723" s="246">
        <v>2720666</v>
      </c>
      <c r="O1723" s="246">
        <v>8</v>
      </c>
      <c r="P1723" s="246">
        <v>43</v>
      </c>
      <c r="Q1723" s="246">
        <v>0</v>
      </c>
      <c r="R1723" s="246"/>
      <c r="S1723" s="246" t="s">
        <v>90</v>
      </c>
      <c r="T1723" s="246" t="s">
        <v>26</v>
      </c>
      <c r="U1723" s="246"/>
      <c r="V1723" t="str">
        <f>INDEX(樣區!H:H,MATCH(F1723,樣區!E:E,0))</f>
        <v>4月,6月</v>
      </c>
      <c r="W1723" s="3" t="str">
        <f t="shared" si="324"/>
        <v>Y</v>
      </c>
      <c r="X1723" s="3" t="str">
        <f t="shared" si="325"/>
        <v/>
      </c>
      <c r="Y1723" s="3" t="str">
        <f t="shared" si="326"/>
        <v/>
      </c>
      <c r="Z1723" s="3" t="str">
        <f t="shared" si="327"/>
        <v/>
      </c>
      <c r="AA1723" s="3" t="str">
        <f t="shared" si="328"/>
        <v/>
      </c>
      <c r="AB1723" s="249" t="str">
        <f t="shared" si="329"/>
        <v/>
      </c>
      <c r="AC1723" s="3" t="str">
        <f t="shared" si="330"/>
        <v/>
      </c>
      <c r="AD1723" s="5" t="str">
        <f t="shared" si="339"/>
        <v/>
      </c>
      <c r="AE1723" s="3" t="str">
        <f t="shared" si="331"/>
        <v/>
      </c>
      <c r="AF1723" s="3"/>
      <c r="AH1723">
        <f>MATCH(ROUND(M1723,0)&amp;ROUND(N1723,0),樣點!N:N,0)</f>
        <v>907</v>
      </c>
      <c r="AI1723" s="5">
        <f t="shared" si="332"/>
        <v>1.4583332987967879E-2</v>
      </c>
    </row>
    <row r="1724" spans="3:35">
      <c r="C1724" s="246" t="s">
        <v>824</v>
      </c>
      <c r="D1724" s="246" t="s">
        <v>849</v>
      </c>
      <c r="E1724" s="246" t="s">
        <v>860</v>
      </c>
      <c r="F1724" s="246" t="s">
        <v>861</v>
      </c>
      <c r="G1724" s="246">
        <v>2019</v>
      </c>
      <c r="H1724" s="246">
        <v>5</v>
      </c>
      <c r="I1724" s="246">
        <v>2</v>
      </c>
      <c r="J1724" s="246">
        <v>1</v>
      </c>
      <c r="K1724" s="246" t="s">
        <v>862</v>
      </c>
      <c r="L1724" s="247">
        <v>5</v>
      </c>
      <c r="M1724" s="246">
        <v>280885</v>
      </c>
      <c r="N1724" s="246">
        <v>2720855</v>
      </c>
      <c r="O1724" s="246">
        <v>9</v>
      </c>
      <c r="P1724" s="246">
        <v>4</v>
      </c>
      <c r="Q1724" s="246">
        <v>0</v>
      </c>
      <c r="R1724" s="246"/>
      <c r="S1724" s="246" t="s">
        <v>90</v>
      </c>
      <c r="T1724" s="246" t="s">
        <v>26</v>
      </c>
      <c r="U1724" s="246"/>
      <c r="V1724" t="str">
        <f>INDEX(樣區!H:H,MATCH(F1724,樣區!E:E,0))</f>
        <v>4月,6月</v>
      </c>
      <c r="W1724" s="3" t="str">
        <f t="shared" si="324"/>
        <v>Y</v>
      </c>
      <c r="X1724" s="3" t="str">
        <f t="shared" si="325"/>
        <v/>
      </c>
      <c r="Y1724" s="3" t="str">
        <f t="shared" si="326"/>
        <v/>
      </c>
      <c r="Z1724" s="3" t="str">
        <f t="shared" si="327"/>
        <v/>
      </c>
      <c r="AA1724" s="3" t="str">
        <f t="shared" si="328"/>
        <v/>
      </c>
      <c r="AB1724" s="249" t="str">
        <f t="shared" si="329"/>
        <v/>
      </c>
      <c r="AC1724" s="3" t="str">
        <f t="shared" si="330"/>
        <v/>
      </c>
      <c r="AD1724" s="5" t="str">
        <f t="shared" si="339"/>
        <v/>
      </c>
      <c r="AE1724" s="3" t="str">
        <f t="shared" si="331"/>
        <v/>
      </c>
      <c r="AF1724" s="3"/>
      <c r="AH1724">
        <f>MATCH(ROUND(M1724,0)&amp;ROUND(N1724,0),樣點!N:N,0)</f>
        <v>908</v>
      </c>
      <c r="AI1724" s="5">
        <f t="shared" si="332"/>
        <v>6.2500000349245965E-3</v>
      </c>
    </row>
    <row r="1725" spans="3:35">
      <c r="C1725" s="246" t="s">
        <v>824</v>
      </c>
      <c r="D1725" s="246" t="s">
        <v>849</v>
      </c>
      <c r="E1725" s="246" t="s">
        <v>860</v>
      </c>
      <c r="F1725" s="246" t="s">
        <v>861</v>
      </c>
      <c r="G1725" s="246">
        <v>2019</v>
      </c>
      <c r="H1725" s="246">
        <v>5</v>
      </c>
      <c r="I1725" s="246">
        <v>2</v>
      </c>
      <c r="J1725" s="246">
        <v>1</v>
      </c>
      <c r="K1725" s="246" t="s">
        <v>862</v>
      </c>
      <c r="L1725" s="247">
        <v>6</v>
      </c>
      <c r="M1725" s="246">
        <v>280654</v>
      </c>
      <c r="N1725" s="246">
        <v>2720893</v>
      </c>
      <c r="O1725" s="246">
        <v>9</v>
      </c>
      <c r="P1725" s="246">
        <v>13</v>
      </c>
      <c r="Q1725" s="246">
        <v>0</v>
      </c>
      <c r="R1725" s="246"/>
      <c r="S1725" s="246" t="s">
        <v>90</v>
      </c>
      <c r="T1725" s="246" t="s">
        <v>26</v>
      </c>
      <c r="U1725" s="246"/>
      <c r="V1725" t="str">
        <f>INDEX(樣區!H:H,MATCH(F1725,樣區!E:E,0))</f>
        <v>4月,6月</v>
      </c>
      <c r="W1725" s="3" t="str">
        <f t="shared" si="324"/>
        <v>Y</v>
      </c>
      <c r="X1725" s="3" t="str">
        <f t="shared" si="325"/>
        <v/>
      </c>
      <c r="Y1725" s="3" t="str">
        <f t="shared" si="326"/>
        <v/>
      </c>
      <c r="Z1725" s="3" t="str">
        <f t="shared" si="327"/>
        <v/>
      </c>
      <c r="AA1725" s="3" t="str">
        <f t="shared" si="328"/>
        <v/>
      </c>
      <c r="AB1725" s="249" t="str">
        <f t="shared" si="329"/>
        <v/>
      </c>
      <c r="AC1725" s="3" t="str">
        <f t="shared" si="330"/>
        <v/>
      </c>
      <c r="AD1725" s="5" t="str">
        <f t="shared" si="339"/>
        <v/>
      </c>
      <c r="AE1725" s="3" t="str">
        <f t="shared" si="331"/>
        <v/>
      </c>
      <c r="AF1725" s="3"/>
      <c r="AH1725">
        <f>MATCH(ROUND(M1725,0)&amp;ROUND(N1725,0),樣點!N:N,0)</f>
        <v>909</v>
      </c>
      <c r="AI1725" s="5" t="str">
        <f t="shared" si="332"/>
        <v/>
      </c>
    </row>
    <row r="1726" spans="3:35">
      <c r="C1726" s="246" t="s">
        <v>824</v>
      </c>
      <c r="D1726" s="246" t="s">
        <v>849</v>
      </c>
      <c r="E1726" s="246" t="s">
        <v>860</v>
      </c>
      <c r="F1726" s="246" t="s">
        <v>861</v>
      </c>
      <c r="G1726" s="246">
        <v>2019</v>
      </c>
      <c r="H1726" s="246">
        <v>6</v>
      </c>
      <c r="I1726" s="246">
        <v>21</v>
      </c>
      <c r="J1726" s="246">
        <v>2</v>
      </c>
      <c r="K1726" s="246" t="s">
        <v>864</v>
      </c>
      <c r="L1726" s="247">
        <v>1</v>
      </c>
      <c r="M1726" s="246">
        <v>280420</v>
      </c>
      <c r="N1726" s="246">
        <v>2720177</v>
      </c>
      <c r="O1726" s="246">
        <v>6</v>
      </c>
      <c r="P1726" s="246">
        <v>22</v>
      </c>
      <c r="Q1726" s="246">
        <v>0</v>
      </c>
      <c r="R1726" s="246"/>
      <c r="S1726" s="246" t="s">
        <v>90</v>
      </c>
      <c r="T1726" s="246" t="s">
        <v>32</v>
      </c>
      <c r="U1726" s="246"/>
      <c r="V1726" t="str">
        <f>INDEX(樣區!H:H,MATCH(F1726,樣區!E:E,0))</f>
        <v>4月,6月</v>
      </c>
      <c r="W1726" s="3" t="str">
        <f t="shared" si="324"/>
        <v>Y</v>
      </c>
      <c r="X1726" s="3" t="str">
        <f t="shared" si="325"/>
        <v/>
      </c>
      <c r="Y1726" s="3" t="str">
        <f t="shared" si="326"/>
        <v/>
      </c>
      <c r="Z1726" s="3" t="str">
        <f t="shared" si="327"/>
        <v/>
      </c>
      <c r="AA1726" s="3" t="str">
        <f t="shared" si="328"/>
        <v/>
      </c>
      <c r="AB1726" s="249" t="str">
        <f t="shared" si="329"/>
        <v/>
      </c>
      <c r="AC1726" s="3" t="str">
        <f t="shared" si="330"/>
        <v/>
      </c>
      <c r="AD1726" s="5" t="str">
        <f t="shared" si="339"/>
        <v/>
      </c>
      <c r="AE1726" s="3" t="str">
        <f t="shared" si="331"/>
        <v/>
      </c>
      <c r="AF1726" s="3"/>
      <c r="AH1726">
        <f>MATCH(ROUND(M1726,0)&amp;ROUND(N1726,0),樣點!N:N,0)</f>
        <v>904</v>
      </c>
      <c r="AI1726" s="5">
        <f t="shared" si="332"/>
        <v>6.9444450200535357E-3</v>
      </c>
    </row>
    <row r="1727" spans="3:35">
      <c r="C1727" s="246" t="s">
        <v>824</v>
      </c>
      <c r="D1727" s="246" t="s">
        <v>849</v>
      </c>
      <c r="E1727" s="246" t="s">
        <v>860</v>
      </c>
      <c r="F1727" s="246" t="s">
        <v>861</v>
      </c>
      <c r="G1727" s="246">
        <v>2019</v>
      </c>
      <c r="H1727" s="246">
        <v>6</v>
      </c>
      <c r="I1727" s="246">
        <v>21</v>
      </c>
      <c r="J1727" s="246">
        <v>2</v>
      </c>
      <c r="K1727" s="246" t="s">
        <v>864</v>
      </c>
      <c r="L1727" s="247">
        <v>2</v>
      </c>
      <c r="M1727" s="246">
        <v>280636</v>
      </c>
      <c r="N1727" s="246">
        <v>2720418</v>
      </c>
      <c r="O1727" s="246">
        <v>6</v>
      </c>
      <c r="P1727" s="246">
        <v>32</v>
      </c>
      <c r="Q1727" s="246">
        <v>0</v>
      </c>
      <c r="R1727" s="246"/>
      <c r="S1727" s="246" t="s">
        <v>90</v>
      </c>
      <c r="T1727" s="246" t="s">
        <v>32</v>
      </c>
      <c r="U1727" s="246"/>
      <c r="V1727" t="str">
        <f>INDEX(樣區!H:H,MATCH(F1727,樣區!E:E,0))</f>
        <v>4月,6月</v>
      </c>
      <c r="W1727" s="3" t="str">
        <f t="shared" si="324"/>
        <v>Y</v>
      </c>
      <c r="X1727" s="3" t="str">
        <f t="shared" si="325"/>
        <v/>
      </c>
      <c r="Y1727" s="3" t="str">
        <f t="shared" si="326"/>
        <v/>
      </c>
      <c r="Z1727" s="3" t="str">
        <f t="shared" si="327"/>
        <v/>
      </c>
      <c r="AA1727" s="3" t="str">
        <f t="shared" si="328"/>
        <v/>
      </c>
      <c r="AB1727" s="249" t="str">
        <f t="shared" si="329"/>
        <v/>
      </c>
      <c r="AC1727" s="3" t="str">
        <f t="shared" si="330"/>
        <v/>
      </c>
      <c r="AD1727" s="5" t="str">
        <f t="shared" si="339"/>
        <v/>
      </c>
      <c r="AE1727" s="3" t="str">
        <f t="shared" si="331"/>
        <v/>
      </c>
      <c r="AF1727" s="3"/>
      <c r="AH1727">
        <f>MATCH(ROUND(M1727,0)&amp;ROUND(N1727,0),樣點!N:N,0)</f>
        <v>905</v>
      </c>
      <c r="AI1727" s="5">
        <f t="shared" si="332"/>
        <v>6.9444439723156393E-3</v>
      </c>
    </row>
    <row r="1728" spans="3:35">
      <c r="C1728" s="246" t="s">
        <v>824</v>
      </c>
      <c r="D1728" s="246" t="s">
        <v>849</v>
      </c>
      <c r="E1728" s="246" t="s">
        <v>860</v>
      </c>
      <c r="F1728" s="246" t="s">
        <v>861</v>
      </c>
      <c r="G1728" s="246">
        <v>2019</v>
      </c>
      <c r="H1728" s="246">
        <v>6</v>
      </c>
      <c r="I1728" s="246">
        <v>21</v>
      </c>
      <c r="J1728" s="246">
        <v>2</v>
      </c>
      <c r="K1728" s="246" t="s">
        <v>864</v>
      </c>
      <c r="L1728" s="247">
        <v>3</v>
      </c>
      <c r="M1728" s="246">
        <v>280730</v>
      </c>
      <c r="N1728" s="246">
        <v>2720596</v>
      </c>
      <c r="O1728" s="246">
        <v>6</v>
      </c>
      <c r="P1728" s="246">
        <v>42</v>
      </c>
      <c r="Q1728" s="246">
        <v>0</v>
      </c>
      <c r="R1728" s="246"/>
      <c r="S1728" s="246" t="s">
        <v>90</v>
      </c>
      <c r="T1728" s="246" t="s">
        <v>32</v>
      </c>
      <c r="U1728" s="246"/>
      <c r="V1728" t="str">
        <f>INDEX(樣區!H:H,MATCH(F1728,樣區!E:E,0))</f>
        <v>4月,6月</v>
      </c>
      <c r="W1728" s="3" t="str">
        <f t="shared" si="324"/>
        <v>Y</v>
      </c>
      <c r="X1728" s="3" t="str">
        <f t="shared" si="325"/>
        <v/>
      </c>
      <c r="Y1728" s="3" t="str">
        <f t="shared" si="326"/>
        <v/>
      </c>
      <c r="Z1728" s="3" t="str">
        <f t="shared" si="327"/>
        <v/>
      </c>
      <c r="AA1728" s="3" t="str">
        <f t="shared" si="328"/>
        <v/>
      </c>
      <c r="AB1728" s="249" t="str">
        <f t="shared" si="329"/>
        <v/>
      </c>
      <c r="AC1728" s="3" t="str">
        <f t="shared" si="330"/>
        <v/>
      </c>
      <c r="AD1728" s="5" t="str">
        <f t="shared" si="339"/>
        <v/>
      </c>
      <c r="AE1728" s="3" t="str">
        <f t="shared" si="331"/>
        <v/>
      </c>
      <c r="AF1728" s="3"/>
      <c r="AH1728">
        <f>MATCH(ROUND(M1728,0)&amp;ROUND(N1728,0),樣點!N:N,0)</f>
        <v>906</v>
      </c>
      <c r="AI1728" s="5">
        <f t="shared" si="332"/>
        <v>7.6388890156522393E-3</v>
      </c>
    </row>
    <row r="1729" spans="3:35">
      <c r="C1729" s="246" t="s">
        <v>824</v>
      </c>
      <c r="D1729" s="246" t="s">
        <v>849</v>
      </c>
      <c r="E1729" s="246" t="s">
        <v>860</v>
      </c>
      <c r="F1729" s="246" t="s">
        <v>861</v>
      </c>
      <c r="G1729" s="246">
        <v>2019</v>
      </c>
      <c r="H1729" s="246">
        <v>6</v>
      </c>
      <c r="I1729" s="246">
        <v>21</v>
      </c>
      <c r="J1729" s="246">
        <v>2</v>
      </c>
      <c r="K1729" s="246" t="s">
        <v>864</v>
      </c>
      <c r="L1729" s="247">
        <v>4</v>
      </c>
      <c r="M1729" s="246">
        <v>280962</v>
      </c>
      <c r="N1729" s="246">
        <v>2720666</v>
      </c>
      <c r="O1729" s="246">
        <v>6</v>
      </c>
      <c r="P1729" s="246">
        <v>53</v>
      </c>
      <c r="Q1729" s="246">
        <v>0</v>
      </c>
      <c r="R1729" s="246"/>
      <c r="S1729" s="246" t="s">
        <v>90</v>
      </c>
      <c r="T1729" s="246" t="s">
        <v>32</v>
      </c>
      <c r="U1729" s="246"/>
      <c r="V1729" t="str">
        <f>INDEX(樣區!H:H,MATCH(F1729,樣區!E:E,0))</f>
        <v>4月,6月</v>
      </c>
      <c r="W1729" s="3" t="str">
        <f t="shared" si="324"/>
        <v>Y</v>
      </c>
      <c r="X1729" s="3" t="str">
        <f t="shared" si="325"/>
        <v/>
      </c>
      <c r="Y1729" s="3" t="str">
        <f t="shared" si="326"/>
        <v/>
      </c>
      <c r="Z1729" s="3" t="str">
        <f t="shared" si="327"/>
        <v/>
      </c>
      <c r="AA1729" s="3" t="str">
        <f t="shared" si="328"/>
        <v/>
      </c>
      <c r="AB1729" s="249" t="str">
        <f t="shared" si="329"/>
        <v/>
      </c>
      <c r="AC1729" s="3" t="str">
        <f t="shared" si="330"/>
        <v/>
      </c>
      <c r="AD1729" s="5" t="str">
        <f t="shared" si="339"/>
        <v/>
      </c>
      <c r="AE1729" s="3" t="str">
        <f t="shared" si="331"/>
        <v/>
      </c>
      <c r="AF1729" s="3"/>
      <c r="AH1729">
        <f>MATCH(ROUND(M1729,0)&amp;ROUND(N1729,0),樣點!N:N,0)</f>
        <v>907</v>
      </c>
      <c r="AI1729" s="5">
        <f t="shared" si="332"/>
        <v>1.4583332987967879E-2</v>
      </c>
    </row>
    <row r="1730" spans="3:35">
      <c r="C1730" s="246" t="s">
        <v>824</v>
      </c>
      <c r="D1730" s="246" t="s">
        <v>849</v>
      </c>
      <c r="E1730" s="246" t="s">
        <v>860</v>
      </c>
      <c r="F1730" s="246" t="s">
        <v>861</v>
      </c>
      <c r="G1730" s="246">
        <v>2019</v>
      </c>
      <c r="H1730" s="246">
        <v>6</v>
      </c>
      <c r="I1730" s="246">
        <v>21</v>
      </c>
      <c r="J1730" s="246">
        <v>2</v>
      </c>
      <c r="K1730" s="246" t="s">
        <v>864</v>
      </c>
      <c r="L1730" s="247">
        <v>5</v>
      </c>
      <c r="M1730" s="246">
        <v>280885</v>
      </c>
      <c r="N1730" s="246">
        <v>2720855</v>
      </c>
      <c r="O1730" s="246">
        <v>7</v>
      </c>
      <c r="P1730" s="246">
        <v>14</v>
      </c>
      <c r="Q1730" s="246">
        <v>0</v>
      </c>
      <c r="R1730" s="246"/>
      <c r="S1730" s="246" t="s">
        <v>90</v>
      </c>
      <c r="T1730" s="246" t="s">
        <v>32</v>
      </c>
      <c r="U1730" s="246"/>
      <c r="V1730" t="str">
        <f>INDEX(樣區!H:H,MATCH(F1730,樣區!E:E,0))</f>
        <v>4月,6月</v>
      </c>
      <c r="W1730" s="3" t="str">
        <f t="shared" ref="W1730:W1793" si="340">IF(ISNUMBER(AH1730),"Y","N")</f>
        <v>Y</v>
      </c>
      <c r="X1730" s="3" t="str">
        <f t="shared" ref="X1730:X1793" si="341">IF(OR(ISBLANK(H1730),ISBLANK(I1730)),"需記錄日期","")</f>
        <v/>
      </c>
      <c r="Y1730" s="3" t="str">
        <f t="shared" ref="Y1730:Y1793" si="342">IF(O1730&gt;9,"時間太晚","")</f>
        <v/>
      </c>
      <c r="Z1730" s="3" t="str">
        <f t="shared" ref="Z1730:Z1793" si="343">IF(ISBLANK(Q1730),"需記錄數量",IF(Q1730&gt;2,"2隻以上，請記為猴群",""))</f>
        <v/>
      </c>
      <c r="AA1730" s="3" t="str">
        <f t="shared" ref="AA1730:AA1793" si="344">IF(OR(Q1730=1,Q1730=2),IF(ISTEXT(R1730),"","需記錄距離"),"")</f>
        <v/>
      </c>
      <c r="AB1730" s="249" t="str">
        <f t="shared" ref="AB1730:AB1793" si="345">IF(S1730="Y",IF(Q1730&lt;&gt;2,"有叫聲應為猴群",""),"")</f>
        <v/>
      </c>
      <c r="AC1730" s="3" t="str">
        <f t="shared" ref="AC1730:AC1793" si="346">IF(ISBLANK(T1730),"需記錄棲地類型",IF(LEN(T1730)&lt;&gt;2,"請填最主要的棲地類型，其餘的可在備注補充說明",""))</f>
        <v/>
      </c>
      <c r="AD1730" s="5" t="str">
        <f t="shared" si="339"/>
        <v/>
      </c>
      <c r="AE1730" s="3" t="str">
        <f t="shared" ref="AE1730:AE1793" si="347">IF(COUNTIF(U1730,"*搖樹*")=1,IF(Q1730&lt;&gt;2,"有搖樹行為應為猴群",""),"")</f>
        <v/>
      </c>
      <c r="AF1730" s="3"/>
      <c r="AH1730">
        <f>MATCH(ROUND(M1730,0)&amp;ROUND(N1730,0),樣點!N:N,0)</f>
        <v>908</v>
      </c>
      <c r="AI1730" s="5">
        <f t="shared" ref="AI1730:AI1793" si="348">IF((F1731&amp;J1731)=(F1730&amp;J1730),ABS((DATE(G1731,H1731,I1731)&amp;TIME(O1731,P1731,0))-(DATE(G1730,H1730,I1730)&amp;TIME(O1730,P1730,0))),"")</f>
        <v>6.2500000349245965E-3</v>
      </c>
    </row>
    <row r="1731" spans="3:35">
      <c r="C1731" s="246" t="s">
        <v>824</v>
      </c>
      <c r="D1731" s="246" t="s">
        <v>849</v>
      </c>
      <c r="E1731" s="246" t="s">
        <v>860</v>
      </c>
      <c r="F1731" s="246" t="s">
        <v>861</v>
      </c>
      <c r="G1731" s="246">
        <v>2019</v>
      </c>
      <c r="H1731" s="246">
        <v>6</v>
      </c>
      <c r="I1731" s="246">
        <v>21</v>
      </c>
      <c r="J1731" s="246">
        <v>2</v>
      </c>
      <c r="K1731" s="246" t="s">
        <v>864</v>
      </c>
      <c r="L1731" s="247">
        <v>6</v>
      </c>
      <c r="M1731" s="246">
        <v>280654</v>
      </c>
      <c r="N1731" s="246">
        <v>2720893</v>
      </c>
      <c r="O1731" s="246">
        <v>7</v>
      </c>
      <c r="P1731" s="246">
        <v>23</v>
      </c>
      <c r="Q1731" s="246">
        <v>0</v>
      </c>
      <c r="R1731" s="246"/>
      <c r="S1731" s="246" t="s">
        <v>90</v>
      </c>
      <c r="T1731" s="246" t="s">
        <v>32</v>
      </c>
      <c r="U1731" s="246"/>
      <c r="V1731" t="str">
        <f>INDEX(樣區!H:H,MATCH(F1731,樣區!E:E,0))</f>
        <v>4月,6月</v>
      </c>
      <c r="W1731" s="3" t="str">
        <f t="shared" si="340"/>
        <v>Y</v>
      </c>
      <c r="X1731" s="3" t="str">
        <f t="shared" si="341"/>
        <v/>
      </c>
      <c r="Y1731" s="3" t="str">
        <f t="shared" si="342"/>
        <v/>
      </c>
      <c r="Z1731" s="3" t="str">
        <f t="shared" si="343"/>
        <v/>
      </c>
      <c r="AA1731" s="3" t="str">
        <f t="shared" si="344"/>
        <v/>
      </c>
      <c r="AB1731" s="249" t="str">
        <f t="shared" si="345"/>
        <v/>
      </c>
      <c r="AC1731" s="3" t="str">
        <f t="shared" si="346"/>
        <v/>
      </c>
      <c r="AD1731" s="5" t="str">
        <f t="shared" si="339"/>
        <v/>
      </c>
      <c r="AE1731" s="3" t="str">
        <f t="shared" si="347"/>
        <v/>
      </c>
      <c r="AF1731" s="3"/>
      <c r="AH1731">
        <f>MATCH(ROUND(M1731,0)&amp;ROUND(N1731,0),樣點!N:N,0)</f>
        <v>909</v>
      </c>
      <c r="AI1731" s="5">
        <f t="shared" si="348"/>
        <v>7.6388889574445784E-3</v>
      </c>
    </row>
    <row r="1732" spans="3:35">
      <c r="C1732" s="246" t="s">
        <v>824</v>
      </c>
      <c r="D1732" s="246" t="s">
        <v>849</v>
      </c>
      <c r="E1732" s="246" t="s">
        <v>860</v>
      </c>
      <c r="F1732" s="246" t="s">
        <v>861</v>
      </c>
      <c r="G1732" s="246">
        <v>2019</v>
      </c>
      <c r="H1732" s="246">
        <v>6</v>
      </c>
      <c r="I1732" s="246">
        <v>21</v>
      </c>
      <c r="J1732" s="246">
        <v>2</v>
      </c>
      <c r="K1732" s="246" t="s">
        <v>864</v>
      </c>
      <c r="L1732" s="247">
        <v>7</v>
      </c>
      <c r="M1732" s="246">
        <v>280476</v>
      </c>
      <c r="N1732" s="246">
        <v>2721040</v>
      </c>
      <c r="O1732" s="246">
        <v>7</v>
      </c>
      <c r="P1732" s="246">
        <v>34</v>
      </c>
      <c r="Q1732" s="246">
        <v>0</v>
      </c>
      <c r="R1732" s="246"/>
      <c r="S1732" s="246" t="s">
        <v>90</v>
      </c>
      <c r="T1732" s="246" t="s">
        <v>32</v>
      </c>
      <c r="U1732" s="246"/>
      <c r="V1732" t="str">
        <f>INDEX(樣區!H:H,MATCH(F1732,樣區!E:E,0))</f>
        <v>4月,6月</v>
      </c>
      <c r="W1732" s="3" t="str">
        <f t="shared" si="340"/>
        <v>Y</v>
      </c>
      <c r="X1732" s="3" t="str">
        <f t="shared" si="341"/>
        <v/>
      </c>
      <c r="Y1732" s="3" t="str">
        <f t="shared" si="342"/>
        <v/>
      </c>
      <c r="Z1732" s="3" t="str">
        <f t="shared" si="343"/>
        <v/>
      </c>
      <c r="AA1732" s="3" t="str">
        <f t="shared" si="344"/>
        <v/>
      </c>
      <c r="AB1732" s="249" t="str">
        <f t="shared" si="345"/>
        <v/>
      </c>
      <c r="AC1732" s="3" t="str">
        <f t="shared" si="346"/>
        <v/>
      </c>
      <c r="AD1732" s="5" t="str">
        <f t="shared" si="339"/>
        <v/>
      </c>
      <c r="AE1732" s="3" t="str">
        <f t="shared" si="347"/>
        <v/>
      </c>
      <c r="AF1732" s="3"/>
      <c r="AH1732">
        <f>MATCH(ROUND(M1732,0)&amp;ROUND(N1732,0),樣點!N:N,0)</f>
        <v>910</v>
      </c>
      <c r="AI1732" s="5">
        <f t="shared" si="348"/>
        <v>6.2500000349245965E-3</v>
      </c>
    </row>
    <row r="1733" spans="3:35">
      <c r="C1733" s="246" t="s">
        <v>824</v>
      </c>
      <c r="D1733" s="246" t="s">
        <v>849</v>
      </c>
      <c r="E1733" s="246" t="s">
        <v>860</v>
      </c>
      <c r="F1733" s="246" t="s">
        <v>861</v>
      </c>
      <c r="G1733" s="246">
        <v>2019</v>
      </c>
      <c r="H1733" s="246">
        <v>6</v>
      </c>
      <c r="I1733" s="246">
        <v>21</v>
      </c>
      <c r="J1733" s="246">
        <v>2</v>
      </c>
      <c r="K1733" s="246" t="s">
        <v>864</v>
      </c>
      <c r="L1733" s="247">
        <v>8</v>
      </c>
      <c r="M1733" s="246">
        <v>280232</v>
      </c>
      <c r="N1733" s="246">
        <v>2721190</v>
      </c>
      <c r="O1733" s="246">
        <v>7</v>
      </c>
      <c r="P1733" s="246">
        <v>43</v>
      </c>
      <c r="Q1733" s="246">
        <v>0</v>
      </c>
      <c r="R1733" s="246"/>
      <c r="S1733" s="246" t="s">
        <v>90</v>
      </c>
      <c r="T1733" s="246" t="s">
        <v>32</v>
      </c>
      <c r="U1733" s="246"/>
      <c r="V1733" t="str">
        <f>INDEX(樣區!H:H,MATCH(F1733,樣區!E:E,0))</f>
        <v>4月,6月</v>
      </c>
      <c r="W1733" s="3" t="str">
        <f t="shared" si="340"/>
        <v>Y</v>
      </c>
      <c r="X1733" s="3" t="str">
        <f t="shared" si="341"/>
        <v/>
      </c>
      <c r="Y1733" s="3" t="str">
        <f t="shared" si="342"/>
        <v/>
      </c>
      <c r="Z1733" s="3" t="str">
        <f t="shared" si="343"/>
        <v/>
      </c>
      <c r="AA1733" s="3" t="str">
        <f t="shared" si="344"/>
        <v/>
      </c>
      <c r="AB1733" s="249" t="str">
        <f t="shared" si="345"/>
        <v/>
      </c>
      <c r="AC1733" s="3" t="str">
        <f t="shared" si="346"/>
        <v/>
      </c>
      <c r="AD1733" s="5" t="str">
        <f t="shared" si="339"/>
        <v/>
      </c>
      <c r="AE1733" s="3" t="str">
        <f t="shared" si="347"/>
        <v/>
      </c>
      <c r="AF1733" s="3"/>
      <c r="AH1733">
        <f>MATCH(ROUND(M1733,0)&amp;ROUND(N1733,0),樣點!N:N,0)</f>
        <v>911</v>
      </c>
      <c r="AI1733" s="5">
        <f t="shared" si="348"/>
        <v>1.1111110972706228E-2</v>
      </c>
    </row>
    <row r="1734" spans="3:35">
      <c r="C1734" s="246" t="s">
        <v>824</v>
      </c>
      <c r="D1734" s="246" t="s">
        <v>849</v>
      </c>
      <c r="E1734" s="246" t="s">
        <v>860</v>
      </c>
      <c r="F1734" s="246" t="s">
        <v>861</v>
      </c>
      <c r="G1734" s="246">
        <v>2019</v>
      </c>
      <c r="H1734" s="246">
        <v>6</v>
      </c>
      <c r="I1734" s="246">
        <v>21</v>
      </c>
      <c r="J1734" s="246">
        <v>2</v>
      </c>
      <c r="K1734" s="246" t="s">
        <v>864</v>
      </c>
      <c r="L1734" s="247">
        <v>9</v>
      </c>
      <c r="M1734" s="246">
        <v>280276</v>
      </c>
      <c r="N1734" s="246">
        <v>2721535</v>
      </c>
      <c r="O1734" s="246">
        <v>7</v>
      </c>
      <c r="P1734" s="246">
        <v>59</v>
      </c>
      <c r="Q1734" s="246">
        <v>0</v>
      </c>
      <c r="R1734" s="246"/>
      <c r="S1734" s="246" t="s">
        <v>90</v>
      </c>
      <c r="T1734" s="246" t="s">
        <v>32</v>
      </c>
      <c r="U1734" s="246"/>
      <c r="V1734" t="str">
        <f>INDEX(樣區!H:H,MATCH(F1734,樣區!E:E,0))</f>
        <v>4月,6月</v>
      </c>
      <c r="W1734" s="3" t="str">
        <f t="shared" si="340"/>
        <v>Y</v>
      </c>
      <c r="X1734" s="3" t="str">
        <f t="shared" si="341"/>
        <v/>
      </c>
      <c r="Y1734" s="3" t="str">
        <f t="shared" si="342"/>
        <v/>
      </c>
      <c r="Z1734" s="3" t="str">
        <f t="shared" si="343"/>
        <v/>
      </c>
      <c r="AA1734" s="3" t="str">
        <f t="shared" si="344"/>
        <v/>
      </c>
      <c r="AB1734" s="249" t="str">
        <f t="shared" si="345"/>
        <v/>
      </c>
      <c r="AC1734" s="3" t="str">
        <f t="shared" si="346"/>
        <v/>
      </c>
      <c r="AD1734" s="5" t="str">
        <f t="shared" si="339"/>
        <v/>
      </c>
      <c r="AE1734" s="3" t="str">
        <f t="shared" si="347"/>
        <v/>
      </c>
      <c r="AF1734" s="3"/>
      <c r="AH1734">
        <f>MATCH(ROUND(M1734,0)&amp;ROUND(N1734,0),樣點!N:N,0)</f>
        <v>912</v>
      </c>
      <c r="AI1734" s="5" t="str">
        <f t="shared" si="348"/>
        <v/>
      </c>
    </row>
    <row r="1735" spans="3:35">
      <c r="C1735" s="246" t="s">
        <v>824</v>
      </c>
      <c r="D1735" s="246" t="s">
        <v>849</v>
      </c>
      <c r="E1735" s="246" t="s">
        <v>865</v>
      </c>
      <c r="F1735" s="246" t="s">
        <v>866</v>
      </c>
      <c r="G1735" s="246">
        <v>2019</v>
      </c>
      <c r="H1735" s="246">
        <v>4</v>
      </c>
      <c r="I1735" s="246">
        <v>18</v>
      </c>
      <c r="J1735" s="246">
        <v>1</v>
      </c>
      <c r="K1735" s="246" t="s">
        <v>864</v>
      </c>
      <c r="L1735" s="247">
        <v>1</v>
      </c>
      <c r="M1735" s="246">
        <v>279564</v>
      </c>
      <c r="N1735" s="246">
        <v>2716239</v>
      </c>
      <c r="O1735" s="246">
        <v>8</v>
      </c>
      <c r="P1735" s="246">
        <v>32</v>
      </c>
      <c r="Q1735" s="246">
        <v>0</v>
      </c>
      <c r="R1735" s="246"/>
      <c r="S1735" s="246" t="s">
        <v>90</v>
      </c>
      <c r="T1735" s="246" t="s">
        <v>26</v>
      </c>
      <c r="U1735" s="246"/>
      <c r="V1735" t="str">
        <f>INDEX(樣區!H:H,MATCH(F1735,樣區!E:E,0))</f>
        <v>4月,6月</v>
      </c>
      <c r="W1735" s="3" t="str">
        <f t="shared" si="340"/>
        <v>Y</v>
      </c>
      <c r="X1735" s="3" t="str">
        <f t="shared" si="341"/>
        <v/>
      </c>
      <c r="Y1735" s="3" t="str">
        <f t="shared" si="342"/>
        <v/>
      </c>
      <c r="Z1735" s="3" t="str">
        <f t="shared" si="343"/>
        <v/>
      </c>
      <c r="AA1735" s="3" t="str">
        <f t="shared" si="344"/>
        <v/>
      </c>
      <c r="AB1735" s="249" t="str">
        <f t="shared" si="345"/>
        <v/>
      </c>
      <c r="AC1735" s="3" t="str">
        <f t="shared" si="346"/>
        <v/>
      </c>
      <c r="AD1735" s="5" t="str">
        <f t="shared" si="339"/>
        <v/>
      </c>
      <c r="AE1735" s="3" t="str">
        <f t="shared" si="347"/>
        <v/>
      </c>
      <c r="AF1735" s="3"/>
      <c r="AH1735">
        <f>MATCH(ROUND(M1735,0)&amp;ROUND(N1735,0),樣點!N:N,0)</f>
        <v>913</v>
      </c>
      <c r="AI1735" s="5">
        <f t="shared" si="348"/>
        <v>6.9444449618458748E-3</v>
      </c>
    </row>
    <row r="1736" spans="3:35">
      <c r="C1736" s="246" t="s">
        <v>824</v>
      </c>
      <c r="D1736" s="246" t="s">
        <v>849</v>
      </c>
      <c r="E1736" s="246" t="s">
        <v>865</v>
      </c>
      <c r="F1736" s="246" t="s">
        <v>866</v>
      </c>
      <c r="G1736" s="246">
        <v>2019</v>
      </c>
      <c r="H1736" s="246">
        <v>4</v>
      </c>
      <c r="I1736" s="246">
        <v>18</v>
      </c>
      <c r="J1736" s="246">
        <v>1</v>
      </c>
      <c r="K1736" s="246" t="s">
        <v>864</v>
      </c>
      <c r="L1736" s="247">
        <v>2</v>
      </c>
      <c r="M1736" s="246">
        <v>279527</v>
      </c>
      <c r="N1736" s="246">
        <v>2716036</v>
      </c>
      <c r="O1736" s="246">
        <v>8</v>
      </c>
      <c r="P1736" s="246">
        <v>42</v>
      </c>
      <c r="Q1736" s="246">
        <v>0</v>
      </c>
      <c r="R1736" s="246"/>
      <c r="S1736" s="246" t="s">
        <v>90</v>
      </c>
      <c r="T1736" s="246" t="s">
        <v>26</v>
      </c>
      <c r="U1736" s="246"/>
      <c r="V1736" t="str">
        <f>INDEX(樣區!H:H,MATCH(F1736,樣區!E:E,0))</f>
        <v>4月,6月</v>
      </c>
      <c r="W1736" s="3" t="str">
        <f t="shared" si="340"/>
        <v>Y</v>
      </c>
      <c r="X1736" s="3" t="str">
        <f t="shared" si="341"/>
        <v/>
      </c>
      <c r="Y1736" s="3" t="str">
        <f t="shared" si="342"/>
        <v/>
      </c>
      <c r="Z1736" s="3" t="str">
        <f t="shared" si="343"/>
        <v/>
      </c>
      <c r="AA1736" s="3" t="str">
        <f t="shared" si="344"/>
        <v/>
      </c>
      <c r="AB1736" s="249" t="str">
        <f t="shared" si="345"/>
        <v/>
      </c>
      <c r="AC1736" s="3" t="str">
        <f t="shared" si="346"/>
        <v/>
      </c>
      <c r="AD1736" s="5" t="str">
        <f t="shared" si="339"/>
        <v/>
      </c>
      <c r="AE1736" s="3" t="str">
        <f t="shared" si="347"/>
        <v/>
      </c>
      <c r="AF1736" s="3"/>
      <c r="AH1736">
        <f>MATCH(ROUND(M1736,0)&amp;ROUND(N1736,0),樣點!N:N,0)</f>
        <v>914</v>
      </c>
      <c r="AI1736" s="5">
        <f t="shared" si="348"/>
        <v>6.9444440305233002E-3</v>
      </c>
    </row>
    <row r="1737" spans="3:35">
      <c r="C1737" s="246" t="s">
        <v>824</v>
      </c>
      <c r="D1737" s="246" t="s">
        <v>849</v>
      </c>
      <c r="E1737" s="246" t="s">
        <v>865</v>
      </c>
      <c r="F1737" s="246" t="s">
        <v>866</v>
      </c>
      <c r="G1737" s="246">
        <v>2019</v>
      </c>
      <c r="H1737" s="246">
        <v>4</v>
      </c>
      <c r="I1737" s="246">
        <v>18</v>
      </c>
      <c r="J1737" s="246">
        <v>1</v>
      </c>
      <c r="K1737" s="246" t="s">
        <v>864</v>
      </c>
      <c r="L1737" s="247">
        <v>3</v>
      </c>
      <c r="M1737" s="246">
        <v>279510</v>
      </c>
      <c r="N1737" s="246">
        <v>2715641</v>
      </c>
      <c r="O1737" s="246">
        <v>8</v>
      </c>
      <c r="P1737" s="246">
        <v>52</v>
      </c>
      <c r="Q1737" s="246">
        <v>0</v>
      </c>
      <c r="R1737" s="246"/>
      <c r="S1737" s="246" t="s">
        <v>90</v>
      </c>
      <c r="T1737" s="246" t="s">
        <v>26</v>
      </c>
      <c r="U1737" s="246"/>
      <c r="V1737" t="str">
        <f>INDEX(樣區!H:H,MATCH(F1737,樣區!E:E,0))</f>
        <v>4月,6月</v>
      </c>
      <c r="W1737" s="3" t="str">
        <f t="shared" si="340"/>
        <v>Y</v>
      </c>
      <c r="X1737" s="3" t="str">
        <f t="shared" si="341"/>
        <v/>
      </c>
      <c r="Y1737" s="3" t="str">
        <f t="shared" si="342"/>
        <v/>
      </c>
      <c r="Z1737" s="3" t="str">
        <f t="shared" si="343"/>
        <v/>
      </c>
      <c r="AA1737" s="3" t="str">
        <f t="shared" si="344"/>
        <v/>
      </c>
      <c r="AB1737" s="249" t="str">
        <f t="shared" si="345"/>
        <v/>
      </c>
      <c r="AC1737" s="3" t="str">
        <f t="shared" si="346"/>
        <v/>
      </c>
      <c r="AD1737" s="5" t="str">
        <f t="shared" si="339"/>
        <v/>
      </c>
      <c r="AE1737" s="3" t="str">
        <f t="shared" si="347"/>
        <v/>
      </c>
      <c r="AF1737" s="3"/>
      <c r="AH1737">
        <f>MATCH(ROUND(M1737,0)&amp;ROUND(N1737,0),樣點!N:N,0)</f>
        <v>915</v>
      </c>
      <c r="AI1737" s="5">
        <f t="shared" si="348"/>
        <v>7.6388889574445784E-3</v>
      </c>
    </row>
    <row r="1738" spans="3:35">
      <c r="C1738" s="246" t="s">
        <v>824</v>
      </c>
      <c r="D1738" s="246" t="s">
        <v>849</v>
      </c>
      <c r="E1738" s="246" t="s">
        <v>865</v>
      </c>
      <c r="F1738" s="246" t="s">
        <v>866</v>
      </c>
      <c r="G1738" s="246">
        <v>2019</v>
      </c>
      <c r="H1738" s="246">
        <v>4</v>
      </c>
      <c r="I1738" s="246">
        <v>18</v>
      </c>
      <c r="J1738" s="246">
        <v>1</v>
      </c>
      <c r="K1738" s="246" t="s">
        <v>864</v>
      </c>
      <c r="L1738" s="247">
        <v>4</v>
      </c>
      <c r="M1738" s="246">
        <v>279432</v>
      </c>
      <c r="N1738" s="246">
        <v>2715265</v>
      </c>
      <c r="O1738" s="246">
        <v>9</v>
      </c>
      <c r="P1738" s="246">
        <v>3</v>
      </c>
      <c r="Q1738" s="246">
        <v>0</v>
      </c>
      <c r="R1738" s="246"/>
      <c r="S1738" s="246" t="s">
        <v>90</v>
      </c>
      <c r="T1738" s="246" t="s">
        <v>26</v>
      </c>
      <c r="U1738" s="246"/>
      <c r="V1738" t="str">
        <f>INDEX(樣區!H:H,MATCH(F1738,樣區!E:E,0))</f>
        <v>4月,6月</v>
      </c>
      <c r="W1738" s="3" t="str">
        <f t="shared" si="340"/>
        <v>Y</v>
      </c>
      <c r="X1738" s="3" t="str">
        <f t="shared" si="341"/>
        <v/>
      </c>
      <c r="Y1738" s="3" t="str">
        <f t="shared" si="342"/>
        <v/>
      </c>
      <c r="Z1738" s="3" t="str">
        <f t="shared" si="343"/>
        <v/>
      </c>
      <c r="AA1738" s="3" t="str">
        <f t="shared" si="344"/>
        <v/>
      </c>
      <c r="AB1738" s="249" t="str">
        <f t="shared" si="345"/>
        <v/>
      </c>
      <c r="AC1738" s="3" t="str">
        <f t="shared" si="346"/>
        <v/>
      </c>
      <c r="AD1738" s="5" t="str">
        <f t="shared" si="339"/>
        <v/>
      </c>
      <c r="AE1738" s="3" t="str">
        <f t="shared" si="347"/>
        <v/>
      </c>
      <c r="AF1738" s="3"/>
      <c r="AH1738">
        <f>MATCH(ROUND(M1738,0)&amp;ROUND(N1738,0),樣點!N:N,0)</f>
        <v>916</v>
      </c>
      <c r="AI1738" s="5">
        <f t="shared" si="348"/>
        <v>1.4583333046175539E-2</v>
      </c>
    </row>
    <row r="1739" spans="3:35">
      <c r="C1739" s="246" t="s">
        <v>824</v>
      </c>
      <c r="D1739" s="246" t="s">
        <v>849</v>
      </c>
      <c r="E1739" s="246" t="s">
        <v>865</v>
      </c>
      <c r="F1739" s="246" t="s">
        <v>866</v>
      </c>
      <c r="G1739" s="246">
        <v>2019</v>
      </c>
      <c r="H1739" s="246">
        <v>4</v>
      </c>
      <c r="I1739" s="246">
        <v>18</v>
      </c>
      <c r="J1739" s="246">
        <v>1</v>
      </c>
      <c r="K1739" s="246" t="s">
        <v>864</v>
      </c>
      <c r="L1739" s="247">
        <v>5</v>
      </c>
      <c r="M1739" s="246">
        <v>279528</v>
      </c>
      <c r="N1739" s="246">
        <v>2715032</v>
      </c>
      <c r="O1739" s="246">
        <v>9</v>
      </c>
      <c r="P1739" s="246">
        <v>24</v>
      </c>
      <c r="Q1739" s="246">
        <v>0</v>
      </c>
      <c r="R1739" s="246"/>
      <c r="S1739" s="246" t="s">
        <v>90</v>
      </c>
      <c r="T1739" s="246" t="s">
        <v>26</v>
      </c>
      <c r="U1739" s="246"/>
      <c r="V1739" t="str">
        <f>INDEX(樣區!H:H,MATCH(F1739,樣區!E:E,0))</f>
        <v>4月,6月</v>
      </c>
      <c r="W1739" s="3" t="str">
        <f t="shared" si="340"/>
        <v>Y</v>
      </c>
      <c r="X1739" s="3" t="str">
        <f t="shared" si="341"/>
        <v/>
      </c>
      <c r="Y1739" s="3" t="str">
        <f t="shared" si="342"/>
        <v/>
      </c>
      <c r="Z1739" s="3" t="str">
        <f t="shared" si="343"/>
        <v/>
      </c>
      <c r="AA1739" s="3" t="str">
        <f t="shared" si="344"/>
        <v/>
      </c>
      <c r="AB1739" s="249" t="str">
        <f t="shared" si="345"/>
        <v/>
      </c>
      <c r="AC1739" s="3" t="str">
        <f t="shared" si="346"/>
        <v/>
      </c>
      <c r="AD1739" s="5" t="str">
        <f t="shared" si="339"/>
        <v/>
      </c>
      <c r="AE1739" s="3" t="str">
        <f t="shared" si="347"/>
        <v/>
      </c>
      <c r="AF1739" s="3"/>
      <c r="AH1739">
        <f>MATCH(ROUND(M1739,0)&amp;ROUND(N1739,0),樣點!N:N,0)</f>
        <v>917</v>
      </c>
      <c r="AI1739" s="5">
        <f t="shared" si="348"/>
        <v>6.2499999767169356E-3</v>
      </c>
    </row>
    <row r="1740" spans="3:35">
      <c r="C1740" s="246" t="s">
        <v>824</v>
      </c>
      <c r="D1740" s="246" t="s">
        <v>849</v>
      </c>
      <c r="E1740" s="246" t="s">
        <v>865</v>
      </c>
      <c r="F1740" s="246" t="s">
        <v>866</v>
      </c>
      <c r="G1740" s="246">
        <v>2019</v>
      </c>
      <c r="H1740" s="246">
        <v>4</v>
      </c>
      <c r="I1740" s="246">
        <v>18</v>
      </c>
      <c r="J1740" s="246">
        <v>1</v>
      </c>
      <c r="K1740" s="246" t="s">
        <v>864</v>
      </c>
      <c r="L1740" s="247">
        <v>6</v>
      </c>
      <c r="M1740" s="246">
        <v>279686</v>
      </c>
      <c r="N1740" s="246">
        <v>2714875</v>
      </c>
      <c r="O1740" s="246">
        <v>9</v>
      </c>
      <c r="P1740" s="246">
        <v>33</v>
      </c>
      <c r="Q1740" s="246">
        <v>0</v>
      </c>
      <c r="R1740" s="246"/>
      <c r="S1740" s="246" t="s">
        <v>90</v>
      </c>
      <c r="T1740" s="246" t="s">
        <v>26</v>
      </c>
      <c r="U1740" s="246"/>
      <c r="V1740" t="str">
        <f>INDEX(樣區!H:H,MATCH(F1740,樣區!E:E,0))</f>
        <v>4月,6月</v>
      </c>
      <c r="W1740" s="3" t="str">
        <f t="shared" si="340"/>
        <v>Y</v>
      </c>
      <c r="X1740" s="3" t="str">
        <f t="shared" si="341"/>
        <v/>
      </c>
      <c r="Y1740" s="3" t="str">
        <f t="shared" si="342"/>
        <v/>
      </c>
      <c r="Z1740" s="3" t="str">
        <f t="shared" si="343"/>
        <v/>
      </c>
      <c r="AA1740" s="3" t="str">
        <f t="shared" si="344"/>
        <v/>
      </c>
      <c r="AB1740" s="249" t="str">
        <f t="shared" si="345"/>
        <v/>
      </c>
      <c r="AC1740" s="3" t="str">
        <f t="shared" si="346"/>
        <v/>
      </c>
      <c r="AD1740" s="5" t="str">
        <f t="shared" si="339"/>
        <v/>
      </c>
      <c r="AE1740" s="3" t="str">
        <f t="shared" si="347"/>
        <v/>
      </c>
      <c r="AF1740" s="3"/>
      <c r="AH1740">
        <f>MATCH(ROUND(M1740,0)&amp;ROUND(N1740,0),樣點!N:N,0)</f>
        <v>918</v>
      </c>
      <c r="AI1740" s="5" t="str">
        <f t="shared" si="348"/>
        <v/>
      </c>
    </row>
    <row r="1741" spans="3:35">
      <c r="C1741" s="246" t="s">
        <v>824</v>
      </c>
      <c r="D1741" s="246" t="s">
        <v>849</v>
      </c>
      <c r="E1741" s="246" t="s">
        <v>865</v>
      </c>
      <c r="F1741" s="246" t="s">
        <v>866</v>
      </c>
      <c r="G1741" s="246">
        <v>2019</v>
      </c>
      <c r="H1741" s="246">
        <v>6</v>
      </c>
      <c r="I1741" s="246">
        <v>28</v>
      </c>
      <c r="J1741" s="246">
        <v>2</v>
      </c>
      <c r="K1741" s="246" t="s">
        <v>867</v>
      </c>
      <c r="L1741" s="247">
        <v>1</v>
      </c>
      <c r="M1741" s="246">
        <v>279564.22375200002</v>
      </c>
      <c r="N1741" s="246">
        <v>2716238.8872619998</v>
      </c>
      <c r="O1741" s="246">
        <v>6</v>
      </c>
      <c r="P1741" s="246">
        <v>22</v>
      </c>
      <c r="Q1741" s="246">
        <v>0</v>
      </c>
      <c r="R1741" s="246"/>
      <c r="S1741" s="246" t="s">
        <v>90</v>
      </c>
      <c r="T1741" s="246" t="s">
        <v>32</v>
      </c>
      <c r="U1741" s="246"/>
      <c r="V1741" t="str">
        <f>INDEX(樣區!H:H,MATCH(F1741,樣區!E:E,0))</f>
        <v>4月,6月</v>
      </c>
      <c r="W1741" s="3" t="str">
        <f t="shared" si="340"/>
        <v>Y</v>
      </c>
      <c r="X1741" s="3" t="str">
        <f t="shared" si="341"/>
        <v/>
      </c>
      <c r="Y1741" s="3" t="str">
        <f t="shared" si="342"/>
        <v/>
      </c>
      <c r="Z1741" s="3" t="str">
        <f t="shared" si="343"/>
        <v/>
      </c>
      <c r="AA1741" s="3" t="str">
        <f t="shared" si="344"/>
        <v/>
      </c>
      <c r="AB1741" s="249" t="str">
        <f t="shared" si="345"/>
        <v/>
      </c>
      <c r="AC1741" s="3" t="str">
        <f t="shared" si="346"/>
        <v/>
      </c>
      <c r="AD1741" s="5" t="str">
        <f t="shared" si="339"/>
        <v/>
      </c>
      <c r="AE1741" s="3" t="str">
        <f t="shared" si="347"/>
        <v/>
      </c>
      <c r="AF1741" s="3"/>
      <c r="AH1741">
        <f>MATCH(ROUND(M1741,0)&amp;ROUND(N1741,0),樣點!N:N,0)</f>
        <v>913</v>
      </c>
      <c r="AI1741" s="5">
        <f t="shared" si="348"/>
        <v>6.9444450200535357E-3</v>
      </c>
    </row>
    <row r="1742" spans="3:35">
      <c r="C1742" s="246" t="s">
        <v>824</v>
      </c>
      <c r="D1742" s="246" t="s">
        <v>849</v>
      </c>
      <c r="E1742" s="246" t="s">
        <v>865</v>
      </c>
      <c r="F1742" s="246" t="s">
        <v>866</v>
      </c>
      <c r="G1742" s="246">
        <v>2019</v>
      </c>
      <c r="H1742" s="246">
        <v>6</v>
      </c>
      <c r="I1742" s="246">
        <v>28</v>
      </c>
      <c r="J1742" s="246">
        <v>2</v>
      </c>
      <c r="K1742" s="246" t="s">
        <v>867</v>
      </c>
      <c r="L1742" s="247">
        <v>2</v>
      </c>
      <c r="M1742" s="246">
        <v>279527.16991200001</v>
      </c>
      <c r="N1742" s="246">
        <v>2716036.1242780001</v>
      </c>
      <c r="O1742" s="246">
        <v>6</v>
      </c>
      <c r="P1742" s="246">
        <v>32</v>
      </c>
      <c r="Q1742" s="246">
        <v>0</v>
      </c>
      <c r="R1742" s="246"/>
      <c r="S1742" s="246" t="s">
        <v>90</v>
      </c>
      <c r="T1742" s="246" t="s">
        <v>32</v>
      </c>
      <c r="U1742" s="246"/>
      <c r="V1742" t="str">
        <f>INDEX(樣區!H:H,MATCH(F1742,樣區!E:E,0))</f>
        <v>4月,6月</v>
      </c>
      <c r="W1742" s="3" t="str">
        <f t="shared" si="340"/>
        <v>Y</v>
      </c>
      <c r="X1742" s="3" t="str">
        <f t="shared" si="341"/>
        <v/>
      </c>
      <c r="Y1742" s="3" t="str">
        <f t="shared" si="342"/>
        <v/>
      </c>
      <c r="Z1742" s="3" t="str">
        <f t="shared" si="343"/>
        <v/>
      </c>
      <c r="AA1742" s="3" t="str">
        <f t="shared" si="344"/>
        <v/>
      </c>
      <c r="AB1742" s="249" t="str">
        <f t="shared" si="345"/>
        <v/>
      </c>
      <c r="AC1742" s="3" t="str">
        <f t="shared" si="346"/>
        <v/>
      </c>
      <c r="AD1742" s="5" t="str">
        <f t="shared" si="339"/>
        <v/>
      </c>
      <c r="AE1742" s="3" t="str">
        <f t="shared" si="347"/>
        <v/>
      </c>
      <c r="AF1742" s="3"/>
      <c r="AH1742">
        <f>MATCH(ROUND(M1742,0)&amp;ROUND(N1742,0),樣點!N:N,0)</f>
        <v>914</v>
      </c>
      <c r="AI1742" s="5">
        <f t="shared" si="348"/>
        <v>6.9444439723156393E-3</v>
      </c>
    </row>
    <row r="1743" spans="3:35">
      <c r="C1743" s="246" t="s">
        <v>824</v>
      </c>
      <c r="D1743" s="246" t="s">
        <v>849</v>
      </c>
      <c r="E1743" s="246" t="s">
        <v>865</v>
      </c>
      <c r="F1743" s="246" t="s">
        <v>866</v>
      </c>
      <c r="G1743" s="246">
        <v>2019</v>
      </c>
      <c r="H1743" s="246">
        <v>6</v>
      </c>
      <c r="I1743" s="246">
        <v>28</v>
      </c>
      <c r="J1743" s="246">
        <v>2</v>
      </c>
      <c r="K1743" s="246" t="s">
        <v>867</v>
      </c>
      <c r="L1743" s="247">
        <v>3</v>
      </c>
      <c r="M1743" s="246">
        <v>279509.770212</v>
      </c>
      <c r="N1743" s="246">
        <v>2715640.6865400001</v>
      </c>
      <c r="O1743" s="246">
        <v>6</v>
      </c>
      <c r="P1743" s="246">
        <v>42</v>
      </c>
      <c r="Q1743" s="246">
        <v>0</v>
      </c>
      <c r="R1743" s="246"/>
      <c r="S1743" s="246" t="s">
        <v>90</v>
      </c>
      <c r="T1743" s="246" t="s">
        <v>32</v>
      </c>
      <c r="U1743" s="246"/>
      <c r="V1743" t="str">
        <f>INDEX(樣區!H:H,MATCH(F1743,樣區!E:E,0))</f>
        <v>4月,6月</v>
      </c>
      <c r="W1743" s="3" t="str">
        <f t="shared" si="340"/>
        <v>Y</v>
      </c>
      <c r="X1743" s="3" t="str">
        <f t="shared" si="341"/>
        <v/>
      </c>
      <c r="Y1743" s="3" t="str">
        <f t="shared" si="342"/>
        <v/>
      </c>
      <c r="Z1743" s="3" t="str">
        <f t="shared" si="343"/>
        <v/>
      </c>
      <c r="AA1743" s="3" t="str">
        <f t="shared" si="344"/>
        <v/>
      </c>
      <c r="AB1743" s="249" t="str">
        <f t="shared" si="345"/>
        <v/>
      </c>
      <c r="AC1743" s="3" t="str">
        <f t="shared" si="346"/>
        <v/>
      </c>
      <c r="AD1743" s="5" t="str">
        <f t="shared" si="339"/>
        <v/>
      </c>
      <c r="AE1743" s="3" t="str">
        <f t="shared" si="347"/>
        <v/>
      </c>
      <c r="AF1743" s="3"/>
      <c r="AH1743">
        <f>MATCH(ROUND(M1743,0)&amp;ROUND(N1743,0),樣點!N:N,0)</f>
        <v>915</v>
      </c>
      <c r="AI1743" s="5">
        <f t="shared" si="348"/>
        <v>7.6388890156522393E-3</v>
      </c>
    </row>
    <row r="1744" spans="3:35">
      <c r="C1744" s="246" t="s">
        <v>824</v>
      </c>
      <c r="D1744" s="246" t="s">
        <v>849</v>
      </c>
      <c r="E1744" s="246" t="s">
        <v>865</v>
      </c>
      <c r="F1744" s="246" t="s">
        <v>866</v>
      </c>
      <c r="G1744" s="246">
        <v>2019</v>
      </c>
      <c r="H1744" s="246">
        <v>6</v>
      </c>
      <c r="I1744" s="246">
        <v>28</v>
      </c>
      <c r="J1744" s="246">
        <v>2</v>
      </c>
      <c r="K1744" s="246" t="s">
        <v>867</v>
      </c>
      <c r="L1744" s="247">
        <v>4</v>
      </c>
      <c r="M1744" s="246">
        <v>279431.54100199998</v>
      </c>
      <c r="N1744" s="246">
        <v>2715265.0569409998</v>
      </c>
      <c r="O1744" s="246">
        <v>6</v>
      </c>
      <c r="P1744" s="246">
        <v>53</v>
      </c>
      <c r="Q1744" s="246">
        <v>0</v>
      </c>
      <c r="R1744" s="246"/>
      <c r="S1744" s="246" t="s">
        <v>90</v>
      </c>
      <c r="T1744" s="246" t="s">
        <v>32</v>
      </c>
      <c r="U1744" s="246"/>
      <c r="V1744" t="str">
        <f>INDEX(樣區!H:H,MATCH(F1744,樣區!E:E,0))</f>
        <v>4月,6月</v>
      </c>
      <c r="W1744" s="3" t="str">
        <f t="shared" si="340"/>
        <v>Y</v>
      </c>
      <c r="X1744" s="3" t="str">
        <f t="shared" si="341"/>
        <v/>
      </c>
      <c r="Y1744" s="3" t="str">
        <f t="shared" si="342"/>
        <v/>
      </c>
      <c r="Z1744" s="3" t="str">
        <f t="shared" si="343"/>
        <v/>
      </c>
      <c r="AA1744" s="3" t="str">
        <f t="shared" si="344"/>
        <v/>
      </c>
      <c r="AB1744" s="249" t="str">
        <f t="shared" si="345"/>
        <v/>
      </c>
      <c r="AC1744" s="3" t="str">
        <f t="shared" si="346"/>
        <v/>
      </c>
      <c r="AD1744" s="5" t="str">
        <f t="shared" si="339"/>
        <v/>
      </c>
      <c r="AE1744" s="3" t="str">
        <f t="shared" si="347"/>
        <v/>
      </c>
      <c r="AF1744" s="3"/>
      <c r="AH1744">
        <f>MATCH(ROUND(M1744,0)&amp;ROUND(N1744,0),樣點!N:N,0)</f>
        <v>916</v>
      </c>
      <c r="AI1744" s="5">
        <f t="shared" si="348"/>
        <v>1.4583332987967879E-2</v>
      </c>
    </row>
    <row r="1745" spans="3:35">
      <c r="C1745" s="246" t="s">
        <v>824</v>
      </c>
      <c r="D1745" s="246" t="s">
        <v>849</v>
      </c>
      <c r="E1745" s="246" t="s">
        <v>865</v>
      </c>
      <c r="F1745" s="246" t="s">
        <v>866</v>
      </c>
      <c r="G1745" s="246">
        <v>2019</v>
      </c>
      <c r="H1745" s="246">
        <v>6</v>
      </c>
      <c r="I1745" s="246">
        <v>28</v>
      </c>
      <c r="J1745" s="246">
        <v>2</v>
      </c>
      <c r="K1745" s="246" t="s">
        <v>867</v>
      </c>
      <c r="L1745" s="247">
        <v>5</v>
      </c>
      <c r="M1745" s="246">
        <v>279528.27975300001</v>
      </c>
      <c r="N1745" s="246">
        <v>2715031.5648420001</v>
      </c>
      <c r="O1745" s="246">
        <v>7</v>
      </c>
      <c r="P1745" s="246">
        <v>14</v>
      </c>
      <c r="Q1745" s="246">
        <v>0</v>
      </c>
      <c r="R1745" s="246"/>
      <c r="S1745" s="246" t="s">
        <v>90</v>
      </c>
      <c r="T1745" s="246" t="s">
        <v>32</v>
      </c>
      <c r="U1745" s="246"/>
      <c r="V1745" t="str">
        <f>INDEX(樣區!H:H,MATCH(F1745,樣區!E:E,0))</f>
        <v>4月,6月</v>
      </c>
      <c r="W1745" s="3" t="str">
        <f t="shared" si="340"/>
        <v>Y</v>
      </c>
      <c r="X1745" s="3" t="str">
        <f t="shared" si="341"/>
        <v/>
      </c>
      <c r="Y1745" s="3" t="str">
        <f t="shared" si="342"/>
        <v/>
      </c>
      <c r="Z1745" s="3" t="str">
        <f t="shared" si="343"/>
        <v/>
      </c>
      <c r="AA1745" s="3" t="str">
        <f t="shared" si="344"/>
        <v/>
      </c>
      <c r="AB1745" s="249" t="str">
        <f t="shared" si="345"/>
        <v/>
      </c>
      <c r="AC1745" s="3" t="str">
        <f t="shared" si="346"/>
        <v/>
      </c>
      <c r="AD1745" s="5" t="str">
        <f t="shared" si="339"/>
        <v/>
      </c>
      <c r="AE1745" s="3" t="str">
        <f t="shared" si="347"/>
        <v/>
      </c>
      <c r="AF1745" s="3"/>
      <c r="AH1745">
        <f>MATCH(ROUND(M1745,0)&amp;ROUND(N1745,0),樣點!N:N,0)</f>
        <v>917</v>
      </c>
      <c r="AI1745" s="5">
        <f t="shared" si="348"/>
        <v>6.2500000349245965E-3</v>
      </c>
    </row>
    <row r="1746" spans="3:35">
      <c r="C1746" s="246" t="s">
        <v>824</v>
      </c>
      <c r="D1746" s="246" t="s">
        <v>849</v>
      </c>
      <c r="E1746" s="246" t="s">
        <v>865</v>
      </c>
      <c r="F1746" s="246" t="s">
        <v>866</v>
      </c>
      <c r="G1746" s="246">
        <v>2019</v>
      </c>
      <c r="H1746" s="246">
        <v>6</v>
      </c>
      <c r="I1746" s="246">
        <v>28</v>
      </c>
      <c r="J1746" s="246">
        <v>2</v>
      </c>
      <c r="K1746" s="246" t="s">
        <v>867</v>
      </c>
      <c r="L1746" s="247">
        <v>6</v>
      </c>
      <c r="M1746" s="246">
        <v>279685.64769800002</v>
      </c>
      <c r="N1746" s="246">
        <v>2714874.6240360001</v>
      </c>
      <c r="O1746" s="246">
        <v>7</v>
      </c>
      <c r="P1746" s="246">
        <v>23</v>
      </c>
      <c r="Q1746" s="246">
        <v>0</v>
      </c>
      <c r="R1746" s="246"/>
      <c r="S1746" s="246" t="s">
        <v>90</v>
      </c>
      <c r="T1746" s="246" t="s">
        <v>32</v>
      </c>
      <c r="U1746" s="246"/>
      <c r="V1746" t="str">
        <f>INDEX(樣區!H:H,MATCH(F1746,樣區!E:E,0))</f>
        <v>4月,6月</v>
      </c>
      <c r="W1746" s="3" t="str">
        <f t="shared" si="340"/>
        <v>Y</v>
      </c>
      <c r="X1746" s="3" t="str">
        <f t="shared" si="341"/>
        <v/>
      </c>
      <c r="Y1746" s="3" t="str">
        <f t="shared" si="342"/>
        <v/>
      </c>
      <c r="Z1746" s="3" t="str">
        <f t="shared" si="343"/>
        <v/>
      </c>
      <c r="AA1746" s="3" t="str">
        <f t="shared" si="344"/>
        <v/>
      </c>
      <c r="AB1746" s="249" t="str">
        <f t="shared" si="345"/>
        <v/>
      </c>
      <c r="AC1746" s="3" t="str">
        <f t="shared" si="346"/>
        <v/>
      </c>
      <c r="AD1746" s="5" t="str">
        <f t="shared" si="339"/>
        <v/>
      </c>
      <c r="AE1746" s="3" t="str">
        <f t="shared" si="347"/>
        <v/>
      </c>
      <c r="AF1746" s="3"/>
      <c r="AH1746">
        <f>MATCH(ROUND(M1746,0)&amp;ROUND(N1746,0),樣點!N:N,0)</f>
        <v>918</v>
      </c>
      <c r="AI1746" s="5">
        <f t="shared" si="348"/>
        <v>7.6388889574445784E-3</v>
      </c>
    </row>
    <row r="1747" spans="3:35">
      <c r="C1747" s="246" t="s">
        <v>824</v>
      </c>
      <c r="D1747" s="246" t="s">
        <v>849</v>
      </c>
      <c r="E1747" s="246" t="s">
        <v>865</v>
      </c>
      <c r="F1747" s="246" t="s">
        <v>866</v>
      </c>
      <c r="G1747" s="246">
        <v>2019</v>
      </c>
      <c r="H1747" s="246">
        <v>6</v>
      </c>
      <c r="I1747" s="246">
        <v>28</v>
      </c>
      <c r="J1747" s="246">
        <v>2</v>
      </c>
      <c r="K1747" s="246" t="s">
        <v>867</v>
      </c>
      <c r="L1747" s="247">
        <v>7</v>
      </c>
      <c r="M1747" s="246">
        <v>279862.29732000001</v>
      </c>
      <c r="N1747" s="246">
        <v>2714704.435395</v>
      </c>
      <c r="O1747" s="246">
        <v>7</v>
      </c>
      <c r="P1747" s="246">
        <v>34</v>
      </c>
      <c r="Q1747" s="246">
        <v>0</v>
      </c>
      <c r="R1747" s="246"/>
      <c r="S1747" s="246" t="s">
        <v>90</v>
      </c>
      <c r="T1747" s="246" t="s">
        <v>32</v>
      </c>
      <c r="U1747" s="246"/>
      <c r="V1747" t="str">
        <f>INDEX(樣區!H:H,MATCH(F1747,樣區!E:E,0))</f>
        <v>4月,6月</v>
      </c>
      <c r="W1747" s="3" t="str">
        <f t="shared" si="340"/>
        <v>Y</v>
      </c>
      <c r="X1747" s="3" t="str">
        <f t="shared" si="341"/>
        <v/>
      </c>
      <c r="Y1747" s="3" t="str">
        <f t="shared" si="342"/>
        <v/>
      </c>
      <c r="Z1747" s="3" t="str">
        <f t="shared" si="343"/>
        <v/>
      </c>
      <c r="AA1747" s="3" t="str">
        <f t="shared" si="344"/>
        <v/>
      </c>
      <c r="AB1747" s="249" t="str">
        <f t="shared" si="345"/>
        <v/>
      </c>
      <c r="AC1747" s="3" t="str">
        <f t="shared" si="346"/>
        <v/>
      </c>
      <c r="AD1747" s="5" t="str">
        <f t="shared" si="339"/>
        <v/>
      </c>
      <c r="AE1747" s="3" t="str">
        <f t="shared" si="347"/>
        <v/>
      </c>
      <c r="AF1747" s="3"/>
      <c r="AH1747">
        <f>MATCH(ROUND(M1747,0)&amp;ROUND(N1747,0),樣點!N:N,0)</f>
        <v>919</v>
      </c>
      <c r="AI1747" s="5">
        <f t="shared" si="348"/>
        <v>6.2500000349245965E-3</v>
      </c>
    </row>
    <row r="1748" spans="3:35">
      <c r="C1748" s="246" t="s">
        <v>824</v>
      </c>
      <c r="D1748" s="246" t="s">
        <v>849</v>
      </c>
      <c r="E1748" s="246" t="s">
        <v>865</v>
      </c>
      <c r="F1748" s="246" t="s">
        <v>866</v>
      </c>
      <c r="G1748" s="246">
        <v>2019</v>
      </c>
      <c r="H1748" s="246">
        <v>6</v>
      </c>
      <c r="I1748" s="246">
        <v>28</v>
      </c>
      <c r="J1748" s="246">
        <v>2</v>
      </c>
      <c r="K1748" s="246" t="s">
        <v>867</v>
      </c>
      <c r="L1748" s="247">
        <v>8</v>
      </c>
      <c r="M1748" s="246">
        <v>280181.98262299999</v>
      </c>
      <c r="N1748" s="246">
        <v>2714922.204808</v>
      </c>
      <c r="O1748" s="246">
        <v>7</v>
      </c>
      <c r="P1748" s="246">
        <v>43</v>
      </c>
      <c r="Q1748" s="246">
        <v>0</v>
      </c>
      <c r="R1748" s="246"/>
      <c r="S1748" s="246" t="s">
        <v>90</v>
      </c>
      <c r="T1748" s="246" t="s">
        <v>32</v>
      </c>
      <c r="U1748" s="246"/>
      <c r="V1748" t="str">
        <f>INDEX(樣區!H:H,MATCH(F1748,樣區!E:E,0))</f>
        <v>4月,6月</v>
      </c>
      <c r="W1748" s="3" t="str">
        <f t="shared" si="340"/>
        <v>Y</v>
      </c>
      <c r="X1748" s="3" t="str">
        <f t="shared" si="341"/>
        <v/>
      </c>
      <c r="Y1748" s="3" t="str">
        <f t="shared" si="342"/>
        <v/>
      </c>
      <c r="Z1748" s="3" t="str">
        <f t="shared" si="343"/>
        <v/>
      </c>
      <c r="AA1748" s="3" t="str">
        <f t="shared" si="344"/>
        <v/>
      </c>
      <c r="AB1748" s="249" t="str">
        <f t="shared" si="345"/>
        <v/>
      </c>
      <c r="AC1748" s="3" t="str">
        <f t="shared" si="346"/>
        <v/>
      </c>
      <c r="AD1748" s="5" t="str">
        <f t="shared" si="339"/>
        <v/>
      </c>
      <c r="AE1748" s="3" t="str">
        <f t="shared" si="347"/>
        <v/>
      </c>
      <c r="AF1748" s="3"/>
      <c r="AH1748">
        <f>MATCH(ROUND(M1748,0)&amp;ROUND(N1748,0),樣點!N:N,0)</f>
        <v>920</v>
      </c>
      <c r="AI1748" s="5">
        <f t="shared" si="348"/>
        <v>1.1111110972706228E-2</v>
      </c>
    </row>
    <row r="1749" spans="3:35">
      <c r="C1749" s="246" t="s">
        <v>824</v>
      </c>
      <c r="D1749" s="246" t="s">
        <v>849</v>
      </c>
      <c r="E1749" s="246" t="s">
        <v>865</v>
      </c>
      <c r="F1749" s="246" t="s">
        <v>866</v>
      </c>
      <c r="G1749" s="246">
        <v>2019</v>
      </c>
      <c r="H1749" s="246">
        <v>6</v>
      </c>
      <c r="I1749" s="246">
        <v>28</v>
      </c>
      <c r="J1749" s="246">
        <v>2</v>
      </c>
      <c r="K1749" s="246" t="s">
        <v>867</v>
      </c>
      <c r="L1749" s="247">
        <v>9</v>
      </c>
      <c r="M1749" s="246">
        <v>279932.657725</v>
      </c>
      <c r="N1749" s="246">
        <v>2714965.9711969998</v>
      </c>
      <c r="O1749" s="246">
        <v>7</v>
      </c>
      <c r="P1749" s="246">
        <v>59</v>
      </c>
      <c r="Q1749" s="246">
        <v>0</v>
      </c>
      <c r="R1749" s="246"/>
      <c r="S1749" s="246" t="s">
        <v>90</v>
      </c>
      <c r="T1749" s="246" t="s">
        <v>32</v>
      </c>
      <c r="U1749" s="246"/>
      <c r="V1749" t="str">
        <f>INDEX(樣區!H:H,MATCH(F1749,樣區!E:E,0))</f>
        <v>4月,6月</v>
      </c>
      <c r="W1749" s="3" t="str">
        <f t="shared" si="340"/>
        <v>Y</v>
      </c>
      <c r="X1749" s="3" t="str">
        <f t="shared" si="341"/>
        <v/>
      </c>
      <c r="Y1749" s="3" t="str">
        <f t="shared" si="342"/>
        <v/>
      </c>
      <c r="Z1749" s="3" t="str">
        <f t="shared" si="343"/>
        <v/>
      </c>
      <c r="AA1749" s="3" t="str">
        <f t="shared" si="344"/>
        <v/>
      </c>
      <c r="AB1749" s="249" t="str">
        <f t="shared" si="345"/>
        <v/>
      </c>
      <c r="AC1749" s="3" t="str">
        <f t="shared" si="346"/>
        <v/>
      </c>
      <c r="AD1749" s="5" t="str">
        <f t="shared" si="339"/>
        <v/>
      </c>
      <c r="AE1749" s="3" t="str">
        <f t="shared" si="347"/>
        <v/>
      </c>
      <c r="AF1749" s="3"/>
      <c r="AH1749">
        <f>MATCH(ROUND(M1749,0)&amp;ROUND(N1749,0),樣點!N:N,0)</f>
        <v>921</v>
      </c>
      <c r="AI1749" s="5" t="str">
        <f t="shared" si="348"/>
        <v/>
      </c>
    </row>
    <row r="1750" spans="3:35">
      <c r="C1750" s="246" t="s">
        <v>824</v>
      </c>
      <c r="D1750" s="246" t="s">
        <v>849</v>
      </c>
      <c r="E1750" s="246" t="s">
        <v>868</v>
      </c>
      <c r="F1750" s="246" t="s">
        <v>869</v>
      </c>
      <c r="G1750" s="246">
        <v>2019</v>
      </c>
      <c r="H1750" s="246">
        <v>4</v>
      </c>
      <c r="I1750" s="246">
        <v>29</v>
      </c>
      <c r="J1750" s="246">
        <v>1</v>
      </c>
      <c r="K1750" s="246" t="s">
        <v>870</v>
      </c>
      <c r="L1750" s="247">
        <v>1</v>
      </c>
      <c r="M1750" s="246">
        <v>271221</v>
      </c>
      <c r="N1750" s="246">
        <v>2716692</v>
      </c>
      <c r="O1750" s="246">
        <v>8</v>
      </c>
      <c r="P1750" s="246">
        <v>35</v>
      </c>
      <c r="Q1750" s="246">
        <v>0</v>
      </c>
      <c r="R1750" s="246"/>
      <c r="S1750" s="246" t="s">
        <v>90</v>
      </c>
      <c r="T1750" s="246" t="s">
        <v>26</v>
      </c>
      <c r="U1750" s="246"/>
      <c r="V1750" t="str">
        <f>INDEX(樣區!H:H,MATCH(F1750,樣區!E:E,0))</f>
        <v>4月,6月</v>
      </c>
      <c r="W1750" s="3" t="str">
        <f t="shared" si="340"/>
        <v>Y</v>
      </c>
      <c r="X1750" s="3" t="str">
        <f t="shared" si="341"/>
        <v/>
      </c>
      <c r="Y1750" s="3" t="str">
        <f t="shared" si="342"/>
        <v/>
      </c>
      <c r="Z1750" s="3" t="str">
        <f t="shared" si="343"/>
        <v/>
      </c>
      <c r="AA1750" s="3" t="str">
        <f t="shared" si="344"/>
        <v/>
      </c>
      <c r="AB1750" s="249" t="str">
        <f t="shared" si="345"/>
        <v/>
      </c>
      <c r="AC1750" s="3" t="str">
        <f t="shared" si="346"/>
        <v/>
      </c>
      <c r="AD1750" s="5" t="str">
        <f t="shared" si="339"/>
        <v/>
      </c>
      <c r="AE1750" s="3" t="str">
        <f t="shared" si="347"/>
        <v/>
      </c>
      <c r="AF1750" s="3"/>
      <c r="AH1750">
        <f>MATCH(ROUND(M1750,0)&amp;ROUND(N1750,0),樣點!N:N,0)</f>
        <v>958</v>
      </c>
      <c r="AI1750" s="5">
        <f t="shared" si="348"/>
        <v>1.0416665987577289E-2</v>
      </c>
    </row>
    <row r="1751" spans="3:35">
      <c r="C1751" s="246" t="s">
        <v>824</v>
      </c>
      <c r="D1751" s="246" t="s">
        <v>849</v>
      </c>
      <c r="E1751" s="246" t="s">
        <v>868</v>
      </c>
      <c r="F1751" s="246" t="s">
        <v>869</v>
      </c>
      <c r="G1751" s="246">
        <v>2019</v>
      </c>
      <c r="H1751" s="246">
        <v>4</v>
      </c>
      <c r="I1751" s="246">
        <v>29</v>
      </c>
      <c r="J1751" s="246">
        <v>1</v>
      </c>
      <c r="K1751" s="246" t="s">
        <v>870</v>
      </c>
      <c r="L1751" s="247">
        <v>2</v>
      </c>
      <c r="M1751" s="246">
        <v>271124</v>
      </c>
      <c r="N1751" s="246">
        <v>2716900</v>
      </c>
      <c r="O1751" s="246">
        <v>8</v>
      </c>
      <c r="P1751" s="246">
        <v>20</v>
      </c>
      <c r="Q1751" s="246">
        <v>0</v>
      </c>
      <c r="R1751" s="246"/>
      <c r="S1751" s="246" t="s">
        <v>90</v>
      </c>
      <c r="T1751" s="246" t="s">
        <v>26</v>
      </c>
      <c r="U1751" s="246"/>
      <c r="V1751" t="str">
        <f>INDEX(樣區!H:H,MATCH(F1751,樣區!E:E,0))</f>
        <v>4月,6月</v>
      </c>
      <c r="W1751" s="3" t="str">
        <f t="shared" si="340"/>
        <v>Y</v>
      </c>
      <c r="X1751" s="3" t="str">
        <f t="shared" si="341"/>
        <v/>
      </c>
      <c r="Y1751" s="3" t="str">
        <f t="shared" si="342"/>
        <v/>
      </c>
      <c r="Z1751" s="3" t="str">
        <f t="shared" si="343"/>
        <v/>
      </c>
      <c r="AA1751" s="3" t="str">
        <f t="shared" si="344"/>
        <v/>
      </c>
      <c r="AB1751" s="249" t="str">
        <f t="shared" si="345"/>
        <v/>
      </c>
      <c r="AC1751" s="3" t="str">
        <f t="shared" si="346"/>
        <v/>
      </c>
      <c r="AD1751" s="5" t="str">
        <f t="shared" si="339"/>
        <v/>
      </c>
      <c r="AE1751" s="3" t="str">
        <f t="shared" si="347"/>
        <v/>
      </c>
      <c r="AF1751" s="3"/>
      <c r="AH1751">
        <f>MATCH(ROUND(M1751,0)&amp;ROUND(N1751,0),樣點!N:N,0)</f>
        <v>959</v>
      </c>
      <c r="AI1751" s="5">
        <f t="shared" si="348"/>
        <v>1.3888888992369175E-2</v>
      </c>
    </row>
    <row r="1752" spans="3:35">
      <c r="C1752" s="246" t="s">
        <v>824</v>
      </c>
      <c r="D1752" s="246" t="s">
        <v>849</v>
      </c>
      <c r="E1752" s="246" t="s">
        <v>868</v>
      </c>
      <c r="F1752" s="246" t="s">
        <v>869</v>
      </c>
      <c r="G1752" s="246">
        <v>2019</v>
      </c>
      <c r="H1752" s="246">
        <v>4</v>
      </c>
      <c r="I1752" s="246">
        <v>29</v>
      </c>
      <c r="J1752" s="246">
        <v>1</v>
      </c>
      <c r="K1752" s="246" t="s">
        <v>870</v>
      </c>
      <c r="L1752" s="247">
        <v>3</v>
      </c>
      <c r="M1752" s="246">
        <v>270975</v>
      </c>
      <c r="N1752" s="246">
        <v>2717081</v>
      </c>
      <c r="O1752" s="246">
        <v>8</v>
      </c>
      <c r="P1752" s="246">
        <v>0</v>
      </c>
      <c r="Q1752" s="246">
        <v>0</v>
      </c>
      <c r="R1752" s="246"/>
      <c r="S1752" s="246" t="s">
        <v>90</v>
      </c>
      <c r="T1752" s="246" t="s">
        <v>26</v>
      </c>
      <c r="U1752" s="246"/>
      <c r="V1752" t="str">
        <f>INDEX(樣區!H:H,MATCH(F1752,樣區!E:E,0))</f>
        <v>4月,6月</v>
      </c>
      <c r="W1752" s="3" t="str">
        <f t="shared" si="340"/>
        <v>Y</v>
      </c>
      <c r="X1752" s="3" t="str">
        <f t="shared" si="341"/>
        <v/>
      </c>
      <c r="Y1752" s="3" t="str">
        <f t="shared" si="342"/>
        <v/>
      </c>
      <c r="Z1752" s="3" t="str">
        <f t="shared" si="343"/>
        <v/>
      </c>
      <c r="AA1752" s="3" t="str">
        <f t="shared" si="344"/>
        <v/>
      </c>
      <c r="AB1752" s="249" t="str">
        <f t="shared" si="345"/>
        <v/>
      </c>
      <c r="AC1752" s="3" t="str">
        <f t="shared" si="346"/>
        <v/>
      </c>
      <c r="AD1752" s="5" t="str">
        <f t="shared" si="339"/>
        <v/>
      </c>
      <c r="AE1752" s="3" t="str">
        <f t="shared" si="347"/>
        <v/>
      </c>
      <c r="AF1752" s="3"/>
      <c r="AH1752">
        <f>MATCH(ROUND(M1752,0)&amp;ROUND(N1752,0),樣點!N:N,0)</f>
        <v>960</v>
      </c>
      <c r="AI1752" s="5">
        <f t="shared" si="348"/>
        <v>1.2500000011641532E-2</v>
      </c>
    </row>
    <row r="1753" spans="3:35">
      <c r="C1753" s="246" t="s">
        <v>824</v>
      </c>
      <c r="D1753" s="246" t="s">
        <v>849</v>
      </c>
      <c r="E1753" s="246" t="s">
        <v>868</v>
      </c>
      <c r="F1753" s="246" t="s">
        <v>869</v>
      </c>
      <c r="G1753" s="246">
        <v>2019</v>
      </c>
      <c r="H1753" s="246">
        <v>4</v>
      </c>
      <c r="I1753" s="246">
        <v>29</v>
      </c>
      <c r="J1753" s="246">
        <v>1</v>
      </c>
      <c r="K1753" s="246" t="s">
        <v>870</v>
      </c>
      <c r="L1753" s="247">
        <v>4</v>
      </c>
      <c r="M1753" s="246">
        <v>270762</v>
      </c>
      <c r="N1753" s="246">
        <v>2717058</v>
      </c>
      <c r="O1753" s="246">
        <v>7</v>
      </c>
      <c r="P1753" s="246">
        <v>42</v>
      </c>
      <c r="Q1753" s="246">
        <v>0</v>
      </c>
      <c r="R1753" s="246"/>
      <c r="S1753" s="246" t="s">
        <v>90</v>
      </c>
      <c r="T1753" s="246" t="s">
        <v>26</v>
      </c>
      <c r="U1753" s="246"/>
      <c r="V1753" t="str">
        <f>INDEX(樣區!H:H,MATCH(F1753,樣區!E:E,0))</f>
        <v>4月,6月</v>
      </c>
      <c r="W1753" s="3" t="str">
        <f t="shared" si="340"/>
        <v>Y</v>
      </c>
      <c r="X1753" s="3" t="str">
        <f t="shared" si="341"/>
        <v/>
      </c>
      <c r="Y1753" s="3" t="str">
        <f t="shared" si="342"/>
        <v/>
      </c>
      <c r="Z1753" s="3" t="str">
        <f t="shared" si="343"/>
        <v/>
      </c>
      <c r="AA1753" s="3" t="str">
        <f t="shared" si="344"/>
        <v/>
      </c>
      <c r="AB1753" s="249" t="str">
        <f t="shared" si="345"/>
        <v/>
      </c>
      <c r="AC1753" s="3" t="str">
        <f t="shared" si="346"/>
        <v/>
      </c>
      <c r="AD1753" s="5" t="str">
        <f t="shared" si="339"/>
        <v/>
      </c>
      <c r="AE1753" s="3" t="str">
        <f t="shared" si="347"/>
        <v/>
      </c>
      <c r="AF1753" s="3"/>
      <c r="AH1753">
        <f>MATCH(ROUND(M1753,0)&amp;ROUND(N1753,0),樣點!N:N,0)</f>
        <v>961</v>
      </c>
      <c r="AI1753" s="5">
        <f t="shared" si="348"/>
        <v>1.1805556016042829E-2</v>
      </c>
    </row>
    <row r="1754" spans="3:35">
      <c r="C1754" s="246" t="s">
        <v>824</v>
      </c>
      <c r="D1754" s="246" t="s">
        <v>849</v>
      </c>
      <c r="E1754" s="246" t="s">
        <v>868</v>
      </c>
      <c r="F1754" s="246" t="s">
        <v>869</v>
      </c>
      <c r="G1754" s="246">
        <v>2019</v>
      </c>
      <c r="H1754" s="246">
        <v>4</v>
      </c>
      <c r="I1754" s="246">
        <v>29</v>
      </c>
      <c r="J1754" s="246">
        <v>1</v>
      </c>
      <c r="K1754" s="246" t="s">
        <v>870</v>
      </c>
      <c r="L1754" s="247">
        <v>5</v>
      </c>
      <c r="M1754" s="246">
        <v>270608</v>
      </c>
      <c r="N1754" s="246">
        <v>2717201</v>
      </c>
      <c r="O1754" s="246">
        <v>7</v>
      </c>
      <c r="P1754" s="246">
        <v>25</v>
      </c>
      <c r="Q1754" s="246">
        <v>0</v>
      </c>
      <c r="R1754" s="246"/>
      <c r="S1754" s="246" t="s">
        <v>90</v>
      </c>
      <c r="T1754" s="246" t="s">
        <v>26</v>
      </c>
      <c r="U1754" s="246"/>
      <c r="V1754" t="str">
        <f>INDEX(樣區!H:H,MATCH(F1754,樣區!E:E,0))</f>
        <v>4月,6月</v>
      </c>
      <c r="W1754" s="3" t="str">
        <f t="shared" si="340"/>
        <v>Y</v>
      </c>
      <c r="X1754" s="3" t="str">
        <f t="shared" si="341"/>
        <v/>
      </c>
      <c r="Y1754" s="3" t="str">
        <f t="shared" si="342"/>
        <v/>
      </c>
      <c r="Z1754" s="3" t="str">
        <f t="shared" si="343"/>
        <v/>
      </c>
      <c r="AA1754" s="3" t="str">
        <f t="shared" si="344"/>
        <v/>
      </c>
      <c r="AB1754" s="249" t="str">
        <f t="shared" si="345"/>
        <v/>
      </c>
      <c r="AC1754" s="3" t="str">
        <f t="shared" si="346"/>
        <v/>
      </c>
      <c r="AD1754" s="5" t="str">
        <f t="shared" si="339"/>
        <v/>
      </c>
      <c r="AE1754" s="3" t="str">
        <f t="shared" si="347"/>
        <v/>
      </c>
      <c r="AF1754" s="3"/>
      <c r="AH1754">
        <f>MATCH(ROUND(M1754,0)&amp;ROUND(N1754,0),樣點!N:N,0)</f>
        <v>962</v>
      </c>
      <c r="AI1754" s="5">
        <f t="shared" si="348"/>
        <v>1.7361111007630825E-2</v>
      </c>
    </row>
    <row r="1755" spans="3:35">
      <c r="C1755" s="246" t="s">
        <v>824</v>
      </c>
      <c r="D1755" s="246" t="s">
        <v>849</v>
      </c>
      <c r="E1755" s="246" t="s">
        <v>868</v>
      </c>
      <c r="F1755" s="246" t="s">
        <v>869</v>
      </c>
      <c r="G1755" s="246">
        <v>2019</v>
      </c>
      <c r="H1755" s="246">
        <v>4</v>
      </c>
      <c r="I1755" s="246">
        <v>29</v>
      </c>
      <c r="J1755" s="246">
        <v>1</v>
      </c>
      <c r="K1755" s="246" t="s">
        <v>870</v>
      </c>
      <c r="L1755" s="247">
        <v>6</v>
      </c>
      <c r="M1755" s="246">
        <v>270476</v>
      </c>
      <c r="N1755" s="246">
        <v>2717364</v>
      </c>
      <c r="O1755" s="246">
        <v>7</v>
      </c>
      <c r="P1755" s="246">
        <v>0</v>
      </c>
      <c r="Q1755" s="246">
        <v>0</v>
      </c>
      <c r="R1755" s="246"/>
      <c r="S1755" s="246" t="s">
        <v>90</v>
      </c>
      <c r="T1755" s="246" t="s">
        <v>26</v>
      </c>
      <c r="U1755" s="246"/>
      <c r="V1755" t="str">
        <f>INDEX(樣區!H:H,MATCH(F1755,樣區!E:E,0))</f>
        <v>4月,6月</v>
      </c>
      <c r="W1755" s="3" t="str">
        <f t="shared" si="340"/>
        <v>Y</v>
      </c>
      <c r="X1755" s="3" t="str">
        <f t="shared" si="341"/>
        <v/>
      </c>
      <c r="Y1755" s="3" t="str">
        <f t="shared" si="342"/>
        <v/>
      </c>
      <c r="Z1755" s="3" t="str">
        <f t="shared" si="343"/>
        <v/>
      </c>
      <c r="AA1755" s="3" t="str">
        <f t="shared" si="344"/>
        <v/>
      </c>
      <c r="AB1755" s="249" t="str">
        <f t="shared" si="345"/>
        <v/>
      </c>
      <c r="AC1755" s="3" t="str">
        <f t="shared" si="346"/>
        <v/>
      </c>
      <c r="AD1755" s="5" t="str">
        <f t="shared" si="339"/>
        <v/>
      </c>
      <c r="AE1755" s="3" t="str">
        <f t="shared" si="347"/>
        <v/>
      </c>
      <c r="AF1755" s="3"/>
      <c r="AH1755">
        <f>MATCH(ROUND(M1755,0)&amp;ROUND(N1755,0),樣點!N:N,0)</f>
        <v>963</v>
      </c>
      <c r="AI1755" s="5" t="str">
        <f t="shared" si="348"/>
        <v/>
      </c>
    </row>
    <row r="1756" spans="3:35">
      <c r="C1756" s="246" t="s">
        <v>824</v>
      </c>
      <c r="D1756" s="246" t="s">
        <v>849</v>
      </c>
      <c r="E1756" s="246" t="s">
        <v>868</v>
      </c>
      <c r="F1756" s="246" t="s">
        <v>869</v>
      </c>
      <c r="G1756" s="246">
        <v>2019</v>
      </c>
      <c r="H1756" s="246">
        <v>6</v>
      </c>
      <c r="I1756" s="246">
        <v>27</v>
      </c>
      <c r="J1756" s="246">
        <v>2</v>
      </c>
      <c r="K1756" s="246" t="s">
        <v>871</v>
      </c>
      <c r="L1756" s="247">
        <v>1</v>
      </c>
      <c r="M1756" s="246">
        <v>272633</v>
      </c>
      <c r="N1756" s="246">
        <v>2716678</v>
      </c>
      <c r="O1756" s="246">
        <v>8</v>
      </c>
      <c r="P1756" s="246">
        <v>50</v>
      </c>
      <c r="Q1756" s="246">
        <v>0</v>
      </c>
      <c r="R1756" s="246"/>
      <c r="S1756" s="246" t="s">
        <v>90</v>
      </c>
      <c r="T1756" s="246" t="s">
        <v>26</v>
      </c>
      <c r="U1756" s="246"/>
      <c r="V1756" t="str">
        <f>INDEX(樣區!H:H,MATCH(F1756,樣區!E:E,0))</f>
        <v>4月,6月</v>
      </c>
      <c r="W1756" s="3" t="str">
        <f t="shared" si="340"/>
        <v>Y</v>
      </c>
      <c r="X1756" s="3" t="str">
        <f t="shared" si="341"/>
        <v/>
      </c>
      <c r="Y1756" s="3" t="str">
        <f t="shared" si="342"/>
        <v/>
      </c>
      <c r="Z1756" s="3" t="str">
        <f t="shared" si="343"/>
        <v/>
      </c>
      <c r="AA1756" s="3" t="str">
        <f t="shared" si="344"/>
        <v/>
      </c>
      <c r="AB1756" s="249" t="str">
        <f t="shared" si="345"/>
        <v/>
      </c>
      <c r="AC1756" s="3" t="str">
        <f t="shared" si="346"/>
        <v/>
      </c>
      <c r="AD1756" s="5" t="str">
        <f t="shared" si="339"/>
        <v/>
      </c>
      <c r="AE1756" s="3" t="str">
        <f t="shared" si="347"/>
        <v/>
      </c>
      <c r="AF1756" s="3"/>
      <c r="AH1756">
        <f>MATCH(ROUND(M1756,0)&amp;ROUND(N1756,0),樣點!N:N,0)</f>
        <v>964</v>
      </c>
      <c r="AI1756" s="5">
        <f t="shared" si="348"/>
        <v>1.3888888992369175E-2</v>
      </c>
    </row>
    <row r="1757" spans="3:35">
      <c r="C1757" s="246" t="s">
        <v>824</v>
      </c>
      <c r="D1757" s="246" t="s">
        <v>849</v>
      </c>
      <c r="E1757" s="246" t="s">
        <v>868</v>
      </c>
      <c r="F1757" s="246" t="s">
        <v>869</v>
      </c>
      <c r="G1757" s="246">
        <v>2019</v>
      </c>
      <c r="H1757" s="246">
        <v>6</v>
      </c>
      <c r="I1757" s="246">
        <v>27</v>
      </c>
      <c r="J1757" s="246">
        <v>2</v>
      </c>
      <c r="K1757" s="246" t="s">
        <v>871</v>
      </c>
      <c r="L1757" s="247">
        <v>2</v>
      </c>
      <c r="M1757" s="246">
        <v>272464</v>
      </c>
      <c r="N1757" s="246">
        <v>2716476</v>
      </c>
      <c r="O1757" s="246">
        <v>9</v>
      </c>
      <c r="P1757" s="246">
        <v>10</v>
      </c>
      <c r="Q1757" s="246">
        <v>0</v>
      </c>
      <c r="R1757" s="246"/>
      <c r="S1757" s="246" t="s">
        <v>90</v>
      </c>
      <c r="T1757" s="246" t="s">
        <v>26</v>
      </c>
      <c r="U1757" s="246"/>
      <c r="V1757" t="str">
        <f>INDEX(樣區!H:H,MATCH(F1757,樣區!E:E,0))</f>
        <v>4月,6月</v>
      </c>
      <c r="W1757" s="3" t="str">
        <f t="shared" si="340"/>
        <v>Y</v>
      </c>
      <c r="X1757" s="3" t="str">
        <f t="shared" si="341"/>
        <v/>
      </c>
      <c r="Y1757" s="3" t="str">
        <f t="shared" si="342"/>
        <v/>
      </c>
      <c r="Z1757" s="3" t="str">
        <f t="shared" si="343"/>
        <v/>
      </c>
      <c r="AA1757" s="3" t="str">
        <f t="shared" si="344"/>
        <v/>
      </c>
      <c r="AB1757" s="249" t="str">
        <f t="shared" si="345"/>
        <v/>
      </c>
      <c r="AC1757" s="3" t="str">
        <f t="shared" si="346"/>
        <v/>
      </c>
      <c r="AD1757" s="5" t="str">
        <f t="shared" si="339"/>
        <v/>
      </c>
      <c r="AE1757" s="3" t="str">
        <f t="shared" si="347"/>
        <v/>
      </c>
      <c r="AF1757" s="3"/>
      <c r="AH1757">
        <f>MATCH(ROUND(M1757,0)&amp;ROUND(N1757,0),樣點!N:N,0)</f>
        <v>965</v>
      </c>
      <c r="AI1757" s="5">
        <f t="shared" si="348"/>
        <v>1.5277778031304479E-2</v>
      </c>
    </row>
    <row r="1758" spans="3:35">
      <c r="C1758" s="246" t="s">
        <v>824</v>
      </c>
      <c r="D1758" s="246" t="s">
        <v>849</v>
      </c>
      <c r="E1758" s="246" t="s">
        <v>868</v>
      </c>
      <c r="F1758" s="246" t="s">
        <v>869</v>
      </c>
      <c r="G1758" s="246">
        <v>2019</v>
      </c>
      <c r="H1758" s="246">
        <v>6</v>
      </c>
      <c r="I1758" s="246">
        <v>27</v>
      </c>
      <c r="J1758" s="246">
        <v>2</v>
      </c>
      <c r="K1758" s="246" t="s">
        <v>871</v>
      </c>
      <c r="L1758" s="247">
        <v>3</v>
      </c>
      <c r="M1758" s="246">
        <v>272275</v>
      </c>
      <c r="N1758" s="246">
        <v>2716361</v>
      </c>
      <c r="O1758" s="246">
        <v>9</v>
      </c>
      <c r="P1758" s="246">
        <v>32</v>
      </c>
      <c r="Q1758" s="246">
        <v>0</v>
      </c>
      <c r="R1758" s="246"/>
      <c r="S1758" s="246" t="s">
        <v>90</v>
      </c>
      <c r="T1758" s="246" t="s">
        <v>26</v>
      </c>
      <c r="U1758" s="246"/>
      <c r="V1758" t="str">
        <f>INDEX(樣區!H:H,MATCH(F1758,樣區!E:E,0))</f>
        <v>4月,6月</v>
      </c>
      <c r="W1758" s="3" t="str">
        <f t="shared" si="340"/>
        <v>Y</v>
      </c>
      <c r="X1758" s="3" t="str">
        <f t="shared" si="341"/>
        <v/>
      </c>
      <c r="Y1758" s="3" t="str">
        <f t="shared" si="342"/>
        <v/>
      </c>
      <c r="Z1758" s="3" t="str">
        <f t="shared" si="343"/>
        <v/>
      </c>
      <c r="AA1758" s="3" t="str">
        <f t="shared" si="344"/>
        <v/>
      </c>
      <c r="AB1758" s="249" t="str">
        <f t="shared" si="345"/>
        <v/>
      </c>
      <c r="AC1758" s="3" t="str">
        <f t="shared" si="346"/>
        <v/>
      </c>
      <c r="AD1758" s="5" t="str">
        <f t="shared" si="339"/>
        <v/>
      </c>
      <c r="AE1758" s="3" t="str">
        <f t="shared" si="347"/>
        <v/>
      </c>
      <c r="AF1758" s="3"/>
      <c r="AH1758">
        <f>MATCH(ROUND(M1758,0)&amp;ROUND(N1758,0),樣點!N:N,0)</f>
        <v>966</v>
      </c>
      <c r="AI1758" s="5">
        <f t="shared" si="348"/>
        <v>2.0833333022892475E-2</v>
      </c>
    </row>
    <row r="1759" spans="3:35">
      <c r="C1759" s="246" t="s">
        <v>824</v>
      </c>
      <c r="D1759" s="246" t="s">
        <v>849</v>
      </c>
      <c r="E1759" s="246" t="s">
        <v>868</v>
      </c>
      <c r="F1759" s="246" t="s">
        <v>869</v>
      </c>
      <c r="G1759" s="246">
        <v>2019</v>
      </c>
      <c r="H1759" s="246">
        <v>6</v>
      </c>
      <c r="I1759" s="246">
        <v>27</v>
      </c>
      <c r="J1759" s="246">
        <v>2</v>
      </c>
      <c r="K1759" s="246" t="s">
        <v>871</v>
      </c>
      <c r="L1759" s="247">
        <v>4</v>
      </c>
      <c r="M1759" s="246">
        <v>272067</v>
      </c>
      <c r="N1759" s="246">
        <v>2716451</v>
      </c>
      <c r="O1759" s="246">
        <v>10</v>
      </c>
      <c r="P1759" s="246">
        <v>2</v>
      </c>
      <c r="Q1759" s="246">
        <v>0</v>
      </c>
      <c r="R1759" s="246"/>
      <c r="S1759" s="246" t="s">
        <v>90</v>
      </c>
      <c r="T1759" s="246" t="s">
        <v>26</v>
      </c>
      <c r="U1759" s="246"/>
      <c r="V1759" t="str">
        <f>INDEX(樣區!H:H,MATCH(F1759,樣區!E:E,0))</f>
        <v>4月,6月</v>
      </c>
      <c r="W1759" s="3" t="str">
        <f t="shared" si="340"/>
        <v>Y</v>
      </c>
      <c r="X1759" s="3" t="str">
        <f t="shared" si="341"/>
        <v/>
      </c>
      <c r="Y1759" s="3" t="str">
        <f t="shared" si="342"/>
        <v>時間太晚</v>
      </c>
      <c r="Z1759" s="3" t="str">
        <f t="shared" si="343"/>
        <v/>
      </c>
      <c r="AA1759" s="3" t="str">
        <f t="shared" si="344"/>
        <v/>
      </c>
      <c r="AB1759" s="249" t="str">
        <f t="shared" si="345"/>
        <v/>
      </c>
      <c r="AC1759" s="3" t="str">
        <f t="shared" si="346"/>
        <v/>
      </c>
      <c r="AD1759" s="5" t="str">
        <f t="shared" si="339"/>
        <v/>
      </c>
      <c r="AE1759" s="3" t="str">
        <f t="shared" si="347"/>
        <v/>
      </c>
      <c r="AF1759" s="3"/>
      <c r="AH1759">
        <f>MATCH(ROUND(M1759,0)&amp;ROUND(N1759,0),樣點!N:N,0)</f>
        <v>967</v>
      </c>
      <c r="AI1759" s="5">
        <f t="shared" si="348"/>
        <v>1.6666666953824461E-2</v>
      </c>
    </row>
    <row r="1760" spans="3:35">
      <c r="C1760" s="246" t="s">
        <v>824</v>
      </c>
      <c r="D1760" s="246" t="s">
        <v>849</v>
      </c>
      <c r="E1760" s="246" t="s">
        <v>868</v>
      </c>
      <c r="F1760" s="246" t="s">
        <v>869</v>
      </c>
      <c r="G1760" s="246">
        <v>2019</v>
      </c>
      <c r="H1760" s="246">
        <v>6</v>
      </c>
      <c r="I1760" s="246">
        <v>27</v>
      </c>
      <c r="J1760" s="246">
        <v>2</v>
      </c>
      <c r="K1760" s="246" t="s">
        <v>871</v>
      </c>
      <c r="L1760" s="247">
        <v>5</v>
      </c>
      <c r="M1760" s="246">
        <v>271863</v>
      </c>
      <c r="N1760" s="246">
        <v>2716515</v>
      </c>
      <c r="O1760" s="246">
        <v>10</v>
      </c>
      <c r="P1760" s="246">
        <v>26</v>
      </c>
      <c r="Q1760" s="246">
        <v>0</v>
      </c>
      <c r="R1760" s="246"/>
      <c r="S1760" s="246" t="s">
        <v>90</v>
      </c>
      <c r="T1760" s="246" t="s">
        <v>26</v>
      </c>
      <c r="U1760" s="246"/>
      <c r="V1760" t="str">
        <f>INDEX(樣區!H:H,MATCH(F1760,樣區!E:E,0))</f>
        <v>4月,6月</v>
      </c>
      <c r="W1760" s="3" t="str">
        <f t="shared" si="340"/>
        <v>Y</v>
      </c>
      <c r="X1760" s="3" t="str">
        <f t="shared" si="341"/>
        <v/>
      </c>
      <c r="Y1760" s="3" t="str">
        <f t="shared" si="342"/>
        <v>時間太晚</v>
      </c>
      <c r="Z1760" s="3" t="str">
        <f t="shared" si="343"/>
        <v/>
      </c>
      <c r="AA1760" s="3" t="str">
        <f t="shared" si="344"/>
        <v/>
      </c>
      <c r="AB1760" s="249" t="str">
        <f t="shared" si="345"/>
        <v/>
      </c>
      <c r="AC1760" s="3" t="str">
        <f t="shared" si="346"/>
        <v/>
      </c>
      <c r="AD1760" s="5" t="str">
        <f t="shared" si="339"/>
        <v/>
      </c>
      <c r="AE1760" s="3" t="str">
        <f t="shared" si="347"/>
        <v/>
      </c>
      <c r="AF1760" s="3"/>
      <c r="AH1760">
        <f>MATCH(ROUND(M1760,0)&amp;ROUND(N1760,0),樣點!N:N,0)</f>
        <v>968</v>
      </c>
      <c r="AI1760" s="5">
        <f t="shared" si="348"/>
        <v>1.3194444007240236E-2</v>
      </c>
    </row>
    <row r="1761" spans="3:35">
      <c r="C1761" s="246" t="s">
        <v>824</v>
      </c>
      <c r="D1761" s="246" t="s">
        <v>849</v>
      </c>
      <c r="E1761" s="246" t="s">
        <v>868</v>
      </c>
      <c r="F1761" s="246" t="s">
        <v>869</v>
      </c>
      <c r="G1761" s="246">
        <v>2019</v>
      </c>
      <c r="H1761" s="246">
        <v>6</v>
      </c>
      <c r="I1761" s="246">
        <v>27</v>
      </c>
      <c r="J1761" s="246">
        <v>2</v>
      </c>
      <c r="K1761" s="246" t="s">
        <v>871</v>
      </c>
      <c r="L1761" s="247">
        <v>6</v>
      </c>
      <c r="M1761" s="246">
        <v>271682</v>
      </c>
      <c r="N1761" s="246">
        <v>2716352</v>
      </c>
      <c r="O1761" s="246">
        <v>10</v>
      </c>
      <c r="P1761" s="246">
        <v>45</v>
      </c>
      <c r="Q1761" s="246">
        <v>0</v>
      </c>
      <c r="R1761" s="246"/>
      <c r="S1761" s="246" t="s">
        <v>90</v>
      </c>
      <c r="T1761" s="246" t="s">
        <v>26</v>
      </c>
      <c r="U1761" s="246"/>
      <c r="V1761" t="str">
        <f>INDEX(樣區!H:H,MATCH(F1761,樣區!E:E,0))</f>
        <v>4月,6月</v>
      </c>
      <c r="W1761" s="3" t="str">
        <f t="shared" si="340"/>
        <v>Y</v>
      </c>
      <c r="X1761" s="3" t="str">
        <f t="shared" si="341"/>
        <v/>
      </c>
      <c r="Y1761" s="3" t="str">
        <f t="shared" si="342"/>
        <v>時間太晚</v>
      </c>
      <c r="Z1761" s="3" t="str">
        <f t="shared" si="343"/>
        <v/>
      </c>
      <c r="AA1761" s="3" t="str">
        <f t="shared" si="344"/>
        <v/>
      </c>
      <c r="AB1761" s="249" t="str">
        <f t="shared" si="345"/>
        <v/>
      </c>
      <c r="AC1761" s="3" t="str">
        <f t="shared" si="346"/>
        <v/>
      </c>
      <c r="AD1761" s="5" t="str">
        <f t="shared" si="339"/>
        <v/>
      </c>
      <c r="AE1761" s="3" t="str">
        <f t="shared" si="347"/>
        <v/>
      </c>
      <c r="AF1761" s="3"/>
      <c r="AH1761">
        <f>MATCH(ROUND(M1761,0)&amp;ROUND(N1761,0),樣點!N:N,0)</f>
        <v>969</v>
      </c>
      <c r="AI1761" s="5" t="str">
        <f t="shared" si="348"/>
        <v/>
      </c>
    </row>
    <row r="1762" spans="3:35">
      <c r="C1762" s="246" t="s">
        <v>824</v>
      </c>
      <c r="D1762" s="246" t="s">
        <v>849</v>
      </c>
      <c r="E1762" s="246" t="s">
        <v>872</v>
      </c>
      <c r="F1762" s="246" t="s">
        <v>873</v>
      </c>
      <c r="G1762" s="246">
        <v>2019</v>
      </c>
      <c r="H1762" s="246">
        <v>4</v>
      </c>
      <c r="I1762" s="246">
        <v>29</v>
      </c>
      <c r="J1762" s="246">
        <v>1</v>
      </c>
      <c r="K1762" s="246" t="s">
        <v>874</v>
      </c>
      <c r="L1762" s="247">
        <v>1</v>
      </c>
      <c r="M1762" s="246">
        <v>272633</v>
      </c>
      <c r="N1762" s="246">
        <v>2716678</v>
      </c>
      <c r="O1762" s="246">
        <v>10</v>
      </c>
      <c r="P1762" s="246">
        <v>30</v>
      </c>
      <c r="Q1762" s="246">
        <v>0</v>
      </c>
      <c r="R1762" s="246"/>
      <c r="S1762" s="246" t="s">
        <v>90</v>
      </c>
      <c r="T1762" s="246" t="s">
        <v>26</v>
      </c>
      <c r="U1762" s="246"/>
      <c r="V1762" t="str">
        <f>INDEX(樣區!H:H,MATCH(F1762,樣區!E:E,0))</f>
        <v>4月,6月</v>
      </c>
      <c r="W1762" s="3" t="str">
        <f t="shared" si="340"/>
        <v>Y</v>
      </c>
      <c r="X1762" s="3" t="str">
        <f t="shared" si="341"/>
        <v/>
      </c>
      <c r="Y1762" s="3" t="str">
        <f t="shared" si="342"/>
        <v>時間太晚</v>
      </c>
      <c r="Z1762" s="3" t="str">
        <f t="shared" si="343"/>
        <v/>
      </c>
      <c r="AA1762" s="3" t="str">
        <f t="shared" si="344"/>
        <v/>
      </c>
      <c r="AB1762" s="249" t="str">
        <f t="shared" si="345"/>
        <v/>
      </c>
      <c r="AC1762" s="3" t="str">
        <f t="shared" si="346"/>
        <v/>
      </c>
      <c r="AD1762" s="5" t="str">
        <f t="shared" si="339"/>
        <v/>
      </c>
      <c r="AE1762" s="3" t="str">
        <f t="shared" si="347"/>
        <v/>
      </c>
      <c r="AF1762" s="3"/>
      <c r="AH1762">
        <f>MATCH(ROUND(M1762,0)&amp;ROUND(N1762,0),樣點!N:N,0)</f>
        <v>964</v>
      </c>
      <c r="AI1762" s="5">
        <f t="shared" si="348"/>
        <v>8.3333340007811785E-3</v>
      </c>
    </row>
    <row r="1763" spans="3:35">
      <c r="C1763" s="246" t="s">
        <v>824</v>
      </c>
      <c r="D1763" s="246" t="s">
        <v>849</v>
      </c>
      <c r="E1763" s="246" t="s">
        <v>872</v>
      </c>
      <c r="F1763" s="246" t="s">
        <v>873</v>
      </c>
      <c r="G1763" s="246">
        <v>2019</v>
      </c>
      <c r="H1763" s="246">
        <v>4</v>
      </c>
      <c r="I1763" s="246">
        <v>29</v>
      </c>
      <c r="J1763" s="246">
        <v>1</v>
      </c>
      <c r="K1763" s="246" t="s">
        <v>874</v>
      </c>
      <c r="L1763" s="247">
        <v>2</v>
      </c>
      <c r="M1763" s="246">
        <v>272464</v>
      </c>
      <c r="N1763" s="246">
        <v>2716476</v>
      </c>
      <c r="O1763" s="246">
        <v>10</v>
      </c>
      <c r="P1763" s="246">
        <v>18</v>
      </c>
      <c r="Q1763" s="246">
        <v>0</v>
      </c>
      <c r="R1763" s="246"/>
      <c r="S1763" s="246" t="s">
        <v>90</v>
      </c>
      <c r="T1763" s="246" t="s">
        <v>26</v>
      </c>
      <c r="U1763" s="246"/>
      <c r="V1763" t="str">
        <f>INDEX(樣區!H:H,MATCH(F1763,樣區!E:E,0))</f>
        <v>4月,6月</v>
      </c>
      <c r="W1763" s="3" t="str">
        <f t="shared" si="340"/>
        <v>Y</v>
      </c>
      <c r="X1763" s="3" t="str">
        <f t="shared" si="341"/>
        <v/>
      </c>
      <c r="Y1763" s="3" t="str">
        <f t="shared" si="342"/>
        <v>時間太晚</v>
      </c>
      <c r="Z1763" s="3" t="str">
        <f t="shared" si="343"/>
        <v/>
      </c>
      <c r="AA1763" s="3" t="str">
        <f t="shared" si="344"/>
        <v/>
      </c>
      <c r="AB1763" s="249" t="str">
        <f t="shared" si="345"/>
        <v/>
      </c>
      <c r="AC1763" s="3" t="str">
        <f t="shared" si="346"/>
        <v/>
      </c>
      <c r="AD1763" s="5" t="str">
        <f t="shared" si="339"/>
        <v/>
      </c>
      <c r="AE1763" s="3" t="str">
        <f t="shared" si="347"/>
        <v/>
      </c>
      <c r="AF1763" s="3"/>
      <c r="AH1763">
        <f>MATCH(ROUND(M1763,0)&amp;ROUND(N1763,0),樣點!N:N,0)</f>
        <v>965</v>
      </c>
      <c r="AI1763" s="5">
        <f t="shared" si="348"/>
        <v>9.0277779963798821E-3</v>
      </c>
    </row>
    <row r="1764" spans="3:35">
      <c r="C1764" s="246" t="s">
        <v>824</v>
      </c>
      <c r="D1764" s="246" t="s">
        <v>849</v>
      </c>
      <c r="E1764" s="246" t="s">
        <v>872</v>
      </c>
      <c r="F1764" s="246" t="s">
        <v>873</v>
      </c>
      <c r="G1764" s="246">
        <v>2019</v>
      </c>
      <c r="H1764" s="246">
        <v>4</v>
      </c>
      <c r="I1764" s="246">
        <v>29</v>
      </c>
      <c r="J1764" s="246">
        <v>1</v>
      </c>
      <c r="K1764" s="246" t="s">
        <v>874</v>
      </c>
      <c r="L1764" s="247">
        <v>3</v>
      </c>
      <c r="M1764" s="246">
        <v>272275</v>
      </c>
      <c r="N1764" s="246">
        <v>2716361</v>
      </c>
      <c r="O1764" s="246">
        <v>10</v>
      </c>
      <c r="P1764" s="246">
        <v>5</v>
      </c>
      <c r="Q1764" s="246">
        <v>0</v>
      </c>
      <c r="R1764" s="246"/>
      <c r="S1764" s="246" t="s">
        <v>90</v>
      </c>
      <c r="T1764" s="246" t="s">
        <v>26</v>
      </c>
      <c r="U1764" s="246"/>
      <c r="V1764" t="str">
        <f>INDEX(樣區!H:H,MATCH(F1764,樣區!E:E,0))</f>
        <v>4月,6月</v>
      </c>
      <c r="W1764" s="3" t="str">
        <f t="shared" si="340"/>
        <v>Y</v>
      </c>
      <c r="X1764" s="3" t="str">
        <f t="shared" si="341"/>
        <v/>
      </c>
      <c r="Y1764" s="3" t="str">
        <f t="shared" si="342"/>
        <v>時間太晚</v>
      </c>
      <c r="Z1764" s="3" t="str">
        <f t="shared" si="343"/>
        <v/>
      </c>
      <c r="AA1764" s="3" t="str">
        <f t="shared" si="344"/>
        <v/>
      </c>
      <c r="AB1764" s="249" t="str">
        <f t="shared" si="345"/>
        <v/>
      </c>
      <c r="AC1764" s="3" t="str">
        <f t="shared" si="346"/>
        <v/>
      </c>
      <c r="AD1764" s="5" t="str">
        <f t="shared" si="339"/>
        <v/>
      </c>
      <c r="AE1764" s="3" t="str">
        <f t="shared" si="347"/>
        <v/>
      </c>
      <c r="AF1764" s="3"/>
      <c r="AH1764">
        <f>MATCH(ROUND(M1764,0)&amp;ROUND(N1764,0),樣點!N:N,0)</f>
        <v>966</v>
      </c>
      <c r="AI1764" s="5">
        <f t="shared" si="348"/>
        <v>1.1805555026512593E-2</v>
      </c>
    </row>
    <row r="1765" spans="3:35">
      <c r="C1765" s="246" t="s">
        <v>824</v>
      </c>
      <c r="D1765" s="246" t="s">
        <v>849</v>
      </c>
      <c r="E1765" s="246" t="s">
        <v>872</v>
      </c>
      <c r="F1765" s="246" t="s">
        <v>873</v>
      </c>
      <c r="G1765" s="246">
        <v>2019</v>
      </c>
      <c r="H1765" s="246">
        <v>4</v>
      </c>
      <c r="I1765" s="246">
        <v>29</v>
      </c>
      <c r="J1765" s="246">
        <v>1</v>
      </c>
      <c r="K1765" s="246" t="s">
        <v>874</v>
      </c>
      <c r="L1765" s="247">
        <v>4</v>
      </c>
      <c r="M1765" s="246">
        <v>272067</v>
      </c>
      <c r="N1765" s="246">
        <v>2716451</v>
      </c>
      <c r="O1765" s="246">
        <v>9</v>
      </c>
      <c r="P1765" s="246">
        <v>48</v>
      </c>
      <c r="Q1765" s="246">
        <v>0</v>
      </c>
      <c r="R1765" s="246"/>
      <c r="S1765" s="246" t="s">
        <v>90</v>
      </c>
      <c r="T1765" s="246" t="s">
        <v>26</v>
      </c>
      <c r="U1765" s="246"/>
      <c r="V1765" t="str">
        <f>INDEX(樣區!H:H,MATCH(F1765,樣區!E:E,0))</f>
        <v>4月,6月</v>
      </c>
      <c r="W1765" s="3" t="str">
        <f t="shared" si="340"/>
        <v>Y</v>
      </c>
      <c r="X1765" s="3" t="str">
        <f t="shared" si="341"/>
        <v/>
      </c>
      <c r="Y1765" s="3" t="str">
        <f t="shared" si="342"/>
        <v/>
      </c>
      <c r="Z1765" s="3" t="str">
        <f t="shared" si="343"/>
        <v/>
      </c>
      <c r="AA1765" s="3" t="str">
        <f t="shared" si="344"/>
        <v/>
      </c>
      <c r="AB1765" s="249" t="str">
        <f t="shared" si="345"/>
        <v/>
      </c>
      <c r="AC1765" s="3" t="str">
        <f t="shared" si="346"/>
        <v/>
      </c>
      <c r="AD1765" s="5" t="str">
        <f t="shared" si="339"/>
        <v/>
      </c>
      <c r="AE1765" s="3" t="str">
        <f t="shared" si="347"/>
        <v/>
      </c>
      <c r="AF1765" s="3"/>
      <c r="AH1765">
        <f>MATCH(ROUND(M1765,0)&amp;ROUND(N1765,0),樣點!N:N,0)</f>
        <v>967</v>
      </c>
      <c r="AI1765" s="5">
        <f t="shared" si="348"/>
        <v>1.1111110972706228E-2</v>
      </c>
    </row>
    <row r="1766" spans="3:35">
      <c r="C1766" s="246" t="s">
        <v>824</v>
      </c>
      <c r="D1766" s="246" t="s">
        <v>849</v>
      </c>
      <c r="E1766" s="246" t="s">
        <v>872</v>
      </c>
      <c r="F1766" s="246" t="s">
        <v>873</v>
      </c>
      <c r="G1766" s="246">
        <v>2019</v>
      </c>
      <c r="H1766" s="246">
        <v>4</v>
      </c>
      <c r="I1766" s="246">
        <v>29</v>
      </c>
      <c r="J1766" s="246">
        <v>1</v>
      </c>
      <c r="K1766" s="246" t="s">
        <v>874</v>
      </c>
      <c r="L1766" s="247">
        <v>5</v>
      </c>
      <c r="M1766" s="246">
        <v>271863</v>
      </c>
      <c r="N1766" s="246">
        <v>2716515</v>
      </c>
      <c r="O1766" s="246">
        <v>9</v>
      </c>
      <c r="P1766" s="246">
        <v>32</v>
      </c>
      <c r="Q1766" s="246">
        <v>0</v>
      </c>
      <c r="R1766" s="246"/>
      <c r="S1766" s="246" t="s">
        <v>90</v>
      </c>
      <c r="T1766" s="246" t="s">
        <v>26</v>
      </c>
      <c r="U1766" s="246"/>
      <c r="V1766" t="str">
        <f>INDEX(樣區!H:H,MATCH(F1766,樣區!E:E,0))</f>
        <v>4月,6月</v>
      </c>
      <c r="W1766" s="3" t="str">
        <f t="shared" si="340"/>
        <v>Y</v>
      </c>
      <c r="X1766" s="3" t="str">
        <f t="shared" si="341"/>
        <v/>
      </c>
      <c r="Y1766" s="3" t="str">
        <f t="shared" si="342"/>
        <v/>
      </c>
      <c r="Z1766" s="3" t="str">
        <f t="shared" si="343"/>
        <v/>
      </c>
      <c r="AA1766" s="3" t="str">
        <f t="shared" si="344"/>
        <v/>
      </c>
      <c r="AB1766" s="249" t="str">
        <f t="shared" si="345"/>
        <v/>
      </c>
      <c r="AC1766" s="3" t="str">
        <f t="shared" si="346"/>
        <v/>
      </c>
      <c r="AD1766" s="5" t="str">
        <f t="shared" si="339"/>
        <v/>
      </c>
      <c r="AE1766" s="3" t="str">
        <f t="shared" si="347"/>
        <v/>
      </c>
      <c r="AF1766" s="3"/>
      <c r="AH1766">
        <f>MATCH(ROUND(M1766,0)&amp;ROUND(N1766,0),樣點!N:N,0)</f>
        <v>968</v>
      </c>
      <c r="AI1766" s="5">
        <f t="shared" si="348"/>
        <v>1.1805556016042829E-2</v>
      </c>
    </row>
    <row r="1767" spans="3:35">
      <c r="C1767" s="246" t="s">
        <v>824</v>
      </c>
      <c r="D1767" s="246" t="s">
        <v>849</v>
      </c>
      <c r="E1767" s="246" t="s">
        <v>872</v>
      </c>
      <c r="F1767" s="246" t="s">
        <v>873</v>
      </c>
      <c r="G1767" s="246">
        <v>2019</v>
      </c>
      <c r="H1767" s="246">
        <v>4</v>
      </c>
      <c r="I1767" s="246">
        <v>29</v>
      </c>
      <c r="J1767" s="246">
        <v>1</v>
      </c>
      <c r="K1767" s="246" t="s">
        <v>874</v>
      </c>
      <c r="L1767" s="247">
        <v>6</v>
      </c>
      <c r="M1767" s="246">
        <v>271682</v>
      </c>
      <c r="N1767" s="246">
        <v>2716352</v>
      </c>
      <c r="O1767" s="246">
        <v>9</v>
      </c>
      <c r="P1767" s="246">
        <v>15</v>
      </c>
      <c r="Q1767" s="246">
        <v>0</v>
      </c>
      <c r="R1767" s="246"/>
      <c r="S1767" s="246" t="s">
        <v>90</v>
      </c>
      <c r="T1767" s="246" t="s">
        <v>26</v>
      </c>
      <c r="U1767" s="246"/>
      <c r="V1767" t="str">
        <f>INDEX(樣區!H:H,MATCH(F1767,樣區!E:E,0))</f>
        <v>4月,6月</v>
      </c>
      <c r="W1767" s="3" t="str">
        <f t="shared" si="340"/>
        <v>Y</v>
      </c>
      <c r="X1767" s="3" t="str">
        <f t="shared" si="341"/>
        <v/>
      </c>
      <c r="Y1767" s="3" t="str">
        <f t="shared" si="342"/>
        <v/>
      </c>
      <c r="Z1767" s="3" t="str">
        <f t="shared" si="343"/>
        <v/>
      </c>
      <c r="AA1767" s="3" t="str">
        <f t="shared" si="344"/>
        <v/>
      </c>
      <c r="AB1767" s="249" t="str">
        <f t="shared" si="345"/>
        <v/>
      </c>
      <c r="AC1767" s="3" t="str">
        <f t="shared" si="346"/>
        <v/>
      </c>
      <c r="AD1767" s="5" t="str">
        <f t="shared" si="339"/>
        <v/>
      </c>
      <c r="AE1767" s="3" t="str">
        <f t="shared" si="347"/>
        <v/>
      </c>
      <c r="AF1767" s="3"/>
      <c r="AH1767">
        <f>MATCH(ROUND(M1767,0)&amp;ROUND(N1767,0),樣點!N:N,0)</f>
        <v>969</v>
      </c>
      <c r="AI1767" s="5" t="str">
        <f t="shared" si="348"/>
        <v/>
      </c>
    </row>
    <row r="1768" spans="3:35">
      <c r="C1768" s="246" t="s">
        <v>824</v>
      </c>
      <c r="D1768" s="246" t="s">
        <v>849</v>
      </c>
      <c r="E1768" s="246" t="s">
        <v>875</v>
      </c>
      <c r="F1768" s="246" t="s">
        <v>876</v>
      </c>
      <c r="G1768" s="246">
        <v>2019</v>
      </c>
      <c r="H1768" s="246">
        <v>6</v>
      </c>
      <c r="I1768" s="246">
        <v>27</v>
      </c>
      <c r="J1768" s="246">
        <v>2</v>
      </c>
      <c r="K1768" s="246" t="s">
        <v>871</v>
      </c>
      <c r="L1768" s="247">
        <v>1</v>
      </c>
      <c r="M1768" s="246">
        <v>271221</v>
      </c>
      <c r="N1768" s="246">
        <v>2716692</v>
      </c>
      <c r="O1768" s="246">
        <v>6</v>
      </c>
      <c r="P1768" s="246">
        <v>35</v>
      </c>
      <c r="Q1768" s="246">
        <v>0</v>
      </c>
      <c r="R1768" s="246"/>
      <c r="S1768" s="246" t="s">
        <v>90</v>
      </c>
      <c r="T1768" s="246" t="s">
        <v>26</v>
      </c>
      <c r="U1768" s="246"/>
      <c r="V1768" t="str">
        <f>INDEX(樣區!H:H,MATCH(F1768,樣區!E:E,0))</f>
        <v>4月,6月</v>
      </c>
      <c r="W1768" s="3" t="str">
        <f t="shared" si="340"/>
        <v>Y</v>
      </c>
      <c r="X1768" s="3" t="str">
        <f t="shared" si="341"/>
        <v/>
      </c>
      <c r="Y1768" s="3" t="str">
        <f t="shared" si="342"/>
        <v/>
      </c>
      <c r="Z1768" s="3" t="str">
        <f t="shared" si="343"/>
        <v/>
      </c>
      <c r="AA1768" s="3" t="str">
        <f t="shared" si="344"/>
        <v/>
      </c>
      <c r="AB1768" s="249" t="str">
        <f t="shared" si="345"/>
        <v/>
      </c>
      <c r="AC1768" s="3" t="str">
        <f t="shared" si="346"/>
        <v/>
      </c>
      <c r="AD1768" s="5" t="str">
        <f t="shared" si="339"/>
        <v/>
      </c>
      <c r="AE1768" s="3" t="str">
        <f t="shared" si="347"/>
        <v/>
      </c>
      <c r="AF1768" s="3"/>
      <c r="AH1768">
        <f>MATCH(ROUND(M1768,0)&amp;ROUND(N1768,0),樣點!N:N,0)</f>
        <v>958</v>
      </c>
      <c r="AI1768" s="5">
        <f t="shared" si="348"/>
        <v>1.1805556016042829E-2</v>
      </c>
    </row>
    <row r="1769" spans="3:35">
      <c r="C1769" s="246" t="s">
        <v>824</v>
      </c>
      <c r="D1769" s="246" t="s">
        <v>849</v>
      </c>
      <c r="E1769" s="246" t="s">
        <v>875</v>
      </c>
      <c r="F1769" s="246" t="s">
        <v>876</v>
      </c>
      <c r="G1769" s="246">
        <v>2019</v>
      </c>
      <c r="H1769" s="246">
        <v>6</v>
      </c>
      <c r="I1769" s="246">
        <v>27</v>
      </c>
      <c r="J1769" s="246">
        <v>2</v>
      </c>
      <c r="K1769" s="246" t="s">
        <v>871</v>
      </c>
      <c r="L1769" s="247">
        <v>2</v>
      </c>
      <c r="M1769" s="246">
        <v>271124</v>
      </c>
      <c r="N1769" s="246">
        <v>2716900</v>
      </c>
      <c r="O1769" s="246">
        <v>6</v>
      </c>
      <c r="P1769" s="246">
        <v>52</v>
      </c>
      <c r="Q1769" s="246">
        <v>0</v>
      </c>
      <c r="R1769" s="246"/>
      <c r="S1769" s="246" t="s">
        <v>90</v>
      </c>
      <c r="T1769" s="246" t="s">
        <v>26</v>
      </c>
      <c r="U1769" s="246"/>
      <c r="V1769" t="str">
        <f>INDEX(樣區!H:H,MATCH(F1769,樣區!E:E,0))</f>
        <v>4月,6月</v>
      </c>
      <c r="W1769" s="3" t="str">
        <f t="shared" si="340"/>
        <v>Y</v>
      </c>
      <c r="X1769" s="3" t="str">
        <f t="shared" si="341"/>
        <v/>
      </c>
      <c r="Y1769" s="3" t="str">
        <f t="shared" si="342"/>
        <v/>
      </c>
      <c r="Z1769" s="3" t="str">
        <f t="shared" si="343"/>
        <v/>
      </c>
      <c r="AA1769" s="3" t="str">
        <f t="shared" si="344"/>
        <v/>
      </c>
      <c r="AB1769" s="249" t="str">
        <f t="shared" si="345"/>
        <v/>
      </c>
      <c r="AC1769" s="3" t="str">
        <f t="shared" si="346"/>
        <v/>
      </c>
      <c r="AD1769" s="5" t="str">
        <f t="shared" si="339"/>
        <v/>
      </c>
      <c r="AE1769" s="3" t="str">
        <f t="shared" si="347"/>
        <v/>
      </c>
      <c r="AF1769" s="3"/>
      <c r="AH1769">
        <f>MATCH(ROUND(M1769,0)&amp;ROUND(N1769,0),樣點!N:N,0)</f>
        <v>959</v>
      </c>
      <c r="AI1769" s="5">
        <f t="shared" si="348"/>
        <v>1.4583332987967879E-2</v>
      </c>
    </row>
    <row r="1770" spans="3:35">
      <c r="C1770" s="246" t="s">
        <v>824</v>
      </c>
      <c r="D1770" s="246" t="s">
        <v>849</v>
      </c>
      <c r="E1770" s="246" t="s">
        <v>875</v>
      </c>
      <c r="F1770" s="246" t="s">
        <v>876</v>
      </c>
      <c r="G1770" s="246">
        <v>2019</v>
      </c>
      <c r="H1770" s="246">
        <v>6</v>
      </c>
      <c r="I1770" s="246">
        <v>27</v>
      </c>
      <c r="J1770" s="246">
        <v>2</v>
      </c>
      <c r="K1770" s="246" t="s">
        <v>871</v>
      </c>
      <c r="L1770" s="247">
        <v>3</v>
      </c>
      <c r="M1770" s="246">
        <v>270975</v>
      </c>
      <c r="N1770" s="246">
        <v>2717081</v>
      </c>
      <c r="O1770" s="246">
        <v>7</v>
      </c>
      <c r="P1770" s="246">
        <v>13</v>
      </c>
      <c r="Q1770" s="246">
        <v>0</v>
      </c>
      <c r="R1770" s="246"/>
      <c r="S1770" s="246" t="s">
        <v>90</v>
      </c>
      <c r="T1770" s="246" t="s">
        <v>26</v>
      </c>
      <c r="U1770" s="246"/>
      <c r="V1770" t="str">
        <f>INDEX(樣區!H:H,MATCH(F1770,樣區!E:E,0))</f>
        <v>4月,6月</v>
      </c>
      <c r="W1770" s="3" t="str">
        <f t="shared" si="340"/>
        <v>Y</v>
      </c>
      <c r="X1770" s="3" t="str">
        <f t="shared" si="341"/>
        <v/>
      </c>
      <c r="Y1770" s="3" t="str">
        <f t="shared" si="342"/>
        <v/>
      </c>
      <c r="Z1770" s="3" t="str">
        <f t="shared" si="343"/>
        <v/>
      </c>
      <c r="AA1770" s="3" t="str">
        <f t="shared" si="344"/>
        <v/>
      </c>
      <c r="AB1770" s="249" t="str">
        <f t="shared" si="345"/>
        <v/>
      </c>
      <c r="AC1770" s="3" t="str">
        <f t="shared" si="346"/>
        <v/>
      </c>
      <c r="AD1770" s="5" t="str">
        <f t="shared" si="339"/>
        <v/>
      </c>
      <c r="AE1770" s="3" t="str">
        <f t="shared" si="347"/>
        <v/>
      </c>
      <c r="AF1770" s="3"/>
      <c r="AH1770">
        <f>MATCH(ROUND(M1770,0)&amp;ROUND(N1770,0),樣點!N:N,0)</f>
        <v>960</v>
      </c>
      <c r="AI1770" s="5">
        <f t="shared" si="348"/>
        <v>1.3888888992369175E-2</v>
      </c>
    </row>
    <row r="1771" spans="3:35">
      <c r="C1771" s="246" t="s">
        <v>824</v>
      </c>
      <c r="D1771" s="246" t="s">
        <v>849</v>
      </c>
      <c r="E1771" s="246" t="s">
        <v>875</v>
      </c>
      <c r="F1771" s="246" t="s">
        <v>876</v>
      </c>
      <c r="G1771" s="246">
        <v>2019</v>
      </c>
      <c r="H1771" s="246">
        <v>6</v>
      </c>
      <c r="I1771" s="246">
        <v>27</v>
      </c>
      <c r="J1771" s="246">
        <v>2</v>
      </c>
      <c r="K1771" s="246" t="s">
        <v>871</v>
      </c>
      <c r="L1771" s="247">
        <v>4</v>
      </c>
      <c r="M1771" s="246">
        <v>270762</v>
      </c>
      <c r="N1771" s="246">
        <v>2717058</v>
      </c>
      <c r="O1771" s="246">
        <v>7</v>
      </c>
      <c r="P1771" s="246">
        <v>33</v>
      </c>
      <c r="Q1771" s="246">
        <v>0</v>
      </c>
      <c r="R1771" s="246"/>
      <c r="S1771" s="246" t="s">
        <v>90</v>
      </c>
      <c r="T1771" s="246" t="s">
        <v>26</v>
      </c>
      <c r="U1771" s="246"/>
      <c r="V1771" t="str">
        <f>INDEX(樣區!H:H,MATCH(F1771,樣區!E:E,0))</f>
        <v>4月,6月</v>
      </c>
      <c r="W1771" s="3" t="str">
        <f t="shared" si="340"/>
        <v>Y</v>
      </c>
      <c r="X1771" s="3" t="str">
        <f t="shared" si="341"/>
        <v/>
      </c>
      <c r="Y1771" s="3" t="str">
        <f t="shared" si="342"/>
        <v/>
      </c>
      <c r="Z1771" s="3" t="str">
        <f t="shared" si="343"/>
        <v/>
      </c>
      <c r="AA1771" s="3" t="str">
        <f t="shared" si="344"/>
        <v/>
      </c>
      <c r="AB1771" s="249" t="str">
        <f t="shared" si="345"/>
        <v/>
      </c>
      <c r="AC1771" s="3" t="str">
        <f t="shared" si="346"/>
        <v/>
      </c>
      <c r="AD1771" s="5" t="str">
        <f t="shared" si="339"/>
        <v/>
      </c>
      <c r="AE1771" s="3" t="str">
        <f t="shared" si="347"/>
        <v/>
      </c>
      <c r="AF1771" s="3"/>
      <c r="AH1771">
        <f>MATCH(ROUND(M1771,0)&amp;ROUND(N1771,0),樣點!N:N,0)</f>
        <v>961</v>
      </c>
      <c r="AI1771" s="5">
        <f t="shared" si="348"/>
        <v>1.2500000011641532E-2</v>
      </c>
    </row>
    <row r="1772" spans="3:35">
      <c r="C1772" s="246" t="s">
        <v>824</v>
      </c>
      <c r="D1772" s="246" t="s">
        <v>849</v>
      </c>
      <c r="E1772" s="246" t="s">
        <v>875</v>
      </c>
      <c r="F1772" s="246" t="s">
        <v>876</v>
      </c>
      <c r="G1772" s="246">
        <v>2019</v>
      </c>
      <c r="H1772" s="246">
        <v>6</v>
      </c>
      <c r="I1772" s="246">
        <v>27</v>
      </c>
      <c r="J1772" s="246">
        <v>2</v>
      </c>
      <c r="K1772" s="246" t="s">
        <v>871</v>
      </c>
      <c r="L1772" s="247">
        <v>5</v>
      </c>
      <c r="M1772" s="246">
        <v>270608</v>
      </c>
      <c r="N1772" s="246">
        <v>2717201</v>
      </c>
      <c r="O1772" s="246">
        <v>7</v>
      </c>
      <c r="P1772" s="246">
        <v>51</v>
      </c>
      <c r="Q1772" s="246">
        <v>0</v>
      </c>
      <c r="R1772" s="246"/>
      <c r="S1772" s="246" t="s">
        <v>90</v>
      </c>
      <c r="T1772" s="246" t="s">
        <v>26</v>
      </c>
      <c r="U1772" s="246"/>
      <c r="V1772" t="str">
        <f>INDEX(樣區!H:H,MATCH(F1772,樣區!E:E,0))</f>
        <v>4月,6月</v>
      </c>
      <c r="W1772" s="3" t="str">
        <f t="shared" si="340"/>
        <v>Y</v>
      </c>
      <c r="X1772" s="3" t="str">
        <f t="shared" si="341"/>
        <v/>
      </c>
      <c r="Y1772" s="3" t="str">
        <f t="shared" si="342"/>
        <v/>
      </c>
      <c r="Z1772" s="3" t="str">
        <f t="shared" si="343"/>
        <v/>
      </c>
      <c r="AA1772" s="3" t="str">
        <f t="shared" si="344"/>
        <v/>
      </c>
      <c r="AB1772" s="249" t="str">
        <f t="shared" si="345"/>
        <v/>
      </c>
      <c r="AC1772" s="3" t="str">
        <f t="shared" si="346"/>
        <v/>
      </c>
      <c r="AD1772" s="5" t="str">
        <f t="shared" si="339"/>
        <v/>
      </c>
      <c r="AE1772" s="3" t="str">
        <f t="shared" si="347"/>
        <v/>
      </c>
      <c r="AF1772" s="3"/>
      <c r="AH1772">
        <f>MATCH(ROUND(M1772,0)&amp;ROUND(N1772,0),樣點!N:N,0)</f>
        <v>962</v>
      </c>
      <c r="AI1772" s="5">
        <f t="shared" si="348"/>
        <v>1.8749999988358468E-2</v>
      </c>
    </row>
    <row r="1773" spans="3:35">
      <c r="C1773" s="246" t="s">
        <v>824</v>
      </c>
      <c r="D1773" s="246" t="s">
        <v>849</v>
      </c>
      <c r="E1773" s="246" t="s">
        <v>875</v>
      </c>
      <c r="F1773" s="246" t="s">
        <v>876</v>
      </c>
      <c r="G1773" s="246">
        <v>2019</v>
      </c>
      <c r="H1773" s="246">
        <v>6</v>
      </c>
      <c r="I1773" s="246">
        <v>27</v>
      </c>
      <c r="J1773" s="246">
        <v>2</v>
      </c>
      <c r="K1773" s="246" t="s">
        <v>871</v>
      </c>
      <c r="L1773" s="247">
        <v>6</v>
      </c>
      <c r="M1773" s="246">
        <v>270476</v>
      </c>
      <c r="N1773" s="246">
        <v>2717364</v>
      </c>
      <c r="O1773" s="246">
        <v>8</v>
      </c>
      <c r="P1773" s="246">
        <v>18</v>
      </c>
      <c r="Q1773" s="246">
        <v>0</v>
      </c>
      <c r="R1773" s="246"/>
      <c r="S1773" s="246" t="s">
        <v>90</v>
      </c>
      <c r="T1773" s="246" t="s">
        <v>26</v>
      </c>
      <c r="U1773" s="246"/>
      <c r="V1773" t="str">
        <f>INDEX(樣區!H:H,MATCH(F1773,樣區!E:E,0))</f>
        <v>4月,6月</v>
      </c>
      <c r="W1773" s="3" t="str">
        <f t="shared" si="340"/>
        <v>Y</v>
      </c>
      <c r="X1773" s="3" t="str">
        <f t="shared" si="341"/>
        <v/>
      </c>
      <c r="Y1773" s="3" t="str">
        <f t="shared" si="342"/>
        <v/>
      </c>
      <c r="Z1773" s="3" t="str">
        <f t="shared" si="343"/>
        <v/>
      </c>
      <c r="AA1773" s="3" t="str">
        <f t="shared" si="344"/>
        <v/>
      </c>
      <c r="AB1773" s="249" t="str">
        <f t="shared" si="345"/>
        <v/>
      </c>
      <c r="AC1773" s="3" t="str">
        <f t="shared" si="346"/>
        <v/>
      </c>
      <c r="AD1773" s="5" t="str">
        <f t="shared" si="339"/>
        <v/>
      </c>
      <c r="AE1773" s="3" t="str">
        <f t="shared" si="347"/>
        <v/>
      </c>
      <c r="AF1773" s="3"/>
      <c r="AH1773">
        <f>MATCH(ROUND(M1773,0)&amp;ROUND(N1773,0),樣點!N:N,0)</f>
        <v>963</v>
      </c>
      <c r="AI1773" s="5" t="str">
        <f t="shared" si="348"/>
        <v/>
      </c>
    </row>
    <row r="1774" spans="3:35">
      <c r="C1774" s="246" t="s">
        <v>824</v>
      </c>
      <c r="D1774" s="246" t="s">
        <v>849</v>
      </c>
      <c r="E1774" s="246" t="s">
        <v>877</v>
      </c>
      <c r="F1774" s="246" t="s">
        <v>878</v>
      </c>
      <c r="G1774" s="246">
        <v>2019</v>
      </c>
      <c r="H1774" s="246">
        <v>4</v>
      </c>
      <c r="I1774" s="246">
        <v>29</v>
      </c>
      <c r="J1774" s="246">
        <v>1</v>
      </c>
      <c r="K1774" s="246" t="s">
        <v>879</v>
      </c>
      <c r="L1774" s="247">
        <v>1</v>
      </c>
      <c r="M1774" s="246">
        <v>266402</v>
      </c>
      <c r="N1774" s="246">
        <v>2725139</v>
      </c>
      <c r="O1774" s="246">
        <v>8</v>
      </c>
      <c r="P1774" s="246">
        <v>20</v>
      </c>
      <c r="Q1774" s="246">
        <v>0</v>
      </c>
      <c r="R1774" s="246"/>
      <c r="S1774" s="246" t="s">
        <v>90</v>
      </c>
      <c r="T1774" s="246" t="s">
        <v>32</v>
      </c>
      <c r="U1774" s="246"/>
      <c r="V1774" t="str">
        <f>INDEX(樣區!H:H,MATCH(F1774,樣區!E:E,0))</f>
        <v>4月,6月</v>
      </c>
      <c r="W1774" s="3" t="str">
        <f t="shared" si="340"/>
        <v>Y</v>
      </c>
      <c r="X1774" s="3" t="str">
        <f t="shared" si="341"/>
        <v/>
      </c>
      <c r="Y1774" s="3" t="str">
        <f t="shared" si="342"/>
        <v/>
      </c>
      <c r="Z1774" s="3" t="str">
        <f t="shared" si="343"/>
        <v/>
      </c>
      <c r="AA1774" s="3" t="str">
        <f t="shared" si="344"/>
        <v/>
      </c>
      <c r="AB1774" s="249" t="str">
        <f t="shared" si="345"/>
        <v/>
      </c>
      <c r="AC1774" s="3" t="str">
        <f t="shared" si="346"/>
        <v/>
      </c>
      <c r="AD1774" s="5" t="str">
        <f t="shared" si="339"/>
        <v/>
      </c>
      <c r="AE1774" s="3" t="str">
        <f t="shared" si="347"/>
        <v/>
      </c>
      <c r="AF1774" s="3"/>
      <c r="AH1774">
        <f>MATCH(ROUND(M1774,0)&amp;ROUND(N1774,0),樣點!N:N,0)</f>
        <v>928</v>
      </c>
      <c r="AI1774" s="5">
        <f t="shared" si="348"/>
        <v>6.9444439723156393E-3</v>
      </c>
    </row>
    <row r="1775" spans="3:35">
      <c r="C1775" s="246" t="s">
        <v>824</v>
      </c>
      <c r="D1775" s="246" t="s">
        <v>849</v>
      </c>
      <c r="E1775" s="246" t="s">
        <v>877</v>
      </c>
      <c r="F1775" s="246" t="s">
        <v>878</v>
      </c>
      <c r="G1775" s="246">
        <v>2019</v>
      </c>
      <c r="H1775" s="246">
        <v>4</v>
      </c>
      <c r="I1775" s="246">
        <v>29</v>
      </c>
      <c r="J1775" s="246">
        <v>1</v>
      </c>
      <c r="K1775" s="246" t="s">
        <v>879</v>
      </c>
      <c r="L1775" s="247">
        <v>2</v>
      </c>
      <c r="M1775" s="246">
        <v>266590</v>
      </c>
      <c r="N1775" s="246">
        <v>2725061</v>
      </c>
      <c r="O1775" s="246">
        <v>8</v>
      </c>
      <c r="P1775" s="246">
        <v>30</v>
      </c>
      <c r="Q1775" s="246">
        <v>0</v>
      </c>
      <c r="R1775" s="246"/>
      <c r="S1775" s="246" t="s">
        <v>90</v>
      </c>
      <c r="T1775" s="246" t="s">
        <v>32</v>
      </c>
      <c r="U1775" s="246"/>
      <c r="V1775" t="str">
        <f>INDEX(樣區!H:H,MATCH(F1775,樣區!E:E,0))</f>
        <v>4月,6月</v>
      </c>
      <c r="W1775" s="3" t="str">
        <f t="shared" si="340"/>
        <v>Y</v>
      </c>
      <c r="X1775" s="3" t="str">
        <f t="shared" si="341"/>
        <v/>
      </c>
      <c r="Y1775" s="3" t="str">
        <f t="shared" si="342"/>
        <v/>
      </c>
      <c r="Z1775" s="3" t="str">
        <f t="shared" si="343"/>
        <v/>
      </c>
      <c r="AA1775" s="3" t="str">
        <f t="shared" si="344"/>
        <v/>
      </c>
      <c r="AB1775" s="249" t="str">
        <f t="shared" si="345"/>
        <v/>
      </c>
      <c r="AC1775" s="3" t="str">
        <f t="shared" si="346"/>
        <v/>
      </c>
      <c r="AD1775" s="5" t="str">
        <f t="shared" si="339"/>
        <v/>
      </c>
      <c r="AE1775" s="3" t="str">
        <f t="shared" si="347"/>
        <v/>
      </c>
      <c r="AF1775" s="3"/>
      <c r="AH1775">
        <f>MATCH(ROUND(M1775,0)&amp;ROUND(N1775,0),樣點!N:N,0)</f>
        <v>929</v>
      </c>
      <c r="AI1775" s="5">
        <f t="shared" si="348"/>
        <v>9.0277779963798821E-3</v>
      </c>
    </row>
    <row r="1776" spans="3:35">
      <c r="C1776" s="246" t="s">
        <v>824</v>
      </c>
      <c r="D1776" s="246" t="s">
        <v>849</v>
      </c>
      <c r="E1776" s="246" t="s">
        <v>877</v>
      </c>
      <c r="F1776" s="246" t="s">
        <v>878</v>
      </c>
      <c r="G1776" s="246">
        <v>2019</v>
      </c>
      <c r="H1776" s="246">
        <v>4</v>
      </c>
      <c r="I1776" s="246">
        <v>29</v>
      </c>
      <c r="J1776" s="246">
        <v>1</v>
      </c>
      <c r="K1776" s="246" t="s">
        <v>879</v>
      </c>
      <c r="L1776" s="247">
        <v>3</v>
      </c>
      <c r="M1776" s="246">
        <v>266754</v>
      </c>
      <c r="N1776" s="246">
        <v>2725175</v>
      </c>
      <c r="O1776" s="246">
        <v>8</v>
      </c>
      <c r="P1776" s="246">
        <v>43</v>
      </c>
      <c r="Q1776" s="246">
        <v>0</v>
      </c>
      <c r="R1776" s="246"/>
      <c r="S1776" s="246" t="s">
        <v>90</v>
      </c>
      <c r="T1776" s="246" t="s">
        <v>32</v>
      </c>
      <c r="U1776" s="246"/>
      <c r="V1776" t="str">
        <f>INDEX(樣區!H:H,MATCH(F1776,樣區!E:E,0))</f>
        <v>4月,6月</v>
      </c>
      <c r="W1776" s="3" t="str">
        <f t="shared" si="340"/>
        <v>Y</v>
      </c>
      <c r="X1776" s="3" t="str">
        <f t="shared" si="341"/>
        <v/>
      </c>
      <c r="Y1776" s="3" t="str">
        <f t="shared" si="342"/>
        <v/>
      </c>
      <c r="Z1776" s="3" t="str">
        <f t="shared" si="343"/>
        <v/>
      </c>
      <c r="AA1776" s="3" t="str">
        <f t="shared" si="344"/>
        <v/>
      </c>
      <c r="AB1776" s="249" t="str">
        <f t="shared" si="345"/>
        <v/>
      </c>
      <c r="AC1776" s="3" t="str">
        <f t="shared" si="346"/>
        <v/>
      </c>
      <c r="AD1776" s="5" t="str">
        <f t="shared" ref="AD1776:AD1787" si="349">IF(ISBLANK(O1776),"需記錄時間",IFERROR(IF((AI1776-TIME(0,5,59))&lt;0,"需計滿6分鐘",""),""))</f>
        <v/>
      </c>
      <c r="AE1776" s="3" t="str">
        <f t="shared" si="347"/>
        <v/>
      </c>
      <c r="AF1776" s="3"/>
      <c r="AH1776">
        <f>MATCH(ROUND(M1776,0)&amp;ROUND(N1776,0),樣點!N:N,0)</f>
        <v>930</v>
      </c>
      <c r="AI1776" s="5">
        <f t="shared" si="348"/>
        <v>6.9444440305233002E-3</v>
      </c>
    </row>
    <row r="1777" spans="3:35">
      <c r="C1777" s="246" t="s">
        <v>824</v>
      </c>
      <c r="D1777" s="246" t="s">
        <v>849</v>
      </c>
      <c r="E1777" s="246" t="s">
        <v>877</v>
      </c>
      <c r="F1777" s="246" t="s">
        <v>878</v>
      </c>
      <c r="G1777" s="246">
        <v>2019</v>
      </c>
      <c r="H1777" s="246">
        <v>4</v>
      </c>
      <c r="I1777" s="246">
        <v>29</v>
      </c>
      <c r="J1777" s="246">
        <v>1</v>
      </c>
      <c r="K1777" s="246" t="s">
        <v>879</v>
      </c>
      <c r="L1777" s="247">
        <v>4</v>
      </c>
      <c r="M1777" s="246">
        <v>267082</v>
      </c>
      <c r="N1777" s="246">
        <v>2725339</v>
      </c>
      <c r="O1777" s="246">
        <v>8</v>
      </c>
      <c r="P1777" s="246">
        <v>53</v>
      </c>
      <c r="Q1777" s="246">
        <v>0</v>
      </c>
      <c r="R1777" s="246"/>
      <c r="S1777" s="246" t="s">
        <v>90</v>
      </c>
      <c r="T1777" s="246" t="s">
        <v>32</v>
      </c>
      <c r="U1777" s="246"/>
      <c r="V1777" t="str">
        <f>INDEX(樣區!H:H,MATCH(F1777,樣區!E:E,0))</f>
        <v>4月,6月</v>
      </c>
      <c r="W1777" s="3" t="str">
        <f t="shared" si="340"/>
        <v>Y</v>
      </c>
      <c r="X1777" s="3" t="str">
        <f t="shared" si="341"/>
        <v/>
      </c>
      <c r="Y1777" s="3" t="str">
        <f t="shared" si="342"/>
        <v/>
      </c>
      <c r="Z1777" s="3" t="str">
        <f t="shared" si="343"/>
        <v/>
      </c>
      <c r="AA1777" s="3" t="str">
        <f t="shared" si="344"/>
        <v/>
      </c>
      <c r="AB1777" s="249" t="str">
        <f t="shared" si="345"/>
        <v/>
      </c>
      <c r="AC1777" s="3" t="str">
        <f t="shared" si="346"/>
        <v/>
      </c>
      <c r="AD1777" s="5" t="str">
        <f t="shared" si="349"/>
        <v/>
      </c>
      <c r="AE1777" s="3" t="str">
        <f t="shared" si="347"/>
        <v/>
      </c>
      <c r="AF1777" s="3"/>
      <c r="AH1777">
        <f>MATCH(ROUND(M1777,0)&amp;ROUND(N1777,0),樣點!N:N,0)</f>
        <v>931</v>
      </c>
      <c r="AI1777" s="5">
        <f t="shared" si="348"/>
        <v>1.3194444996770471E-2</v>
      </c>
    </row>
    <row r="1778" spans="3:35">
      <c r="C1778" s="246" t="s">
        <v>824</v>
      </c>
      <c r="D1778" s="246" t="s">
        <v>849</v>
      </c>
      <c r="E1778" s="246" t="s">
        <v>877</v>
      </c>
      <c r="F1778" s="246" t="s">
        <v>878</v>
      </c>
      <c r="G1778" s="246">
        <v>2019</v>
      </c>
      <c r="H1778" s="246">
        <v>4</v>
      </c>
      <c r="I1778" s="246">
        <v>29</v>
      </c>
      <c r="J1778" s="246">
        <v>1</v>
      </c>
      <c r="K1778" s="246" t="s">
        <v>879</v>
      </c>
      <c r="L1778" s="247">
        <v>5</v>
      </c>
      <c r="M1778" s="246">
        <v>267302</v>
      </c>
      <c r="N1778" s="246">
        <v>2725400</v>
      </c>
      <c r="O1778" s="246">
        <v>9</v>
      </c>
      <c r="P1778" s="246">
        <v>12</v>
      </c>
      <c r="Q1778" s="246">
        <v>0</v>
      </c>
      <c r="R1778" s="246"/>
      <c r="S1778" s="246" t="s">
        <v>90</v>
      </c>
      <c r="T1778" s="246" t="s">
        <v>863</v>
      </c>
      <c r="U1778" s="246"/>
      <c r="V1778" t="str">
        <f>INDEX(樣區!H:H,MATCH(F1778,樣區!E:E,0))</f>
        <v>4月,6月</v>
      </c>
      <c r="W1778" s="3" t="str">
        <f t="shared" si="340"/>
        <v>Y</v>
      </c>
      <c r="X1778" s="3" t="str">
        <f t="shared" si="341"/>
        <v/>
      </c>
      <c r="Y1778" s="3" t="str">
        <f t="shared" si="342"/>
        <v/>
      </c>
      <c r="Z1778" s="3" t="str">
        <f t="shared" si="343"/>
        <v/>
      </c>
      <c r="AA1778" s="3" t="str">
        <f t="shared" si="344"/>
        <v/>
      </c>
      <c r="AB1778" s="249" t="str">
        <f t="shared" si="345"/>
        <v/>
      </c>
      <c r="AC1778" s="3" t="str">
        <f t="shared" si="346"/>
        <v>請填最主要的棲地類型，其餘的可在備注補充說明</v>
      </c>
      <c r="AD1778" s="5" t="str">
        <f t="shared" si="349"/>
        <v/>
      </c>
      <c r="AE1778" s="3" t="str">
        <f t="shared" si="347"/>
        <v/>
      </c>
      <c r="AF1778" s="3"/>
      <c r="AH1778">
        <f>MATCH(ROUND(M1778,0)&amp;ROUND(N1778,0),樣點!N:N,0)</f>
        <v>932</v>
      </c>
      <c r="AI1778" s="5">
        <f t="shared" si="348"/>
        <v>7.6388890156522393E-3</v>
      </c>
    </row>
    <row r="1779" spans="3:35">
      <c r="C1779" s="246" t="s">
        <v>824</v>
      </c>
      <c r="D1779" s="246" t="s">
        <v>849</v>
      </c>
      <c r="E1779" s="246" t="s">
        <v>877</v>
      </c>
      <c r="F1779" s="246" t="s">
        <v>878</v>
      </c>
      <c r="G1779" s="246">
        <v>2019</v>
      </c>
      <c r="H1779" s="246">
        <v>4</v>
      </c>
      <c r="I1779" s="246">
        <v>29</v>
      </c>
      <c r="J1779" s="246">
        <v>1</v>
      </c>
      <c r="K1779" s="246" t="s">
        <v>879</v>
      </c>
      <c r="L1779" s="247">
        <v>6</v>
      </c>
      <c r="M1779" s="246">
        <v>267502</v>
      </c>
      <c r="N1779" s="246">
        <v>2725396</v>
      </c>
      <c r="O1779" s="246">
        <v>9</v>
      </c>
      <c r="P1779" s="246">
        <v>23</v>
      </c>
      <c r="Q1779" s="246">
        <v>0</v>
      </c>
      <c r="R1779" s="246"/>
      <c r="S1779" s="246" t="s">
        <v>90</v>
      </c>
      <c r="T1779" s="246" t="s">
        <v>863</v>
      </c>
      <c r="U1779" s="246"/>
      <c r="V1779" t="str">
        <f>INDEX(樣區!H:H,MATCH(F1779,樣區!E:E,0))</f>
        <v>4月,6月</v>
      </c>
      <c r="W1779" s="3" t="str">
        <f t="shared" si="340"/>
        <v>Y</v>
      </c>
      <c r="X1779" s="3" t="str">
        <f t="shared" si="341"/>
        <v/>
      </c>
      <c r="Y1779" s="3" t="str">
        <f t="shared" si="342"/>
        <v/>
      </c>
      <c r="Z1779" s="3" t="str">
        <f t="shared" si="343"/>
        <v/>
      </c>
      <c r="AA1779" s="3" t="str">
        <f t="shared" si="344"/>
        <v/>
      </c>
      <c r="AB1779" s="249" t="str">
        <f t="shared" si="345"/>
        <v/>
      </c>
      <c r="AC1779" s="3" t="str">
        <f t="shared" si="346"/>
        <v>請填最主要的棲地類型，其餘的可在備注補充說明</v>
      </c>
      <c r="AD1779" s="5" t="str">
        <f t="shared" si="349"/>
        <v/>
      </c>
      <c r="AE1779" s="3" t="str">
        <f t="shared" si="347"/>
        <v/>
      </c>
      <c r="AF1779" s="3"/>
      <c r="AH1779">
        <f>MATCH(ROUND(M1779,0)&amp;ROUND(N1779,0),樣點!N:N,0)</f>
        <v>933</v>
      </c>
      <c r="AI1779" s="5" t="str">
        <f t="shared" si="348"/>
        <v/>
      </c>
    </row>
    <row r="1780" spans="3:35">
      <c r="C1780" s="246" t="s">
        <v>824</v>
      </c>
      <c r="D1780" s="246" t="s">
        <v>849</v>
      </c>
      <c r="E1780" s="246" t="s">
        <v>877</v>
      </c>
      <c r="F1780" s="246" t="s">
        <v>880</v>
      </c>
      <c r="G1780" s="246">
        <v>2019</v>
      </c>
      <c r="H1780" s="246">
        <v>6</v>
      </c>
      <c r="I1780" s="246">
        <v>20</v>
      </c>
      <c r="J1780" s="246">
        <v>2</v>
      </c>
      <c r="K1780" s="246" t="s">
        <v>881</v>
      </c>
      <c r="L1780" s="247">
        <v>1</v>
      </c>
      <c r="M1780" s="246">
        <v>266402</v>
      </c>
      <c r="N1780" s="246">
        <v>2725139</v>
      </c>
      <c r="O1780" s="246">
        <v>8</v>
      </c>
      <c r="P1780" s="246">
        <v>20</v>
      </c>
      <c r="Q1780" s="246">
        <v>0</v>
      </c>
      <c r="R1780" s="246"/>
      <c r="S1780" s="246" t="s">
        <v>90</v>
      </c>
      <c r="T1780" s="246" t="s">
        <v>32</v>
      </c>
      <c r="U1780" s="246"/>
      <c r="V1780" t="str">
        <f>INDEX(樣區!H:H,MATCH(F1780,樣區!E:E,0))</f>
        <v>4月,6月</v>
      </c>
      <c r="W1780" s="3" t="str">
        <f t="shared" si="340"/>
        <v>Y</v>
      </c>
      <c r="X1780" s="3" t="str">
        <f t="shared" si="341"/>
        <v/>
      </c>
      <c r="Y1780" s="3" t="str">
        <f t="shared" si="342"/>
        <v/>
      </c>
      <c r="Z1780" s="3" t="str">
        <f t="shared" si="343"/>
        <v/>
      </c>
      <c r="AA1780" s="3" t="str">
        <f t="shared" si="344"/>
        <v/>
      </c>
      <c r="AB1780" s="249" t="str">
        <f t="shared" si="345"/>
        <v/>
      </c>
      <c r="AC1780" s="3" t="str">
        <f t="shared" si="346"/>
        <v/>
      </c>
      <c r="AD1780" s="5" t="str">
        <f t="shared" si="349"/>
        <v/>
      </c>
      <c r="AE1780" s="3" t="str">
        <f t="shared" si="347"/>
        <v/>
      </c>
      <c r="AF1780" s="3"/>
      <c r="AH1780">
        <f>MATCH(ROUND(M1780,0)&amp;ROUND(N1780,0),樣點!N:N,0)</f>
        <v>928</v>
      </c>
      <c r="AI1780" s="5">
        <f t="shared" si="348"/>
        <v>6.9444439723156393E-3</v>
      </c>
    </row>
    <row r="1781" spans="3:35">
      <c r="C1781" s="246" t="s">
        <v>824</v>
      </c>
      <c r="D1781" s="246" t="s">
        <v>849</v>
      </c>
      <c r="E1781" s="246" t="s">
        <v>877</v>
      </c>
      <c r="F1781" s="246" t="s">
        <v>880</v>
      </c>
      <c r="G1781" s="246">
        <v>2019</v>
      </c>
      <c r="H1781" s="246">
        <v>6</v>
      </c>
      <c r="I1781" s="246">
        <v>20</v>
      </c>
      <c r="J1781" s="246">
        <v>2</v>
      </c>
      <c r="K1781" s="246" t="s">
        <v>881</v>
      </c>
      <c r="L1781" s="247">
        <v>2</v>
      </c>
      <c r="M1781" s="246">
        <v>266590</v>
      </c>
      <c r="N1781" s="246">
        <v>2725061</v>
      </c>
      <c r="O1781" s="246">
        <v>8</v>
      </c>
      <c r="P1781" s="246">
        <v>30</v>
      </c>
      <c r="Q1781" s="246">
        <v>0</v>
      </c>
      <c r="R1781" s="246"/>
      <c r="S1781" s="246" t="s">
        <v>90</v>
      </c>
      <c r="T1781" s="246" t="s">
        <v>32</v>
      </c>
      <c r="U1781" s="246"/>
      <c r="V1781" t="str">
        <f>INDEX(樣區!H:H,MATCH(F1781,樣區!E:E,0))</f>
        <v>4月,6月</v>
      </c>
      <c r="W1781" s="3" t="str">
        <f t="shared" si="340"/>
        <v>Y</v>
      </c>
      <c r="X1781" s="3" t="str">
        <f t="shared" si="341"/>
        <v/>
      </c>
      <c r="Y1781" s="3" t="str">
        <f t="shared" si="342"/>
        <v/>
      </c>
      <c r="Z1781" s="3" t="str">
        <f t="shared" si="343"/>
        <v/>
      </c>
      <c r="AA1781" s="3" t="str">
        <f t="shared" si="344"/>
        <v/>
      </c>
      <c r="AB1781" s="249" t="str">
        <f t="shared" si="345"/>
        <v/>
      </c>
      <c r="AC1781" s="3" t="str">
        <f t="shared" si="346"/>
        <v/>
      </c>
      <c r="AD1781" s="5" t="str">
        <f t="shared" si="349"/>
        <v/>
      </c>
      <c r="AE1781" s="3" t="str">
        <f t="shared" si="347"/>
        <v/>
      </c>
      <c r="AF1781" s="3"/>
      <c r="AH1781">
        <f>MATCH(ROUND(M1781,0)&amp;ROUND(N1781,0),樣點!N:N,0)</f>
        <v>929</v>
      </c>
      <c r="AI1781" s="5">
        <f t="shared" si="348"/>
        <v>7.6388890156522393E-3</v>
      </c>
    </row>
    <row r="1782" spans="3:35">
      <c r="C1782" s="246" t="s">
        <v>824</v>
      </c>
      <c r="D1782" s="246" t="s">
        <v>849</v>
      </c>
      <c r="E1782" s="246" t="s">
        <v>877</v>
      </c>
      <c r="F1782" s="246" t="s">
        <v>880</v>
      </c>
      <c r="G1782" s="246">
        <v>2019</v>
      </c>
      <c r="H1782" s="246">
        <v>6</v>
      </c>
      <c r="I1782" s="246">
        <v>20</v>
      </c>
      <c r="J1782" s="246">
        <v>2</v>
      </c>
      <c r="K1782" s="246" t="s">
        <v>881</v>
      </c>
      <c r="L1782" s="247">
        <v>3</v>
      </c>
      <c r="M1782" s="246">
        <v>266754</v>
      </c>
      <c r="N1782" s="246">
        <v>2725175</v>
      </c>
      <c r="O1782" s="246">
        <v>8</v>
      </c>
      <c r="P1782" s="246">
        <v>41</v>
      </c>
      <c r="Q1782" s="246">
        <v>0</v>
      </c>
      <c r="R1782" s="246"/>
      <c r="S1782" s="246" t="s">
        <v>90</v>
      </c>
      <c r="T1782" s="246" t="s">
        <v>32</v>
      </c>
      <c r="U1782" s="246"/>
      <c r="V1782" t="str">
        <f>INDEX(樣區!H:H,MATCH(F1782,樣區!E:E,0))</f>
        <v>4月,6月</v>
      </c>
      <c r="W1782" s="3" t="str">
        <f t="shared" si="340"/>
        <v>Y</v>
      </c>
      <c r="X1782" s="3" t="str">
        <f t="shared" si="341"/>
        <v/>
      </c>
      <c r="Y1782" s="3" t="str">
        <f t="shared" si="342"/>
        <v/>
      </c>
      <c r="Z1782" s="3" t="str">
        <f t="shared" si="343"/>
        <v/>
      </c>
      <c r="AA1782" s="3" t="str">
        <f t="shared" si="344"/>
        <v/>
      </c>
      <c r="AB1782" s="249" t="str">
        <f t="shared" si="345"/>
        <v/>
      </c>
      <c r="AC1782" s="3" t="str">
        <f t="shared" si="346"/>
        <v/>
      </c>
      <c r="AD1782" s="5" t="str">
        <f t="shared" si="349"/>
        <v/>
      </c>
      <c r="AE1782" s="3" t="str">
        <f t="shared" si="347"/>
        <v/>
      </c>
      <c r="AF1782" s="3"/>
      <c r="AH1782">
        <f>MATCH(ROUND(M1782,0)&amp;ROUND(N1782,0),樣點!N:N,0)</f>
        <v>930</v>
      </c>
      <c r="AI1782" s="5">
        <f t="shared" si="348"/>
        <v>9.7222219919785857E-3</v>
      </c>
    </row>
    <row r="1783" spans="3:35">
      <c r="C1783" s="246" t="s">
        <v>824</v>
      </c>
      <c r="D1783" s="246" t="s">
        <v>849</v>
      </c>
      <c r="E1783" s="246" t="s">
        <v>877</v>
      </c>
      <c r="F1783" s="246" t="s">
        <v>880</v>
      </c>
      <c r="G1783" s="246">
        <v>2019</v>
      </c>
      <c r="H1783" s="246">
        <v>6</v>
      </c>
      <c r="I1783" s="246">
        <v>20</v>
      </c>
      <c r="J1783" s="246">
        <v>2</v>
      </c>
      <c r="K1783" s="246" t="s">
        <v>881</v>
      </c>
      <c r="L1783" s="247">
        <v>4</v>
      </c>
      <c r="M1783" s="246">
        <v>267082</v>
      </c>
      <c r="N1783" s="246">
        <v>2725339</v>
      </c>
      <c r="O1783" s="246">
        <v>8</v>
      </c>
      <c r="P1783" s="246">
        <v>55</v>
      </c>
      <c r="Q1783" s="246">
        <v>0</v>
      </c>
      <c r="R1783" s="246"/>
      <c r="S1783" s="246" t="s">
        <v>90</v>
      </c>
      <c r="T1783" s="246" t="s">
        <v>32</v>
      </c>
      <c r="U1783" s="246"/>
      <c r="V1783" t="str">
        <f>INDEX(樣區!H:H,MATCH(F1783,樣區!E:E,0))</f>
        <v>4月,6月</v>
      </c>
      <c r="W1783" s="3" t="str">
        <f t="shared" si="340"/>
        <v>Y</v>
      </c>
      <c r="X1783" s="3" t="str">
        <f t="shared" si="341"/>
        <v/>
      </c>
      <c r="Y1783" s="3" t="str">
        <f t="shared" si="342"/>
        <v/>
      </c>
      <c r="Z1783" s="3" t="str">
        <f t="shared" si="343"/>
        <v/>
      </c>
      <c r="AA1783" s="3" t="str">
        <f t="shared" si="344"/>
        <v/>
      </c>
      <c r="AB1783" s="249" t="str">
        <f t="shared" si="345"/>
        <v/>
      </c>
      <c r="AC1783" s="3" t="str">
        <f t="shared" si="346"/>
        <v/>
      </c>
      <c r="AD1783" s="5" t="str">
        <f t="shared" si="349"/>
        <v/>
      </c>
      <c r="AE1783" s="3" t="str">
        <f t="shared" si="347"/>
        <v/>
      </c>
      <c r="AF1783" s="3"/>
      <c r="AH1783">
        <f>MATCH(ROUND(M1783,0)&amp;ROUND(N1783,0),樣點!N:N,0)</f>
        <v>931</v>
      </c>
      <c r="AI1783" s="5">
        <f t="shared" si="348"/>
        <v>1.4583333977498114E-2</v>
      </c>
    </row>
    <row r="1784" spans="3:35">
      <c r="C1784" s="246" t="s">
        <v>824</v>
      </c>
      <c r="D1784" s="246" t="s">
        <v>849</v>
      </c>
      <c r="E1784" s="246" t="s">
        <v>877</v>
      </c>
      <c r="F1784" s="246" t="s">
        <v>880</v>
      </c>
      <c r="G1784" s="246">
        <v>2019</v>
      </c>
      <c r="H1784" s="246">
        <v>6</v>
      </c>
      <c r="I1784" s="246">
        <v>20</v>
      </c>
      <c r="J1784" s="246">
        <v>2</v>
      </c>
      <c r="K1784" s="246" t="s">
        <v>881</v>
      </c>
      <c r="L1784" s="247">
        <v>5</v>
      </c>
      <c r="M1784" s="246">
        <v>267302</v>
      </c>
      <c r="N1784" s="246">
        <v>2725400</v>
      </c>
      <c r="O1784" s="246">
        <v>9</v>
      </c>
      <c r="P1784" s="246">
        <v>16</v>
      </c>
      <c r="Q1784" s="246">
        <v>0</v>
      </c>
      <c r="R1784" s="246"/>
      <c r="S1784" s="246" t="s">
        <v>90</v>
      </c>
      <c r="T1784" s="246" t="s">
        <v>863</v>
      </c>
      <c r="U1784" s="246"/>
      <c r="V1784" t="str">
        <f>INDEX(樣區!H:H,MATCH(F1784,樣區!E:E,0))</f>
        <v>4月,6月</v>
      </c>
      <c r="W1784" s="3" t="str">
        <f t="shared" si="340"/>
        <v>Y</v>
      </c>
      <c r="X1784" s="3" t="str">
        <f t="shared" si="341"/>
        <v/>
      </c>
      <c r="Y1784" s="3" t="str">
        <f t="shared" si="342"/>
        <v/>
      </c>
      <c r="Z1784" s="3" t="str">
        <f t="shared" si="343"/>
        <v/>
      </c>
      <c r="AA1784" s="3" t="str">
        <f t="shared" si="344"/>
        <v/>
      </c>
      <c r="AB1784" s="249" t="str">
        <f t="shared" si="345"/>
        <v/>
      </c>
      <c r="AC1784" s="3" t="str">
        <f t="shared" si="346"/>
        <v>請填最主要的棲地類型，其餘的可在備注補充說明</v>
      </c>
      <c r="AD1784" s="5" t="str">
        <f t="shared" si="349"/>
        <v/>
      </c>
      <c r="AE1784" s="3" t="str">
        <f t="shared" si="347"/>
        <v/>
      </c>
      <c r="AF1784" s="3"/>
      <c r="AH1784">
        <f>MATCH(ROUND(M1784,0)&amp;ROUND(N1784,0),樣點!N:N,0)</f>
        <v>932</v>
      </c>
      <c r="AI1784" s="5">
        <f t="shared" si="348"/>
        <v>8.3333330112509429E-3</v>
      </c>
    </row>
    <row r="1785" spans="3:35">
      <c r="C1785" s="246" t="s">
        <v>824</v>
      </c>
      <c r="D1785" s="246" t="s">
        <v>849</v>
      </c>
      <c r="E1785" s="246" t="s">
        <v>877</v>
      </c>
      <c r="F1785" s="246" t="s">
        <v>880</v>
      </c>
      <c r="G1785" s="246">
        <v>2019</v>
      </c>
      <c r="H1785" s="246">
        <v>6</v>
      </c>
      <c r="I1785" s="246">
        <v>20</v>
      </c>
      <c r="J1785" s="246">
        <v>2</v>
      </c>
      <c r="K1785" s="246" t="s">
        <v>881</v>
      </c>
      <c r="L1785" s="247">
        <v>6</v>
      </c>
      <c r="M1785" s="246">
        <v>267502</v>
      </c>
      <c r="N1785" s="246">
        <v>2725396</v>
      </c>
      <c r="O1785" s="246">
        <v>9</v>
      </c>
      <c r="P1785" s="246">
        <v>28</v>
      </c>
      <c r="Q1785" s="246">
        <v>0</v>
      </c>
      <c r="R1785" s="246"/>
      <c r="S1785" s="246" t="s">
        <v>90</v>
      </c>
      <c r="T1785" s="246" t="s">
        <v>863</v>
      </c>
      <c r="U1785" s="246"/>
      <c r="V1785" t="str">
        <f>INDEX(樣區!H:H,MATCH(F1785,樣區!E:E,0))</f>
        <v>4月,6月</v>
      </c>
      <c r="W1785" s="3" t="str">
        <f t="shared" si="340"/>
        <v>Y</v>
      </c>
      <c r="X1785" s="3" t="str">
        <f t="shared" si="341"/>
        <v/>
      </c>
      <c r="Y1785" s="3" t="str">
        <f t="shared" si="342"/>
        <v/>
      </c>
      <c r="Z1785" s="3" t="str">
        <f t="shared" si="343"/>
        <v/>
      </c>
      <c r="AA1785" s="3" t="str">
        <f t="shared" si="344"/>
        <v/>
      </c>
      <c r="AB1785" s="249" t="str">
        <f t="shared" si="345"/>
        <v/>
      </c>
      <c r="AC1785" s="3" t="str">
        <f t="shared" si="346"/>
        <v>請填最主要的棲地類型，其餘的可在備注補充說明</v>
      </c>
      <c r="AD1785" s="5" t="str">
        <f t="shared" si="349"/>
        <v/>
      </c>
      <c r="AE1785" s="3" t="str">
        <f t="shared" si="347"/>
        <v/>
      </c>
      <c r="AF1785" s="3"/>
      <c r="AH1785">
        <f>MATCH(ROUND(M1785,0)&amp;ROUND(N1785,0),樣點!N:N,0)</f>
        <v>933</v>
      </c>
      <c r="AI1785" s="5" t="str">
        <f t="shared" si="348"/>
        <v/>
      </c>
    </row>
    <row r="1786" spans="3:35">
      <c r="C1786" s="246" t="s">
        <v>824</v>
      </c>
      <c r="D1786" s="246" t="s">
        <v>849</v>
      </c>
      <c r="E1786" s="246" t="s">
        <v>882</v>
      </c>
      <c r="F1786" s="246" t="s">
        <v>883</v>
      </c>
      <c r="G1786" s="246">
        <v>2019</v>
      </c>
      <c r="H1786" s="246">
        <v>5</v>
      </c>
      <c r="I1786" s="246">
        <v>3</v>
      </c>
      <c r="J1786" s="246">
        <v>1</v>
      </c>
      <c r="K1786" s="246" t="s">
        <v>884</v>
      </c>
      <c r="L1786" s="247">
        <v>1</v>
      </c>
      <c r="M1786" s="246">
        <v>257773</v>
      </c>
      <c r="N1786" s="246">
        <v>2719083</v>
      </c>
      <c r="O1786" s="246">
        <v>8</v>
      </c>
      <c r="P1786" s="246">
        <v>45</v>
      </c>
      <c r="Q1786" s="246">
        <v>0</v>
      </c>
      <c r="R1786" s="246"/>
      <c r="S1786" s="246" t="s">
        <v>90</v>
      </c>
      <c r="T1786" s="246" t="s">
        <v>32</v>
      </c>
      <c r="U1786" s="246"/>
      <c r="V1786" t="str">
        <f>INDEX(樣區!H:H,MATCH(F1786,樣區!E:E,0))</f>
        <v>4月,6月</v>
      </c>
      <c r="W1786" s="3" t="str">
        <f t="shared" si="340"/>
        <v>Y</v>
      </c>
      <c r="X1786" s="3" t="str">
        <f t="shared" si="341"/>
        <v/>
      </c>
      <c r="Y1786" s="3" t="str">
        <f t="shared" si="342"/>
        <v/>
      </c>
      <c r="Z1786" s="3" t="str">
        <f t="shared" si="343"/>
        <v/>
      </c>
      <c r="AA1786" s="3" t="str">
        <f t="shared" si="344"/>
        <v/>
      </c>
      <c r="AB1786" s="249" t="str">
        <f t="shared" si="345"/>
        <v/>
      </c>
      <c r="AC1786" s="3" t="str">
        <f t="shared" si="346"/>
        <v/>
      </c>
      <c r="AD1786" s="5" t="str">
        <f t="shared" si="349"/>
        <v/>
      </c>
      <c r="AE1786" s="3" t="str">
        <f t="shared" si="347"/>
        <v/>
      </c>
      <c r="AF1786" s="3"/>
      <c r="AH1786">
        <f>MATCH(ROUND(M1786,0)&amp;ROUND(N1786,0),樣點!N:N,0)</f>
        <v>934</v>
      </c>
      <c r="AI1786" s="5">
        <f t="shared" si="348"/>
        <v>9.0277779963798821E-3</v>
      </c>
    </row>
    <row r="1787" spans="3:35">
      <c r="C1787" s="246" t="s">
        <v>824</v>
      </c>
      <c r="D1787" s="246" t="s">
        <v>849</v>
      </c>
      <c r="E1787" s="246" t="s">
        <v>882</v>
      </c>
      <c r="F1787" s="246" t="s">
        <v>883</v>
      </c>
      <c r="G1787" s="246">
        <v>2019</v>
      </c>
      <c r="H1787" s="246">
        <v>5</v>
      </c>
      <c r="I1787" s="246">
        <v>3</v>
      </c>
      <c r="J1787" s="246">
        <v>1</v>
      </c>
      <c r="K1787" s="246" t="s">
        <v>884</v>
      </c>
      <c r="L1787" s="247">
        <v>2</v>
      </c>
      <c r="M1787" s="246">
        <v>257949</v>
      </c>
      <c r="N1787" s="246">
        <v>2718789</v>
      </c>
      <c r="O1787" s="246">
        <v>8</v>
      </c>
      <c r="P1787" s="246">
        <v>58</v>
      </c>
      <c r="Q1787" s="246">
        <v>0</v>
      </c>
      <c r="R1787" s="246"/>
      <c r="S1787" s="246" t="s">
        <v>90</v>
      </c>
      <c r="T1787" s="246" t="s">
        <v>133</v>
      </c>
      <c r="U1787" s="246"/>
      <c r="V1787" t="str">
        <f>INDEX(樣區!H:H,MATCH(F1787,樣區!E:E,0))</f>
        <v>4月,6月</v>
      </c>
      <c r="W1787" s="3" t="str">
        <f t="shared" si="340"/>
        <v>Y</v>
      </c>
      <c r="X1787" s="3" t="str">
        <f t="shared" si="341"/>
        <v/>
      </c>
      <c r="Y1787" s="3" t="str">
        <f t="shared" si="342"/>
        <v/>
      </c>
      <c r="Z1787" s="3" t="str">
        <f t="shared" si="343"/>
        <v/>
      </c>
      <c r="AA1787" s="3" t="str">
        <f t="shared" si="344"/>
        <v/>
      </c>
      <c r="AB1787" s="249" t="str">
        <f t="shared" si="345"/>
        <v/>
      </c>
      <c r="AC1787" s="3" t="str">
        <f t="shared" si="346"/>
        <v/>
      </c>
      <c r="AD1787" s="5" t="str">
        <f t="shared" si="349"/>
        <v/>
      </c>
      <c r="AE1787" s="3" t="str">
        <f t="shared" si="347"/>
        <v/>
      </c>
      <c r="AF1787" s="3"/>
      <c r="AH1787">
        <f>MATCH(ROUND(M1787,0)&amp;ROUND(N1787,0),樣點!N:N,0)</f>
        <v>935</v>
      </c>
      <c r="AI1787" s="5">
        <f t="shared" si="348"/>
        <v>1.2499999953433871E-2</v>
      </c>
    </row>
    <row r="1788" spans="3:35">
      <c r="C1788" s="246" t="s">
        <v>824</v>
      </c>
      <c r="D1788" s="246" t="s">
        <v>849</v>
      </c>
      <c r="E1788" s="246" t="s">
        <v>882</v>
      </c>
      <c r="F1788" s="246" t="s">
        <v>883</v>
      </c>
      <c r="G1788" s="246">
        <v>2019</v>
      </c>
      <c r="H1788" s="246">
        <v>5</v>
      </c>
      <c r="I1788" s="246">
        <v>3</v>
      </c>
      <c r="J1788" s="246">
        <v>1</v>
      </c>
      <c r="K1788" s="246" t="s">
        <v>884</v>
      </c>
      <c r="L1788" s="247">
        <v>3</v>
      </c>
      <c r="M1788" s="246">
        <v>257821</v>
      </c>
      <c r="N1788" s="246">
        <v>2718603</v>
      </c>
      <c r="O1788" s="246">
        <v>9</v>
      </c>
      <c r="P1788" s="246">
        <v>16</v>
      </c>
      <c r="Q1788" s="246">
        <v>0</v>
      </c>
      <c r="R1788" s="246"/>
      <c r="S1788" s="246" t="s">
        <v>90</v>
      </c>
      <c r="T1788" s="246" t="s">
        <v>133</v>
      </c>
      <c r="U1788" s="246"/>
      <c r="V1788" t="str">
        <f>INDEX(樣區!H:H,MATCH(F1788,樣區!E:E,0))</f>
        <v>4月,6月</v>
      </c>
      <c r="W1788" s="3" t="str">
        <f t="shared" si="340"/>
        <v>N</v>
      </c>
      <c r="X1788" s="3" t="str">
        <f t="shared" si="341"/>
        <v/>
      </c>
      <c r="Y1788" s="3" t="str">
        <f t="shared" si="342"/>
        <v/>
      </c>
      <c r="Z1788" s="3" t="str">
        <f t="shared" si="343"/>
        <v/>
      </c>
      <c r="AA1788" s="3" t="str">
        <f t="shared" si="344"/>
        <v/>
      </c>
      <c r="AB1788" s="2" t="str">
        <f t="shared" si="345"/>
        <v/>
      </c>
      <c r="AC1788" s="3" t="str">
        <f t="shared" si="346"/>
        <v/>
      </c>
      <c r="AD1788" s="5" t="str">
        <f>IF(ISBLANK(O1788),"需記錄時間",IFERROR(IF((AI1788-TIME(0,5,59))&lt;0,"需計滿6分鍾",""),""))</f>
        <v/>
      </c>
      <c r="AE1788" s="3" t="str">
        <f t="shared" si="347"/>
        <v/>
      </c>
      <c r="AF1788" s="3"/>
      <c r="AH1788" t="e">
        <f>MATCH(ROUND(M1788,0)&amp;ROUND(N1788,0),樣點!N:N,0)</f>
        <v>#N/A</v>
      </c>
      <c r="AI1788" s="5">
        <f t="shared" si="348"/>
        <v>8.3333330112509429E-3</v>
      </c>
    </row>
    <row r="1789" spans="3:35">
      <c r="C1789" s="246" t="s">
        <v>824</v>
      </c>
      <c r="D1789" s="246" t="s">
        <v>849</v>
      </c>
      <c r="E1789" s="246" t="s">
        <v>882</v>
      </c>
      <c r="F1789" s="246" t="s">
        <v>883</v>
      </c>
      <c r="G1789" s="246">
        <v>2019</v>
      </c>
      <c r="H1789" s="246">
        <v>5</v>
      </c>
      <c r="I1789" s="246">
        <v>3</v>
      </c>
      <c r="J1789" s="246">
        <v>1</v>
      </c>
      <c r="K1789" s="246" t="s">
        <v>884</v>
      </c>
      <c r="L1789" s="247">
        <v>4</v>
      </c>
      <c r="M1789" s="246">
        <v>257752</v>
      </c>
      <c r="N1789" s="246">
        <v>2718452</v>
      </c>
      <c r="O1789" s="246">
        <v>9</v>
      </c>
      <c r="P1789" s="246">
        <v>28</v>
      </c>
      <c r="Q1789" s="246">
        <v>0</v>
      </c>
      <c r="R1789" s="246"/>
      <c r="S1789" s="246" t="s">
        <v>90</v>
      </c>
      <c r="T1789" s="246" t="s">
        <v>54</v>
      </c>
      <c r="U1789" s="246"/>
      <c r="V1789" t="str">
        <f>INDEX(樣區!H:H,MATCH(F1789,樣區!E:E,0))</f>
        <v>4月,6月</v>
      </c>
      <c r="W1789" s="3" t="str">
        <f t="shared" si="340"/>
        <v>N</v>
      </c>
      <c r="X1789" s="3" t="str">
        <f t="shared" si="341"/>
        <v/>
      </c>
      <c r="Y1789" s="3" t="str">
        <f t="shared" si="342"/>
        <v/>
      </c>
      <c r="Z1789" s="3" t="str">
        <f t="shared" si="343"/>
        <v/>
      </c>
      <c r="AA1789" s="3" t="str">
        <f t="shared" si="344"/>
        <v/>
      </c>
      <c r="AB1789" s="2" t="str">
        <f t="shared" si="345"/>
        <v/>
      </c>
      <c r="AC1789" s="3" t="str">
        <f t="shared" si="346"/>
        <v/>
      </c>
      <c r="AD1789" s="5" t="str">
        <f>IF(ISBLANK(O1789),"需記錄時間",IFERROR(IF((AI1789-TIME(0,5,59))&lt;0,"需計滿6分鍾",""),""))</f>
        <v/>
      </c>
      <c r="AE1789" s="3" t="str">
        <f t="shared" si="347"/>
        <v/>
      </c>
      <c r="AF1789" s="3"/>
      <c r="AH1789" t="e">
        <f>MATCH(ROUND(M1789,0)&amp;ROUND(N1789,0),樣點!N:N,0)</f>
        <v>#N/A</v>
      </c>
      <c r="AI1789" s="5">
        <f t="shared" si="348"/>
        <v>9.0277779963798821E-3</v>
      </c>
    </row>
    <row r="1790" spans="3:35">
      <c r="C1790" s="246" t="s">
        <v>824</v>
      </c>
      <c r="D1790" s="246" t="s">
        <v>849</v>
      </c>
      <c r="E1790" s="246" t="s">
        <v>882</v>
      </c>
      <c r="F1790" s="246" t="s">
        <v>883</v>
      </c>
      <c r="G1790" s="246">
        <v>2019</v>
      </c>
      <c r="H1790" s="246">
        <v>5</v>
      </c>
      <c r="I1790" s="246">
        <v>3</v>
      </c>
      <c r="J1790" s="246">
        <v>1</v>
      </c>
      <c r="K1790" s="246" t="s">
        <v>884</v>
      </c>
      <c r="L1790" s="247">
        <v>5</v>
      </c>
      <c r="M1790" s="246">
        <v>258053</v>
      </c>
      <c r="N1790" s="246">
        <v>2719351</v>
      </c>
      <c r="O1790" s="246">
        <v>9</v>
      </c>
      <c r="P1790" s="246">
        <v>41</v>
      </c>
      <c r="Q1790" s="246">
        <v>0</v>
      </c>
      <c r="R1790" s="246"/>
      <c r="S1790" s="246" t="s">
        <v>90</v>
      </c>
      <c r="T1790" s="246" t="s">
        <v>26</v>
      </c>
      <c r="U1790" s="246"/>
      <c r="V1790" t="str">
        <f>INDEX(樣區!H:H,MATCH(F1790,樣區!E:E,0))</f>
        <v>4月,6月</v>
      </c>
      <c r="W1790" s="3" t="str">
        <f t="shared" si="340"/>
        <v>Y</v>
      </c>
      <c r="X1790" s="3" t="str">
        <f t="shared" si="341"/>
        <v/>
      </c>
      <c r="Y1790" s="3" t="str">
        <f t="shared" si="342"/>
        <v/>
      </c>
      <c r="Z1790" s="3" t="str">
        <f t="shared" si="343"/>
        <v/>
      </c>
      <c r="AA1790" s="3" t="str">
        <f t="shared" si="344"/>
        <v/>
      </c>
      <c r="AB1790" s="249" t="str">
        <f t="shared" si="345"/>
        <v/>
      </c>
      <c r="AC1790" s="3" t="str">
        <f t="shared" si="346"/>
        <v/>
      </c>
      <c r="AD1790" s="5" t="str">
        <f t="shared" ref="AD1790:AD1812" si="350">IF(ISBLANK(O1790),"需記錄時間",IFERROR(IF((AI1790-TIME(0,5,59))&lt;0,"需計滿6分鐘",""),""))</f>
        <v/>
      </c>
      <c r="AE1790" s="3" t="str">
        <f t="shared" si="347"/>
        <v/>
      </c>
      <c r="AF1790" s="3"/>
      <c r="AH1790">
        <f>MATCH(ROUND(M1790,0)&amp;ROUND(N1790,0),樣點!N:N,0)</f>
        <v>938</v>
      </c>
      <c r="AI1790" s="5">
        <f t="shared" si="348"/>
        <v>8.3333330112509429E-3</v>
      </c>
    </row>
    <row r="1791" spans="3:35">
      <c r="C1791" s="246" t="s">
        <v>824</v>
      </c>
      <c r="D1791" s="246" t="s">
        <v>849</v>
      </c>
      <c r="E1791" s="246" t="s">
        <v>882</v>
      </c>
      <c r="F1791" s="246" t="s">
        <v>883</v>
      </c>
      <c r="G1791" s="246">
        <v>2019</v>
      </c>
      <c r="H1791" s="246">
        <v>5</v>
      </c>
      <c r="I1791" s="246">
        <v>3</v>
      </c>
      <c r="J1791" s="246">
        <v>1</v>
      </c>
      <c r="K1791" s="246" t="s">
        <v>884</v>
      </c>
      <c r="L1791" s="247">
        <v>6</v>
      </c>
      <c r="M1791" s="246">
        <v>258174</v>
      </c>
      <c r="N1791" s="246">
        <v>2719507</v>
      </c>
      <c r="O1791" s="246">
        <v>9</v>
      </c>
      <c r="P1791" s="246">
        <v>53</v>
      </c>
      <c r="Q1791" s="246">
        <v>0</v>
      </c>
      <c r="R1791" s="246"/>
      <c r="S1791" s="246" t="s">
        <v>90</v>
      </c>
      <c r="T1791" s="246" t="s">
        <v>133</v>
      </c>
      <c r="U1791" s="246"/>
      <c r="V1791" t="str">
        <f>INDEX(樣區!H:H,MATCH(F1791,樣區!E:E,0))</f>
        <v>4月,6月</v>
      </c>
      <c r="W1791" s="3" t="str">
        <f t="shared" si="340"/>
        <v>Y</v>
      </c>
      <c r="X1791" s="3" t="str">
        <f t="shared" si="341"/>
        <v/>
      </c>
      <c r="Y1791" s="3" t="str">
        <f t="shared" si="342"/>
        <v/>
      </c>
      <c r="Z1791" s="3" t="str">
        <f t="shared" si="343"/>
        <v/>
      </c>
      <c r="AA1791" s="3" t="str">
        <f t="shared" si="344"/>
        <v/>
      </c>
      <c r="AB1791" s="249" t="str">
        <f t="shared" si="345"/>
        <v/>
      </c>
      <c r="AC1791" s="3" t="str">
        <f t="shared" si="346"/>
        <v/>
      </c>
      <c r="AD1791" s="5" t="str">
        <f t="shared" si="350"/>
        <v/>
      </c>
      <c r="AE1791" s="3" t="str">
        <f t="shared" si="347"/>
        <v/>
      </c>
      <c r="AF1791" s="3"/>
      <c r="AH1791">
        <f>MATCH(ROUND(M1791,0)&amp;ROUND(N1791,0),樣點!N:N,0)</f>
        <v>939</v>
      </c>
      <c r="AI1791" s="5" t="str">
        <f t="shared" si="348"/>
        <v/>
      </c>
    </row>
    <row r="1792" spans="3:35">
      <c r="C1792" s="246" t="s">
        <v>824</v>
      </c>
      <c r="D1792" s="246" t="s">
        <v>849</v>
      </c>
      <c r="E1792" s="246" t="s">
        <v>882</v>
      </c>
      <c r="F1792" s="246" t="s">
        <v>883</v>
      </c>
      <c r="G1792" s="246">
        <v>2019</v>
      </c>
      <c r="H1792" s="246">
        <v>6</v>
      </c>
      <c r="I1792" s="246">
        <v>4</v>
      </c>
      <c r="J1792" s="246">
        <v>2</v>
      </c>
      <c r="K1792" s="246" t="s">
        <v>885</v>
      </c>
      <c r="L1792" s="247">
        <v>1</v>
      </c>
      <c r="M1792" s="246">
        <v>257773</v>
      </c>
      <c r="N1792" s="246">
        <v>2719083</v>
      </c>
      <c r="O1792" s="246">
        <v>8</v>
      </c>
      <c r="P1792" s="246">
        <v>50</v>
      </c>
      <c r="Q1792" s="246">
        <v>0</v>
      </c>
      <c r="R1792" s="246"/>
      <c r="S1792" s="246" t="s">
        <v>90</v>
      </c>
      <c r="T1792" s="246" t="s">
        <v>32</v>
      </c>
      <c r="U1792" s="246"/>
      <c r="V1792" t="str">
        <f>INDEX(樣區!H:H,MATCH(F1792,樣區!E:E,0))</f>
        <v>4月,6月</v>
      </c>
      <c r="W1792" s="3" t="str">
        <f t="shared" si="340"/>
        <v>Y</v>
      </c>
      <c r="X1792" s="3" t="str">
        <f t="shared" si="341"/>
        <v/>
      </c>
      <c r="Y1792" s="3" t="str">
        <f t="shared" si="342"/>
        <v/>
      </c>
      <c r="Z1792" s="3" t="str">
        <f t="shared" si="343"/>
        <v/>
      </c>
      <c r="AA1792" s="3" t="str">
        <f t="shared" si="344"/>
        <v/>
      </c>
      <c r="AB1792" s="249" t="str">
        <f t="shared" si="345"/>
        <v/>
      </c>
      <c r="AC1792" s="3" t="str">
        <f t="shared" si="346"/>
        <v/>
      </c>
      <c r="AD1792" s="5" t="str">
        <f t="shared" si="350"/>
        <v/>
      </c>
      <c r="AE1792" s="3" t="str">
        <f t="shared" si="347"/>
        <v/>
      </c>
      <c r="AF1792" s="3"/>
      <c r="AH1792">
        <f>MATCH(ROUND(M1792,0)&amp;ROUND(N1792,0),樣點!N:N,0)</f>
        <v>934</v>
      </c>
      <c r="AI1792" s="5">
        <f t="shared" si="348"/>
        <v>1.7361111007630825E-2</v>
      </c>
    </row>
    <row r="1793" spans="3:35">
      <c r="C1793" s="246" t="s">
        <v>824</v>
      </c>
      <c r="D1793" s="246" t="s">
        <v>849</v>
      </c>
      <c r="E1793" s="246" t="s">
        <v>882</v>
      </c>
      <c r="F1793" s="246" t="s">
        <v>883</v>
      </c>
      <c r="G1793" s="246">
        <v>2019</v>
      </c>
      <c r="H1793" s="246">
        <v>6</v>
      </c>
      <c r="I1793" s="246">
        <v>4</v>
      </c>
      <c r="J1793" s="246">
        <v>2</v>
      </c>
      <c r="K1793" s="246" t="s">
        <v>885</v>
      </c>
      <c r="L1793" s="247">
        <v>2</v>
      </c>
      <c r="M1793" s="246">
        <v>257949</v>
      </c>
      <c r="N1793" s="246">
        <v>2718789</v>
      </c>
      <c r="O1793" s="246">
        <v>9</v>
      </c>
      <c r="P1793" s="246">
        <v>15</v>
      </c>
      <c r="Q1793" s="246">
        <v>0</v>
      </c>
      <c r="R1793" s="246"/>
      <c r="S1793" s="246" t="s">
        <v>90</v>
      </c>
      <c r="T1793" s="246" t="s">
        <v>133</v>
      </c>
      <c r="U1793" s="246"/>
      <c r="V1793" t="str">
        <f>INDEX(樣區!H:H,MATCH(F1793,樣區!E:E,0))</f>
        <v>4月,6月</v>
      </c>
      <c r="W1793" s="3" t="str">
        <f t="shared" si="340"/>
        <v>Y</v>
      </c>
      <c r="X1793" s="3" t="str">
        <f t="shared" si="341"/>
        <v/>
      </c>
      <c r="Y1793" s="3" t="str">
        <f t="shared" si="342"/>
        <v/>
      </c>
      <c r="Z1793" s="3" t="str">
        <f t="shared" si="343"/>
        <v/>
      </c>
      <c r="AA1793" s="3" t="str">
        <f t="shared" si="344"/>
        <v/>
      </c>
      <c r="AB1793" s="249" t="str">
        <f t="shared" si="345"/>
        <v/>
      </c>
      <c r="AC1793" s="3" t="str">
        <f t="shared" si="346"/>
        <v/>
      </c>
      <c r="AD1793" s="5" t="str">
        <f t="shared" si="350"/>
        <v/>
      </c>
      <c r="AE1793" s="3" t="str">
        <f t="shared" si="347"/>
        <v/>
      </c>
      <c r="AF1793" s="3"/>
      <c r="AH1793">
        <f>MATCH(ROUND(M1793,0)&amp;ROUND(N1793,0),樣點!N:N,0)</f>
        <v>935</v>
      </c>
      <c r="AI1793" s="5">
        <f t="shared" si="348"/>
        <v>6.9444450200535357E-3</v>
      </c>
    </row>
    <row r="1794" spans="3:35">
      <c r="C1794" s="246" t="s">
        <v>824</v>
      </c>
      <c r="D1794" s="246" t="s">
        <v>849</v>
      </c>
      <c r="E1794" s="246" t="s">
        <v>882</v>
      </c>
      <c r="F1794" s="246" t="s">
        <v>883</v>
      </c>
      <c r="G1794" s="246">
        <v>2019</v>
      </c>
      <c r="H1794" s="246">
        <v>6</v>
      </c>
      <c r="I1794" s="246">
        <v>4</v>
      </c>
      <c r="J1794" s="246">
        <v>2</v>
      </c>
      <c r="K1794" s="246" t="s">
        <v>885</v>
      </c>
      <c r="L1794" s="247">
        <v>3</v>
      </c>
      <c r="M1794" s="246">
        <v>257765</v>
      </c>
      <c r="N1794" s="246">
        <v>2718564</v>
      </c>
      <c r="O1794" s="246">
        <v>9</v>
      </c>
      <c r="P1794" s="246">
        <v>25</v>
      </c>
      <c r="Q1794" s="246">
        <v>0</v>
      </c>
      <c r="R1794" s="246"/>
      <c r="S1794" s="246" t="s">
        <v>90</v>
      </c>
      <c r="T1794" s="246" t="s">
        <v>133</v>
      </c>
      <c r="U1794" s="246"/>
      <c r="V1794" t="str">
        <f>INDEX(樣區!H:H,MATCH(F1794,樣區!E:E,0))</f>
        <v>4月,6月</v>
      </c>
      <c r="W1794" s="3" t="str">
        <f t="shared" ref="W1794:W1857" si="351">IF(ISNUMBER(AH1794),"Y","N")</f>
        <v>Y</v>
      </c>
      <c r="X1794" s="3" t="str">
        <f t="shared" ref="X1794:X1857" si="352">IF(OR(ISBLANK(H1794),ISBLANK(I1794)),"需記錄日期","")</f>
        <v/>
      </c>
      <c r="Y1794" s="3" t="str">
        <f t="shared" ref="Y1794:Y1857" si="353">IF(O1794&gt;9,"時間太晚","")</f>
        <v/>
      </c>
      <c r="Z1794" s="3" t="str">
        <f t="shared" ref="Z1794:Z1857" si="354">IF(ISBLANK(Q1794),"需記錄數量",IF(Q1794&gt;2,"2隻以上，請記為猴群",""))</f>
        <v/>
      </c>
      <c r="AA1794" s="3" t="str">
        <f t="shared" ref="AA1794:AA1857" si="355">IF(OR(Q1794=1,Q1794=2),IF(ISTEXT(R1794),"","需記錄距離"),"")</f>
        <v/>
      </c>
      <c r="AB1794" s="249" t="str">
        <f t="shared" ref="AB1794:AB1857" si="356">IF(S1794="Y",IF(Q1794&lt;&gt;2,"有叫聲應為猴群",""),"")</f>
        <v/>
      </c>
      <c r="AC1794" s="3" t="str">
        <f t="shared" ref="AC1794:AC1857" si="357">IF(ISBLANK(T1794),"需記錄棲地類型",IF(LEN(T1794)&lt;&gt;2,"請填最主要的棲地類型，其餘的可在備注補充說明",""))</f>
        <v/>
      </c>
      <c r="AD1794" s="5" t="str">
        <f t="shared" si="350"/>
        <v/>
      </c>
      <c r="AE1794" s="3" t="str">
        <f t="shared" ref="AE1794:AE1857" si="358">IF(COUNTIF(U1794,"*搖樹*")=1,IF(Q1794&lt;&gt;2,"有搖樹行為應為猴群",""),"")</f>
        <v/>
      </c>
      <c r="AF1794" s="3"/>
      <c r="AH1794">
        <f>MATCH(ROUND(M1794,0)&amp;ROUND(N1794,0),樣點!N:N,0)</f>
        <v>936</v>
      </c>
      <c r="AI1794" s="5">
        <f t="shared" ref="AI1794:AI1857" si="359">IF((F1795&amp;J1795)=(F1794&amp;J1794),ABS((DATE(G1795,H1795,I1795)&amp;TIME(O1795,P1795,0))-(DATE(G1794,H1794,I1794)&amp;TIME(O1794,P1794,0))),"")</f>
        <v>7.6388890156522393E-3</v>
      </c>
    </row>
    <row r="1795" spans="3:35">
      <c r="C1795" s="246" t="s">
        <v>824</v>
      </c>
      <c r="D1795" s="246" t="s">
        <v>849</v>
      </c>
      <c r="E1795" s="246" t="s">
        <v>882</v>
      </c>
      <c r="F1795" s="246" t="s">
        <v>883</v>
      </c>
      <c r="G1795" s="246">
        <v>2019</v>
      </c>
      <c r="H1795" s="246">
        <v>6</v>
      </c>
      <c r="I1795" s="246">
        <v>4</v>
      </c>
      <c r="J1795" s="246">
        <v>2</v>
      </c>
      <c r="K1795" s="246" t="s">
        <v>885</v>
      </c>
      <c r="L1795" s="247">
        <v>4</v>
      </c>
      <c r="M1795" s="246">
        <v>257664</v>
      </c>
      <c r="N1795" s="246">
        <v>2718096</v>
      </c>
      <c r="O1795" s="246">
        <v>9</v>
      </c>
      <c r="P1795" s="246">
        <v>36</v>
      </c>
      <c r="Q1795" s="246">
        <v>0</v>
      </c>
      <c r="R1795" s="246"/>
      <c r="S1795" s="246" t="s">
        <v>90</v>
      </c>
      <c r="T1795" s="246" t="s">
        <v>54</v>
      </c>
      <c r="U1795" s="246"/>
      <c r="V1795" t="str">
        <f>INDEX(樣區!H:H,MATCH(F1795,樣區!E:E,0))</f>
        <v>4月,6月</v>
      </c>
      <c r="W1795" s="3" t="str">
        <f t="shared" si="351"/>
        <v>Y</v>
      </c>
      <c r="X1795" s="3" t="str">
        <f t="shared" si="352"/>
        <v/>
      </c>
      <c r="Y1795" s="3" t="str">
        <f t="shared" si="353"/>
        <v/>
      </c>
      <c r="Z1795" s="3" t="str">
        <f t="shared" si="354"/>
        <v/>
      </c>
      <c r="AA1795" s="3" t="str">
        <f t="shared" si="355"/>
        <v/>
      </c>
      <c r="AB1795" s="249" t="str">
        <f t="shared" si="356"/>
        <v/>
      </c>
      <c r="AC1795" s="3" t="str">
        <f t="shared" si="357"/>
        <v/>
      </c>
      <c r="AD1795" s="5" t="str">
        <f t="shared" si="350"/>
        <v/>
      </c>
      <c r="AE1795" s="3" t="str">
        <f t="shared" si="358"/>
        <v/>
      </c>
      <c r="AF1795" s="3"/>
      <c r="AH1795">
        <f>MATCH(ROUND(M1795,0)&amp;ROUND(N1795,0),樣點!N:N,0)</f>
        <v>937</v>
      </c>
      <c r="AI1795" s="5">
        <f t="shared" si="359"/>
        <v>6.2499999767169356E-3</v>
      </c>
    </row>
    <row r="1796" spans="3:35">
      <c r="C1796" s="246" t="s">
        <v>824</v>
      </c>
      <c r="D1796" s="246" t="s">
        <v>849</v>
      </c>
      <c r="E1796" s="246" t="s">
        <v>882</v>
      </c>
      <c r="F1796" s="246" t="s">
        <v>883</v>
      </c>
      <c r="G1796" s="246">
        <v>2019</v>
      </c>
      <c r="H1796" s="246">
        <v>6</v>
      </c>
      <c r="I1796" s="246">
        <v>4</v>
      </c>
      <c r="J1796" s="246">
        <v>2</v>
      </c>
      <c r="K1796" s="246" t="s">
        <v>885</v>
      </c>
      <c r="L1796" s="247">
        <v>5</v>
      </c>
      <c r="M1796" s="246">
        <v>258053</v>
      </c>
      <c r="N1796" s="246">
        <v>2719351</v>
      </c>
      <c r="O1796" s="246">
        <v>9</v>
      </c>
      <c r="P1796" s="246">
        <v>45</v>
      </c>
      <c r="Q1796" s="246">
        <v>0</v>
      </c>
      <c r="R1796" s="246"/>
      <c r="S1796" s="246" t="s">
        <v>90</v>
      </c>
      <c r="T1796" s="246" t="s">
        <v>26</v>
      </c>
      <c r="U1796" s="246"/>
      <c r="V1796" t="str">
        <f>INDEX(樣區!H:H,MATCH(F1796,樣區!E:E,0))</f>
        <v>4月,6月</v>
      </c>
      <c r="W1796" s="3" t="str">
        <f t="shared" si="351"/>
        <v>Y</v>
      </c>
      <c r="X1796" s="3" t="str">
        <f t="shared" si="352"/>
        <v/>
      </c>
      <c r="Y1796" s="3" t="str">
        <f t="shared" si="353"/>
        <v/>
      </c>
      <c r="Z1796" s="3" t="str">
        <f t="shared" si="354"/>
        <v/>
      </c>
      <c r="AA1796" s="3" t="str">
        <f t="shared" si="355"/>
        <v/>
      </c>
      <c r="AB1796" s="249" t="str">
        <f t="shared" si="356"/>
        <v/>
      </c>
      <c r="AC1796" s="3" t="str">
        <f t="shared" si="357"/>
        <v/>
      </c>
      <c r="AD1796" s="5" t="str">
        <f t="shared" si="350"/>
        <v/>
      </c>
      <c r="AE1796" s="3" t="str">
        <f t="shared" si="358"/>
        <v/>
      </c>
      <c r="AF1796" s="3"/>
      <c r="AH1796">
        <f>MATCH(ROUND(M1796,0)&amp;ROUND(N1796,0),樣點!N:N,0)</f>
        <v>938</v>
      </c>
      <c r="AI1796" s="5">
        <f t="shared" si="359"/>
        <v>9.0277770068496466E-3</v>
      </c>
    </row>
    <row r="1797" spans="3:35">
      <c r="C1797" s="246" t="s">
        <v>824</v>
      </c>
      <c r="D1797" s="246" t="s">
        <v>849</v>
      </c>
      <c r="E1797" s="246" t="s">
        <v>882</v>
      </c>
      <c r="F1797" s="246" t="s">
        <v>883</v>
      </c>
      <c r="G1797" s="246">
        <v>2019</v>
      </c>
      <c r="H1797" s="246">
        <v>6</v>
      </c>
      <c r="I1797" s="246">
        <v>4</v>
      </c>
      <c r="J1797" s="246">
        <v>2</v>
      </c>
      <c r="K1797" s="246" t="s">
        <v>885</v>
      </c>
      <c r="L1797" s="247">
        <v>6</v>
      </c>
      <c r="M1797" s="246">
        <v>258174</v>
      </c>
      <c r="N1797" s="246">
        <v>2719507</v>
      </c>
      <c r="O1797" s="246">
        <v>9</v>
      </c>
      <c r="P1797" s="246">
        <v>58</v>
      </c>
      <c r="Q1797" s="246">
        <v>0</v>
      </c>
      <c r="R1797" s="246"/>
      <c r="S1797" s="246" t="s">
        <v>90</v>
      </c>
      <c r="T1797" s="246" t="s">
        <v>133</v>
      </c>
      <c r="U1797" s="246"/>
      <c r="V1797" t="str">
        <f>INDEX(樣區!H:H,MATCH(F1797,樣區!E:E,0))</f>
        <v>4月,6月</v>
      </c>
      <c r="W1797" s="3" t="str">
        <f t="shared" si="351"/>
        <v>Y</v>
      </c>
      <c r="X1797" s="3" t="str">
        <f t="shared" si="352"/>
        <v/>
      </c>
      <c r="Y1797" s="3" t="str">
        <f t="shared" si="353"/>
        <v/>
      </c>
      <c r="Z1797" s="3" t="str">
        <f t="shared" si="354"/>
        <v/>
      </c>
      <c r="AA1797" s="3" t="str">
        <f t="shared" si="355"/>
        <v/>
      </c>
      <c r="AB1797" s="249" t="str">
        <f t="shared" si="356"/>
        <v/>
      </c>
      <c r="AC1797" s="3" t="str">
        <f t="shared" si="357"/>
        <v/>
      </c>
      <c r="AD1797" s="5" t="str">
        <f t="shared" si="350"/>
        <v/>
      </c>
      <c r="AE1797" s="3" t="str">
        <f t="shared" si="358"/>
        <v/>
      </c>
      <c r="AF1797" s="3"/>
      <c r="AH1797">
        <f>MATCH(ROUND(M1797,0)&amp;ROUND(N1797,0),樣點!N:N,0)</f>
        <v>939</v>
      </c>
      <c r="AI1797" s="5" t="str">
        <f t="shared" si="359"/>
        <v/>
      </c>
    </row>
    <row r="1798" spans="3:35">
      <c r="C1798" s="246" t="s">
        <v>824</v>
      </c>
      <c r="D1798" s="246" t="s">
        <v>849</v>
      </c>
      <c r="E1798" s="246" t="s">
        <v>886</v>
      </c>
      <c r="F1798" s="246" t="s">
        <v>887</v>
      </c>
      <c r="G1798" s="246">
        <v>2019</v>
      </c>
      <c r="H1798" s="246">
        <v>4</v>
      </c>
      <c r="I1798" s="246">
        <v>30</v>
      </c>
      <c r="J1798" s="246">
        <v>1</v>
      </c>
      <c r="K1798" s="246" t="s">
        <v>888</v>
      </c>
      <c r="L1798" s="247">
        <v>1</v>
      </c>
      <c r="M1798" s="246">
        <v>258655</v>
      </c>
      <c r="N1798" s="246">
        <v>2723721</v>
      </c>
      <c r="O1798" s="246">
        <v>7</v>
      </c>
      <c r="P1798" s="246">
        <v>14</v>
      </c>
      <c r="Q1798" s="246">
        <v>0</v>
      </c>
      <c r="R1798" s="246"/>
      <c r="S1798" s="246" t="s">
        <v>90</v>
      </c>
      <c r="T1798" s="246" t="s">
        <v>32</v>
      </c>
      <c r="U1798" s="246"/>
      <c r="V1798" t="str">
        <f>INDEX(樣區!H:H,MATCH(F1798,樣區!E:E,0))</f>
        <v>4月,6月</v>
      </c>
      <c r="W1798" s="3" t="str">
        <f t="shared" si="351"/>
        <v>Y</v>
      </c>
      <c r="X1798" s="3" t="str">
        <f t="shared" si="352"/>
        <v/>
      </c>
      <c r="Y1798" s="3" t="str">
        <f t="shared" si="353"/>
        <v/>
      </c>
      <c r="Z1798" s="3" t="str">
        <f t="shared" si="354"/>
        <v/>
      </c>
      <c r="AA1798" s="3" t="str">
        <f t="shared" si="355"/>
        <v/>
      </c>
      <c r="AB1798" s="249" t="str">
        <f t="shared" si="356"/>
        <v/>
      </c>
      <c r="AC1798" s="3" t="str">
        <f t="shared" si="357"/>
        <v/>
      </c>
      <c r="AD1798" s="5" t="str">
        <f t="shared" si="350"/>
        <v/>
      </c>
      <c r="AE1798" s="3" t="str">
        <f t="shared" si="358"/>
        <v/>
      </c>
      <c r="AF1798" s="3"/>
      <c r="AH1798">
        <f>MATCH(ROUND(M1798,0)&amp;ROUND(N1798,0),樣點!N:N,0)</f>
        <v>940</v>
      </c>
      <c r="AI1798" s="5">
        <f t="shared" si="359"/>
        <v>7.6388890156522393E-3</v>
      </c>
    </row>
    <row r="1799" spans="3:35">
      <c r="C1799" s="246" t="s">
        <v>824</v>
      </c>
      <c r="D1799" s="246" t="s">
        <v>849</v>
      </c>
      <c r="E1799" s="246" t="s">
        <v>886</v>
      </c>
      <c r="F1799" s="246" t="s">
        <v>887</v>
      </c>
      <c r="G1799" s="246">
        <v>2019</v>
      </c>
      <c r="H1799" s="246">
        <v>4</v>
      </c>
      <c r="I1799" s="246">
        <v>30</v>
      </c>
      <c r="J1799" s="246">
        <v>1</v>
      </c>
      <c r="K1799" s="246" t="s">
        <v>888</v>
      </c>
      <c r="L1799" s="247">
        <v>2</v>
      </c>
      <c r="M1799" s="246">
        <v>258699</v>
      </c>
      <c r="N1799" s="246">
        <v>2723534</v>
      </c>
      <c r="O1799" s="246">
        <v>7</v>
      </c>
      <c r="P1799" s="246">
        <v>25</v>
      </c>
      <c r="Q1799" s="246">
        <v>0</v>
      </c>
      <c r="R1799" s="246"/>
      <c r="S1799" s="246" t="s">
        <v>90</v>
      </c>
      <c r="T1799" s="246" t="s">
        <v>54</v>
      </c>
      <c r="U1799" s="246"/>
      <c r="V1799" t="str">
        <f>INDEX(樣區!H:H,MATCH(F1799,樣區!E:E,0))</f>
        <v>4月,6月</v>
      </c>
      <c r="W1799" s="3" t="str">
        <f t="shared" si="351"/>
        <v>Y</v>
      </c>
      <c r="X1799" s="3" t="str">
        <f t="shared" si="352"/>
        <v/>
      </c>
      <c r="Y1799" s="3" t="str">
        <f t="shared" si="353"/>
        <v/>
      </c>
      <c r="Z1799" s="3" t="str">
        <f t="shared" si="354"/>
        <v/>
      </c>
      <c r="AA1799" s="3" t="str">
        <f t="shared" si="355"/>
        <v/>
      </c>
      <c r="AB1799" s="249" t="str">
        <f t="shared" si="356"/>
        <v/>
      </c>
      <c r="AC1799" s="3" t="str">
        <f t="shared" si="357"/>
        <v/>
      </c>
      <c r="AD1799" s="5" t="str">
        <f t="shared" si="350"/>
        <v/>
      </c>
      <c r="AE1799" s="3" t="str">
        <f t="shared" si="358"/>
        <v/>
      </c>
      <c r="AF1799" s="3"/>
      <c r="AH1799">
        <f>MATCH(ROUND(M1799,0)&amp;ROUND(N1799,0),樣點!N:N,0)</f>
        <v>941</v>
      </c>
      <c r="AI1799" s="5">
        <f t="shared" si="359"/>
        <v>7.6388890156522393E-3</v>
      </c>
    </row>
    <row r="1800" spans="3:35">
      <c r="C1800" s="246" t="s">
        <v>824</v>
      </c>
      <c r="D1800" s="246" t="s">
        <v>849</v>
      </c>
      <c r="E1800" s="246" t="s">
        <v>886</v>
      </c>
      <c r="F1800" s="246" t="s">
        <v>887</v>
      </c>
      <c r="G1800" s="246">
        <v>2019</v>
      </c>
      <c r="H1800" s="246">
        <v>4</v>
      </c>
      <c r="I1800" s="246">
        <v>30</v>
      </c>
      <c r="J1800" s="246">
        <v>1</v>
      </c>
      <c r="K1800" s="246" t="s">
        <v>888</v>
      </c>
      <c r="L1800" s="247">
        <v>3</v>
      </c>
      <c r="M1800" s="246">
        <v>258539</v>
      </c>
      <c r="N1800" s="246">
        <v>2723404</v>
      </c>
      <c r="O1800" s="246">
        <v>7</v>
      </c>
      <c r="P1800" s="246">
        <v>36</v>
      </c>
      <c r="Q1800" s="246">
        <v>0</v>
      </c>
      <c r="R1800" s="246"/>
      <c r="S1800" s="246" t="s">
        <v>90</v>
      </c>
      <c r="T1800" s="246" t="s">
        <v>54</v>
      </c>
      <c r="U1800" s="246"/>
      <c r="V1800" t="str">
        <f>INDEX(樣區!H:H,MATCH(F1800,樣區!E:E,0))</f>
        <v>4月,6月</v>
      </c>
      <c r="W1800" s="3" t="str">
        <f t="shared" si="351"/>
        <v>Y</v>
      </c>
      <c r="X1800" s="3" t="str">
        <f t="shared" si="352"/>
        <v/>
      </c>
      <c r="Y1800" s="3" t="str">
        <f t="shared" si="353"/>
        <v/>
      </c>
      <c r="Z1800" s="3" t="str">
        <f t="shared" si="354"/>
        <v/>
      </c>
      <c r="AA1800" s="3" t="str">
        <f t="shared" si="355"/>
        <v/>
      </c>
      <c r="AB1800" s="249" t="str">
        <f t="shared" si="356"/>
        <v/>
      </c>
      <c r="AC1800" s="3" t="str">
        <f t="shared" si="357"/>
        <v/>
      </c>
      <c r="AD1800" s="5" t="str">
        <f t="shared" si="350"/>
        <v/>
      </c>
      <c r="AE1800" s="3" t="str">
        <f t="shared" si="358"/>
        <v/>
      </c>
      <c r="AF1800" s="3"/>
      <c r="AH1800">
        <f>MATCH(ROUND(M1800,0)&amp;ROUND(N1800,0),樣點!N:N,0)</f>
        <v>942</v>
      </c>
      <c r="AI1800" s="5">
        <f t="shared" si="359"/>
        <v>1.1111110972706228E-2</v>
      </c>
    </row>
    <row r="1801" spans="3:35">
      <c r="C1801" s="246" t="s">
        <v>824</v>
      </c>
      <c r="D1801" s="246" t="s">
        <v>849</v>
      </c>
      <c r="E1801" s="246" t="s">
        <v>886</v>
      </c>
      <c r="F1801" s="246" t="s">
        <v>887</v>
      </c>
      <c r="G1801" s="246">
        <v>2019</v>
      </c>
      <c r="H1801" s="246">
        <v>4</v>
      </c>
      <c r="I1801" s="246">
        <v>30</v>
      </c>
      <c r="J1801" s="246">
        <v>1</v>
      </c>
      <c r="K1801" s="246" t="s">
        <v>888</v>
      </c>
      <c r="L1801" s="247">
        <v>4</v>
      </c>
      <c r="M1801" s="246">
        <v>258347</v>
      </c>
      <c r="N1801" s="246">
        <v>2723348</v>
      </c>
      <c r="O1801" s="246">
        <v>7</v>
      </c>
      <c r="P1801" s="246">
        <v>52</v>
      </c>
      <c r="Q1801" s="246">
        <v>0</v>
      </c>
      <c r="R1801" s="246"/>
      <c r="S1801" s="246" t="s">
        <v>90</v>
      </c>
      <c r="T1801" s="246" t="s">
        <v>26</v>
      </c>
      <c r="U1801" s="246"/>
      <c r="V1801" t="str">
        <f>INDEX(樣區!H:H,MATCH(F1801,樣區!E:E,0))</f>
        <v>4月,6月</v>
      </c>
      <c r="W1801" s="3" t="str">
        <f t="shared" si="351"/>
        <v>Y</v>
      </c>
      <c r="X1801" s="3" t="str">
        <f t="shared" si="352"/>
        <v/>
      </c>
      <c r="Y1801" s="3" t="str">
        <f t="shared" si="353"/>
        <v/>
      </c>
      <c r="Z1801" s="3" t="str">
        <f t="shared" si="354"/>
        <v/>
      </c>
      <c r="AA1801" s="3" t="str">
        <f t="shared" si="355"/>
        <v/>
      </c>
      <c r="AB1801" s="249" t="str">
        <f t="shared" si="356"/>
        <v/>
      </c>
      <c r="AC1801" s="3" t="str">
        <f t="shared" si="357"/>
        <v/>
      </c>
      <c r="AD1801" s="5" t="str">
        <f t="shared" si="350"/>
        <v/>
      </c>
      <c r="AE1801" s="3" t="str">
        <f t="shared" si="358"/>
        <v/>
      </c>
      <c r="AF1801" s="3"/>
      <c r="AH1801">
        <f>MATCH(ROUND(M1801,0)&amp;ROUND(N1801,0),樣點!N:N,0)</f>
        <v>943</v>
      </c>
      <c r="AI1801" s="5">
        <f t="shared" si="359"/>
        <v>1.4583334035705775E-2</v>
      </c>
    </row>
    <row r="1802" spans="3:35">
      <c r="C1802" s="246" t="s">
        <v>824</v>
      </c>
      <c r="D1802" s="246" t="s">
        <v>849</v>
      </c>
      <c r="E1802" s="246" t="s">
        <v>886</v>
      </c>
      <c r="F1802" s="246" t="s">
        <v>887</v>
      </c>
      <c r="G1802" s="246">
        <v>2019</v>
      </c>
      <c r="H1802" s="246">
        <v>4</v>
      </c>
      <c r="I1802" s="246">
        <v>30</v>
      </c>
      <c r="J1802" s="246">
        <v>1</v>
      </c>
      <c r="K1802" s="246" t="s">
        <v>888</v>
      </c>
      <c r="L1802" s="247">
        <v>5</v>
      </c>
      <c r="M1802" s="246">
        <v>258269</v>
      </c>
      <c r="N1802" s="246">
        <v>2723161</v>
      </c>
      <c r="O1802" s="246">
        <v>8</v>
      </c>
      <c r="P1802" s="246">
        <v>13</v>
      </c>
      <c r="Q1802" s="246">
        <v>0</v>
      </c>
      <c r="R1802" s="246"/>
      <c r="S1802" s="246" t="s">
        <v>90</v>
      </c>
      <c r="T1802" s="246" t="s">
        <v>26</v>
      </c>
      <c r="U1802" s="246"/>
      <c r="V1802" t="str">
        <f>INDEX(樣區!H:H,MATCH(F1802,樣區!E:E,0))</f>
        <v>4月,6月</v>
      </c>
      <c r="W1802" s="3" t="str">
        <f t="shared" si="351"/>
        <v>Y</v>
      </c>
      <c r="X1802" s="3" t="str">
        <f t="shared" si="352"/>
        <v/>
      </c>
      <c r="Y1802" s="3" t="str">
        <f t="shared" si="353"/>
        <v/>
      </c>
      <c r="Z1802" s="3" t="str">
        <f t="shared" si="354"/>
        <v/>
      </c>
      <c r="AA1802" s="3" t="str">
        <f t="shared" si="355"/>
        <v/>
      </c>
      <c r="AB1802" s="249" t="str">
        <f t="shared" si="356"/>
        <v/>
      </c>
      <c r="AC1802" s="3" t="str">
        <f t="shared" si="357"/>
        <v/>
      </c>
      <c r="AD1802" s="5" t="str">
        <f t="shared" si="350"/>
        <v/>
      </c>
      <c r="AE1802" s="3" t="str">
        <f t="shared" si="358"/>
        <v/>
      </c>
      <c r="AF1802" s="3"/>
      <c r="AH1802">
        <f>MATCH(ROUND(M1802,0)&amp;ROUND(N1802,0),樣點!N:N,0)</f>
        <v>944</v>
      </c>
      <c r="AI1802" s="5">
        <f t="shared" si="359"/>
        <v>1.1805554968304932E-2</v>
      </c>
    </row>
    <row r="1803" spans="3:35">
      <c r="C1803" s="246" t="s">
        <v>824</v>
      </c>
      <c r="D1803" s="246" t="s">
        <v>849</v>
      </c>
      <c r="E1803" s="246" t="s">
        <v>886</v>
      </c>
      <c r="F1803" s="246" t="s">
        <v>887</v>
      </c>
      <c r="G1803" s="246">
        <v>2019</v>
      </c>
      <c r="H1803" s="246">
        <v>4</v>
      </c>
      <c r="I1803" s="246">
        <v>30</v>
      </c>
      <c r="J1803" s="246">
        <v>1</v>
      </c>
      <c r="K1803" s="246" t="s">
        <v>888</v>
      </c>
      <c r="L1803" s="247">
        <v>6</v>
      </c>
      <c r="M1803" s="246">
        <v>258184</v>
      </c>
      <c r="N1803" s="246">
        <v>2722967</v>
      </c>
      <c r="O1803" s="246">
        <v>8</v>
      </c>
      <c r="P1803" s="246">
        <v>30</v>
      </c>
      <c r="Q1803" s="246">
        <v>0</v>
      </c>
      <c r="R1803" s="246"/>
      <c r="S1803" s="246" t="s">
        <v>90</v>
      </c>
      <c r="T1803" s="246" t="s">
        <v>26</v>
      </c>
      <c r="U1803" s="246"/>
      <c r="V1803" t="str">
        <f>INDEX(樣區!H:H,MATCH(F1803,樣區!E:E,0))</f>
        <v>4月,6月</v>
      </c>
      <c r="W1803" s="3" t="str">
        <f t="shared" si="351"/>
        <v>Y</v>
      </c>
      <c r="X1803" s="3" t="str">
        <f t="shared" si="352"/>
        <v/>
      </c>
      <c r="Y1803" s="3" t="str">
        <f t="shared" si="353"/>
        <v/>
      </c>
      <c r="Z1803" s="3" t="str">
        <f t="shared" si="354"/>
        <v/>
      </c>
      <c r="AA1803" s="3" t="str">
        <f t="shared" si="355"/>
        <v/>
      </c>
      <c r="AB1803" s="249" t="str">
        <f t="shared" si="356"/>
        <v/>
      </c>
      <c r="AC1803" s="3" t="str">
        <f t="shared" si="357"/>
        <v/>
      </c>
      <c r="AD1803" s="5" t="str">
        <f t="shared" si="350"/>
        <v/>
      </c>
      <c r="AE1803" s="3" t="str">
        <f t="shared" si="358"/>
        <v/>
      </c>
      <c r="AF1803" s="3"/>
      <c r="AH1803">
        <f>MATCH(ROUND(M1803,0)&amp;ROUND(N1803,0),樣點!N:N,0)</f>
        <v>945</v>
      </c>
      <c r="AI1803" s="5" t="str">
        <f t="shared" si="359"/>
        <v/>
      </c>
    </row>
    <row r="1804" spans="3:35">
      <c r="C1804" s="246" t="s">
        <v>824</v>
      </c>
      <c r="D1804" s="246" t="s">
        <v>849</v>
      </c>
      <c r="E1804" s="246" t="s">
        <v>886</v>
      </c>
      <c r="F1804" s="246" t="s">
        <v>887</v>
      </c>
      <c r="G1804" s="246">
        <v>2019</v>
      </c>
      <c r="H1804" s="246">
        <v>5</v>
      </c>
      <c r="I1804" s="246">
        <v>29</v>
      </c>
      <c r="J1804" s="246">
        <v>2</v>
      </c>
      <c r="K1804" s="246" t="s">
        <v>888</v>
      </c>
      <c r="L1804" s="247">
        <v>1</v>
      </c>
      <c r="M1804" s="246">
        <v>258655</v>
      </c>
      <c r="N1804" s="246">
        <v>2723721</v>
      </c>
      <c r="O1804" s="246">
        <v>7</v>
      </c>
      <c r="P1804" s="246">
        <v>27</v>
      </c>
      <c r="Q1804" s="246">
        <v>0</v>
      </c>
      <c r="R1804" s="246"/>
      <c r="S1804" s="246" t="s">
        <v>90</v>
      </c>
      <c r="T1804" s="246" t="s">
        <v>32</v>
      </c>
      <c r="U1804" s="246"/>
      <c r="V1804" t="str">
        <f>INDEX(樣區!H:H,MATCH(F1804,樣區!E:E,0))</f>
        <v>4月,6月</v>
      </c>
      <c r="W1804" s="3" t="str">
        <f t="shared" si="351"/>
        <v>Y</v>
      </c>
      <c r="X1804" s="3" t="str">
        <f t="shared" si="352"/>
        <v/>
      </c>
      <c r="Y1804" s="3" t="str">
        <f t="shared" si="353"/>
        <v/>
      </c>
      <c r="Z1804" s="3" t="str">
        <f t="shared" si="354"/>
        <v/>
      </c>
      <c r="AA1804" s="3" t="str">
        <f t="shared" si="355"/>
        <v/>
      </c>
      <c r="AB1804" s="249" t="str">
        <f t="shared" si="356"/>
        <v/>
      </c>
      <c r="AC1804" s="3" t="str">
        <f t="shared" si="357"/>
        <v/>
      </c>
      <c r="AD1804" s="5" t="str">
        <f t="shared" si="350"/>
        <v/>
      </c>
      <c r="AE1804" s="3" t="str">
        <f t="shared" si="358"/>
        <v/>
      </c>
      <c r="AF1804" s="3"/>
      <c r="AH1804">
        <f>MATCH(ROUND(M1804,0)&amp;ROUND(N1804,0),樣點!N:N,0)</f>
        <v>940</v>
      </c>
      <c r="AI1804" s="5">
        <f t="shared" si="359"/>
        <v>2.9861111019272357E-2</v>
      </c>
    </row>
    <row r="1805" spans="3:35">
      <c r="C1805" s="246" t="s">
        <v>824</v>
      </c>
      <c r="D1805" s="246" t="s">
        <v>849</v>
      </c>
      <c r="E1805" s="246" t="s">
        <v>886</v>
      </c>
      <c r="F1805" s="246" t="s">
        <v>887</v>
      </c>
      <c r="G1805" s="246">
        <v>2019</v>
      </c>
      <c r="H1805" s="246">
        <v>5</v>
      </c>
      <c r="I1805" s="246">
        <v>29</v>
      </c>
      <c r="J1805" s="246">
        <v>2</v>
      </c>
      <c r="K1805" s="246" t="s">
        <v>888</v>
      </c>
      <c r="L1805" s="247">
        <v>2</v>
      </c>
      <c r="M1805" s="246">
        <v>258699</v>
      </c>
      <c r="N1805" s="246">
        <v>2723534</v>
      </c>
      <c r="O1805" s="246">
        <v>8</v>
      </c>
      <c r="P1805" s="246">
        <v>10</v>
      </c>
      <c r="Q1805" s="246">
        <v>0</v>
      </c>
      <c r="R1805" s="246"/>
      <c r="S1805" s="246" t="s">
        <v>90</v>
      </c>
      <c r="T1805" s="246" t="s">
        <v>32</v>
      </c>
      <c r="U1805" s="246"/>
      <c r="V1805" t="str">
        <f>INDEX(樣區!H:H,MATCH(F1805,樣區!E:E,0))</f>
        <v>4月,6月</v>
      </c>
      <c r="W1805" s="3" t="str">
        <f t="shared" si="351"/>
        <v>Y</v>
      </c>
      <c r="X1805" s="3" t="str">
        <f t="shared" si="352"/>
        <v/>
      </c>
      <c r="Y1805" s="3" t="str">
        <f t="shared" si="353"/>
        <v/>
      </c>
      <c r="Z1805" s="3" t="str">
        <f t="shared" si="354"/>
        <v/>
      </c>
      <c r="AA1805" s="3" t="str">
        <f t="shared" si="355"/>
        <v/>
      </c>
      <c r="AB1805" s="249" t="str">
        <f t="shared" si="356"/>
        <v/>
      </c>
      <c r="AC1805" s="3" t="str">
        <f t="shared" si="357"/>
        <v/>
      </c>
      <c r="AD1805" s="5" t="str">
        <f t="shared" si="350"/>
        <v/>
      </c>
      <c r="AE1805" s="3" t="str">
        <f t="shared" si="358"/>
        <v/>
      </c>
      <c r="AF1805" s="3"/>
      <c r="AH1805">
        <f>MATCH(ROUND(M1805,0)&amp;ROUND(N1805,0),樣點!N:N,0)</f>
        <v>941</v>
      </c>
      <c r="AI1805" s="5">
        <f t="shared" si="359"/>
        <v>8.3333340007811785E-3</v>
      </c>
    </row>
    <row r="1806" spans="3:35">
      <c r="C1806" s="246" t="s">
        <v>824</v>
      </c>
      <c r="D1806" s="246" t="s">
        <v>849</v>
      </c>
      <c r="E1806" s="246" t="s">
        <v>886</v>
      </c>
      <c r="F1806" s="246" t="s">
        <v>887</v>
      </c>
      <c r="G1806" s="246">
        <v>2019</v>
      </c>
      <c r="H1806" s="246">
        <v>5</v>
      </c>
      <c r="I1806" s="246">
        <v>29</v>
      </c>
      <c r="J1806" s="246">
        <v>2</v>
      </c>
      <c r="K1806" s="246" t="s">
        <v>888</v>
      </c>
      <c r="L1806" s="247">
        <v>3</v>
      </c>
      <c r="M1806" s="246">
        <v>258539</v>
      </c>
      <c r="N1806" s="246">
        <v>2723404</v>
      </c>
      <c r="O1806" s="246">
        <v>8</v>
      </c>
      <c r="P1806" s="246">
        <v>22</v>
      </c>
      <c r="Q1806" s="246">
        <v>0</v>
      </c>
      <c r="R1806" s="246"/>
      <c r="S1806" s="246" t="s">
        <v>90</v>
      </c>
      <c r="T1806" s="246" t="s">
        <v>32</v>
      </c>
      <c r="U1806" s="246"/>
      <c r="V1806" t="str">
        <f>INDEX(樣區!H:H,MATCH(F1806,樣區!E:E,0))</f>
        <v>4月,6月</v>
      </c>
      <c r="W1806" s="3" t="str">
        <f t="shared" si="351"/>
        <v>Y</v>
      </c>
      <c r="X1806" s="3" t="str">
        <f t="shared" si="352"/>
        <v/>
      </c>
      <c r="Y1806" s="3" t="str">
        <f t="shared" si="353"/>
        <v/>
      </c>
      <c r="Z1806" s="3" t="str">
        <f t="shared" si="354"/>
        <v/>
      </c>
      <c r="AA1806" s="3" t="str">
        <f t="shared" si="355"/>
        <v/>
      </c>
      <c r="AB1806" s="249" t="str">
        <f t="shared" si="356"/>
        <v/>
      </c>
      <c r="AC1806" s="3" t="str">
        <f t="shared" si="357"/>
        <v/>
      </c>
      <c r="AD1806" s="5" t="str">
        <f t="shared" si="350"/>
        <v/>
      </c>
      <c r="AE1806" s="3" t="str">
        <f t="shared" si="358"/>
        <v/>
      </c>
      <c r="AF1806" s="3"/>
      <c r="AH1806">
        <f>MATCH(ROUND(M1806,0)&amp;ROUND(N1806,0),樣點!N:N,0)</f>
        <v>942</v>
      </c>
      <c r="AI1806" s="5">
        <f t="shared" si="359"/>
        <v>1.1111111030913889E-2</v>
      </c>
    </row>
    <row r="1807" spans="3:35">
      <c r="C1807" s="246" t="s">
        <v>824</v>
      </c>
      <c r="D1807" s="246" t="s">
        <v>849</v>
      </c>
      <c r="E1807" s="246" t="s">
        <v>886</v>
      </c>
      <c r="F1807" s="246" t="s">
        <v>887</v>
      </c>
      <c r="G1807" s="246">
        <v>2019</v>
      </c>
      <c r="H1807" s="246">
        <v>5</v>
      </c>
      <c r="I1807" s="246">
        <v>29</v>
      </c>
      <c r="J1807" s="246">
        <v>2</v>
      </c>
      <c r="K1807" s="246" t="s">
        <v>888</v>
      </c>
      <c r="L1807" s="247">
        <v>4</v>
      </c>
      <c r="M1807" s="246">
        <v>258347</v>
      </c>
      <c r="N1807" s="246">
        <v>2723348</v>
      </c>
      <c r="O1807" s="246">
        <v>8</v>
      </c>
      <c r="P1807" s="246">
        <v>38</v>
      </c>
      <c r="Q1807" s="246">
        <v>0</v>
      </c>
      <c r="R1807" s="246"/>
      <c r="S1807" s="246" t="s">
        <v>90</v>
      </c>
      <c r="T1807" s="246" t="s">
        <v>32</v>
      </c>
      <c r="U1807" s="246"/>
      <c r="V1807" t="str">
        <f>INDEX(樣區!H:H,MATCH(F1807,樣區!E:E,0))</f>
        <v>4月,6月</v>
      </c>
      <c r="W1807" s="3" t="str">
        <f t="shared" si="351"/>
        <v>Y</v>
      </c>
      <c r="X1807" s="3" t="str">
        <f t="shared" si="352"/>
        <v/>
      </c>
      <c r="Y1807" s="3" t="str">
        <f t="shared" si="353"/>
        <v/>
      </c>
      <c r="Z1807" s="3" t="str">
        <f t="shared" si="354"/>
        <v/>
      </c>
      <c r="AA1807" s="3" t="str">
        <f t="shared" si="355"/>
        <v/>
      </c>
      <c r="AB1807" s="249" t="str">
        <f t="shared" si="356"/>
        <v/>
      </c>
      <c r="AC1807" s="3" t="str">
        <f t="shared" si="357"/>
        <v/>
      </c>
      <c r="AD1807" s="5" t="str">
        <f t="shared" si="350"/>
        <v/>
      </c>
      <c r="AE1807" s="3" t="str">
        <f t="shared" si="358"/>
        <v/>
      </c>
      <c r="AF1807" s="3"/>
      <c r="AH1807">
        <f>MATCH(ROUND(M1807,0)&amp;ROUND(N1807,0),樣點!N:N,0)</f>
        <v>943</v>
      </c>
      <c r="AI1807" s="5">
        <f t="shared" si="359"/>
        <v>8.333332953043282E-3</v>
      </c>
    </row>
    <row r="1808" spans="3:35">
      <c r="C1808" s="246" t="s">
        <v>824</v>
      </c>
      <c r="D1808" s="246" t="s">
        <v>849</v>
      </c>
      <c r="E1808" s="246" t="s">
        <v>886</v>
      </c>
      <c r="F1808" s="246" t="s">
        <v>887</v>
      </c>
      <c r="G1808" s="246">
        <v>2019</v>
      </c>
      <c r="H1808" s="246">
        <v>5</v>
      </c>
      <c r="I1808" s="246">
        <v>29</v>
      </c>
      <c r="J1808" s="246">
        <v>2</v>
      </c>
      <c r="K1808" s="246" t="s">
        <v>888</v>
      </c>
      <c r="L1808" s="247">
        <v>5</v>
      </c>
      <c r="M1808" s="246">
        <v>258269</v>
      </c>
      <c r="N1808" s="246">
        <v>2723161</v>
      </c>
      <c r="O1808" s="246">
        <v>8</v>
      </c>
      <c r="P1808" s="246">
        <v>50</v>
      </c>
      <c r="Q1808" s="246">
        <v>0</v>
      </c>
      <c r="R1808" s="246"/>
      <c r="S1808" s="246" t="s">
        <v>90</v>
      </c>
      <c r="T1808" s="246" t="s">
        <v>32</v>
      </c>
      <c r="U1808" s="246"/>
      <c r="V1808" t="str">
        <f>INDEX(樣區!H:H,MATCH(F1808,樣區!E:E,0))</f>
        <v>4月,6月</v>
      </c>
      <c r="W1808" s="3" t="str">
        <f t="shared" si="351"/>
        <v>Y</v>
      </c>
      <c r="X1808" s="3" t="str">
        <f t="shared" si="352"/>
        <v/>
      </c>
      <c r="Y1808" s="3" t="str">
        <f t="shared" si="353"/>
        <v/>
      </c>
      <c r="Z1808" s="3" t="str">
        <f t="shared" si="354"/>
        <v/>
      </c>
      <c r="AA1808" s="3" t="str">
        <f t="shared" si="355"/>
        <v/>
      </c>
      <c r="AB1808" s="249" t="str">
        <f t="shared" si="356"/>
        <v/>
      </c>
      <c r="AC1808" s="3" t="str">
        <f t="shared" si="357"/>
        <v/>
      </c>
      <c r="AD1808" s="5" t="str">
        <f t="shared" si="350"/>
        <v/>
      </c>
      <c r="AE1808" s="3" t="str">
        <f t="shared" si="358"/>
        <v/>
      </c>
      <c r="AF1808" s="3"/>
      <c r="AH1808">
        <f>MATCH(ROUND(M1808,0)&amp;ROUND(N1808,0),樣點!N:N,0)</f>
        <v>944</v>
      </c>
      <c r="AI1808" s="5">
        <f t="shared" si="359"/>
        <v>9.7222219919785857E-3</v>
      </c>
    </row>
    <row r="1809" spans="3:35">
      <c r="C1809" s="246" t="s">
        <v>824</v>
      </c>
      <c r="D1809" s="246" t="s">
        <v>849</v>
      </c>
      <c r="E1809" s="246" t="s">
        <v>886</v>
      </c>
      <c r="F1809" s="246" t="s">
        <v>887</v>
      </c>
      <c r="G1809" s="246">
        <v>2019</v>
      </c>
      <c r="H1809" s="246">
        <v>5</v>
      </c>
      <c r="I1809" s="246">
        <v>29</v>
      </c>
      <c r="J1809" s="246">
        <v>2</v>
      </c>
      <c r="K1809" s="246" t="s">
        <v>888</v>
      </c>
      <c r="L1809" s="247">
        <v>6</v>
      </c>
      <c r="M1809" s="246">
        <v>258184</v>
      </c>
      <c r="N1809" s="246">
        <v>2722967</v>
      </c>
      <c r="O1809" s="246">
        <v>9</v>
      </c>
      <c r="P1809" s="246">
        <v>4</v>
      </c>
      <c r="Q1809" s="246">
        <v>0</v>
      </c>
      <c r="R1809" s="246"/>
      <c r="S1809" s="246" t="s">
        <v>90</v>
      </c>
      <c r="T1809" s="246" t="s">
        <v>32</v>
      </c>
      <c r="U1809" s="246"/>
      <c r="V1809" t="str">
        <f>INDEX(樣區!H:H,MATCH(F1809,樣區!E:E,0))</f>
        <v>4月,6月</v>
      </c>
      <c r="W1809" s="3" t="str">
        <f t="shared" si="351"/>
        <v>Y</v>
      </c>
      <c r="X1809" s="3" t="str">
        <f t="shared" si="352"/>
        <v/>
      </c>
      <c r="Y1809" s="3" t="str">
        <f t="shared" si="353"/>
        <v/>
      </c>
      <c r="Z1809" s="3" t="str">
        <f t="shared" si="354"/>
        <v/>
      </c>
      <c r="AA1809" s="3" t="str">
        <f t="shared" si="355"/>
        <v/>
      </c>
      <c r="AB1809" s="249" t="str">
        <f t="shared" si="356"/>
        <v/>
      </c>
      <c r="AC1809" s="3" t="str">
        <f t="shared" si="357"/>
        <v/>
      </c>
      <c r="AD1809" s="5" t="str">
        <f t="shared" si="350"/>
        <v/>
      </c>
      <c r="AE1809" s="3" t="str">
        <f t="shared" si="358"/>
        <v/>
      </c>
      <c r="AF1809" s="3"/>
      <c r="AH1809">
        <f>MATCH(ROUND(M1809,0)&amp;ROUND(N1809,0),樣點!N:N,0)</f>
        <v>945</v>
      </c>
      <c r="AI1809" s="5" t="str">
        <f t="shared" si="359"/>
        <v/>
      </c>
    </row>
    <row r="1810" spans="3:35">
      <c r="C1810" s="246" t="s">
        <v>824</v>
      </c>
      <c r="D1810" s="246" t="s">
        <v>849</v>
      </c>
      <c r="E1810" s="246" t="s">
        <v>889</v>
      </c>
      <c r="F1810" s="246" t="s">
        <v>890</v>
      </c>
      <c r="G1810" s="246">
        <v>2019</v>
      </c>
      <c r="H1810" s="246">
        <v>4</v>
      </c>
      <c r="I1810" s="246">
        <v>30</v>
      </c>
      <c r="J1810" s="246">
        <v>1</v>
      </c>
      <c r="K1810" s="246" t="s">
        <v>871</v>
      </c>
      <c r="L1810" s="247">
        <v>1</v>
      </c>
      <c r="M1810" s="246">
        <v>268675</v>
      </c>
      <c r="N1810" s="246">
        <v>2717622</v>
      </c>
      <c r="O1810" s="246">
        <v>10</v>
      </c>
      <c r="P1810" s="246">
        <v>50</v>
      </c>
      <c r="Q1810" s="246">
        <v>0</v>
      </c>
      <c r="R1810" s="246"/>
      <c r="S1810" s="246" t="s">
        <v>90</v>
      </c>
      <c r="T1810" s="246" t="s">
        <v>26</v>
      </c>
      <c r="U1810" s="246"/>
      <c r="V1810" t="str">
        <f>INDEX(樣區!H:H,MATCH(F1810,樣區!E:E,0))</f>
        <v>4月,6月</v>
      </c>
      <c r="W1810" s="3" t="str">
        <f t="shared" si="351"/>
        <v>Y</v>
      </c>
      <c r="X1810" s="3" t="str">
        <f t="shared" si="352"/>
        <v/>
      </c>
      <c r="Y1810" s="3" t="str">
        <f t="shared" si="353"/>
        <v>時間太晚</v>
      </c>
      <c r="Z1810" s="3" t="str">
        <f t="shared" si="354"/>
        <v/>
      </c>
      <c r="AA1810" s="3" t="str">
        <f t="shared" si="355"/>
        <v/>
      </c>
      <c r="AB1810" s="249" t="str">
        <f t="shared" si="356"/>
        <v/>
      </c>
      <c r="AC1810" s="3" t="str">
        <f t="shared" si="357"/>
        <v/>
      </c>
      <c r="AD1810" s="5" t="str">
        <f t="shared" si="350"/>
        <v/>
      </c>
      <c r="AE1810" s="3" t="str">
        <f t="shared" si="358"/>
        <v/>
      </c>
      <c r="AF1810" s="3"/>
      <c r="AH1810">
        <f>MATCH(ROUND(M1810,0)&amp;ROUND(N1810,0),樣點!N:N,0)</f>
        <v>946</v>
      </c>
      <c r="AI1810" s="5">
        <f t="shared" si="359"/>
        <v>1.7361111007630825E-2</v>
      </c>
    </row>
    <row r="1811" spans="3:35">
      <c r="C1811" s="246" t="s">
        <v>824</v>
      </c>
      <c r="D1811" s="246" t="s">
        <v>849</v>
      </c>
      <c r="E1811" s="246" t="s">
        <v>889</v>
      </c>
      <c r="F1811" s="246" t="s">
        <v>890</v>
      </c>
      <c r="G1811" s="246">
        <v>2019</v>
      </c>
      <c r="H1811" s="246">
        <v>4</v>
      </c>
      <c r="I1811" s="246">
        <v>30</v>
      </c>
      <c r="J1811" s="246">
        <v>1</v>
      </c>
      <c r="K1811" s="246" t="s">
        <v>871</v>
      </c>
      <c r="L1811" s="247">
        <v>2</v>
      </c>
      <c r="M1811" s="246">
        <v>268890</v>
      </c>
      <c r="N1811" s="246">
        <v>2717692</v>
      </c>
      <c r="O1811" s="246">
        <v>10</v>
      </c>
      <c r="P1811" s="246">
        <v>25</v>
      </c>
      <c r="Q1811" s="246">
        <v>0</v>
      </c>
      <c r="R1811" s="246"/>
      <c r="S1811" s="246" t="s">
        <v>90</v>
      </c>
      <c r="T1811" s="246" t="s">
        <v>26</v>
      </c>
      <c r="U1811" s="246"/>
      <c r="V1811" t="str">
        <f>INDEX(樣區!H:H,MATCH(F1811,樣區!E:E,0))</f>
        <v>4月,6月</v>
      </c>
      <c r="W1811" s="3" t="str">
        <f t="shared" si="351"/>
        <v>Y</v>
      </c>
      <c r="X1811" s="3" t="str">
        <f t="shared" si="352"/>
        <v/>
      </c>
      <c r="Y1811" s="3" t="str">
        <f t="shared" si="353"/>
        <v>時間太晚</v>
      </c>
      <c r="Z1811" s="3" t="str">
        <f t="shared" si="354"/>
        <v/>
      </c>
      <c r="AA1811" s="3" t="str">
        <f t="shared" si="355"/>
        <v/>
      </c>
      <c r="AB1811" s="249" t="str">
        <f t="shared" si="356"/>
        <v/>
      </c>
      <c r="AC1811" s="3" t="str">
        <f t="shared" si="357"/>
        <v/>
      </c>
      <c r="AD1811" s="5" t="str">
        <f t="shared" si="350"/>
        <v/>
      </c>
      <c r="AE1811" s="3" t="str">
        <f t="shared" si="358"/>
        <v/>
      </c>
      <c r="AF1811" s="3"/>
      <c r="AH1811">
        <f>MATCH(ROUND(M1811,0)&amp;ROUND(N1811,0),樣點!N:N,0)</f>
        <v>947</v>
      </c>
      <c r="AI1811" s="5">
        <f t="shared" si="359"/>
        <v>9.0277770068496466E-3</v>
      </c>
    </row>
    <row r="1812" spans="3:35">
      <c r="C1812" s="246" t="s">
        <v>824</v>
      </c>
      <c r="D1812" s="246" t="s">
        <v>849</v>
      </c>
      <c r="E1812" s="246" t="s">
        <v>889</v>
      </c>
      <c r="F1812" s="246" t="s">
        <v>890</v>
      </c>
      <c r="G1812" s="246">
        <v>2019</v>
      </c>
      <c r="H1812" s="246">
        <v>4</v>
      </c>
      <c r="I1812" s="246">
        <v>30</v>
      </c>
      <c r="J1812" s="246">
        <v>1</v>
      </c>
      <c r="K1812" s="246" t="s">
        <v>871</v>
      </c>
      <c r="L1812" s="247">
        <v>3</v>
      </c>
      <c r="M1812" s="246">
        <v>269103</v>
      </c>
      <c r="N1812" s="246">
        <v>2717690</v>
      </c>
      <c r="O1812" s="246">
        <v>10</v>
      </c>
      <c r="P1812" s="246">
        <v>12</v>
      </c>
      <c r="Q1812" s="246">
        <v>0</v>
      </c>
      <c r="R1812" s="246"/>
      <c r="S1812" s="246" t="s">
        <v>90</v>
      </c>
      <c r="T1812" s="246" t="s">
        <v>26</v>
      </c>
      <c r="U1812" s="246"/>
      <c r="V1812" t="str">
        <f>INDEX(樣區!H:H,MATCH(F1812,樣區!E:E,0))</f>
        <v>4月,6月</v>
      </c>
      <c r="W1812" s="3" t="str">
        <f t="shared" si="351"/>
        <v>Y</v>
      </c>
      <c r="X1812" s="3" t="str">
        <f t="shared" si="352"/>
        <v/>
      </c>
      <c r="Y1812" s="3" t="str">
        <f t="shared" si="353"/>
        <v>時間太晚</v>
      </c>
      <c r="Z1812" s="3" t="str">
        <f t="shared" si="354"/>
        <v/>
      </c>
      <c r="AA1812" s="3" t="str">
        <f t="shared" si="355"/>
        <v/>
      </c>
      <c r="AB1812" s="249" t="str">
        <f t="shared" si="356"/>
        <v/>
      </c>
      <c r="AC1812" s="3" t="str">
        <f t="shared" si="357"/>
        <v/>
      </c>
      <c r="AD1812" s="5" t="str">
        <f t="shared" si="350"/>
        <v/>
      </c>
      <c r="AE1812" s="3" t="str">
        <f t="shared" si="358"/>
        <v/>
      </c>
      <c r="AF1812" s="3"/>
      <c r="AH1812">
        <f>MATCH(ROUND(M1812,0)&amp;ROUND(N1812,0),樣點!N:N,0)</f>
        <v>948</v>
      </c>
      <c r="AI1812" s="5">
        <f t="shared" si="359"/>
        <v>2.7083333989139646E-2</v>
      </c>
    </row>
    <row r="1813" spans="3:35">
      <c r="C1813" s="246" t="s">
        <v>824</v>
      </c>
      <c r="D1813" s="246" t="s">
        <v>849</v>
      </c>
      <c r="E1813" s="246" t="s">
        <v>889</v>
      </c>
      <c r="F1813" s="246" t="s">
        <v>890</v>
      </c>
      <c r="G1813" s="246">
        <v>2019</v>
      </c>
      <c r="H1813" s="246">
        <v>4</v>
      </c>
      <c r="I1813" s="246">
        <v>30</v>
      </c>
      <c r="J1813" s="246">
        <v>1</v>
      </c>
      <c r="K1813" s="246" t="s">
        <v>871</v>
      </c>
      <c r="L1813" s="247">
        <v>4</v>
      </c>
      <c r="M1813" s="246">
        <v>269546</v>
      </c>
      <c r="N1813" s="246">
        <v>2717652</v>
      </c>
      <c r="O1813" s="246">
        <v>9</v>
      </c>
      <c r="P1813" s="246">
        <v>33</v>
      </c>
      <c r="Q1813" s="246">
        <v>0</v>
      </c>
      <c r="R1813" s="246"/>
      <c r="S1813" s="246" t="s">
        <v>90</v>
      </c>
      <c r="T1813" s="246" t="s">
        <v>26</v>
      </c>
      <c r="U1813" s="246"/>
      <c r="V1813" t="str">
        <f>INDEX(樣區!H:H,MATCH(F1813,樣區!E:E,0))</f>
        <v>4月,6月</v>
      </c>
      <c r="W1813" s="3" t="str">
        <f t="shared" si="351"/>
        <v>N</v>
      </c>
      <c r="X1813" s="3" t="str">
        <f t="shared" si="352"/>
        <v/>
      </c>
      <c r="Y1813" s="3" t="str">
        <f t="shared" si="353"/>
        <v/>
      </c>
      <c r="Z1813" s="3" t="str">
        <f t="shared" si="354"/>
        <v/>
      </c>
      <c r="AA1813" s="3" t="str">
        <f t="shared" si="355"/>
        <v/>
      </c>
      <c r="AB1813" s="2" t="str">
        <f t="shared" si="356"/>
        <v/>
      </c>
      <c r="AC1813" s="3" t="str">
        <f t="shared" si="357"/>
        <v/>
      </c>
      <c r="AD1813" s="5" t="str">
        <f>IF(ISBLANK(O1813),"需記錄時間",IFERROR(IF((AI1813-TIME(0,5,59))&lt;0,"需計滿6分鍾",""),""))</f>
        <v/>
      </c>
      <c r="AE1813" s="3" t="str">
        <f t="shared" si="358"/>
        <v/>
      </c>
      <c r="AF1813" s="3"/>
      <c r="AH1813" t="e">
        <f>MATCH(ROUND(M1813,0)&amp;ROUND(N1813,0),樣點!N:N,0)</f>
        <v>#N/A</v>
      </c>
      <c r="AI1813" s="5">
        <f t="shared" si="359"/>
        <v>1.3194444007240236E-2</v>
      </c>
    </row>
    <row r="1814" spans="3:35">
      <c r="C1814" s="246" t="s">
        <v>824</v>
      </c>
      <c r="D1814" s="246" t="s">
        <v>849</v>
      </c>
      <c r="E1814" s="246" t="s">
        <v>889</v>
      </c>
      <c r="F1814" s="246" t="s">
        <v>890</v>
      </c>
      <c r="G1814" s="246">
        <v>2019</v>
      </c>
      <c r="H1814" s="246">
        <v>4</v>
      </c>
      <c r="I1814" s="246">
        <v>30</v>
      </c>
      <c r="J1814" s="246">
        <v>1</v>
      </c>
      <c r="K1814" s="246" t="s">
        <v>871</v>
      </c>
      <c r="L1814" s="247">
        <v>5</v>
      </c>
      <c r="M1814" s="246">
        <v>269692</v>
      </c>
      <c r="N1814" s="246">
        <v>2717728</v>
      </c>
      <c r="O1814" s="246">
        <v>9</v>
      </c>
      <c r="P1814" s="246">
        <v>14</v>
      </c>
      <c r="Q1814" s="246">
        <v>0</v>
      </c>
      <c r="R1814" s="246"/>
      <c r="S1814" s="246" t="s">
        <v>90</v>
      </c>
      <c r="T1814" s="246" t="s">
        <v>26</v>
      </c>
      <c r="U1814" s="246"/>
      <c r="V1814" t="str">
        <f>INDEX(樣區!H:H,MATCH(F1814,樣區!E:E,0))</f>
        <v>4月,6月</v>
      </c>
      <c r="W1814" s="3" t="str">
        <f t="shared" si="351"/>
        <v>N</v>
      </c>
      <c r="X1814" s="3" t="str">
        <f t="shared" si="352"/>
        <v/>
      </c>
      <c r="Y1814" s="3" t="str">
        <f t="shared" si="353"/>
        <v/>
      </c>
      <c r="Z1814" s="3" t="str">
        <f t="shared" si="354"/>
        <v/>
      </c>
      <c r="AA1814" s="3" t="str">
        <f t="shared" si="355"/>
        <v/>
      </c>
      <c r="AB1814" s="2" t="str">
        <f t="shared" si="356"/>
        <v/>
      </c>
      <c r="AC1814" s="3" t="str">
        <f t="shared" si="357"/>
        <v/>
      </c>
      <c r="AD1814" s="5" t="str">
        <f>IF(ISBLANK(O1814),"需記錄時間",IFERROR(IF((AI1814-TIME(0,5,59))&lt;0,"需計滿6分鍾",""),""))</f>
        <v/>
      </c>
      <c r="AE1814" s="3" t="str">
        <f t="shared" si="358"/>
        <v/>
      </c>
      <c r="AF1814" s="3"/>
      <c r="AH1814" t="e">
        <f>MATCH(ROUND(M1814,0)&amp;ROUND(N1814,0),樣點!N:N,0)</f>
        <v>#N/A</v>
      </c>
      <c r="AI1814" s="5">
        <f t="shared" si="359"/>
        <v>1.3194444996770471E-2</v>
      </c>
    </row>
    <row r="1815" spans="3:35">
      <c r="C1815" s="246" t="s">
        <v>824</v>
      </c>
      <c r="D1815" s="246" t="s">
        <v>849</v>
      </c>
      <c r="E1815" s="246" t="s">
        <v>889</v>
      </c>
      <c r="F1815" s="246" t="s">
        <v>890</v>
      </c>
      <c r="G1815" s="246">
        <v>2019</v>
      </c>
      <c r="H1815" s="246">
        <v>4</v>
      </c>
      <c r="I1815" s="246">
        <v>30</v>
      </c>
      <c r="J1815" s="246">
        <v>1</v>
      </c>
      <c r="K1815" s="246" t="s">
        <v>871</v>
      </c>
      <c r="L1815" s="247">
        <v>6</v>
      </c>
      <c r="M1815" s="246">
        <v>269814</v>
      </c>
      <c r="N1815" s="246">
        <v>2717861</v>
      </c>
      <c r="O1815" s="246">
        <v>8</v>
      </c>
      <c r="P1815" s="246">
        <v>55</v>
      </c>
      <c r="Q1815" s="246">
        <v>0</v>
      </c>
      <c r="R1815" s="246"/>
      <c r="S1815" s="246" t="s">
        <v>90</v>
      </c>
      <c r="T1815" s="246" t="s">
        <v>26</v>
      </c>
      <c r="U1815" s="246"/>
      <c r="V1815" t="str">
        <f>INDEX(樣區!H:H,MATCH(F1815,樣區!E:E,0))</f>
        <v>4月,6月</v>
      </c>
      <c r="W1815" s="3" t="str">
        <f t="shared" si="351"/>
        <v>N</v>
      </c>
      <c r="X1815" s="3" t="str">
        <f t="shared" si="352"/>
        <v/>
      </c>
      <c r="Y1815" s="3" t="str">
        <f t="shared" si="353"/>
        <v/>
      </c>
      <c r="Z1815" s="3" t="str">
        <f t="shared" si="354"/>
        <v/>
      </c>
      <c r="AA1815" s="3" t="str">
        <f t="shared" si="355"/>
        <v/>
      </c>
      <c r="AB1815" s="2" t="str">
        <f t="shared" si="356"/>
        <v/>
      </c>
      <c r="AC1815" s="3" t="str">
        <f t="shared" si="357"/>
        <v/>
      </c>
      <c r="AD1815" s="5" t="str">
        <f>IF(ISBLANK(O1815),"需記錄時間",IFERROR(IF((AI1815-TIME(0,5,59))&lt;0,"需計滿6分鍾",""),""))</f>
        <v/>
      </c>
      <c r="AE1815" s="3" t="str">
        <f t="shared" si="358"/>
        <v/>
      </c>
      <c r="AF1815" s="3"/>
      <c r="AH1815" t="e">
        <f>MATCH(ROUND(M1815,0)&amp;ROUND(N1815,0),樣點!N:N,0)</f>
        <v>#N/A</v>
      </c>
      <c r="AI1815" s="5" t="str">
        <f t="shared" si="359"/>
        <v/>
      </c>
    </row>
    <row r="1816" spans="3:35">
      <c r="C1816" s="246" t="s">
        <v>824</v>
      </c>
      <c r="D1816" s="246" t="s">
        <v>849</v>
      </c>
      <c r="E1816" s="246" t="s">
        <v>889</v>
      </c>
      <c r="F1816" s="246" t="s">
        <v>890</v>
      </c>
      <c r="G1816" s="246">
        <v>2019</v>
      </c>
      <c r="H1816" s="246">
        <v>6</v>
      </c>
      <c r="I1816" s="246">
        <v>27</v>
      </c>
      <c r="J1816" s="246">
        <v>2</v>
      </c>
      <c r="K1816" s="246" t="s">
        <v>871</v>
      </c>
      <c r="L1816" s="247">
        <v>1</v>
      </c>
      <c r="M1816" s="246">
        <v>268675</v>
      </c>
      <c r="N1816" s="246">
        <v>2717622</v>
      </c>
      <c r="O1816" s="246">
        <v>7</v>
      </c>
      <c r="P1816" s="246">
        <v>55</v>
      </c>
      <c r="Q1816" s="246">
        <v>0</v>
      </c>
      <c r="R1816" s="246"/>
      <c r="S1816" s="246" t="s">
        <v>90</v>
      </c>
      <c r="T1816" s="246" t="s">
        <v>26</v>
      </c>
      <c r="U1816" s="246"/>
      <c r="V1816" t="str">
        <f>INDEX(樣區!H:H,MATCH(F1816,樣區!E:E,0))</f>
        <v>4月,6月</v>
      </c>
      <c r="W1816" s="3" t="str">
        <f t="shared" si="351"/>
        <v>Y</v>
      </c>
      <c r="X1816" s="3" t="str">
        <f t="shared" si="352"/>
        <v/>
      </c>
      <c r="Y1816" s="3" t="str">
        <f t="shared" si="353"/>
        <v/>
      </c>
      <c r="Z1816" s="3" t="str">
        <f t="shared" si="354"/>
        <v/>
      </c>
      <c r="AA1816" s="3" t="str">
        <f t="shared" si="355"/>
        <v/>
      </c>
      <c r="AB1816" s="249" t="str">
        <f t="shared" si="356"/>
        <v/>
      </c>
      <c r="AC1816" s="3" t="str">
        <f t="shared" si="357"/>
        <v/>
      </c>
      <c r="AD1816" s="5" t="str">
        <f t="shared" ref="AD1816:AD1822" si="360">IF(ISBLANK(O1816),"需記錄時間",IFERROR(IF((AI1816-TIME(0,5,59))&lt;0,"需計滿6分鐘",""),""))</f>
        <v/>
      </c>
      <c r="AE1816" s="3" t="str">
        <f t="shared" si="358"/>
        <v/>
      </c>
      <c r="AF1816" s="3"/>
      <c r="AH1816">
        <f>MATCH(ROUND(M1816,0)&amp;ROUND(N1816,0),樣點!N:N,0)</f>
        <v>946</v>
      </c>
      <c r="AI1816" s="5">
        <f t="shared" si="359"/>
        <v>1.3194444007240236E-2</v>
      </c>
    </row>
    <row r="1817" spans="3:35">
      <c r="C1817" s="246" t="s">
        <v>824</v>
      </c>
      <c r="D1817" s="246" t="s">
        <v>849</v>
      </c>
      <c r="E1817" s="246" t="s">
        <v>889</v>
      </c>
      <c r="F1817" s="246" t="s">
        <v>890</v>
      </c>
      <c r="G1817" s="246">
        <v>2019</v>
      </c>
      <c r="H1817" s="246">
        <v>6</v>
      </c>
      <c r="I1817" s="246">
        <v>27</v>
      </c>
      <c r="J1817" s="246">
        <v>2</v>
      </c>
      <c r="K1817" s="246" t="s">
        <v>871</v>
      </c>
      <c r="L1817" s="247">
        <v>2</v>
      </c>
      <c r="M1817" s="246">
        <v>268890</v>
      </c>
      <c r="N1817" s="246">
        <v>2717692</v>
      </c>
      <c r="O1817" s="246">
        <v>8</v>
      </c>
      <c r="P1817" s="246">
        <v>14</v>
      </c>
      <c r="Q1817" s="246">
        <v>0</v>
      </c>
      <c r="R1817" s="246"/>
      <c r="S1817" s="246" t="s">
        <v>90</v>
      </c>
      <c r="T1817" s="246" t="s">
        <v>26</v>
      </c>
      <c r="U1817" s="246"/>
      <c r="V1817" t="str">
        <f>INDEX(樣區!H:H,MATCH(F1817,樣區!E:E,0))</f>
        <v>4月,6月</v>
      </c>
      <c r="W1817" s="3" t="str">
        <f t="shared" si="351"/>
        <v>Y</v>
      </c>
      <c r="X1817" s="3" t="str">
        <f t="shared" si="352"/>
        <v/>
      </c>
      <c r="Y1817" s="3" t="str">
        <f t="shared" si="353"/>
        <v/>
      </c>
      <c r="Z1817" s="3" t="str">
        <f t="shared" si="354"/>
        <v/>
      </c>
      <c r="AA1817" s="3" t="str">
        <f t="shared" si="355"/>
        <v/>
      </c>
      <c r="AB1817" s="249" t="str">
        <f t="shared" si="356"/>
        <v/>
      </c>
      <c r="AC1817" s="3" t="str">
        <f t="shared" si="357"/>
        <v/>
      </c>
      <c r="AD1817" s="5" t="str">
        <f t="shared" si="360"/>
        <v/>
      </c>
      <c r="AE1817" s="3" t="str">
        <f t="shared" si="358"/>
        <v/>
      </c>
      <c r="AF1817" s="3"/>
      <c r="AH1817">
        <f>MATCH(ROUND(M1817,0)&amp;ROUND(N1817,0),樣點!N:N,0)</f>
        <v>947</v>
      </c>
      <c r="AI1817" s="5">
        <f t="shared" si="359"/>
        <v>1.3194444996770471E-2</v>
      </c>
    </row>
    <row r="1818" spans="3:35">
      <c r="C1818" s="246" t="s">
        <v>824</v>
      </c>
      <c r="D1818" s="246" t="s">
        <v>849</v>
      </c>
      <c r="E1818" s="246" t="s">
        <v>889</v>
      </c>
      <c r="F1818" s="246" t="s">
        <v>890</v>
      </c>
      <c r="G1818" s="246">
        <v>2019</v>
      </c>
      <c r="H1818" s="246">
        <v>6</v>
      </c>
      <c r="I1818" s="246">
        <v>27</v>
      </c>
      <c r="J1818" s="246">
        <v>2</v>
      </c>
      <c r="K1818" s="246" t="s">
        <v>871</v>
      </c>
      <c r="L1818" s="247">
        <v>3</v>
      </c>
      <c r="M1818" s="246">
        <v>269103</v>
      </c>
      <c r="N1818" s="246">
        <v>2717690</v>
      </c>
      <c r="O1818" s="246">
        <v>8</v>
      </c>
      <c r="P1818" s="246">
        <v>33</v>
      </c>
      <c r="Q1818" s="246">
        <v>0</v>
      </c>
      <c r="R1818" s="246"/>
      <c r="S1818" s="246" t="s">
        <v>90</v>
      </c>
      <c r="T1818" s="246" t="s">
        <v>26</v>
      </c>
      <c r="U1818" s="246"/>
      <c r="V1818" t="str">
        <f>INDEX(樣區!H:H,MATCH(F1818,樣區!E:E,0))</f>
        <v>4月,6月</v>
      </c>
      <c r="W1818" s="3" t="str">
        <f t="shared" si="351"/>
        <v>Y</v>
      </c>
      <c r="X1818" s="3" t="str">
        <f t="shared" si="352"/>
        <v/>
      </c>
      <c r="Y1818" s="3" t="str">
        <f t="shared" si="353"/>
        <v/>
      </c>
      <c r="Z1818" s="3" t="str">
        <f t="shared" si="354"/>
        <v/>
      </c>
      <c r="AA1818" s="3" t="str">
        <f t="shared" si="355"/>
        <v/>
      </c>
      <c r="AB1818" s="249" t="str">
        <f t="shared" si="356"/>
        <v/>
      </c>
      <c r="AC1818" s="3" t="str">
        <f t="shared" si="357"/>
        <v/>
      </c>
      <c r="AD1818" s="5" t="str">
        <f t="shared" si="360"/>
        <v/>
      </c>
      <c r="AE1818" s="3" t="str">
        <f t="shared" si="358"/>
        <v/>
      </c>
      <c r="AF1818" s="3"/>
      <c r="AH1818">
        <f>MATCH(ROUND(M1818,0)&amp;ROUND(N1818,0),樣點!N:N,0)</f>
        <v>948</v>
      </c>
      <c r="AI1818" s="5">
        <f t="shared" si="359"/>
        <v>2.7083332999609411E-2</v>
      </c>
    </row>
    <row r="1819" spans="3:35">
      <c r="C1819" s="246" t="s">
        <v>824</v>
      </c>
      <c r="D1819" s="246" t="s">
        <v>849</v>
      </c>
      <c r="E1819" s="246" t="s">
        <v>889</v>
      </c>
      <c r="F1819" s="246" t="s">
        <v>890</v>
      </c>
      <c r="G1819" s="246">
        <v>2019</v>
      </c>
      <c r="H1819" s="246">
        <v>6</v>
      </c>
      <c r="I1819" s="246">
        <v>27</v>
      </c>
      <c r="J1819" s="246">
        <v>2</v>
      </c>
      <c r="K1819" s="246" t="s">
        <v>871</v>
      </c>
      <c r="L1819" s="247">
        <v>4</v>
      </c>
      <c r="M1819" s="246">
        <v>268589</v>
      </c>
      <c r="N1819" s="246">
        <v>2717397</v>
      </c>
      <c r="O1819" s="246">
        <v>9</v>
      </c>
      <c r="P1819" s="246">
        <v>12</v>
      </c>
      <c r="Q1819" s="246">
        <v>0</v>
      </c>
      <c r="R1819" s="246"/>
      <c r="S1819" s="246" t="s">
        <v>90</v>
      </c>
      <c r="T1819" s="246" t="s">
        <v>26</v>
      </c>
      <c r="U1819" s="246"/>
      <c r="V1819" t="str">
        <f>INDEX(樣區!H:H,MATCH(F1819,樣區!E:E,0))</f>
        <v>4月,6月</v>
      </c>
      <c r="W1819" s="3" t="str">
        <f t="shared" si="351"/>
        <v>Y</v>
      </c>
      <c r="X1819" s="3" t="str">
        <f t="shared" si="352"/>
        <v/>
      </c>
      <c r="Y1819" s="3" t="str">
        <f t="shared" si="353"/>
        <v/>
      </c>
      <c r="Z1819" s="3" t="str">
        <f t="shared" si="354"/>
        <v/>
      </c>
      <c r="AA1819" s="3" t="str">
        <f t="shared" si="355"/>
        <v/>
      </c>
      <c r="AB1819" s="249" t="str">
        <f t="shared" si="356"/>
        <v/>
      </c>
      <c r="AC1819" s="3" t="str">
        <f t="shared" si="357"/>
        <v/>
      </c>
      <c r="AD1819" s="5" t="str">
        <f t="shared" si="360"/>
        <v/>
      </c>
      <c r="AE1819" s="3" t="str">
        <f t="shared" si="358"/>
        <v/>
      </c>
      <c r="AF1819" s="3"/>
      <c r="AH1819">
        <f>MATCH(ROUND(M1819,0)&amp;ROUND(N1819,0),樣點!N:N,0)</f>
        <v>949</v>
      </c>
      <c r="AI1819" s="5">
        <f t="shared" si="359"/>
        <v>9.0277779963798821E-3</v>
      </c>
    </row>
    <row r="1820" spans="3:35">
      <c r="C1820" s="246" t="s">
        <v>824</v>
      </c>
      <c r="D1820" s="246" t="s">
        <v>849</v>
      </c>
      <c r="E1820" s="246" t="s">
        <v>889</v>
      </c>
      <c r="F1820" s="246" t="s">
        <v>890</v>
      </c>
      <c r="G1820" s="246">
        <v>2019</v>
      </c>
      <c r="H1820" s="246">
        <v>6</v>
      </c>
      <c r="I1820" s="246">
        <v>27</v>
      </c>
      <c r="J1820" s="246">
        <v>2</v>
      </c>
      <c r="K1820" s="246" t="s">
        <v>871</v>
      </c>
      <c r="L1820" s="247">
        <v>5</v>
      </c>
      <c r="M1820" s="246">
        <v>268390</v>
      </c>
      <c r="N1820" s="246">
        <v>2717283</v>
      </c>
      <c r="O1820" s="246">
        <v>9</v>
      </c>
      <c r="P1820" s="246">
        <v>25</v>
      </c>
      <c r="Q1820" s="246">
        <v>0</v>
      </c>
      <c r="R1820" s="246"/>
      <c r="S1820" s="246" t="s">
        <v>90</v>
      </c>
      <c r="T1820" s="246" t="s">
        <v>26</v>
      </c>
      <c r="U1820" s="246"/>
      <c r="V1820" t="str">
        <f>INDEX(樣區!H:H,MATCH(F1820,樣區!E:E,0))</f>
        <v>4月,6月</v>
      </c>
      <c r="W1820" s="3" t="str">
        <f t="shared" si="351"/>
        <v>Y</v>
      </c>
      <c r="X1820" s="3" t="str">
        <f t="shared" si="352"/>
        <v/>
      </c>
      <c r="Y1820" s="3" t="str">
        <f t="shared" si="353"/>
        <v/>
      </c>
      <c r="Z1820" s="3" t="str">
        <f t="shared" si="354"/>
        <v/>
      </c>
      <c r="AA1820" s="3" t="str">
        <f t="shared" si="355"/>
        <v/>
      </c>
      <c r="AB1820" s="249" t="str">
        <f t="shared" si="356"/>
        <v/>
      </c>
      <c r="AC1820" s="3" t="str">
        <f t="shared" si="357"/>
        <v/>
      </c>
      <c r="AD1820" s="5" t="str">
        <f t="shared" si="360"/>
        <v/>
      </c>
      <c r="AE1820" s="3" t="str">
        <f t="shared" si="358"/>
        <v/>
      </c>
      <c r="AF1820" s="3"/>
      <c r="AH1820">
        <f>MATCH(ROUND(M1820,0)&amp;ROUND(N1820,0),樣點!N:N,0)</f>
        <v>950</v>
      </c>
      <c r="AI1820" s="5">
        <f t="shared" si="359"/>
        <v>1.7361111007630825E-2</v>
      </c>
    </row>
    <row r="1821" spans="3:35">
      <c r="C1821" s="246" t="s">
        <v>824</v>
      </c>
      <c r="D1821" s="246" t="s">
        <v>849</v>
      </c>
      <c r="E1821" s="246" t="s">
        <v>889</v>
      </c>
      <c r="F1821" s="246" t="s">
        <v>890</v>
      </c>
      <c r="G1821" s="246">
        <v>2019</v>
      </c>
      <c r="H1821" s="246">
        <v>6</v>
      </c>
      <c r="I1821" s="246">
        <v>27</v>
      </c>
      <c r="J1821" s="246">
        <v>2</v>
      </c>
      <c r="K1821" s="246" t="s">
        <v>871</v>
      </c>
      <c r="L1821" s="247">
        <v>6</v>
      </c>
      <c r="M1821" s="246">
        <v>268165</v>
      </c>
      <c r="N1821" s="246">
        <v>2717258</v>
      </c>
      <c r="O1821" s="246">
        <v>9</v>
      </c>
      <c r="P1821" s="246">
        <v>50</v>
      </c>
      <c r="Q1821" s="246">
        <v>0</v>
      </c>
      <c r="R1821" s="246"/>
      <c r="S1821" s="246" t="s">
        <v>90</v>
      </c>
      <c r="T1821" s="246" t="s">
        <v>26</v>
      </c>
      <c r="U1821" s="246"/>
      <c r="V1821" t="str">
        <f>INDEX(樣區!H:H,MATCH(F1821,樣區!E:E,0))</f>
        <v>4月,6月</v>
      </c>
      <c r="W1821" s="3" t="str">
        <f t="shared" si="351"/>
        <v>Y</v>
      </c>
      <c r="X1821" s="3" t="str">
        <f t="shared" si="352"/>
        <v/>
      </c>
      <c r="Y1821" s="3" t="str">
        <f t="shared" si="353"/>
        <v/>
      </c>
      <c r="Z1821" s="3" t="str">
        <f t="shared" si="354"/>
        <v/>
      </c>
      <c r="AA1821" s="3" t="str">
        <f t="shared" si="355"/>
        <v/>
      </c>
      <c r="AB1821" s="249" t="str">
        <f t="shared" si="356"/>
        <v/>
      </c>
      <c r="AC1821" s="3" t="str">
        <f t="shared" si="357"/>
        <v/>
      </c>
      <c r="AD1821" s="5" t="str">
        <f t="shared" si="360"/>
        <v/>
      </c>
      <c r="AE1821" s="3" t="str">
        <f t="shared" si="358"/>
        <v/>
      </c>
      <c r="AF1821" s="3"/>
      <c r="AH1821">
        <f>MATCH(ROUND(M1821,0)&amp;ROUND(N1821,0),樣點!N:N,0)</f>
        <v>951</v>
      </c>
      <c r="AI1821" s="5" t="str">
        <f t="shared" si="359"/>
        <v/>
      </c>
    </row>
    <row r="1822" spans="3:35">
      <c r="C1822" s="246" t="s">
        <v>824</v>
      </c>
      <c r="D1822" s="246" t="s">
        <v>849</v>
      </c>
      <c r="E1822" s="246" t="s">
        <v>891</v>
      </c>
      <c r="F1822" s="246" t="s">
        <v>892</v>
      </c>
      <c r="G1822" s="246">
        <v>2019</v>
      </c>
      <c r="H1822" s="246">
        <v>4</v>
      </c>
      <c r="I1822" s="246">
        <v>30</v>
      </c>
      <c r="J1822" s="246">
        <v>1</v>
      </c>
      <c r="K1822" s="246" t="s">
        <v>871</v>
      </c>
      <c r="L1822" s="247">
        <v>1</v>
      </c>
      <c r="M1822" s="246">
        <v>270095</v>
      </c>
      <c r="N1822" s="246">
        <v>2718103</v>
      </c>
      <c r="O1822" s="246">
        <v>7</v>
      </c>
      <c r="P1822" s="246">
        <v>51</v>
      </c>
      <c r="Q1822" s="246">
        <v>0</v>
      </c>
      <c r="R1822" s="246"/>
      <c r="S1822" s="246" t="s">
        <v>90</v>
      </c>
      <c r="T1822" s="246" t="s">
        <v>26</v>
      </c>
      <c r="U1822" s="246"/>
      <c r="V1822" t="str">
        <f>INDEX(樣區!H:H,MATCH(F1822,樣區!E:E,0))</f>
        <v>4月,6月</v>
      </c>
      <c r="W1822" s="3" t="str">
        <f t="shared" si="351"/>
        <v>Y</v>
      </c>
      <c r="X1822" s="3" t="str">
        <f t="shared" si="352"/>
        <v/>
      </c>
      <c r="Y1822" s="3" t="str">
        <f t="shared" si="353"/>
        <v/>
      </c>
      <c r="Z1822" s="3" t="str">
        <f t="shared" si="354"/>
        <v/>
      </c>
      <c r="AA1822" s="3" t="str">
        <f t="shared" si="355"/>
        <v/>
      </c>
      <c r="AB1822" s="249" t="str">
        <f t="shared" si="356"/>
        <v/>
      </c>
      <c r="AC1822" s="3" t="str">
        <f t="shared" si="357"/>
        <v/>
      </c>
      <c r="AD1822" s="5" t="str">
        <f t="shared" si="360"/>
        <v/>
      </c>
      <c r="AE1822" s="3" t="str">
        <f t="shared" si="358"/>
        <v/>
      </c>
      <c r="AF1822" s="3"/>
      <c r="AH1822">
        <f>MATCH(ROUND(M1822,0)&amp;ROUND(N1822,0),樣點!N:N,0)</f>
        <v>952</v>
      </c>
      <c r="AI1822" s="5">
        <f t="shared" si="359"/>
        <v>1.5277777973096818E-2</v>
      </c>
    </row>
    <row r="1823" spans="3:35">
      <c r="C1823" s="246" t="s">
        <v>824</v>
      </c>
      <c r="D1823" s="246" t="s">
        <v>849</v>
      </c>
      <c r="E1823" s="246" t="s">
        <v>891</v>
      </c>
      <c r="F1823" s="246" t="s">
        <v>892</v>
      </c>
      <c r="G1823" s="246">
        <v>2019</v>
      </c>
      <c r="H1823" s="246">
        <v>4</v>
      </c>
      <c r="I1823" s="246">
        <v>30</v>
      </c>
      <c r="J1823" s="246">
        <v>1</v>
      </c>
      <c r="K1823" s="246" t="s">
        <v>871</v>
      </c>
      <c r="L1823" s="247">
        <v>2</v>
      </c>
      <c r="M1823" s="246">
        <v>270288</v>
      </c>
      <c r="N1823" s="246">
        <v>2717858</v>
      </c>
      <c r="O1823" s="246">
        <v>7</v>
      </c>
      <c r="P1823" s="246">
        <v>29</v>
      </c>
      <c r="Q1823" s="246">
        <v>0</v>
      </c>
      <c r="R1823" s="246"/>
      <c r="S1823" s="246" t="s">
        <v>90</v>
      </c>
      <c r="T1823" s="246" t="s">
        <v>26</v>
      </c>
      <c r="U1823" s="246"/>
      <c r="V1823" t="str">
        <f>INDEX(樣區!H:H,MATCH(F1823,樣區!E:E,0))</f>
        <v>4月,6月</v>
      </c>
      <c r="W1823" s="3" t="str">
        <f t="shared" si="351"/>
        <v>N</v>
      </c>
      <c r="X1823" s="3" t="str">
        <f t="shared" si="352"/>
        <v/>
      </c>
      <c r="Y1823" s="3" t="str">
        <f t="shared" si="353"/>
        <v/>
      </c>
      <c r="Z1823" s="3" t="str">
        <f t="shared" si="354"/>
        <v/>
      </c>
      <c r="AA1823" s="3" t="str">
        <f t="shared" si="355"/>
        <v/>
      </c>
      <c r="AB1823" s="2" t="str">
        <f t="shared" si="356"/>
        <v/>
      </c>
      <c r="AC1823" s="3" t="str">
        <f t="shared" si="357"/>
        <v/>
      </c>
      <c r="AD1823" s="5" t="str">
        <f>IF(ISBLANK(O1823),"需記錄時間",IFERROR(IF((AI1823-TIME(0,5,59))&lt;0,"需計滿6分鍾",""),""))</f>
        <v/>
      </c>
      <c r="AE1823" s="3" t="str">
        <f t="shared" si="358"/>
        <v/>
      </c>
      <c r="AF1823" s="3"/>
      <c r="AH1823" t="e">
        <f>MATCH(ROUND(M1823,0)&amp;ROUND(N1823,0),樣點!N:N,0)</f>
        <v>#N/A</v>
      </c>
      <c r="AI1823" s="5">
        <f t="shared" si="359"/>
        <v>1.1111111030913889E-2</v>
      </c>
    </row>
    <row r="1824" spans="3:35">
      <c r="C1824" s="246" t="s">
        <v>824</v>
      </c>
      <c r="D1824" s="246" t="s">
        <v>849</v>
      </c>
      <c r="E1824" s="246" t="s">
        <v>891</v>
      </c>
      <c r="F1824" s="246" t="s">
        <v>892</v>
      </c>
      <c r="G1824" s="246">
        <v>2019</v>
      </c>
      <c r="H1824" s="246">
        <v>4</v>
      </c>
      <c r="I1824" s="246">
        <v>30</v>
      </c>
      <c r="J1824" s="246">
        <v>1</v>
      </c>
      <c r="K1824" s="246" t="s">
        <v>871</v>
      </c>
      <c r="L1824" s="247">
        <v>3</v>
      </c>
      <c r="M1824" s="246">
        <v>270432</v>
      </c>
      <c r="N1824" s="246">
        <v>2717858</v>
      </c>
      <c r="O1824" s="246">
        <v>7</v>
      </c>
      <c r="P1824" s="246">
        <v>13</v>
      </c>
      <c r="Q1824" s="246">
        <v>0</v>
      </c>
      <c r="R1824" s="246"/>
      <c r="S1824" s="246" t="s">
        <v>90</v>
      </c>
      <c r="T1824" s="246" t="s">
        <v>26</v>
      </c>
      <c r="U1824" s="246"/>
      <c r="V1824" t="str">
        <f>INDEX(樣區!H:H,MATCH(F1824,樣區!E:E,0))</f>
        <v>4月,6月</v>
      </c>
      <c r="W1824" s="3" t="str">
        <f t="shared" si="351"/>
        <v>Y</v>
      </c>
      <c r="X1824" s="3" t="str">
        <f t="shared" si="352"/>
        <v/>
      </c>
      <c r="Y1824" s="3" t="str">
        <f t="shared" si="353"/>
        <v/>
      </c>
      <c r="Z1824" s="3" t="str">
        <f t="shared" si="354"/>
        <v/>
      </c>
      <c r="AA1824" s="3" t="str">
        <f t="shared" si="355"/>
        <v/>
      </c>
      <c r="AB1824" s="249" t="str">
        <f t="shared" si="356"/>
        <v/>
      </c>
      <c r="AC1824" s="3" t="str">
        <f t="shared" si="357"/>
        <v/>
      </c>
      <c r="AD1824" s="5" t="str">
        <f t="shared" ref="AD1824:AD1848" si="361">IF(ISBLANK(O1824),"需記錄時間",IFERROR(IF((AI1824-TIME(0,5,59))&lt;0,"需計滿6分鐘",""),""))</f>
        <v/>
      </c>
      <c r="AE1824" s="3" t="str">
        <f t="shared" si="358"/>
        <v/>
      </c>
      <c r="AF1824" s="3"/>
      <c r="AH1824">
        <f>MATCH(ROUND(M1824,0)&amp;ROUND(N1824,0),樣點!N:N,0)</f>
        <v>954</v>
      </c>
      <c r="AI1824" s="5">
        <f t="shared" si="359"/>
        <v>1.4583332987967879E-2</v>
      </c>
    </row>
    <row r="1825" spans="3:35">
      <c r="C1825" s="246" t="s">
        <v>824</v>
      </c>
      <c r="D1825" s="246" t="s">
        <v>849</v>
      </c>
      <c r="E1825" s="246" t="s">
        <v>891</v>
      </c>
      <c r="F1825" s="246" t="s">
        <v>892</v>
      </c>
      <c r="G1825" s="246">
        <v>2019</v>
      </c>
      <c r="H1825" s="246">
        <v>4</v>
      </c>
      <c r="I1825" s="246">
        <v>30</v>
      </c>
      <c r="J1825" s="246">
        <v>1</v>
      </c>
      <c r="K1825" s="246" t="s">
        <v>871</v>
      </c>
      <c r="L1825" s="247">
        <v>4</v>
      </c>
      <c r="M1825" s="246">
        <v>270640</v>
      </c>
      <c r="N1825" s="246">
        <v>2717814</v>
      </c>
      <c r="O1825" s="246">
        <v>6</v>
      </c>
      <c r="P1825" s="246">
        <v>52</v>
      </c>
      <c r="Q1825" s="246">
        <v>0</v>
      </c>
      <c r="R1825" s="246"/>
      <c r="S1825" s="246" t="s">
        <v>90</v>
      </c>
      <c r="T1825" s="246" t="s">
        <v>26</v>
      </c>
      <c r="U1825" s="246"/>
      <c r="V1825" t="str">
        <f>INDEX(樣區!H:H,MATCH(F1825,樣區!E:E,0))</f>
        <v>4月,6月</v>
      </c>
      <c r="W1825" s="3" t="str">
        <f t="shared" si="351"/>
        <v>Y</v>
      </c>
      <c r="X1825" s="3" t="str">
        <f t="shared" si="352"/>
        <v/>
      </c>
      <c r="Y1825" s="3" t="str">
        <f t="shared" si="353"/>
        <v/>
      </c>
      <c r="Z1825" s="3" t="str">
        <f t="shared" si="354"/>
        <v/>
      </c>
      <c r="AA1825" s="3" t="str">
        <f t="shared" si="355"/>
        <v/>
      </c>
      <c r="AB1825" s="249" t="str">
        <f t="shared" si="356"/>
        <v/>
      </c>
      <c r="AC1825" s="3" t="str">
        <f t="shared" si="357"/>
        <v/>
      </c>
      <c r="AD1825" s="5" t="str">
        <f t="shared" si="361"/>
        <v/>
      </c>
      <c r="AE1825" s="3" t="str">
        <f t="shared" si="358"/>
        <v/>
      </c>
      <c r="AF1825" s="3"/>
      <c r="AH1825">
        <f>MATCH(ROUND(M1825,0)&amp;ROUND(N1825,0),樣點!N:N,0)</f>
        <v>955</v>
      </c>
      <c r="AI1825" s="5">
        <f t="shared" si="359"/>
        <v>1.1805556016042829E-2</v>
      </c>
    </row>
    <row r="1826" spans="3:35">
      <c r="C1826" s="246" t="s">
        <v>824</v>
      </c>
      <c r="D1826" s="246" t="s">
        <v>849</v>
      </c>
      <c r="E1826" s="246" t="s">
        <v>891</v>
      </c>
      <c r="F1826" s="246" t="s">
        <v>892</v>
      </c>
      <c r="G1826" s="246">
        <v>2019</v>
      </c>
      <c r="H1826" s="246">
        <v>4</v>
      </c>
      <c r="I1826" s="246">
        <v>30</v>
      </c>
      <c r="J1826" s="246">
        <v>1</v>
      </c>
      <c r="K1826" s="246" t="s">
        <v>871</v>
      </c>
      <c r="L1826" s="247">
        <v>5</v>
      </c>
      <c r="M1826" s="246">
        <v>270850</v>
      </c>
      <c r="N1826" s="246">
        <v>2717708</v>
      </c>
      <c r="O1826" s="246">
        <v>6</v>
      </c>
      <c r="P1826" s="246">
        <v>35</v>
      </c>
      <c r="Q1826" s="246">
        <v>0</v>
      </c>
      <c r="R1826" s="246"/>
      <c r="S1826" s="246" t="s">
        <v>90</v>
      </c>
      <c r="T1826" s="246" t="s">
        <v>26</v>
      </c>
      <c r="U1826" s="246"/>
      <c r="V1826" t="str">
        <f>INDEX(樣區!H:H,MATCH(F1826,樣區!E:E,0))</f>
        <v>4月,6月</v>
      </c>
      <c r="W1826" s="3" t="str">
        <f t="shared" si="351"/>
        <v>Y</v>
      </c>
      <c r="X1826" s="3" t="str">
        <f t="shared" si="352"/>
        <v/>
      </c>
      <c r="Y1826" s="3" t="str">
        <f t="shared" si="353"/>
        <v/>
      </c>
      <c r="Z1826" s="3" t="str">
        <f t="shared" si="354"/>
        <v/>
      </c>
      <c r="AA1826" s="3" t="str">
        <f t="shared" si="355"/>
        <v/>
      </c>
      <c r="AB1826" s="249" t="str">
        <f t="shared" si="356"/>
        <v/>
      </c>
      <c r="AC1826" s="3" t="str">
        <f t="shared" si="357"/>
        <v/>
      </c>
      <c r="AD1826" s="5" t="str">
        <f t="shared" si="361"/>
        <v/>
      </c>
      <c r="AE1826" s="3" t="str">
        <f t="shared" si="358"/>
        <v/>
      </c>
      <c r="AF1826" s="3"/>
      <c r="AH1826">
        <f>MATCH(ROUND(M1826,0)&amp;ROUND(N1826,0),樣點!N:N,0)</f>
        <v>956</v>
      </c>
      <c r="AI1826" s="5">
        <f t="shared" si="359"/>
        <v>1.0416666977107525E-2</v>
      </c>
    </row>
    <row r="1827" spans="3:35">
      <c r="C1827" s="246" t="s">
        <v>824</v>
      </c>
      <c r="D1827" s="246" t="s">
        <v>849</v>
      </c>
      <c r="E1827" s="246" t="s">
        <v>891</v>
      </c>
      <c r="F1827" s="246" t="s">
        <v>892</v>
      </c>
      <c r="G1827" s="246">
        <v>2019</v>
      </c>
      <c r="H1827" s="246">
        <v>4</v>
      </c>
      <c r="I1827" s="246">
        <v>30</v>
      </c>
      <c r="J1827" s="246">
        <v>1</v>
      </c>
      <c r="K1827" s="246" t="s">
        <v>871</v>
      </c>
      <c r="L1827" s="247">
        <v>6</v>
      </c>
      <c r="M1827" s="246">
        <v>270721</v>
      </c>
      <c r="N1827" s="246">
        <v>2717538</v>
      </c>
      <c r="O1827" s="246">
        <v>6</v>
      </c>
      <c r="P1827" s="246">
        <v>20</v>
      </c>
      <c r="Q1827" s="246">
        <v>0</v>
      </c>
      <c r="R1827" s="246"/>
      <c r="S1827" s="246" t="s">
        <v>90</v>
      </c>
      <c r="T1827" s="246" t="s">
        <v>26</v>
      </c>
      <c r="U1827" s="246"/>
      <c r="V1827" t="str">
        <f>INDEX(樣區!H:H,MATCH(F1827,樣區!E:E,0))</f>
        <v>4月,6月</v>
      </c>
      <c r="W1827" s="3" t="str">
        <f t="shared" si="351"/>
        <v>Y</v>
      </c>
      <c r="X1827" s="3" t="str">
        <f t="shared" si="352"/>
        <v/>
      </c>
      <c r="Y1827" s="3" t="str">
        <f t="shared" si="353"/>
        <v/>
      </c>
      <c r="Z1827" s="3" t="str">
        <f t="shared" si="354"/>
        <v/>
      </c>
      <c r="AA1827" s="3" t="str">
        <f t="shared" si="355"/>
        <v/>
      </c>
      <c r="AB1827" s="249" t="str">
        <f t="shared" si="356"/>
        <v/>
      </c>
      <c r="AC1827" s="3" t="str">
        <f t="shared" si="357"/>
        <v/>
      </c>
      <c r="AD1827" s="5" t="str">
        <f t="shared" si="361"/>
        <v/>
      </c>
      <c r="AE1827" s="3" t="str">
        <f t="shared" si="358"/>
        <v/>
      </c>
      <c r="AF1827" s="3"/>
      <c r="AH1827">
        <f>MATCH(ROUND(M1827,0)&amp;ROUND(N1827,0),樣點!N:N,0)</f>
        <v>957</v>
      </c>
      <c r="AI1827" s="5" t="str">
        <f t="shared" si="359"/>
        <v/>
      </c>
    </row>
    <row r="1828" spans="3:35">
      <c r="C1828" s="246" t="s">
        <v>824</v>
      </c>
      <c r="D1828" s="246" t="s">
        <v>849</v>
      </c>
      <c r="E1828" s="246" t="s">
        <v>891</v>
      </c>
      <c r="F1828" s="246" t="s">
        <v>892</v>
      </c>
      <c r="G1828" s="246">
        <v>2019</v>
      </c>
      <c r="H1828" s="246">
        <v>6</v>
      </c>
      <c r="I1828" s="246">
        <v>27</v>
      </c>
      <c r="J1828" s="246">
        <v>2</v>
      </c>
      <c r="K1828" s="246" t="s">
        <v>871</v>
      </c>
      <c r="L1828" s="247">
        <v>1</v>
      </c>
      <c r="M1828" s="246">
        <v>270095</v>
      </c>
      <c r="N1828" s="246">
        <v>2718103</v>
      </c>
      <c r="O1828" s="246">
        <v>6</v>
      </c>
      <c r="P1828" s="246">
        <v>20</v>
      </c>
      <c r="Q1828" s="246">
        <v>0</v>
      </c>
      <c r="R1828" s="246"/>
      <c r="S1828" s="246" t="s">
        <v>90</v>
      </c>
      <c r="T1828" s="246" t="s">
        <v>26</v>
      </c>
      <c r="U1828" s="246"/>
      <c r="V1828" t="str">
        <f>INDEX(樣區!H:H,MATCH(F1828,樣區!E:E,0))</f>
        <v>4月,6月</v>
      </c>
      <c r="W1828" s="3" t="str">
        <f t="shared" si="351"/>
        <v>Y</v>
      </c>
      <c r="X1828" s="3" t="str">
        <f t="shared" si="352"/>
        <v/>
      </c>
      <c r="Y1828" s="3" t="str">
        <f t="shared" si="353"/>
        <v/>
      </c>
      <c r="Z1828" s="3" t="str">
        <f t="shared" si="354"/>
        <v/>
      </c>
      <c r="AA1828" s="3" t="str">
        <f t="shared" si="355"/>
        <v/>
      </c>
      <c r="AB1828" s="249" t="str">
        <f t="shared" si="356"/>
        <v/>
      </c>
      <c r="AC1828" s="3" t="str">
        <f t="shared" si="357"/>
        <v/>
      </c>
      <c r="AD1828" s="5" t="str">
        <f t="shared" si="361"/>
        <v/>
      </c>
      <c r="AE1828" s="3" t="str">
        <f t="shared" si="358"/>
        <v/>
      </c>
      <c r="AF1828" s="3"/>
      <c r="AH1828">
        <f>MATCH(ROUND(M1828,0)&amp;ROUND(N1828,0),樣點!N:N,0)</f>
        <v>952</v>
      </c>
      <c r="AI1828" s="5">
        <f t="shared" si="359"/>
        <v>1.0416666977107525E-2</v>
      </c>
    </row>
    <row r="1829" spans="3:35">
      <c r="C1829" s="246" t="s">
        <v>824</v>
      </c>
      <c r="D1829" s="246" t="s">
        <v>849</v>
      </c>
      <c r="E1829" s="246" t="s">
        <v>891</v>
      </c>
      <c r="F1829" s="246" t="s">
        <v>892</v>
      </c>
      <c r="G1829" s="246">
        <v>2019</v>
      </c>
      <c r="H1829" s="246">
        <v>6</v>
      </c>
      <c r="I1829" s="246">
        <v>27</v>
      </c>
      <c r="J1829" s="246">
        <v>2</v>
      </c>
      <c r="K1829" s="246" t="s">
        <v>871</v>
      </c>
      <c r="L1829" s="247">
        <v>2</v>
      </c>
      <c r="M1829" s="246">
        <v>270228</v>
      </c>
      <c r="N1829" s="246">
        <v>2717858</v>
      </c>
      <c r="O1829" s="246">
        <v>6</v>
      </c>
      <c r="P1829" s="246">
        <v>35</v>
      </c>
      <c r="Q1829" s="246">
        <v>0</v>
      </c>
      <c r="R1829" s="246"/>
      <c r="S1829" s="246" t="s">
        <v>90</v>
      </c>
      <c r="T1829" s="246" t="s">
        <v>26</v>
      </c>
      <c r="U1829" s="246"/>
      <c r="V1829" t="str">
        <f>INDEX(樣區!H:H,MATCH(F1829,樣區!E:E,0))</f>
        <v>4月,6月</v>
      </c>
      <c r="W1829" s="3" t="str">
        <f t="shared" si="351"/>
        <v>Y</v>
      </c>
      <c r="X1829" s="3" t="str">
        <f t="shared" si="352"/>
        <v/>
      </c>
      <c r="Y1829" s="3" t="str">
        <f t="shared" si="353"/>
        <v/>
      </c>
      <c r="Z1829" s="3" t="str">
        <f t="shared" si="354"/>
        <v/>
      </c>
      <c r="AA1829" s="3" t="str">
        <f t="shared" si="355"/>
        <v/>
      </c>
      <c r="AB1829" s="249" t="str">
        <f t="shared" si="356"/>
        <v/>
      </c>
      <c r="AC1829" s="3" t="str">
        <f t="shared" si="357"/>
        <v/>
      </c>
      <c r="AD1829" s="5" t="str">
        <f t="shared" si="361"/>
        <v/>
      </c>
      <c r="AE1829" s="3" t="str">
        <f t="shared" si="358"/>
        <v/>
      </c>
      <c r="AF1829" s="3"/>
      <c r="AH1829">
        <f>MATCH(ROUND(M1829,0)&amp;ROUND(N1829,0),樣點!N:N,0)</f>
        <v>953</v>
      </c>
      <c r="AI1829" s="5">
        <f t="shared" si="359"/>
        <v>1.1805556016042829E-2</v>
      </c>
    </row>
    <row r="1830" spans="3:35">
      <c r="C1830" s="246" t="s">
        <v>824</v>
      </c>
      <c r="D1830" s="246" t="s">
        <v>849</v>
      </c>
      <c r="E1830" s="246" t="s">
        <v>891</v>
      </c>
      <c r="F1830" s="246" t="s">
        <v>892</v>
      </c>
      <c r="G1830" s="246">
        <v>2019</v>
      </c>
      <c r="H1830" s="246">
        <v>6</v>
      </c>
      <c r="I1830" s="246">
        <v>27</v>
      </c>
      <c r="J1830" s="246">
        <v>2</v>
      </c>
      <c r="K1830" s="246" t="s">
        <v>871</v>
      </c>
      <c r="L1830" s="247">
        <v>3</v>
      </c>
      <c r="M1830" s="246">
        <v>270432</v>
      </c>
      <c r="N1830" s="246">
        <v>2717858</v>
      </c>
      <c r="O1830" s="246">
        <v>6</v>
      </c>
      <c r="P1830" s="246">
        <v>52</v>
      </c>
      <c r="Q1830" s="246">
        <v>0</v>
      </c>
      <c r="R1830" s="246"/>
      <c r="S1830" s="246" t="s">
        <v>90</v>
      </c>
      <c r="T1830" s="246" t="s">
        <v>26</v>
      </c>
      <c r="U1830" s="246"/>
      <c r="V1830" t="str">
        <f>INDEX(樣區!H:H,MATCH(F1830,樣區!E:E,0))</f>
        <v>4月,6月</v>
      </c>
      <c r="W1830" s="3" t="str">
        <f t="shared" si="351"/>
        <v>Y</v>
      </c>
      <c r="X1830" s="3" t="str">
        <f t="shared" si="352"/>
        <v/>
      </c>
      <c r="Y1830" s="3" t="str">
        <f t="shared" si="353"/>
        <v/>
      </c>
      <c r="Z1830" s="3" t="str">
        <f t="shared" si="354"/>
        <v/>
      </c>
      <c r="AA1830" s="3" t="str">
        <f t="shared" si="355"/>
        <v/>
      </c>
      <c r="AB1830" s="249" t="str">
        <f t="shared" si="356"/>
        <v/>
      </c>
      <c r="AC1830" s="3" t="str">
        <f t="shared" si="357"/>
        <v/>
      </c>
      <c r="AD1830" s="5" t="str">
        <f t="shared" si="361"/>
        <v/>
      </c>
      <c r="AE1830" s="3" t="str">
        <f t="shared" si="358"/>
        <v/>
      </c>
      <c r="AF1830" s="3"/>
      <c r="AH1830">
        <f>MATCH(ROUND(M1830,0)&amp;ROUND(N1830,0),樣點!N:N,0)</f>
        <v>954</v>
      </c>
      <c r="AI1830" s="5">
        <f t="shared" si="359"/>
        <v>1.4583332987967879E-2</v>
      </c>
    </row>
    <row r="1831" spans="3:35">
      <c r="C1831" s="246" t="s">
        <v>824</v>
      </c>
      <c r="D1831" s="246" t="s">
        <v>849</v>
      </c>
      <c r="E1831" s="246" t="s">
        <v>891</v>
      </c>
      <c r="F1831" s="246" t="s">
        <v>892</v>
      </c>
      <c r="G1831" s="246">
        <v>2019</v>
      </c>
      <c r="H1831" s="246">
        <v>6</v>
      </c>
      <c r="I1831" s="246">
        <v>27</v>
      </c>
      <c r="J1831" s="246">
        <v>2</v>
      </c>
      <c r="K1831" s="246" t="s">
        <v>871</v>
      </c>
      <c r="L1831" s="247">
        <v>4</v>
      </c>
      <c r="M1831" s="246">
        <v>270640</v>
      </c>
      <c r="N1831" s="246">
        <v>2717814</v>
      </c>
      <c r="O1831" s="246">
        <v>7</v>
      </c>
      <c r="P1831" s="246">
        <v>13</v>
      </c>
      <c r="Q1831" s="246">
        <v>0</v>
      </c>
      <c r="R1831" s="246"/>
      <c r="S1831" s="246" t="s">
        <v>90</v>
      </c>
      <c r="T1831" s="246" t="s">
        <v>26</v>
      </c>
      <c r="U1831" s="246"/>
      <c r="V1831" t="str">
        <f>INDEX(樣區!H:H,MATCH(F1831,樣區!E:E,0))</f>
        <v>4月,6月</v>
      </c>
      <c r="W1831" s="3" t="str">
        <f t="shared" si="351"/>
        <v>Y</v>
      </c>
      <c r="X1831" s="3" t="str">
        <f t="shared" si="352"/>
        <v/>
      </c>
      <c r="Y1831" s="3" t="str">
        <f t="shared" si="353"/>
        <v/>
      </c>
      <c r="Z1831" s="3" t="str">
        <f t="shared" si="354"/>
        <v/>
      </c>
      <c r="AA1831" s="3" t="str">
        <f t="shared" si="355"/>
        <v/>
      </c>
      <c r="AB1831" s="249" t="str">
        <f t="shared" si="356"/>
        <v/>
      </c>
      <c r="AC1831" s="3" t="str">
        <f t="shared" si="357"/>
        <v/>
      </c>
      <c r="AD1831" s="5" t="str">
        <f t="shared" si="361"/>
        <v/>
      </c>
      <c r="AE1831" s="3" t="str">
        <f t="shared" si="358"/>
        <v/>
      </c>
      <c r="AF1831" s="3"/>
      <c r="AH1831">
        <f>MATCH(ROUND(M1831,0)&amp;ROUND(N1831,0),樣點!N:N,0)</f>
        <v>955</v>
      </c>
      <c r="AI1831" s="5">
        <f t="shared" si="359"/>
        <v>1.1111111030913889E-2</v>
      </c>
    </row>
    <row r="1832" spans="3:35">
      <c r="C1832" s="246" t="s">
        <v>824</v>
      </c>
      <c r="D1832" s="246" t="s">
        <v>849</v>
      </c>
      <c r="E1832" s="246" t="s">
        <v>891</v>
      </c>
      <c r="F1832" s="246" t="s">
        <v>892</v>
      </c>
      <c r="G1832" s="246">
        <v>2019</v>
      </c>
      <c r="H1832" s="246">
        <v>6</v>
      </c>
      <c r="I1832" s="246">
        <v>27</v>
      </c>
      <c r="J1832" s="246">
        <v>2</v>
      </c>
      <c r="K1832" s="246" t="s">
        <v>871</v>
      </c>
      <c r="L1832" s="247">
        <v>5</v>
      </c>
      <c r="M1832" s="246">
        <v>270850</v>
      </c>
      <c r="N1832" s="246">
        <v>2717708</v>
      </c>
      <c r="O1832" s="246">
        <v>7</v>
      </c>
      <c r="P1832" s="246">
        <v>29</v>
      </c>
      <c r="Q1832" s="246">
        <v>0</v>
      </c>
      <c r="R1832" s="246"/>
      <c r="S1832" s="246" t="s">
        <v>90</v>
      </c>
      <c r="T1832" s="246" t="s">
        <v>26</v>
      </c>
      <c r="U1832" s="246"/>
      <c r="V1832" t="str">
        <f>INDEX(樣區!H:H,MATCH(F1832,樣區!E:E,0))</f>
        <v>4月,6月</v>
      </c>
      <c r="W1832" s="3" t="str">
        <f t="shared" si="351"/>
        <v>Y</v>
      </c>
      <c r="X1832" s="3" t="str">
        <f t="shared" si="352"/>
        <v/>
      </c>
      <c r="Y1832" s="3" t="str">
        <f t="shared" si="353"/>
        <v/>
      </c>
      <c r="Z1832" s="3" t="str">
        <f t="shared" si="354"/>
        <v/>
      </c>
      <c r="AA1832" s="3" t="str">
        <f t="shared" si="355"/>
        <v/>
      </c>
      <c r="AB1832" s="249" t="str">
        <f t="shared" si="356"/>
        <v/>
      </c>
      <c r="AC1832" s="3" t="str">
        <f t="shared" si="357"/>
        <v/>
      </c>
      <c r="AD1832" s="5" t="str">
        <f t="shared" si="361"/>
        <v/>
      </c>
      <c r="AE1832" s="3" t="str">
        <f t="shared" si="358"/>
        <v/>
      </c>
      <c r="AF1832" s="3"/>
      <c r="AH1832">
        <f>MATCH(ROUND(M1832,0)&amp;ROUND(N1832,0),樣點!N:N,0)</f>
        <v>956</v>
      </c>
      <c r="AI1832" s="5">
        <f t="shared" si="359"/>
        <v>1.5277777973096818E-2</v>
      </c>
    </row>
    <row r="1833" spans="3:35">
      <c r="C1833" s="246" t="s">
        <v>824</v>
      </c>
      <c r="D1833" s="246" t="s">
        <v>849</v>
      </c>
      <c r="E1833" s="246" t="s">
        <v>891</v>
      </c>
      <c r="F1833" s="246" t="s">
        <v>892</v>
      </c>
      <c r="G1833" s="246">
        <v>2019</v>
      </c>
      <c r="H1833" s="246">
        <v>6</v>
      </c>
      <c r="I1833" s="246">
        <v>27</v>
      </c>
      <c r="J1833" s="246">
        <v>2</v>
      </c>
      <c r="K1833" s="246" t="s">
        <v>871</v>
      </c>
      <c r="L1833" s="247">
        <v>6</v>
      </c>
      <c r="M1833" s="246">
        <v>270721</v>
      </c>
      <c r="N1833" s="246">
        <v>2717538</v>
      </c>
      <c r="O1833" s="246">
        <v>7</v>
      </c>
      <c r="P1833" s="246">
        <v>51</v>
      </c>
      <c r="Q1833" s="246">
        <v>0</v>
      </c>
      <c r="R1833" s="246"/>
      <c r="S1833" s="246" t="s">
        <v>90</v>
      </c>
      <c r="T1833" s="246" t="s">
        <v>26</v>
      </c>
      <c r="U1833" s="246"/>
      <c r="V1833" t="str">
        <f>INDEX(樣區!H:H,MATCH(F1833,樣區!E:E,0))</f>
        <v>4月,6月</v>
      </c>
      <c r="W1833" s="3" t="str">
        <f t="shared" si="351"/>
        <v>Y</v>
      </c>
      <c r="X1833" s="3" t="str">
        <f t="shared" si="352"/>
        <v/>
      </c>
      <c r="Y1833" s="3" t="str">
        <f t="shared" si="353"/>
        <v/>
      </c>
      <c r="Z1833" s="3" t="str">
        <f t="shared" si="354"/>
        <v/>
      </c>
      <c r="AA1833" s="3" t="str">
        <f t="shared" si="355"/>
        <v/>
      </c>
      <c r="AB1833" s="249" t="str">
        <f t="shared" si="356"/>
        <v/>
      </c>
      <c r="AC1833" s="3" t="str">
        <f t="shared" si="357"/>
        <v/>
      </c>
      <c r="AD1833" s="5" t="str">
        <f t="shared" si="361"/>
        <v/>
      </c>
      <c r="AE1833" s="3" t="str">
        <f t="shared" si="358"/>
        <v/>
      </c>
      <c r="AF1833" s="3"/>
      <c r="AH1833">
        <f>MATCH(ROUND(M1833,0)&amp;ROUND(N1833,0),樣點!N:N,0)</f>
        <v>957</v>
      </c>
      <c r="AI1833" s="5" t="str">
        <f t="shared" si="359"/>
        <v/>
      </c>
    </row>
    <row r="1834" spans="3:35">
      <c r="C1834" s="246" t="s">
        <v>824</v>
      </c>
      <c r="D1834" s="246" t="s">
        <v>849</v>
      </c>
      <c r="E1834" s="246" t="s">
        <v>893</v>
      </c>
      <c r="F1834" s="246" t="s">
        <v>894</v>
      </c>
      <c r="G1834" s="246">
        <v>2019</v>
      </c>
      <c r="H1834" s="246">
        <v>4</v>
      </c>
      <c r="I1834" s="246">
        <v>30</v>
      </c>
      <c r="J1834" s="246">
        <v>1</v>
      </c>
      <c r="K1834" s="246" t="s">
        <v>895</v>
      </c>
      <c r="L1834" s="247">
        <v>1</v>
      </c>
      <c r="M1834" s="246">
        <v>268752</v>
      </c>
      <c r="N1834" s="246">
        <v>2710008</v>
      </c>
      <c r="O1834" s="246">
        <v>9</v>
      </c>
      <c r="P1834" s="246">
        <v>35</v>
      </c>
      <c r="Q1834" s="246">
        <v>0</v>
      </c>
      <c r="R1834" s="246"/>
      <c r="S1834" s="246" t="s">
        <v>90</v>
      </c>
      <c r="T1834" s="246" t="s">
        <v>26</v>
      </c>
      <c r="U1834" s="246"/>
      <c r="V1834" t="str">
        <f>INDEX(樣區!H:H,MATCH(F1834,樣區!E:E,0))</f>
        <v>4月,6月</v>
      </c>
      <c r="W1834" s="3" t="str">
        <f t="shared" si="351"/>
        <v>Y</v>
      </c>
      <c r="X1834" s="3" t="str">
        <f t="shared" si="352"/>
        <v/>
      </c>
      <c r="Y1834" s="3" t="str">
        <f t="shared" si="353"/>
        <v/>
      </c>
      <c r="Z1834" s="3" t="str">
        <f t="shared" si="354"/>
        <v/>
      </c>
      <c r="AA1834" s="3" t="str">
        <f t="shared" si="355"/>
        <v/>
      </c>
      <c r="AB1834" s="249" t="str">
        <f t="shared" si="356"/>
        <v/>
      </c>
      <c r="AC1834" s="3" t="str">
        <f t="shared" si="357"/>
        <v/>
      </c>
      <c r="AD1834" s="5" t="str">
        <f t="shared" si="361"/>
        <v/>
      </c>
      <c r="AE1834" s="3" t="str">
        <f t="shared" si="358"/>
        <v/>
      </c>
      <c r="AF1834" s="3"/>
      <c r="AH1834">
        <f>MATCH(ROUND(M1834,0)&amp;ROUND(N1834,0),樣點!N:N,0)</f>
        <v>803</v>
      </c>
      <c r="AI1834" s="5">
        <f t="shared" si="359"/>
        <v>1.0416667035315186E-2</v>
      </c>
    </row>
    <row r="1835" spans="3:35">
      <c r="C1835" s="246" t="s">
        <v>824</v>
      </c>
      <c r="D1835" s="246" t="s">
        <v>849</v>
      </c>
      <c r="E1835" s="246" t="s">
        <v>893</v>
      </c>
      <c r="F1835" s="246" t="s">
        <v>894</v>
      </c>
      <c r="G1835" s="246">
        <v>2019</v>
      </c>
      <c r="H1835" s="246">
        <v>4</v>
      </c>
      <c r="I1835" s="246">
        <v>30</v>
      </c>
      <c r="J1835" s="246">
        <v>1</v>
      </c>
      <c r="K1835" s="246" t="s">
        <v>895</v>
      </c>
      <c r="L1835" s="247">
        <v>2</v>
      </c>
      <c r="M1835" s="246">
        <v>268431</v>
      </c>
      <c r="N1835" s="246">
        <v>2709987</v>
      </c>
      <c r="O1835" s="246">
        <v>9</v>
      </c>
      <c r="P1835" s="246">
        <v>50</v>
      </c>
      <c r="Q1835" s="246">
        <v>0</v>
      </c>
      <c r="R1835" s="246"/>
      <c r="S1835" s="246" t="s">
        <v>90</v>
      </c>
      <c r="T1835" s="246" t="s">
        <v>26</v>
      </c>
      <c r="U1835" s="246"/>
      <c r="V1835" t="str">
        <f>INDEX(樣區!H:H,MATCH(F1835,樣區!E:E,0))</f>
        <v>4月,6月</v>
      </c>
      <c r="W1835" s="3" t="str">
        <f t="shared" si="351"/>
        <v>Y</v>
      </c>
      <c r="X1835" s="3" t="str">
        <f t="shared" si="352"/>
        <v/>
      </c>
      <c r="Y1835" s="3" t="str">
        <f t="shared" si="353"/>
        <v/>
      </c>
      <c r="Z1835" s="3" t="str">
        <f t="shared" si="354"/>
        <v/>
      </c>
      <c r="AA1835" s="3" t="str">
        <f t="shared" si="355"/>
        <v/>
      </c>
      <c r="AB1835" s="249" t="str">
        <f t="shared" si="356"/>
        <v/>
      </c>
      <c r="AC1835" s="3" t="str">
        <f t="shared" si="357"/>
        <v/>
      </c>
      <c r="AD1835" s="5" t="str">
        <f t="shared" si="361"/>
        <v/>
      </c>
      <c r="AE1835" s="3" t="str">
        <f t="shared" si="358"/>
        <v/>
      </c>
      <c r="AF1835" s="3"/>
      <c r="AH1835">
        <f>MATCH(ROUND(M1835,0)&amp;ROUND(N1835,0),樣點!N:N,0)</f>
        <v>804</v>
      </c>
      <c r="AI1835" s="5">
        <f t="shared" si="359"/>
        <v>9.0277779963798821E-3</v>
      </c>
    </row>
    <row r="1836" spans="3:35">
      <c r="C1836" s="246" t="s">
        <v>824</v>
      </c>
      <c r="D1836" s="246" t="s">
        <v>849</v>
      </c>
      <c r="E1836" s="246" t="s">
        <v>893</v>
      </c>
      <c r="F1836" s="246" t="s">
        <v>894</v>
      </c>
      <c r="G1836" s="246">
        <v>2019</v>
      </c>
      <c r="H1836" s="246">
        <v>4</v>
      </c>
      <c r="I1836" s="246">
        <v>30</v>
      </c>
      <c r="J1836" s="246">
        <v>1</v>
      </c>
      <c r="K1836" s="246" t="s">
        <v>895</v>
      </c>
      <c r="L1836" s="247">
        <v>3</v>
      </c>
      <c r="M1836" s="246">
        <v>268425</v>
      </c>
      <c r="N1836" s="246">
        <v>2709709</v>
      </c>
      <c r="O1836" s="246">
        <v>10</v>
      </c>
      <c r="P1836" s="246">
        <v>3</v>
      </c>
      <c r="Q1836" s="246">
        <v>0</v>
      </c>
      <c r="R1836" s="246"/>
      <c r="S1836" s="246" t="s">
        <v>90</v>
      </c>
      <c r="T1836" s="246" t="s">
        <v>26</v>
      </c>
      <c r="U1836" s="246"/>
      <c r="V1836" t="str">
        <f>INDEX(樣區!H:H,MATCH(F1836,樣區!E:E,0))</f>
        <v>4月,6月</v>
      </c>
      <c r="W1836" s="3" t="str">
        <f t="shared" si="351"/>
        <v>Y</v>
      </c>
      <c r="X1836" s="3" t="str">
        <f t="shared" si="352"/>
        <v/>
      </c>
      <c r="Y1836" s="3" t="str">
        <f t="shared" si="353"/>
        <v>時間太晚</v>
      </c>
      <c r="Z1836" s="3" t="str">
        <f t="shared" si="354"/>
        <v/>
      </c>
      <c r="AA1836" s="3" t="str">
        <f t="shared" si="355"/>
        <v/>
      </c>
      <c r="AB1836" s="249" t="str">
        <f t="shared" si="356"/>
        <v/>
      </c>
      <c r="AC1836" s="3" t="str">
        <f t="shared" si="357"/>
        <v/>
      </c>
      <c r="AD1836" s="5" t="str">
        <f t="shared" si="361"/>
        <v/>
      </c>
      <c r="AE1836" s="3" t="str">
        <f t="shared" si="358"/>
        <v/>
      </c>
      <c r="AF1836" s="3"/>
      <c r="AH1836">
        <f>MATCH(ROUND(M1836,0)&amp;ROUND(N1836,0),樣點!N:N,0)</f>
        <v>805</v>
      </c>
      <c r="AI1836" s="5">
        <f t="shared" si="359"/>
        <v>2.9861112008802593E-2</v>
      </c>
    </row>
    <row r="1837" spans="3:35">
      <c r="C1837" s="246" t="s">
        <v>824</v>
      </c>
      <c r="D1837" s="246" t="s">
        <v>849</v>
      </c>
      <c r="E1837" s="246" t="s">
        <v>893</v>
      </c>
      <c r="F1837" s="246" t="s">
        <v>894</v>
      </c>
      <c r="G1837" s="246">
        <v>2019</v>
      </c>
      <c r="H1837" s="246">
        <v>4</v>
      </c>
      <c r="I1837" s="246">
        <v>30</v>
      </c>
      <c r="J1837" s="246">
        <v>1</v>
      </c>
      <c r="K1837" s="246" t="s">
        <v>895</v>
      </c>
      <c r="L1837" s="247">
        <v>4</v>
      </c>
      <c r="M1837" s="246">
        <v>268965</v>
      </c>
      <c r="N1837" s="246">
        <v>2710005</v>
      </c>
      <c r="O1837" s="246">
        <v>9</v>
      </c>
      <c r="P1837" s="246">
        <v>20</v>
      </c>
      <c r="Q1837" s="246">
        <v>0</v>
      </c>
      <c r="R1837" s="246"/>
      <c r="S1837" s="246" t="s">
        <v>90</v>
      </c>
      <c r="T1837" s="246" t="s">
        <v>26</v>
      </c>
      <c r="U1837" s="246"/>
      <c r="V1837" t="str">
        <f>INDEX(樣區!H:H,MATCH(F1837,樣區!E:E,0))</f>
        <v>4月,6月</v>
      </c>
      <c r="W1837" s="3" t="str">
        <f t="shared" si="351"/>
        <v>Y</v>
      </c>
      <c r="X1837" s="3" t="str">
        <f t="shared" si="352"/>
        <v/>
      </c>
      <c r="Y1837" s="3" t="str">
        <f t="shared" si="353"/>
        <v/>
      </c>
      <c r="Z1837" s="3" t="str">
        <f t="shared" si="354"/>
        <v/>
      </c>
      <c r="AA1837" s="3" t="str">
        <f t="shared" si="355"/>
        <v/>
      </c>
      <c r="AB1837" s="249" t="str">
        <f t="shared" si="356"/>
        <v/>
      </c>
      <c r="AC1837" s="3" t="str">
        <f t="shared" si="357"/>
        <v/>
      </c>
      <c r="AD1837" s="5" t="str">
        <f t="shared" si="361"/>
        <v/>
      </c>
      <c r="AE1837" s="3" t="str">
        <f t="shared" si="358"/>
        <v/>
      </c>
      <c r="AF1837" s="3"/>
      <c r="AH1837">
        <f>MATCH(ROUND(M1837,0)&amp;ROUND(N1837,0),樣點!N:N,0)</f>
        <v>806</v>
      </c>
      <c r="AI1837" s="5">
        <f t="shared" si="359"/>
        <v>1.0416665987577289E-2</v>
      </c>
    </row>
    <row r="1838" spans="3:35">
      <c r="C1838" s="246" t="s">
        <v>824</v>
      </c>
      <c r="D1838" s="246" t="s">
        <v>849</v>
      </c>
      <c r="E1838" s="246" t="s">
        <v>893</v>
      </c>
      <c r="F1838" s="246" t="s">
        <v>894</v>
      </c>
      <c r="G1838" s="246">
        <v>2019</v>
      </c>
      <c r="H1838" s="246">
        <v>4</v>
      </c>
      <c r="I1838" s="246">
        <v>30</v>
      </c>
      <c r="J1838" s="246">
        <v>1</v>
      </c>
      <c r="K1838" s="246" t="s">
        <v>895</v>
      </c>
      <c r="L1838" s="247">
        <v>5</v>
      </c>
      <c r="M1838" s="246">
        <v>269217</v>
      </c>
      <c r="N1838" s="246">
        <v>2710166</v>
      </c>
      <c r="O1838" s="246">
        <v>9</v>
      </c>
      <c r="P1838" s="246">
        <v>5</v>
      </c>
      <c r="Q1838" s="246">
        <v>0</v>
      </c>
      <c r="R1838" s="246"/>
      <c r="S1838" s="246" t="s">
        <v>90</v>
      </c>
      <c r="T1838" s="246" t="s">
        <v>26</v>
      </c>
      <c r="U1838" s="246"/>
      <c r="V1838" t="str">
        <f>INDEX(樣區!H:H,MATCH(F1838,樣區!E:E,0))</f>
        <v>4月,6月</v>
      </c>
      <c r="W1838" s="3" t="str">
        <f t="shared" si="351"/>
        <v>Y</v>
      </c>
      <c r="X1838" s="3" t="str">
        <f t="shared" si="352"/>
        <v/>
      </c>
      <c r="Y1838" s="3" t="str">
        <f t="shared" si="353"/>
        <v/>
      </c>
      <c r="Z1838" s="3" t="str">
        <f t="shared" si="354"/>
        <v/>
      </c>
      <c r="AA1838" s="3" t="str">
        <f t="shared" si="355"/>
        <v/>
      </c>
      <c r="AB1838" s="249" t="str">
        <f t="shared" si="356"/>
        <v/>
      </c>
      <c r="AC1838" s="3" t="str">
        <f t="shared" si="357"/>
        <v/>
      </c>
      <c r="AD1838" s="5" t="str">
        <f t="shared" si="361"/>
        <v/>
      </c>
      <c r="AE1838" s="3" t="str">
        <f t="shared" si="358"/>
        <v/>
      </c>
      <c r="AF1838" s="3"/>
      <c r="AH1838">
        <f>MATCH(ROUND(M1838,0)&amp;ROUND(N1838,0),樣點!N:N,0)</f>
        <v>807</v>
      </c>
      <c r="AI1838" s="5">
        <f t="shared" si="359"/>
        <v>1.0416667035315186E-2</v>
      </c>
    </row>
    <row r="1839" spans="3:35">
      <c r="C1839" s="246" t="s">
        <v>824</v>
      </c>
      <c r="D1839" s="246" t="s">
        <v>849</v>
      </c>
      <c r="E1839" s="246" t="s">
        <v>893</v>
      </c>
      <c r="F1839" s="246" t="s">
        <v>894</v>
      </c>
      <c r="G1839" s="246">
        <v>2019</v>
      </c>
      <c r="H1839" s="246">
        <v>4</v>
      </c>
      <c r="I1839" s="246">
        <v>30</v>
      </c>
      <c r="J1839" s="246">
        <v>1</v>
      </c>
      <c r="K1839" s="246" t="s">
        <v>895</v>
      </c>
      <c r="L1839" s="247">
        <v>6</v>
      </c>
      <c r="M1839" s="246">
        <v>269324</v>
      </c>
      <c r="N1839" s="246">
        <v>2710439</v>
      </c>
      <c r="O1839" s="246">
        <v>8</v>
      </c>
      <c r="P1839" s="246">
        <v>50</v>
      </c>
      <c r="Q1839" s="246">
        <v>0</v>
      </c>
      <c r="R1839" s="246"/>
      <c r="S1839" s="246" t="s">
        <v>90</v>
      </c>
      <c r="T1839" s="246" t="s">
        <v>26</v>
      </c>
      <c r="U1839" s="246"/>
      <c r="V1839" t="str">
        <f>INDEX(樣區!H:H,MATCH(F1839,樣區!E:E,0))</f>
        <v>4月,6月</v>
      </c>
      <c r="W1839" s="3" t="str">
        <f t="shared" si="351"/>
        <v>Y</v>
      </c>
      <c r="X1839" s="3" t="str">
        <f t="shared" si="352"/>
        <v/>
      </c>
      <c r="Y1839" s="3" t="str">
        <f t="shared" si="353"/>
        <v/>
      </c>
      <c r="Z1839" s="3" t="str">
        <f t="shared" si="354"/>
        <v/>
      </c>
      <c r="AA1839" s="3" t="str">
        <f t="shared" si="355"/>
        <v/>
      </c>
      <c r="AB1839" s="249" t="str">
        <f t="shared" si="356"/>
        <v/>
      </c>
      <c r="AC1839" s="3" t="str">
        <f t="shared" si="357"/>
        <v/>
      </c>
      <c r="AD1839" s="5" t="str">
        <f t="shared" si="361"/>
        <v/>
      </c>
      <c r="AE1839" s="3" t="str">
        <f t="shared" si="358"/>
        <v/>
      </c>
      <c r="AF1839" s="3"/>
      <c r="AH1839">
        <f>MATCH(ROUND(M1839,0)&amp;ROUND(N1839,0),樣點!N:N,0)</f>
        <v>808</v>
      </c>
      <c r="AI1839" s="5" t="str">
        <f t="shared" si="359"/>
        <v/>
      </c>
    </row>
    <row r="1840" spans="3:35">
      <c r="C1840" s="246" t="s">
        <v>824</v>
      </c>
      <c r="D1840" s="246" t="s">
        <v>849</v>
      </c>
      <c r="E1840" s="246" t="s">
        <v>893</v>
      </c>
      <c r="F1840" s="246" t="s">
        <v>894</v>
      </c>
      <c r="G1840" s="246">
        <v>2019</v>
      </c>
      <c r="H1840" s="246">
        <v>5</v>
      </c>
      <c r="I1840" s="246">
        <v>31</v>
      </c>
      <c r="J1840" s="246">
        <v>2</v>
      </c>
      <c r="K1840" s="246" t="s">
        <v>895</v>
      </c>
      <c r="L1840" s="247">
        <v>1</v>
      </c>
      <c r="M1840" s="246">
        <v>268752</v>
      </c>
      <c r="N1840" s="246">
        <v>2710008</v>
      </c>
      <c r="O1840" s="246">
        <v>9</v>
      </c>
      <c r="P1840" s="246">
        <v>40</v>
      </c>
      <c r="Q1840" s="246">
        <v>0</v>
      </c>
      <c r="R1840" s="246"/>
      <c r="S1840" s="246" t="s">
        <v>90</v>
      </c>
      <c r="T1840" s="246" t="s">
        <v>32</v>
      </c>
      <c r="U1840" s="246"/>
      <c r="V1840" t="str">
        <f>INDEX(樣區!H:H,MATCH(F1840,樣區!E:E,0))</f>
        <v>4月,6月</v>
      </c>
      <c r="W1840" s="3" t="str">
        <f t="shared" si="351"/>
        <v>Y</v>
      </c>
      <c r="X1840" s="3" t="str">
        <f t="shared" si="352"/>
        <v/>
      </c>
      <c r="Y1840" s="3" t="str">
        <f t="shared" si="353"/>
        <v/>
      </c>
      <c r="Z1840" s="3" t="str">
        <f t="shared" si="354"/>
        <v/>
      </c>
      <c r="AA1840" s="3" t="str">
        <f t="shared" si="355"/>
        <v/>
      </c>
      <c r="AB1840" s="249" t="str">
        <f t="shared" si="356"/>
        <v/>
      </c>
      <c r="AC1840" s="3" t="str">
        <f t="shared" si="357"/>
        <v/>
      </c>
      <c r="AD1840" s="5" t="str">
        <f t="shared" si="361"/>
        <v/>
      </c>
      <c r="AE1840" s="3" t="str">
        <f t="shared" si="358"/>
        <v/>
      </c>
      <c r="AF1840" s="3"/>
      <c r="AH1840">
        <f>MATCH(ROUND(M1840,0)&amp;ROUND(N1840,0),樣點!N:N,0)</f>
        <v>803</v>
      </c>
      <c r="AI1840" s="5">
        <f t="shared" si="359"/>
        <v>1.3888888992369175E-2</v>
      </c>
    </row>
    <row r="1841" spans="3:35">
      <c r="C1841" s="246" t="s">
        <v>824</v>
      </c>
      <c r="D1841" s="246" t="s">
        <v>849</v>
      </c>
      <c r="E1841" s="246" t="s">
        <v>893</v>
      </c>
      <c r="F1841" s="246" t="s">
        <v>894</v>
      </c>
      <c r="G1841" s="246">
        <v>2019</v>
      </c>
      <c r="H1841" s="246">
        <v>5</v>
      </c>
      <c r="I1841" s="246">
        <v>31</v>
      </c>
      <c r="J1841" s="246">
        <v>2</v>
      </c>
      <c r="K1841" s="246" t="s">
        <v>895</v>
      </c>
      <c r="L1841" s="247">
        <v>2</v>
      </c>
      <c r="M1841" s="246">
        <v>268431</v>
      </c>
      <c r="N1841" s="246">
        <v>2709987</v>
      </c>
      <c r="O1841" s="246">
        <v>9</v>
      </c>
      <c r="P1841" s="246">
        <v>20</v>
      </c>
      <c r="Q1841" s="246">
        <v>0</v>
      </c>
      <c r="R1841" s="246"/>
      <c r="S1841" s="246" t="s">
        <v>90</v>
      </c>
      <c r="T1841" s="246" t="s">
        <v>32</v>
      </c>
      <c r="U1841" s="246"/>
      <c r="V1841" t="str">
        <f>INDEX(樣區!H:H,MATCH(F1841,樣區!E:E,0))</f>
        <v>4月,6月</v>
      </c>
      <c r="W1841" s="3" t="str">
        <f t="shared" si="351"/>
        <v>Y</v>
      </c>
      <c r="X1841" s="3" t="str">
        <f t="shared" si="352"/>
        <v/>
      </c>
      <c r="Y1841" s="3" t="str">
        <f t="shared" si="353"/>
        <v/>
      </c>
      <c r="Z1841" s="3" t="str">
        <f t="shared" si="354"/>
        <v/>
      </c>
      <c r="AA1841" s="3" t="str">
        <f t="shared" si="355"/>
        <v/>
      </c>
      <c r="AB1841" s="249" t="str">
        <f t="shared" si="356"/>
        <v/>
      </c>
      <c r="AC1841" s="3" t="str">
        <f t="shared" si="357"/>
        <v/>
      </c>
      <c r="AD1841" s="5" t="str">
        <f t="shared" si="361"/>
        <v/>
      </c>
      <c r="AE1841" s="3" t="str">
        <f t="shared" si="358"/>
        <v/>
      </c>
      <c r="AF1841" s="3"/>
      <c r="AH1841">
        <f>MATCH(ROUND(M1841,0)&amp;ROUND(N1841,0),樣點!N:N,0)</f>
        <v>804</v>
      </c>
      <c r="AI1841" s="5">
        <f t="shared" si="359"/>
        <v>1.3888888002838939E-2</v>
      </c>
    </row>
    <row r="1842" spans="3:35">
      <c r="C1842" s="246" t="s">
        <v>824</v>
      </c>
      <c r="D1842" s="246" t="s">
        <v>849</v>
      </c>
      <c r="E1842" s="246" t="s">
        <v>893</v>
      </c>
      <c r="F1842" s="246" t="s">
        <v>894</v>
      </c>
      <c r="G1842" s="246">
        <v>2019</v>
      </c>
      <c r="H1842" s="246">
        <v>5</v>
      </c>
      <c r="I1842" s="246">
        <v>31</v>
      </c>
      <c r="J1842" s="246">
        <v>2</v>
      </c>
      <c r="K1842" s="246" t="s">
        <v>895</v>
      </c>
      <c r="L1842" s="247">
        <v>3</v>
      </c>
      <c r="M1842" s="246">
        <v>268425</v>
      </c>
      <c r="N1842" s="246">
        <v>2709709</v>
      </c>
      <c r="O1842" s="246">
        <v>9</v>
      </c>
      <c r="P1842" s="246">
        <v>0</v>
      </c>
      <c r="Q1842" s="246">
        <v>0</v>
      </c>
      <c r="R1842" s="246"/>
      <c r="S1842" s="246" t="s">
        <v>90</v>
      </c>
      <c r="T1842" s="246" t="s">
        <v>32</v>
      </c>
      <c r="U1842" s="246"/>
      <c r="V1842" t="str">
        <f>INDEX(樣區!H:H,MATCH(F1842,樣區!E:E,0))</f>
        <v>4月,6月</v>
      </c>
      <c r="W1842" s="3" t="str">
        <f t="shared" si="351"/>
        <v>Y</v>
      </c>
      <c r="X1842" s="3" t="str">
        <f t="shared" si="352"/>
        <v/>
      </c>
      <c r="Y1842" s="3" t="str">
        <f t="shared" si="353"/>
        <v/>
      </c>
      <c r="Z1842" s="3" t="str">
        <f t="shared" si="354"/>
        <v/>
      </c>
      <c r="AA1842" s="3" t="str">
        <f t="shared" si="355"/>
        <v/>
      </c>
      <c r="AB1842" s="249" t="str">
        <f t="shared" si="356"/>
        <v/>
      </c>
      <c r="AC1842" s="3" t="str">
        <f t="shared" si="357"/>
        <v/>
      </c>
      <c r="AD1842" s="5" t="str">
        <f t="shared" si="361"/>
        <v/>
      </c>
      <c r="AE1842" s="3" t="str">
        <f t="shared" si="358"/>
        <v/>
      </c>
      <c r="AF1842" s="3"/>
      <c r="AH1842">
        <f>MATCH(ROUND(M1842,0)&amp;ROUND(N1842,0),樣點!N:N,0)</f>
        <v>805</v>
      </c>
      <c r="AI1842" s="5">
        <f t="shared" si="359"/>
        <v>9.7222229815088212E-3</v>
      </c>
    </row>
    <row r="1843" spans="3:35">
      <c r="C1843" s="246" t="s">
        <v>824</v>
      </c>
      <c r="D1843" s="246" t="s">
        <v>849</v>
      </c>
      <c r="E1843" s="246" t="s">
        <v>893</v>
      </c>
      <c r="F1843" s="246" t="s">
        <v>894</v>
      </c>
      <c r="G1843" s="246">
        <v>2019</v>
      </c>
      <c r="H1843" s="246">
        <v>5</v>
      </c>
      <c r="I1843" s="246">
        <v>31</v>
      </c>
      <c r="J1843" s="246">
        <v>2</v>
      </c>
      <c r="K1843" s="246" t="s">
        <v>895</v>
      </c>
      <c r="L1843" s="247">
        <v>4</v>
      </c>
      <c r="M1843" s="246">
        <v>268965</v>
      </c>
      <c r="N1843" s="246">
        <v>2710005</v>
      </c>
      <c r="O1843" s="246">
        <v>8</v>
      </c>
      <c r="P1843" s="246">
        <v>46</v>
      </c>
      <c r="Q1843" s="246">
        <v>0</v>
      </c>
      <c r="R1843" s="246"/>
      <c r="S1843" s="246" t="s">
        <v>90</v>
      </c>
      <c r="T1843" s="246" t="s">
        <v>26</v>
      </c>
      <c r="U1843" s="246"/>
      <c r="V1843" t="str">
        <f>INDEX(樣區!H:H,MATCH(F1843,樣區!E:E,0))</f>
        <v>4月,6月</v>
      </c>
      <c r="W1843" s="3" t="str">
        <f t="shared" si="351"/>
        <v>Y</v>
      </c>
      <c r="X1843" s="3" t="str">
        <f t="shared" si="352"/>
        <v/>
      </c>
      <c r="Y1843" s="3" t="str">
        <f t="shared" si="353"/>
        <v/>
      </c>
      <c r="Z1843" s="3" t="str">
        <f t="shared" si="354"/>
        <v/>
      </c>
      <c r="AA1843" s="3" t="str">
        <f t="shared" si="355"/>
        <v/>
      </c>
      <c r="AB1843" s="249" t="str">
        <f t="shared" si="356"/>
        <v/>
      </c>
      <c r="AC1843" s="3" t="str">
        <f t="shared" si="357"/>
        <v/>
      </c>
      <c r="AD1843" s="5" t="str">
        <f t="shared" si="361"/>
        <v/>
      </c>
      <c r="AE1843" s="3" t="str">
        <f t="shared" si="358"/>
        <v/>
      </c>
      <c r="AF1843" s="3"/>
      <c r="AH1843">
        <f>MATCH(ROUND(M1843,0)&amp;ROUND(N1843,0),樣點!N:N,0)</f>
        <v>806</v>
      </c>
      <c r="AI1843" s="5">
        <f t="shared" si="359"/>
        <v>9.0277770068496466E-3</v>
      </c>
    </row>
    <row r="1844" spans="3:35">
      <c r="C1844" s="246" t="s">
        <v>824</v>
      </c>
      <c r="D1844" s="246" t="s">
        <v>849</v>
      </c>
      <c r="E1844" s="246" t="s">
        <v>893</v>
      </c>
      <c r="F1844" s="246" t="s">
        <v>894</v>
      </c>
      <c r="G1844" s="246">
        <v>2019</v>
      </c>
      <c r="H1844" s="246">
        <v>5</v>
      </c>
      <c r="I1844" s="246">
        <v>31</v>
      </c>
      <c r="J1844" s="246">
        <v>2</v>
      </c>
      <c r="K1844" s="246" t="s">
        <v>895</v>
      </c>
      <c r="L1844" s="247">
        <v>5</v>
      </c>
      <c r="M1844" s="246">
        <v>269217</v>
      </c>
      <c r="N1844" s="246">
        <v>2710166</v>
      </c>
      <c r="O1844" s="246">
        <v>8</v>
      </c>
      <c r="P1844" s="246">
        <v>33</v>
      </c>
      <c r="Q1844" s="246">
        <v>0</v>
      </c>
      <c r="R1844" s="246"/>
      <c r="S1844" s="246" t="s">
        <v>90</v>
      </c>
      <c r="T1844" s="246" t="s">
        <v>26</v>
      </c>
      <c r="U1844" s="246"/>
      <c r="V1844" t="str">
        <f>INDEX(樣區!H:H,MATCH(F1844,樣區!E:E,0))</f>
        <v>4月,6月</v>
      </c>
      <c r="W1844" s="3" t="str">
        <f t="shared" si="351"/>
        <v>Y</v>
      </c>
      <c r="X1844" s="3" t="str">
        <f t="shared" si="352"/>
        <v/>
      </c>
      <c r="Y1844" s="3" t="str">
        <f t="shared" si="353"/>
        <v/>
      </c>
      <c r="Z1844" s="3" t="str">
        <f t="shared" si="354"/>
        <v/>
      </c>
      <c r="AA1844" s="3" t="str">
        <f t="shared" si="355"/>
        <v/>
      </c>
      <c r="AB1844" s="249" t="str">
        <f t="shared" si="356"/>
        <v/>
      </c>
      <c r="AC1844" s="3" t="str">
        <f t="shared" si="357"/>
        <v/>
      </c>
      <c r="AD1844" s="5" t="str">
        <f t="shared" si="361"/>
        <v/>
      </c>
      <c r="AE1844" s="3" t="str">
        <f t="shared" si="358"/>
        <v/>
      </c>
      <c r="AF1844" s="3"/>
      <c r="AH1844">
        <f>MATCH(ROUND(M1844,0)&amp;ROUND(N1844,0),樣點!N:N,0)</f>
        <v>807</v>
      </c>
      <c r="AI1844" s="5">
        <f t="shared" si="359"/>
        <v>6.9444450200535357E-3</v>
      </c>
    </row>
    <row r="1845" spans="3:35">
      <c r="C1845" s="246" t="s">
        <v>824</v>
      </c>
      <c r="D1845" s="246" t="s">
        <v>849</v>
      </c>
      <c r="E1845" s="246" t="s">
        <v>893</v>
      </c>
      <c r="F1845" s="246" t="s">
        <v>894</v>
      </c>
      <c r="G1845" s="246">
        <v>2019</v>
      </c>
      <c r="H1845" s="246">
        <v>5</v>
      </c>
      <c r="I1845" s="246">
        <v>31</v>
      </c>
      <c r="J1845" s="246">
        <v>2</v>
      </c>
      <c r="K1845" s="246" t="s">
        <v>895</v>
      </c>
      <c r="L1845" s="247">
        <v>6</v>
      </c>
      <c r="M1845" s="246">
        <v>269324</v>
      </c>
      <c r="N1845" s="246">
        <v>2710439</v>
      </c>
      <c r="O1845" s="246">
        <v>8</v>
      </c>
      <c r="P1845" s="246">
        <v>23</v>
      </c>
      <c r="Q1845" s="246">
        <v>0</v>
      </c>
      <c r="R1845" s="246"/>
      <c r="S1845" s="246" t="s">
        <v>90</v>
      </c>
      <c r="T1845" s="246" t="s">
        <v>26</v>
      </c>
      <c r="U1845" s="246"/>
      <c r="V1845" t="str">
        <f>INDEX(樣區!H:H,MATCH(F1845,樣區!E:E,0))</f>
        <v>4月,6月</v>
      </c>
      <c r="W1845" s="3" t="str">
        <f t="shared" si="351"/>
        <v>Y</v>
      </c>
      <c r="X1845" s="3" t="str">
        <f t="shared" si="352"/>
        <v/>
      </c>
      <c r="Y1845" s="3" t="str">
        <f t="shared" si="353"/>
        <v/>
      </c>
      <c r="Z1845" s="3" t="str">
        <f t="shared" si="354"/>
        <v/>
      </c>
      <c r="AA1845" s="3" t="str">
        <f t="shared" si="355"/>
        <v/>
      </c>
      <c r="AB1845" s="249" t="str">
        <f t="shared" si="356"/>
        <v/>
      </c>
      <c r="AC1845" s="3" t="str">
        <f t="shared" si="357"/>
        <v/>
      </c>
      <c r="AD1845" s="5" t="str">
        <f t="shared" si="361"/>
        <v/>
      </c>
      <c r="AE1845" s="3" t="str">
        <f t="shared" si="358"/>
        <v/>
      </c>
      <c r="AF1845" s="3"/>
      <c r="AH1845">
        <f>MATCH(ROUND(M1845,0)&amp;ROUND(N1845,0),樣點!N:N,0)</f>
        <v>808</v>
      </c>
      <c r="AI1845" s="5" t="str">
        <f t="shared" si="359"/>
        <v/>
      </c>
    </row>
    <row r="1846" spans="3:35">
      <c r="C1846" s="246" t="s">
        <v>824</v>
      </c>
      <c r="D1846" s="246" t="s">
        <v>849</v>
      </c>
      <c r="E1846" s="246" t="s">
        <v>896</v>
      </c>
      <c r="F1846" s="246" t="s">
        <v>897</v>
      </c>
      <c r="G1846" s="246">
        <v>2019</v>
      </c>
      <c r="H1846" s="246">
        <v>4</v>
      </c>
      <c r="I1846" s="246">
        <v>23</v>
      </c>
      <c r="J1846" s="246">
        <v>1</v>
      </c>
      <c r="K1846" s="246" t="s">
        <v>898</v>
      </c>
      <c r="L1846" s="247">
        <v>1</v>
      </c>
      <c r="M1846" s="246">
        <v>270069</v>
      </c>
      <c r="N1846" s="246">
        <v>2707662</v>
      </c>
      <c r="O1846" s="246">
        <v>7</v>
      </c>
      <c r="P1846" s="246">
        <v>25</v>
      </c>
      <c r="Q1846" s="246">
        <v>0</v>
      </c>
      <c r="R1846" s="246"/>
      <c r="S1846" s="246" t="s">
        <v>90</v>
      </c>
      <c r="T1846" s="246" t="s">
        <v>26</v>
      </c>
      <c r="U1846" s="246"/>
      <c r="V1846" t="str">
        <f>INDEX(樣區!H:H,MATCH(F1846,樣區!E:E,0))</f>
        <v>4月,6月</v>
      </c>
      <c r="W1846" s="3" t="str">
        <f t="shared" si="351"/>
        <v>Y</v>
      </c>
      <c r="X1846" s="3" t="str">
        <f t="shared" si="352"/>
        <v/>
      </c>
      <c r="Y1846" s="3" t="str">
        <f t="shared" si="353"/>
        <v/>
      </c>
      <c r="Z1846" s="3" t="str">
        <f t="shared" si="354"/>
        <v/>
      </c>
      <c r="AA1846" s="3" t="str">
        <f t="shared" si="355"/>
        <v/>
      </c>
      <c r="AB1846" s="249" t="str">
        <f t="shared" si="356"/>
        <v/>
      </c>
      <c r="AC1846" s="3" t="str">
        <f t="shared" si="357"/>
        <v/>
      </c>
      <c r="AD1846" s="5" t="str">
        <f t="shared" si="361"/>
        <v/>
      </c>
      <c r="AE1846" s="3" t="str">
        <f t="shared" si="358"/>
        <v/>
      </c>
      <c r="AF1846" s="3"/>
      <c r="AH1846">
        <f>MATCH(ROUND(M1846,0)&amp;ROUND(N1846,0),樣點!N:N,0)</f>
        <v>970</v>
      </c>
      <c r="AI1846" s="5">
        <f t="shared" si="359"/>
        <v>9.7222229815088212E-3</v>
      </c>
    </row>
    <row r="1847" spans="3:35">
      <c r="C1847" s="246" t="s">
        <v>824</v>
      </c>
      <c r="D1847" s="246" t="s">
        <v>849</v>
      </c>
      <c r="E1847" s="246" t="s">
        <v>896</v>
      </c>
      <c r="F1847" s="246" t="s">
        <v>897</v>
      </c>
      <c r="G1847" s="246">
        <v>2019</v>
      </c>
      <c r="H1847" s="246">
        <v>4</v>
      </c>
      <c r="I1847" s="246">
        <v>23</v>
      </c>
      <c r="J1847" s="246">
        <v>1</v>
      </c>
      <c r="K1847" s="246" t="s">
        <v>898</v>
      </c>
      <c r="L1847" s="247">
        <v>2</v>
      </c>
      <c r="M1847" s="246">
        <v>270136</v>
      </c>
      <c r="N1847" s="246">
        <v>2707486</v>
      </c>
      <c r="O1847" s="246">
        <v>7</v>
      </c>
      <c r="P1847" s="246">
        <v>39</v>
      </c>
      <c r="Q1847" s="246">
        <v>0</v>
      </c>
      <c r="R1847" s="246"/>
      <c r="S1847" s="246" t="s">
        <v>90</v>
      </c>
      <c r="T1847" s="246" t="s">
        <v>26</v>
      </c>
      <c r="U1847" s="246"/>
      <c r="V1847" t="str">
        <f>INDEX(樣區!H:H,MATCH(F1847,樣區!E:E,0))</f>
        <v>4月,6月</v>
      </c>
      <c r="W1847" s="3" t="str">
        <f t="shared" si="351"/>
        <v>Y</v>
      </c>
      <c r="X1847" s="3" t="str">
        <f t="shared" si="352"/>
        <v/>
      </c>
      <c r="Y1847" s="3" t="str">
        <f t="shared" si="353"/>
        <v/>
      </c>
      <c r="Z1847" s="3" t="str">
        <f t="shared" si="354"/>
        <v/>
      </c>
      <c r="AA1847" s="3" t="str">
        <f t="shared" si="355"/>
        <v/>
      </c>
      <c r="AB1847" s="249" t="str">
        <f t="shared" si="356"/>
        <v/>
      </c>
      <c r="AC1847" s="3" t="str">
        <f t="shared" si="357"/>
        <v/>
      </c>
      <c r="AD1847" s="5" t="str">
        <f t="shared" si="361"/>
        <v/>
      </c>
      <c r="AE1847" s="3" t="str">
        <f t="shared" si="358"/>
        <v/>
      </c>
      <c r="AF1847" s="3"/>
      <c r="AH1847">
        <f>MATCH(ROUND(M1847,0)&amp;ROUND(N1847,0),樣點!N:N,0)</f>
        <v>971</v>
      </c>
      <c r="AI1847" s="5">
        <f t="shared" si="359"/>
        <v>1.4583333046175539E-2</v>
      </c>
    </row>
    <row r="1848" spans="3:35">
      <c r="C1848" s="246" t="s">
        <v>824</v>
      </c>
      <c r="D1848" s="246" t="s">
        <v>849</v>
      </c>
      <c r="E1848" s="246" t="s">
        <v>896</v>
      </c>
      <c r="F1848" s="246" t="s">
        <v>897</v>
      </c>
      <c r="G1848" s="246">
        <v>2019</v>
      </c>
      <c r="H1848" s="246">
        <v>4</v>
      </c>
      <c r="I1848" s="246">
        <v>23</v>
      </c>
      <c r="J1848" s="246">
        <v>1</v>
      </c>
      <c r="K1848" s="246" t="s">
        <v>898</v>
      </c>
      <c r="L1848" s="247">
        <v>3</v>
      </c>
      <c r="M1848" s="246">
        <v>270242</v>
      </c>
      <c r="N1848" s="246">
        <v>2707314</v>
      </c>
      <c r="O1848" s="246">
        <v>8</v>
      </c>
      <c r="P1848" s="246">
        <v>0</v>
      </c>
      <c r="Q1848" s="246">
        <v>0</v>
      </c>
      <c r="R1848" s="246"/>
      <c r="S1848" s="246" t="s">
        <v>90</v>
      </c>
      <c r="T1848" s="246" t="s">
        <v>32</v>
      </c>
      <c r="U1848" s="246"/>
      <c r="V1848" t="str">
        <f>INDEX(樣區!H:H,MATCH(F1848,樣區!E:E,0))</f>
        <v>4月,6月</v>
      </c>
      <c r="W1848" s="3" t="str">
        <f t="shared" si="351"/>
        <v>Y</v>
      </c>
      <c r="X1848" s="3" t="str">
        <f t="shared" si="352"/>
        <v/>
      </c>
      <c r="Y1848" s="3" t="str">
        <f t="shared" si="353"/>
        <v/>
      </c>
      <c r="Z1848" s="3" t="str">
        <f t="shared" si="354"/>
        <v/>
      </c>
      <c r="AA1848" s="3" t="str">
        <f t="shared" si="355"/>
        <v/>
      </c>
      <c r="AB1848" s="249" t="str">
        <f t="shared" si="356"/>
        <v/>
      </c>
      <c r="AC1848" s="3" t="str">
        <f t="shared" si="357"/>
        <v/>
      </c>
      <c r="AD1848" s="5" t="str">
        <f t="shared" si="361"/>
        <v/>
      </c>
      <c r="AE1848" s="3" t="str">
        <f t="shared" si="358"/>
        <v/>
      </c>
      <c r="AF1848" s="3"/>
      <c r="AH1848">
        <f>MATCH(ROUND(M1848,0)&amp;ROUND(N1848,0),樣點!N:N,0)</f>
        <v>972</v>
      </c>
      <c r="AI1848" s="5">
        <f t="shared" si="359"/>
        <v>1.3888888992369175E-2</v>
      </c>
    </row>
    <row r="1849" spans="3:35">
      <c r="C1849" s="246" t="s">
        <v>824</v>
      </c>
      <c r="D1849" s="246" t="s">
        <v>849</v>
      </c>
      <c r="E1849" s="246" t="s">
        <v>896</v>
      </c>
      <c r="F1849" s="246" t="s">
        <v>897</v>
      </c>
      <c r="G1849" s="246">
        <v>2019</v>
      </c>
      <c r="H1849" s="246">
        <v>4</v>
      </c>
      <c r="I1849" s="246">
        <v>23</v>
      </c>
      <c r="J1849" s="246">
        <v>1</v>
      </c>
      <c r="K1849" s="246" t="s">
        <v>898</v>
      </c>
      <c r="L1849" s="247">
        <v>4</v>
      </c>
      <c r="M1849" s="246">
        <v>270338</v>
      </c>
      <c r="N1849" s="246">
        <v>2707128</v>
      </c>
      <c r="O1849" s="246">
        <v>8</v>
      </c>
      <c r="P1849" s="246">
        <v>20</v>
      </c>
      <c r="Q1849" s="246">
        <v>0</v>
      </c>
      <c r="R1849" s="246"/>
      <c r="S1849" s="246" t="s">
        <v>90</v>
      </c>
      <c r="T1849" s="246" t="s">
        <v>899</v>
      </c>
      <c r="U1849" s="246"/>
      <c r="V1849" t="str">
        <f>INDEX(樣區!H:H,MATCH(F1849,樣區!E:E,0))</f>
        <v>4月,6月</v>
      </c>
      <c r="W1849" s="3" t="str">
        <f t="shared" si="351"/>
        <v>N</v>
      </c>
      <c r="X1849" s="3" t="str">
        <f t="shared" si="352"/>
        <v/>
      </c>
      <c r="Y1849" s="3" t="str">
        <f t="shared" si="353"/>
        <v/>
      </c>
      <c r="Z1849" s="3" t="str">
        <f t="shared" si="354"/>
        <v/>
      </c>
      <c r="AA1849" s="3" t="str">
        <f t="shared" si="355"/>
        <v/>
      </c>
      <c r="AB1849" s="2" t="str">
        <f t="shared" si="356"/>
        <v/>
      </c>
      <c r="AC1849" s="3" t="str">
        <f t="shared" si="357"/>
        <v>請填最主要的棲地類型，其餘的可在備注補充說明</v>
      </c>
      <c r="AD1849" s="5" t="str">
        <f>IF(ISBLANK(O1849),"需記錄時間",IFERROR(IF((AI1849-TIME(0,5,59))&lt;0,"需計滿6分鍾",""),""))</f>
        <v/>
      </c>
      <c r="AE1849" s="3" t="str">
        <f t="shared" si="358"/>
        <v/>
      </c>
      <c r="AF1849" s="3"/>
      <c r="AH1849" t="e">
        <f>MATCH(ROUND(M1849,0)&amp;ROUND(N1849,0),樣點!N:N,0)</f>
        <v>#N/A</v>
      </c>
      <c r="AI1849" s="5">
        <f t="shared" si="359"/>
        <v>8.3333330112509429E-3</v>
      </c>
    </row>
    <row r="1850" spans="3:35">
      <c r="C1850" s="246" t="s">
        <v>824</v>
      </c>
      <c r="D1850" s="246" t="s">
        <v>849</v>
      </c>
      <c r="E1850" s="246" t="s">
        <v>896</v>
      </c>
      <c r="F1850" s="246" t="s">
        <v>897</v>
      </c>
      <c r="G1850" s="246">
        <v>2019</v>
      </c>
      <c r="H1850" s="246">
        <v>4</v>
      </c>
      <c r="I1850" s="246">
        <v>23</v>
      </c>
      <c r="J1850" s="246">
        <v>1</v>
      </c>
      <c r="K1850" s="246" t="s">
        <v>898</v>
      </c>
      <c r="L1850" s="247">
        <v>5</v>
      </c>
      <c r="M1850" s="246">
        <v>270262</v>
      </c>
      <c r="N1850" s="246">
        <v>2706941</v>
      </c>
      <c r="O1850" s="246">
        <v>8</v>
      </c>
      <c r="P1850" s="246">
        <v>32</v>
      </c>
      <c r="Q1850" s="246">
        <v>0</v>
      </c>
      <c r="R1850" s="246"/>
      <c r="S1850" s="246" t="s">
        <v>90</v>
      </c>
      <c r="T1850" s="246" t="s">
        <v>32</v>
      </c>
      <c r="U1850" s="246"/>
      <c r="V1850" t="str">
        <f>INDEX(樣區!H:H,MATCH(F1850,樣區!E:E,0))</f>
        <v>4月,6月</v>
      </c>
      <c r="W1850" s="3" t="str">
        <f t="shared" si="351"/>
        <v>N</v>
      </c>
      <c r="X1850" s="3" t="str">
        <f t="shared" si="352"/>
        <v/>
      </c>
      <c r="Y1850" s="3" t="str">
        <f t="shared" si="353"/>
        <v/>
      </c>
      <c r="Z1850" s="3" t="str">
        <f t="shared" si="354"/>
        <v/>
      </c>
      <c r="AA1850" s="3" t="str">
        <f t="shared" si="355"/>
        <v/>
      </c>
      <c r="AB1850" s="2" t="str">
        <f t="shared" si="356"/>
        <v/>
      </c>
      <c r="AC1850" s="3" t="str">
        <f t="shared" si="357"/>
        <v/>
      </c>
      <c r="AD1850" s="5" t="str">
        <f>IF(ISBLANK(O1850),"需記錄時間",IFERROR(IF((AI1850-TIME(0,5,59))&lt;0,"需計滿6分鍾",""),""))</f>
        <v/>
      </c>
      <c r="AE1850" s="3" t="str">
        <f t="shared" si="358"/>
        <v/>
      </c>
      <c r="AF1850" s="3"/>
      <c r="AH1850" t="e">
        <f>MATCH(ROUND(M1850,0)&amp;ROUND(N1850,0),樣點!N:N,0)</f>
        <v>#N/A</v>
      </c>
      <c r="AI1850" s="5">
        <f t="shared" si="359"/>
        <v>8.333332953043282E-3</v>
      </c>
    </row>
    <row r="1851" spans="3:35">
      <c r="C1851" s="246" t="s">
        <v>824</v>
      </c>
      <c r="D1851" s="246" t="s">
        <v>849</v>
      </c>
      <c r="E1851" s="246" t="s">
        <v>896</v>
      </c>
      <c r="F1851" s="246" t="s">
        <v>897</v>
      </c>
      <c r="G1851" s="246">
        <v>2019</v>
      </c>
      <c r="H1851" s="246">
        <v>4</v>
      </c>
      <c r="I1851" s="246">
        <v>23</v>
      </c>
      <c r="J1851" s="246">
        <v>1</v>
      </c>
      <c r="K1851" s="246" t="s">
        <v>898</v>
      </c>
      <c r="L1851" s="247">
        <v>6</v>
      </c>
      <c r="M1851" s="246">
        <v>270389</v>
      </c>
      <c r="N1851" s="246">
        <v>2706876</v>
      </c>
      <c r="O1851" s="246">
        <v>8</v>
      </c>
      <c r="P1851" s="246">
        <v>44</v>
      </c>
      <c r="Q1851" s="246">
        <v>0</v>
      </c>
      <c r="R1851" s="246"/>
      <c r="S1851" s="246" t="s">
        <v>90</v>
      </c>
      <c r="T1851" s="246" t="s">
        <v>32</v>
      </c>
      <c r="U1851" s="246"/>
      <c r="V1851" t="str">
        <f>INDEX(樣區!H:H,MATCH(F1851,樣區!E:E,0))</f>
        <v>4月,6月</v>
      </c>
      <c r="W1851" s="3" t="str">
        <f t="shared" si="351"/>
        <v>Y</v>
      </c>
      <c r="X1851" s="3" t="str">
        <f t="shared" si="352"/>
        <v/>
      </c>
      <c r="Y1851" s="3" t="str">
        <f t="shared" si="353"/>
        <v/>
      </c>
      <c r="Z1851" s="3" t="str">
        <f t="shared" si="354"/>
        <v/>
      </c>
      <c r="AA1851" s="3" t="str">
        <f t="shared" si="355"/>
        <v/>
      </c>
      <c r="AB1851" s="249" t="str">
        <f t="shared" si="356"/>
        <v/>
      </c>
      <c r="AC1851" s="3" t="str">
        <f t="shared" si="357"/>
        <v/>
      </c>
      <c r="AD1851" s="5" t="str">
        <f t="shared" ref="AD1851:AD1869" si="362">IF(ISBLANK(O1851),"需記錄時間",IFERROR(IF((AI1851-TIME(0,5,59))&lt;0,"需計滿6分鐘",""),""))</f>
        <v/>
      </c>
      <c r="AE1851" s="3" t="str">
        <f t="shared" si="358"/>
        <v/>
      </c>
      <c r="AF1851" s="3"/>
      <c r="AH1851">
        <f>MATCH(ROUND(M1851,0)&amp;ROUND(N1851,0),樣點!N:N,0)</f>
        <v>974</v>
      </c>
      <c r="AI1851" s="5" t="str">
        <f t="shared" si="359"/>
        <v/>
      </c>
    </row>
    <row r="1852" spans="3:35">
      <c r="C1852" s="246" t="s">
        <v>824</v>
      </c>
      <c r="D1852" s="246" t="s">
        <v>849</v>
      </c>
      <c r="E1852" s="246" t="s">
        <v>896</v>
      </c>
      <c r="F1852" s="246" t="s">
        <v>897</v>
      </c>
      <c r="G1852" s="246">
        <v>2019</v>
      </c>
      <c r="H1852" s="246">
        <v>6</v>
      </c>
      <c r="I1852" s="246">
        <v>22</v>
      </c>
      <c r="J1852" s="246">
        <v>2</v>
      </c>
      <c r="K1852" s="246" t="s">
        <v>898</v>
      </c>
      <c r="L1852" s="247">
        <v>1</v>
      </c>
      <c r="M1852" s="246">
        <v>270069</v>
      </c>
      <c r="N1852" s="246">
        <v>2707662</v>
      </c>
      <c r="O1852" s="246">
        <v>9</v>
      </c>
      <c r="P1852" s="246">
        <v>18</v>
      </c>
      <c r="Q1852" s="246">
        <v>0</v>
      </c>
      <c r="R1852" s="246"/>
      <c r="S1852" s="246" t="s">
        <v>90</v>
      </c>
      <c r="T1852" s="246" t="s">
        <v>26</v>
      </c>
      <c r="U1852" s="246"/>
      <c r="V1852" t="str">
        <f>INDEX(樣區!H:H,MATCH(F1852,樣區!E:E,0))</f>
        <v>4月,6月</v>
      </c>
      <c r="W1852" s="3" t="str">
        <f t="shared" si="351"/>
        <v>Y</v>
      </c>
      <c r="X1852" s="3" t="str">
        <f t="shared" si="352"/>
        <v/>
      </c>
      <c r="Y1852" s="3" t="str">
        <f t="shared" si="353"/>
        <v/>
      </c>
      <c r="Z1852" s="3" t="str">
        <f t="shared" si="354"/>
        <v/>
      </c>
      <c r="AA1852" s="3" t="str">
        <f t="shared" si="355"/>
        <v/>
      </c>
      <c r="AB1852" s="249" t="str">
        <f t="shared" si="356"/>
        <v/>
      </c>
      <c r="AC1852" s="3" t="str">
        <f t="shared" si="357"/>
        <v/>
      </c>
      <c r="AD1852" s="5" t="str">
        <f t="shared" si="362"/>
        <v/>
      </c>
      <c r="AE1852" s="3" t="str">
        <f t="shared" si="358"/>
        <v/>
      </c>
      <c r="AF1852" s="3"/>
      <c r="AH1852">
        <f>MATCH(ROUND(M1852,0)&amp;ROUND(N1852,0),樣點!N:N,0)</f>
        <v>970</v>
      </c>
      <c r="AI1852" s="5">
        <f t="shared" si="359"/>
        <v>1.5277776983566582E-2</v>
      </c>
    </row>
    <row r="1853" spans="3:35">
      <c r="C1853" s="246" t="s">
        <v>824</v>
      </c>
      <c r="D1853" s="246" t="s">
        <v>849</v>
      </c>
      <c r="E1853" s="246" t="s">
        <v>896</v>
      </c>
      <c r="F1853" s="246" t="s">
        <v>897</v>
      </c>
      <c r="G1853" s="246">
        <v>2019</v>
      </c>
      <c r="H1853" s="246">
        <v>6</v>
      </c>
      <c r="I1853" s="246">
        <v>22</v>
      </c>
      <c r="J1853" s="246">
        <v>2</v>
      </c>
      <c r="K1853" s="246" t="s">
        <v>898</v>
      </c>
      <c r="L1853" s="247">
        <v>2</v>
      </c>
      <c r="M1853" s="246">
        <v>270136</v>
      </c>
      <c r="N1853" s="246">
        <v>2707486</v>
      </c>
      <c r="O1853" s="246">
        <v>9</v>
      </c>
      <c r="P1853" s="246">
        <v>40</v>
      </c>
      <c r="Q1853" s="246">
        <v>0</v>
      </c>
      <c r="R1853" s="246"/>
      <c r="S1853" s="246" t="s">
        <v>90</v>
      </c>
      <c r="T1853" s="246" t="s">
        <v>26</v>
      </c>
      <c r="U1853" s="246"/>
      <c r="V1853" t="str">
        <f>INDEX(樣區!H:H,MATCH(F1853,樣區!E:E,0))</f>
        <v>4月,6月</v>
      </c>
      <c r="W1853" s="3" t="str">
        <f t="shared" si="351"/>
        <v>Y</v>
      </c>
      <c r="X1853" s="3" t="str">
        <f t="shared" si="352"/>
        <v/>
      </c>
      <c r="Y1853" s="3" t="str">
        <f t="shared" si="353"/>
        <v/>
      </c>
      <c r="Z1853" s="3" t="str">
        <f t="shared" si="354"/>
        <v/>
      </c>
      <c r="AA1853" s="3" t="str">
        <f t="shared" si="355"/>
        <v/>
      </c>
      <c r="AB1853" s="249" t="str">
        <f t="shared" si="356"/>
        <v/>
      </c>
      <c r="AC1853" s="3" t="str">
        <f t="shared" si="357"/>
        <v/>
      </c>
      <c r="AD1853" s="5" t="str">
        <f t="shared" si="362"/>
        <v/>
      </c>
      <c r="AE1853" s="3" t="str">
        <f t="shared" si="358"/>
        <v/>
      </c>
      <c r="AF1853" s="3"/>
      <c r="AH1853">
        <f>MATCH(ROUND(M1853,0)&amp;ROUND(N1853,0),樣點!N:N,0)</f>
        <v>971</v>
      </c>
      <c r="AI1853" s="5">
        <f t="shared" si="359"/>
        <v>1.4583333977498114E-2</v>
      </c>
    </row>
    <row r="1854" spans="3:35">
      <c r="C1854" s="246" t="s">
        <v>824</v>
      </c>
      <c r="D1854" s="246" t="s">
        <v>849</v>
      </c>
      <c r="E1854" s="246" t="s">
        <v>896</v>
      </c>
      <c r="F1854" s="246" t="s">
        <v>897</v>
      </c>
      <c r="G1854" s="246">
        <v>2019</v>
      </c>
      <c r="H1854" s="246">
        <v>6</v>
      </c>
      <c r="I1854" s="246">
        <v>22</v>
      </c>
      <c r="J1854" s="246">
        <v>2</v>
      </c>
      <c r="K1854" s="246" t="s">
        <v>898</v>
      </c>
      <c r="L1854" s="247">
        <v>3</v>
      </c>
      <c r="M1854" s="246">
        <v>270242</v>
      </c>
      <c r="N1854" s="246">
        <v>2707314</v>
      </c>
      <c r="O1854" s="246">
        <v>10</v>
      </c>
      <c r="P1854" s="246">
        <v>1</v>
      </c>
      <c r="Q1854" s="246">
        <v>0</v>
      </c>
      <c r="R1854" s="246"/>
      <c r="S1854" s="246" t="s">
        <v>90</v>
      </c>
      <c r="T1854" s="246" t="s">
        <v>32</v>
      </c>
      <c r="U1854" s="246"/>
      <c r="V1854" t="str">
        <f>INDEX(樣區!H:H,MATCH(F1854,樣區!E:E,0))</f>
        <v>4月,6月</v>
      </c>
      <c r="W1854" s="3" t="str">
        <f t="shared" si="351"/>
        <v>Y</v>
      </c>
      <c r="X1854" s="3" t="str">
        <f t="shared" si="352"/>
        <v/>
      </c>
      <c r="Y1854" s="3" t="str">
        <f t="shared" si="353"/>
        <v>時間太晚</v>
      </c>
      <c r="Z1854" s="3" t="str">
        <f t="shared" si="354"/>
        <v/>
      </c>
      <c r="AA1854" s="3" t="str">
        <f t="shared" si="355"/>
        <v/>
      </c>
      <c r="AB1854" s="249" t="str">
        <f t="shared" si="356"/>
        <v/>
      </c>
      <c r="AC1854" s="3" t="str">
        <f t="shared" si="357"/>
        <v/>
      </c>
      <c r="AD1854" s="5" t="str">
        <f t="shared" si="362"/>
        <v/>
      </c>
      <c r="AE1854" s="3" t="str">
        <f t="shared" si="358"/>
        <v/>
      </c>
      <c r="AF1854" s="3"/>
      <c r="AH1854">
        <f>MATCH(ROUND(M1854,0)&amp;ROUND(N1854,0),樣點!N:N,0)</f>
        <v>972</v>
      </c>
      <c r="AI1854" s="5">
        <f t="shared" si="359"/>
        <v>1.7361111007630825E-2</v>
      </c>
    </row>
    <row r="1855" spans="3:35">
      <c r="C1855" s="246" t="s">
        <v>824</v>
      </c>
      <c r="D1855" s="246" t="s">
        <v>849</v>
      </c>
      <c r="E1855" s="246" t="s">
        <v>896</v>
      </c>
      <c r="F1855" s="246" t="s">
        <v>897</v>
      </c>
      <c r="G1855" s="246">
        <v>2019</v>
      </c>
      <c r="H1855" s="246">
        <v>6</v>
      </c>
      <c r="I1855" s="246">
        <v>22</v>
      </c>
      <c r="J1855" s="246">
        <v>2</v>
      </c>
      <c r="K1855" s="246" t="s">
        <v>898</v>
      </c>
      <c r="L1855" s="247">
        <v>4</v>
      </c>
      <c r="M1855" s="246">
        <v>270262</v>
      </c>
      <c r="N1855" s="246">
        <v>2707100</v>
      </c>
      <c r="O1855" s="246">
        <v>10</v>
      </c>
      <c r="P1855" s="246">
        <v>26</v>
      </c>
      <c r="Q1855" s="246">
        <v>0</v>
      </c>
      <c r="R1855" s="246"/>
      <c r="S1855" s="246" t="s">
        <v>90</v>
      </c>
      <c r="T1855" s="246" t="s">
        <v>32</v>
      </c>
      <c r="U1855" s="246"/>
      <c r="V1855" t="str">
        <f>INDEX(樣區!H:H,MATCH(F1855,樣區!E:E,0))</f>
        <v>4月,6月</v>
      </c>
      <c r="W1855" s="3" t="str">
        <f t="shared" si="351"/>
        <v>Y</v>
      </c>
      <c r="X1855" s="3" t="str">
        <f t="shared" si="352"/>
        <v/>
      </c>
      <c r="Y1855" s="3" t="str">
        <f t="shared" si="353"/>
        <v>時間太晚</v>
      </c>
      <c r="Z1855" s="3" t="str">
        <f t="shared" si="354"/>
        <v/>
      </c>
      <c r="AA1855" s="3" t="str">
        <f t="shared" si="355"/>
        <v/>
      </c>
      <c r="AB1855" s="249" t="str">
        <f t="shared" si="356"/>
        <v/>
      </c>
      <c r="AC1855" s="3" t="str">
        <f t="shared" si="357"/>
        <v/>
      </c>
      <c r="AD1855" s="5" t="str">
        <f t="shared" si="362"/>
        <v/>
      </c>
      <c r="AE1855" s="3" t="str">
        <f t="shared" si="358"/>
        <v/>
      </c>
      <c r="AF1855" s="3"/>
      <c r="AH1855">
        <f>MATCH(ROUND(M1855,0)&amp;ROUND(N1855,0),樣點!N:N,0)</f>
        <v>973</v>
      </c>
      <c r="AI1855" s="5">
        <f t="shared" si="359"/>
        <v>1.5277778031304479E-2</v>
      </c>
    </row>
    <row r="1856" spans="3:35">
      <c r="C1856" s="246" t="s">
        <v>824</v>
      </c>
      <c r="D1856" s="246" t="s">
        <v>849</v>
      </c>
      <c r="E1856" s="246" t="s">
        <v>896</v>
      </c>
      <c r="F1856" s="246" t="s">
        <v>897</v>
      </c>
      <c r="G1856" s="246">
        <v>2019</v>
      </c>
      <c r="H1856" s="246">
        <v>6</v>
      </c>
      <c r="I1856" s="246">
        <v>22</v>
      </c>
      <c r="J1856" s="246">
        <v>2</v>
      </c>
      <c r="K1856" s="246" t="s">
        <v>898</v>
      </c>
      <c r="L1856" s="247">
        <v>5</v>
      </c>
      <c r="M1856" s="246">
        <v>270389</v>
      </c>
      <c r="N1856" s="246">
        <v>2706876</v>
      </c>
      <c r="O1856" s="246">
        <v>10</v>
      </c>
      <c r="P1856" s="246">
        <v>48</v>
      </c>
      <c r="Q1856" s="246">
        <v>0</v>
      </c>
      <c r="R1856" s="246"/>
      <c r="S1856" s="246" t="s">
        <v>90</v>
      </c>
      <c r="T1856" s="246" t="s">
        <v>32</v>
      </c>
      <c r="U1856" s="246"/>
      <c r="V1856" t="str">
        <f>INDEX(樣區!H:H,MATCH(F1856,樣區!E:E,0))</f>
        <v>4月,6月</v>
      </c>
      <c r="W1856" s="3" t="str">
        <f t="shared" si="351"/>
        <v>Y</v>
      </c>
      <c r="X1856" s="3" t="str">
        <f t="shared" si="352"/>
        <v/>
      </c>
      <c r="Y1856" s="3" t="str">
        <f t="shared" si="353"/>
        <v>時間太晚</v>
      </c>
      <c r="Z1856" s="3" t="str">
        <f t="shared" si="354"/>
        <v/>
      </c>
      <c r="AA1856" s="3" t="str">
        <f t="shared" si="355"/>
        <v/>
      </c>
      <c r="AB1856" s="249" t="str">
        <f t="shared" si="356"/>
        <v/>
      </c>
      <c r="AC1856" s="3" t="str">
        <f t="shared" si="357"/>
        <v/>
      </c>
      <c r="AD1856" s="5" t="str">
        <f t="shared" si="362"/>
        <v/>
      </c>
      <c r="AE1856" s="3" t="str">
        <f t="shared" si="358"/>
        <v/>
      </c>
      <c r="AF1856" s="3"/>
      <c r="AH1856">
        <f>MATCH(ROUND(M1856,0)&amp;ROUND(N1856,0),樣點!N:N,0)</f>
        <v>974</v>
      </c>
      <c r="AI1856" s="5">
        <f t="shared" si="359"/>
        <v>2.1527776960283518E-2</v>
      </c>
    </row>
    <row r="1857" spans="3:35">
      <c r="C1857" s="246" t="s">
        <v>824</v>
      </c>
      <c r="D1857" s="246" t="s">
        <v>849</v>
      </c>
      <c r="E1857" s="246" t="s">
        <v>896</v>
      </c>
      <c r="F1857" s="246" t="s">
        <v>897</v>
      </c>
      <c r="G1857" s="246">
        <v>2019</v>
      </c>
      <c r="H1857" s="246">
        <v>6</v>
      </c>
      <c r="I1857" s="246">
        <v>22</v>
      </c>
      <c r="J1857" s="246">
        <v>2</v>
      </c>
      <c r="K1857" s="246" t="s">
        <v>898</v>
      </c>
      <c r="L1857" s="247">
        <v>6</v>
      </c>
      <c r="M1857" s="246">
        <v>270602</v>
      </c>
      <c r="N1857" s="246">
        <v>2706909</v>
      </c>
      <c r="O1857" s="246">
        <v>11</v>
      </c>
      <c r="P1857" s="246">
        <v>19</v>
      </c>
      <c r="Q1857" s="246">
        <v>0</v>
      </c>
      <c r="R1857" s="246"/>
      <c r="S1857" s="246" t="s">
        <v>90</v>
      </c>
      <c r="T1857" s="246" t="s">
        <v>32</v>
      </c>
      <c r="U1857" s="246"/>
      <c r="V1857" t="str">
        <f>INDEX(樣區!H:H,MATCH(F1857,樣區!E:E,0))</f>
        <v>4月,6月</v>
      </c>
      <c r="W1857" s="3" t="str">
        <f t="shared" si="351"/>
        <v>Y</v>
      </c>
      <c r="X1857" s="3" t="str">
        <f t="shared" si="352"/>
        <v/>
      </c>
      <c r="Y1857" s="3" t="str">
        <f t="shared" si="353"/>
        <v>時間太晚</v>
      </c>
      <c r="Z1857" s="3" t="str">
        <f t="shared" si="354"/>
        <v/>
      </c>
      <c r="AA1857" s="3" t="str">
        <f t="shared" si="355"/>
        <v/>
      </c>
      <c r="AB1857" s="249" t="str">
        <f t="shared" si="356"/>
        <v/>
      </c>
      <c r="AC1857" s="3" t="str">
        <f t="shared" si="357"/>
        <v/>
      </c>
      <c r="AD1857" s="5" t="str">
        <f t="shared" si="362"/>
        <v/>
      </c>
      <c r="AE1857" s="3" t="str">
        <f t="shared" si="358"/>
        <v/>
      </c>
      <c r="AF1857" s="3"/>
      <c r="AH1857">
        <f>MATCH(ROUND(M1857,0)&amp;ROUND(N1857,0),樣點!N:N,0)</f>
        <v>975</v>
      </c>
      <c r="AI1857" s="5" t="str">
        <f t="shared" si="359"/>
        <v/>
      </c>
    </row>
    <row r="1858" spans="3:35">
      <c r="C1858" s="246" t="s">
        <v>824</v>
      </c>
      <c r="D1858" s="246" t="s">
        <v>849</v>
      </c>
      <c r="E1858" s="246" t="s">
        <v>900</v>
      </c>
      <c r="F1858" s="246" t="s">
        <v>901</v>
      </c>
      <c r="G1858" s="246">
        <v>2019</v>
      </c>
      <c r="H1858" s="246">
        <v>4</v>
      </c>
      <c r="I1858" s="246">
        <v>24</v>
      </c>
      <c r="J1858" s="246">
        <v>1</v>
      </c>
      <c r="K1858" s="246" t="s">
        <v>898</v>
      </c>
      <c r="L1858" s="247">
        <v>1</v>
      </c>
      <c r="M1858" s="246">
        <v>271177</v>
      </c>
      <c r="N1858" s="246">
        <v>2706923</v>
      </c>
      <c r="O1858" s="246">
        <v>7</v>
      </c>
      <c r="P1858" s="246">
        <v>25</v>
      </c>
      <c r="Q1858" s="246">
        <v>0</v>
      </c>
      <c r="R1858" s="246"/>
      <c r="S1858" s="246" t="s">
        <v>90</v>
      </c>
      <c r="T1858" s="246" t="s">
        <v>32</v>
      </c>
      <c r="U1858" s="246"/>
      <c r="V1858" t="str">
        <f>INDEX(樣區!H:H,MATCH(F1858,樣區!E:E,0))</f>
        <v>5月,6月</v>
      </c>
      <c r="W1858" s="3" t="str">
        <f t="shared" ref="W1858:W1921" si="363">IF(ISNUMBER(AH1858),"Y","N")</f>
        <v>Y</v>
      </c>
      <c r="X1858" s="3" t="str">
        <f t="shared" ref="X1858:X1921" si="364">IF(OR(ISBLANK(H1858),ISBLANK(I1858)),"需記錄日期","")</f>
        <v/>
      </c>
      <c r="Y1858" s="3" t="str">
        <f t="shared" ref="Y1858:Y1921" si="365">IF(O1858&gt;9,"時間太晚","")</f>
        <v/>
      </c>
      <c r="Z1858" s="3" t="str">
        <f t="shared" ref="Z1858:Z1921" si="366">IF(ISBLANK(Q1858),"需記錄數量",IF(Q1858&gt;2,"2隻以上，請記為猴群",""))</f>
        <v/>
      </c>
      <c r="AA1858" s="3" t="str">
        <f t="shared" ref="AA1858:AA1921" si="367">IF(OR(Q1858=1,Q1858=2),IF(ISTEXT(R1858),"","需記錄距離"),"")</f>
        <v/>
      </c>
      <c r="AB1858" s="249" t="str">
        <f t="shared" ref="AB1858:AB1921" si="368">IF(S1858="Y",IF(Q1858&lt;&gt;2,"有叫聲應為猴群",""),"")</f>
        <v/>
      </c>
      <c r="AC1858" s="3" t="str">
        <f t="shared" ref="AC1858:AC1921" si="369">IF(ISBLANK(T1858),"需記錄棲地類型",IF(LEN(T1858)&lt;&gt;2,"請填最主要的棲地類型，其餘的可在備注補充說明",""))</f>
        <v/>
      </c>
      <c r="AD1858" s="5" t="str">
        <f t="shared" si="362"/>
        <v/>
      </c>
      <c r="AE1858" s="3" t="str">
        <f t="shared" ref="AE1858:AE1921" si="370">IF(COUNTIF(U1858,"*搖樹*")=1,IF(Q1858&lt;&gt;2,"有搖樹行為應為猴群",""),"")</f>
        <v/>
      </c>
      <c r="AF1858" s="3"/>
      <c r="AH1858">
        <f>MATCH(ROUND(M1858,0)&amp;ROUND(N1858,0),樣點!N:N,0)</f>
        <v>976</v>
      </c>
      <c r="AI1858" s="5">
        <f t="shared" ref="AI1858:AI1921" si="371">IF((F1859&amp;J1859)=(F1858&amp;J1858),ABS((DATE(G1859,H1859,I1859)&amp;TIME(O1859,P1859,0))-(DATE(G1858,H1858,I1858)&amp;TIME(O1858,P1858,0))),"")</f>
        <v>9.7222229815088212E-3</v>
      </c>
    </row>
    <row r="1859" spans="3:35">
      <c r="C1859" s="246" t="s">
        <v>824</v>
      </c>
      <c r="D1859" s="246" t="s">
        <v>849</v>
      </c>
      <c r="E1859" s="246" t="s">
        <v>900</v>
      </c>
      <c r="F1859" s="246" t="s">
        <v>901</v>
      </c>
      <c r="G1859" s="246">
        <v>2019</v>
      </c>
      <c r="H1859" s="246">
        <v>4</v>
      </c>
      <c r="I1859" s="246">
        <v>24</v>
      </c>
      <c r="J1859" s="246">
        <v>1</v>
      </c>
      <c r="K1859" s="246" t="s">
        <v>898</v>
      </c>
      <c r="L1859" s="247">
        <v>2</v>
      </c>
      <c r="M1859" s="246">
        <v>271362</v>
      </c>
      <c r="N1859" s="246">
        <v>2706806</v>
      </c>
      <c r="O1859" s="246">
        <v>7</v>
      </c>
      <c r="P1859" s="246">
        <v>39</v>
      </c>
      <c r="Q1859" s="246">
        <v>0</v>
      </c>
      <c r="R1859" s="246"/>
      <c r="S1859" s="246" t="s">
        <v>90</v>
      </c>
      <c r="T1859" s="246" t="s">
        <v>133</v>
      </c>
      <c r="U1859" s="246"/>
      <c r="V1859" t="str">
        <f>INDEX(樣區!H:H,MATCH(F1859,樣區!E:E,0))</f>
        <v>5月,6月</v>
      </c>
      <c r="W1859" s="3" t="str">
        <f t="shared" si="363"/>
        <v>Y</v>
      </c>
      <c r="X1859" s="3" t="str">
        <f t="shared" si="364"/>
        <v/>
      </c>
      <c r="Y1859" s="3" t="str">
        <f t="shared" si="365"/>
        <v/>
      </c>
      <c r="Z1859" s="3" t="str">
        <f t="shared" si="366"/>
        <v/>
      </c>
      <c r="AA1859" s="3" t="str">
        <f t="shared" si="367"/>
        <v/>
      </c>
      <c r="AB1859" s="249" t="str">
        <f t="shared" si="368"/>
        <v/>
      </c>
      <c r="AC1859" s="3" t="str">
        <f t="shared" si="369"/>
        <v/>
      </c>
      <c r="AD1859" s="5" t="str">
        <f t="shared" si="362"/>
        <v/>
      </c>
      <c r="AE1859" s="3" t="str">
        <f t="shared" si="370"/>
        <v/>
      </c>
      <c r="AF1859" s="3"/>
      <c r="AH1859">
        <f>MATCH(ROUND(M1859,0)&amp;ROUND(N1859,0),樣點!N:N,0)</f>
        <v>977</v>
      </c>
      <c r="AI1859" s="5">
        <f t="shared" si="371"/>
        <v>1.4583333046175539E-2</v>
      </c>
    </row>
    <row r="1860" spans="3:35">
      <c r="C1860" s="246" t="s">
        <v>824</v>
      </c>
      <c r="D1860" s="246" t="s">
        <v>849</v>
      </c>
      <c r="E1860" s="246" t="s">
        <v>900</v>
      </c>
      <c r="F1860" s="246" t="s">
        <v>901</v>
      </c>
      <c r="G1860" s="246">
        <v>2019</v>
      </c>
      <c r="H1860" s="246">
        <v>4</v>
      </c>
      <c r="I1860" s="246">
        <v>24</v>
      </c>
      <c r="J1860" s="246">
        <v>1</v>
      </c>
      <c r="K1860" s="246" t="s">
        <v>898</v>
      </c>
      <c r="L1860" s="247">
        <v>3</v>
      </c>
      <c r="M1860" s="246">
        <v>271560</v>
      </c>
      <c r="N1860" s="246">
        <v>2706805</v>
      </c>
      <c r="O1860" s="246">
        <v>8</v>
      </c>
      <c r="P1860" s="246">
        <v>0</v>
      </c>
      <c r="Q1860" s="246">
        <v>0</v>
      </c>
      <c r="R1860" s="246"/>
      <c r="S1860" s="246" t="s">
        <v>90</v>
      </c>
      <c r="T1860" s="246" t="s">
        <v>902</v>
      </c>
      <c r="U1860" s="246"/>
      <c r="V1860" t="str">
        <f>INDEX(樣區!H:H,MATCH(F1860,樣區!E:E,0))</f>
        <v>5月,6月</v>
      </c>
      <c r="W1860" s="3" t="str">
        <f t="shared" si="363"/>
        <v>Y</v>
      </c>
      <c r="X1860" s="3" t="str">
        <f t="shared" si="364"/>
        <v/>
      </c>
      <c r="Y1860" s="3" t="str">
        <f t="shared" si="365"/>
        <v/>
      </c>
      <c r="Z1860" s="3" t="str">
        <f t="shared" si="366"/>
        <v/>
      </c>
      <c r="AA1860" s="3" t="str">
        <f t="shared" si="367"/>
        <v/>
      </c>
      <c r="AB1860" s="249" t="str">
        <f t="shared" si="368"/>
        <v/>
      </c>
      <c r="AC1860" s="3" t="str">
        <f t="shared" si="369"/>
        <v>請填最主要的棲地類型，其餘的可在備注補充說明</v>
      </c>
      <c r="AD1860" s="5" t="str">
        <f t="shared" si="362"/>
        <v/>
      </c>
      <c r="AE1860" s="3" t="str">
        <f t="shared" si="370"/>
        <v/>
      </c>
      <c r="AF1860" s="3"/>
      <c r="AH1860">
        <f>MATCH(ROUND(M1860,0)&amp;ROUND(N1860,0),樣點!N:N,0)</f>
        <v>978</v>
      </c>
      <c r="AI1860" s="5">
        <f t="shared" si="371"/>
        <v>1.3888888992369175E-2</v>
      </c>
    </row>
    <row r="1861" spans="3:35">
      <c r="C1861" s="246" t="s">
        <v>824</v>
      </c>
      <c r="D1861" s="246" t="s">
        <v>849</v>
      </c>
      <c r="E1861" s="246" t="s">
        <v>900</v>
      </c>
      <c r="F1861" s="246" t="s">
        <v>901</v>
      </c>
      <c r="G1861" s="246">
        <v>2019</v>
      </c>
      <c r="H1861" s="246">
        <v>4</v>
      </c>
      <c r="I1861" s="246">
        <v>24</v>
      </c>
      <c r="J1861" s="246">
        <v>1</v>
      </c>
      <c r="K1861" s="246" t="s">
        <v>898</v>
      </c>
      <c r="L1861" s="247">
        <v>4</v>
      </c>
      <c r="M1861" s="246">
        <v>271960</v>
      </c>
      <c r="N1861" s="246">
        <v>2706822</v>
      </c>
      <c r="O1861" s="246">
        <v>8</v>
      </c>
      <c r="P1861" s="246">
        <v>20</v>
      </c>
      <c r="Q1861" s="246">
        <v>0</v>
      </c>
      <c r="R1861" s="246"/>
      <c r="S1861" s="246" t="s">
        <v>90</v>
      </c>
      <c r="T1861" s="246" t="s">
        <v>902</v>
      </c>
      <c r="U1861" s="246"/>
      <c r="V1861" t="str">
        <f>INDEX(樣區!H:H,MATCH(F1861,樣區!E:E,0))</f>
        <v>5月,6月</v>
      </c>
      <c r="W1861" s="3" t="str">
        <f t="shared" si="363"/>
        <v>Y</v>
      </c>
      <c r="X1861" s="3" t="str">
        <f t="shared" si="364"/>
        <v/>
      </c>
      <c r="Y1861" s="3" t="str">
        <f t="shared" si="365"/>
        <v/>
      </c>
      <c r="Z1861" s="3" t="str">
        <f t="shared" si="366"/>
        <v/>
      </c>
      <c r="AA1861" s="3" t="str">
        <f t="shared" si="367"/>
        <v/>
      </c>
      <c r="AB1861" s="249" t="str">
        <f t="shared" si="368"/>
        <v/>
      </c>
      <c r="AC1861" s="3" t="str">
        <f t="shared" si="369"/>
        <v>請填最主要的棲地類型，其餘的可在備注補充說明</v>
      </c>
      <c r="AD1861" s="5" t="str">
        <f t="shared" si="362"/>
        <v/>
      </c>
      <c r="AE1861" s="3" t="str">
        <f t="shared" si="370"/>
        <v/>
      </c>
      <c r="AF1861" s="3"/>
      <c r="AH1861">
        <f>MATCH(ROUND(M1861,0)&amp;ROUND(N1861,0),樣點!N:N,0)</f>
        <v>979</v>
      </c>
      <c r="AI1861" s="5">
        <f t="shared" si="371"/>
        <v>8.3333330112509429E-3</v>
      </c>
    </row>
    <row r="1862" spans="3:35">
      <c r="C1862" s="246" t="s">
        <v>824</v>
      </c>
      <c r="D1862" s="246" t="s">
        <v>849</v>
      </c>
      <c r="E1862" s="246" t="s">
        <v>900</v>
      </c>
      <c r="F1862" s="246" t="s">
        <v>901</v>
      </c>
      <c r="G1862" s="246">
        <v>2019</v>
      </c>
      <c r="H1862" s="246">
        <v>4</v>
      </c>
      <c r="I1862" s="246">
        <v>24</v>
      </c>
      <c r="J1862" s="246">
        <v>1</v>
      </c>
      <c r="K1862" s="246" t="s">
        <v>898</v>
      </c>
      <c r="L1862" s="247">
        <v>5</v>
      </c>
      <c r="M1862" s="246">
        <v>272144</v>
      </c>
      <c r="N1862" s="246">
        <v>2706726</v>
      </c>
      <c r="O1862" s="246">
        <v>8</v>
      </c>
      <c r="P1862" s="246">
        <v>32</v>
      </c>
      <c r="Q1862" s="246">
        <v>0</v>
      </c>
      <c r="R1862" s="246"/>
      <c r="S1862" s="246" t="s">
        <v>90</v>
      </c>
      <c r="T1862" s="246" t="s">
        <v>902</v>
      </c>
      <c r="U1862" s="246"/>
      <c r="V1862" t="str">
        <f>INDEX(樣區!H:H,MATCH(F1862,樣區!E:E,0))</f>
        <v>5月,6月</v>
      </c>
      <c r="W1862" s="3" t="str">
        <f t="shared" si="363"/>
        <v>Y</v>
      </c>
      <c r="X1862" s="3" t="str">
        <f t="shared" si="364"/>
        <v/>
      </c>
      <c r="Y1862" s="3" t="str">
        <f t="shared" si="365"/>
        <v/>
      </c>
      <c r="Z1862" s="3" t="str">
        <f t="shared" si="366"/>
        <v/>
      </c>
      <c r="AA1862" s="3" t="str">
        <f t="shared" si="367"/>
        <v/>
      </c>
      <c r="AB1862" s="249" t="str">
        <f t="shared" si="368"/>
        <v/>
      </c>
      <c r="AC1862" s="3" t="str">
        <f t="shared" si="369"/>
        <v>請填最主要的棲地類型，其餘的可在備注補充說明</v>
      </c>
      <c r="AD1862" s="5" t="str">
        <f t="shared" si="362"/>
        <v/>
      </c>
      <c r="AE1862" s="3" t="str">
        <f t="shared" si="370"/>
        <v/>
      </c>
      <c r="AF1862" s="3"/>
      <c r="AH1862">
        <f>MATCH(ROUND(M1862,0)&amp;ROUND(N1862,0),樣點!N:N,0)</f>
        <v>980</v>
      </c>
      <c r="AI1862" s="5">
        <f t="shared" si="371"/>
        <v>8.333332953043282E-3</v>
      </c>
    </row>
    <row r="1863" spans="3:35">
      <c r="C1863" s="246" t="s">
        <v>824</v>
      </c>
      <c r="D1863" s="246" t="s">
        <v>849</v>
      </c>
      <c r="E1863" s="246" t="s">
        <v>900</v>
      </c>
      <c r="F1863" s="246" t="s">
        <v>901</v>
      </c>
      <c r="G1863" s="246">
        <v>2019</v>
      </c>
      <c r="H1863" s="246">
        <v>4</v>
      </c>
      <c r="I1863" s="246">
        <v>24</v>
      </c>
      <c r="J1863" s="246">
        <v>1</v>
      </c>
      <c r="K1863" s="246" t="s">
        <v>898</v>
      </c>
      <c r="L1863" s="247">
        <v>6</v>
      </c>
      <c r="M1863" s="246">
        <v>272313</v>
      </c>
      <c r="N1863" s="246">
        <v>2706616</v>
      </c>
      <c r="O1863" s="246">
        <v>8</v>
      </c>
      <c r="P1863" s="246">
        <v>44</v>
      </c>
      <c r="Q1863" s="246">
        <v>0</v>
      </c>
      <c r="R1863" s="246"/>
      <c r="S1863" s="246" t="s">
        <v>90</v>
      </c>
      <c r="T1863" s="246" t="s">
        <v>902</v>
      </c>
      <c r="U1863" s="246"/>
      <c r="V1863" t="str">
        <f>INDEX(樣區!H:H,MATCH(F1863,樣區!E:E,0))</f>
        <v>5月,6月</v>
      </c>
      <c r="W1863" s="3" t="str">
        <f t="shared" si="363"/>
        <v>Y</v>
      </c>
      <c r="X1863" s="3" t="str">
        <f t="shared" si="364"/>
        <v/>
      </c>
      <c r="Y1863" s="3" t="str">
        <f t="shared" si="365"/>
        <v/>
      </c>
      <c r="Z1863" s="3" t="str">
        <f t="shared" si="366"/>
        <v/>
      </c>
      <c r="AA1863" s="3" t="str">
        <f t="shared" si="367"/>
        <v/>
      </c>
      <c r="AB1863" s="249" t="str">
        <f t="shared" si="368"/>
        <v/>
      </c>
      <c r="AC1863" s="3" t="str">
        <f t="shared" si="369"/>
        <v>請填最主要的棲地類型，其餘的可在備注補充說明</v>
      </c>
      <c r="AD1863" s="5" t="str">
        <f t="shared" si="362"/>
        <v/>
      </c>
      <c r="AE1863" s="3" t="str">
        <f t="shared" si="370"/>
        <v/>
      </c>
      <c r="AF1863" s="3"/>
      <c r="AH1863">
        <f>MATCH(ROUND(M1863,0)&amp;ROUND(N1863,0),樣點!N:N,0)</f>
        <v>981</v>
      </c>
      <c r="AI1863" s="5" t="str">
        <f t="shared" si="371"/>
        <v/>
      </c>
    </row>
    <row r="1864" spans="3:35">
      <c r="C1864" s="246" t="s">
        <v>824</v>
      </c>
      <c r="D1864" s="246" t="s">
        <v>849</v>
      </c>
      <c r="E1864" s="246" t="s">
        <v>900</v>
      </c>
      <c r="F1864" s="246" t="s">
        <v>901</v>
      </c>
      <c r="G1864" s="246">
        <v>2019</v>
      </c>
      <c r="H1864" s="246">
        <v>6</v>
      </c>
      <c r="I1864" s="246">
        <v>23</v>
      </c>
      <c r="J1864" s="246">
        <v>2</v>
      </c>
      <c r="K1864" s="246" t="s">
        <v>898</v>
      </c>
      <c r="L1864" s="247">
        <v>1</v>
      </c>
      <c r="M1864" s="246">
        <v>271177</v>
      </c>
      <c r="N1864" s="246">
        <v>2706923</v>
      </c>
      <c r="O1864" s="246">
        <v>7</v>
      </c>
      <c r="P1864" s="246">
        <v>28</v>
      </c>
      <c r="Q1864" s="246">
        <v>0</v>
      </c>
      <c r="R1864" s="246"/>
      <c r="S1864" s="246" t="s">
        <v>90</v>
      </c>
      <c r="T1864" s="246" t="s">
        <v>26</v>
      </c>
      <c r="U1864" s="246"/>
      <c r="V1864" t="str">
        <f>INDEX(樣區!H:H,MATCH(F1864,樣區!E:E,0))</f>
        <v>5月,6月</v>
      </c>
      <c r="W1864" s="3" t="str">
        <f t="shared" si="363"/>
        <v>Y</v>
      </c>
      <c r="X1864" s="3" t="str">
        <f t="shared" si="364"/>
        <v/>
      </c>
      <c r="Y1864" s="3" t="str">
        <f t="shared" si="365"/>
        <v/>
      </c>
      <c r="Z1864" s="3" t="str">
        <f t="shared" si="366"/>
        <v/>
      </c>
      <c r="AA1864" s="3" t="str">
        <f t="shared" si="367"/>
        <v/>
      </c>
      <c r="AB1864" s="249" t="str">
        <f t="shared" si="368"/>
        <v/>
      </c>
      <c r="AC1864" s="3" t="str">
        <f t="shared" si="369"/>
        <v/>
      </c>
      <c r="AD1864" s="5" t="str">
        <f t="shared" si="362"/>
        <v/>
      </c>
      <c r="AE1864" s="3" t="str">
        <f t="shared" si="370"/>
        <v/>
      </c>
      <c r="AF1864" s="3"/>
      <c r="AH1864">
        <f>MATCH(ROUND(M1864,0)&amp;ROUND(N1864,0),樣點!N:N,0)</f>
        <v>976</v>
      </c>
      <c r="AI1864" s="5">
        <f t="shared" si="371"/>
        <v>1.5277776983566582E-2</v>
      </c>
    </row>
    <row r="1865" spans="3:35">
      <c r="C1865" s="246" t="s">
        <v>824</v>
      </c>
      <c r="D1865" s="246" t="s">
        <v>849</v>
      </c>
      <c r="E1865" s="246" t="s">
        <v>900</v>
      </c>
      <c r="F1865" s="246" t="s">
        <v>901</v>
      </c>
      <c r="G1865" s="246">
        <v>2019</v>
      </c>
      <c r="H1865" s="246">
        <v>6</v>
      </c>
      <c r="I1865" s="246">
        <v>23</v>
      </c>
      <c r="J1865" s="246">
        <v>2</v>
      </c>
      <c r="K1865" s="246" t="s">
        <v>898</v>
      </c>
      <c r="L1865" s="247">
        <v>2</v>
      </c>
      <c r="M1865" s="246">
        <v>271362</v>
      </c>
      <c r="N1865" s="246">
        <v>2706806</v>
      </c>
      <c r="O1865" s="246">
        <v>7</v>
      </c>
      <c r="P1865" s="246">
        <v>50</v>
      </c>
      <c r="Q1865" s="246">
        <v>0</v>
      </c>
      <c r="R1865" s="246"/>
      <c r="S1865" s="246" t="s">
        <v>90</v>
      </c>
      <c r="T1865" s="246" t="s">
        <v>26</v>
      </c>
      <c r="U1865" s="246"/>
      <c r="V1865" t="str">
        <f>INDEX(樣區!H:H,MATCH(F1865,樣區!E:E,0))</f>
        <v>5月,6月</v>
      </c>
      <c r="W1865" s="3" t="str">
        <f t="shared" si="363"/>
        <v>Y</v>
      </c>
      <c r="X1865" s="3" t="str">
        <f t="shared" si="364"/>
        <v/>
      </c>
      <c r="Y1865" s="3" t="str">
        <f t="shared" si="365"/>
        <v/>
      </c>
      <c r="Z1865" s="3" t="str">
        <f t="shared" si="366"/>
        <v/>
      </c>
      <c r="AA1865" s="3" t="str">
        <f t="shared" si="367"/>
        <v/>
      </c>
      <c r="AB1865" s="249" t="str">
        <f t="shared" si="368"/>
        <v/>
      </c>
      <c r="AC1865" s="3" t="str">
        <f t="shared" si="369"/>
        <v/>
      </c>
      <c r="AD1865" s="5" t="str">
        <f t="shared" si="362"/>
        <v/>
      </c>
      <c r="AE1865" s="3" t="str">
        <f t="shared" si="370"/>
        <v/>
      </c>
      <c r="AF1865" s="3"/>
      <c r="AH1865">
        <f>MATCH(ROUND(M1865,0)&amp;ROUND(N1865,0),樣點!N:N,0)</f>
        <v>977</v>
      </c>
      <c r="AI1865" s="5">
        <f t="shared" si="371"/>
        <v>1.4583333977498114E-2</v>
      </c>
    </row>
    <row r="1866" spans="3:35">
      <c r="C1866" s="246" t="s">
        <v>824</v>
      </c>
      <c r="D1866" s="246" t="s">
        <v>849</v>
      </c>
      <c r="E1866" s="246" t="s">
        <v>900</v>
      </c>
      <c r="F1866" s="246" t="s">
        <v>901</v>
      </c>
      <c r="G1866" s="246">
        <v>2019</v>
      </c>
      <c r="H1866" s="246">
        <v>6</v>
      </c>
      <c r="I1866" s="246">
        <v>23</v>
      </c>
      <c r="J1866" s="246">
        <v>2</v>
      </c>
      <c r="K1866" s="246" t="s">
        <v>898</v>
      </c>
      <c r="L1866" s="247">
        <v>3</v>
      </c>
      <c r="M1866" s="246">
        <v>271560</v>
      </c>
      <c r="N1866" s="246">
        <v>2706805</v>
      </c>
      <c r="O1866" s="246">
        <v>8</v>
      </c>
      <c r="P1866" s="246">
        <v>11</v>
      </c>
      <c r="Q1866" s="246">
        <v>0</v>
      </c>
      <c r="R1866" s="246"/>
      <c r="S1866" s="246" t="s">
        <v>90</v>
      </c>
      <c r="T1866" s="246" t="s">
        <v>32</v>
      </c>
      <c r="U1866" s="246"/>
      <c r="V1866" t="str">
        <f>INDEX(樣區!H:H,MATCH(F1866,樣區!E:E,0))</f>
        <v>5月,6月</v>
      </c>
      <c r="W1866" s="3" t="str">
        <f t="shared" si="363"/>
        <v>Y</v>
      </c>
      <c r="X1866" s="3" t="str">
        <f t="shared" si="364"/>
        <v/>
      </c>
      <c r="Y1866" s="3" t="str">
        <f t="shared" si="365"/>
        <v/>
      </c>
      <c r="Z1866" s="3" t="str">
        <f t="shared" si="366"/>
        <v/>
      </c>
      <c r="AA1866" s="3" t="str">
        <f t="shared" si="367"/>
        <v/>
      </c>
      <c r="AB1866" s="249" t="str">
        <f t="shared" si="368"/>
        <v/>
      </c>
      <c r="AC1866" s="3" t="str">
        <f t="shared" si="369"/>
        <v/>
      </c>
      <c r="AD1866" s="5" t="str">
        <f t="shared" si="362"/>
        <v/>
      </c>
      <c r="AE1866" s="3" t="str">
        <f t="shared" si="370"/>
        <v/>
      </c>
      <c r="AF1866" s="3"/>
      <c r="AH1866">
        <f>MATCH(ROUND(M1866,0)&amp;ROUND(N1866,0),樣點!N:N,0)</f>
        <v>978</v>
      </c>
      <c r="AI1866" s="5">
        <f t="shared" si="371"/>
        <v>1.7361111007630825E-2</v>
      </c>
    </row>
    <row r="1867" spans="3:35">
      <c r="C1867" s="246" t="s">
        <v>824</v>
      </c>
      <c r="D1867" s="246" t="s">
        <v>849</v>
      </c>
      <c r="E1867" s="246" t="s">
        <v>900</v>
      </c>
      <c r="F1867" s="246" t="s">
        <v>901</v>
      </c>
      <c r="G1867" s="246">
        <v>2019</v>
      </c>
      <c r="H1867" s="246">
        <v>6</v>
      </c>
      <c r="I1867" s="246">
        <v>23</v>
      </c>
      <c r="J1867" s="246">
        <v>2</v>
      </c>
      <c r="K1867" s="246" t="s">
        <v>898</v>
      </c>
      <c r="L1867" s="247">
        <v>4</v>
      </c>
      <c r="M1867" s="246">
        <v>271960</v>
      </c>
      <c r="N1867" s="246">
        <v>2706822</v>
      </c>
      <c r="O1867" s="246">
        <v>8</v>
      </c>
      <c r="P1867" s="246">
        <v>36</v>
      </c>
      <c r="Q1867" s="246">
        <v>0</v>
      </c>
      <c r="R1867" s="246"/>
      <c r="S1867" s="246" t="s">
        <v>90</v>
      </c>
      <c r="T1867" s="246" t="s">
        <v>32</v>
      </c>
      <c r="U1867" s="246"/>
      <c r="V1867" t="str">
        <f>INDEX(樣區!H:H,MATCH(F1867,樣區!E:E,0))</f>
        <v>5月,6月</v>
      </c>
      <c r="W1867" s="3" t="str">
        <f t="shared" si="363"/>
        <v>Y</v>
      </c>
      <c r="X1867" s="3" t="str">
        <f t="shared" si="364"/>
        <v/>
      </c>
      <c r="Y1867" s="3" t="str">
        <f t="shared" si="365"/>
        <v/>
      </c>
      <c r="Z1867" s="3" t="str">
        <f t="shared" si="366"/>
        <v/>
      </c>
      <c r="AA1867" s="3" t="str">
        <f t="shared" si="367"/>
        <v/>
      </c>
      <c r="AB1867" s="249" t="str">
        <f t="shared" si="368"/>
        <v/>
      </c>
      <c r="AC1867" s="3" t="str">
        <f t="shared" si="369"/>
        <v/>
      </c>
      <c r="AD1867" s="5" t="str">
        <f t="shared" si="362"/>
        <v/>
      </c>
      <c r="AE1867" s="3" t="str">
        <f t="shared" si="370"/>
        <v/>
      </c>
      <c r="AF1867" s="3"/>
      <c r="AH1867">
        <f>MATCH(ROUND(M1867,0)&amp;ROUND(N1867,0),樣點!N:N,0)</f>
        <v>979</v>
      </c>
      <c r="AI1867" s="5">
        <f t="shared" si="371"/>
        <v>1.5277778031304479E-2</v>
      </c>
    </row>
    <row r="1868" spans="3:35">
      <c r="C1868" s="246" t="s">
        <v>824</v>
      </c>
      <c r="D1868" s="246" t="s">
        <v>849</v>
      </c>
      <c r="E1868" s="246" t="s">
        <v>900</v>
      </c>
      <c r="F1868" s="246" t="s">
        <v>901</v>
      </c>
      <c r="G1868" s="246">
        <v>2019</v>
      </c>
      <c r="H1868" s="246">
        <v>6</v>
      </c>
      <c r="I1868" s="246">
        <v>23</v>
      </c>
      <c r="J1868" s="246">
        <v>2</v>
      </c>
      <c r="K1868" s="246" t="s">
        <v>898</v>
      </c>
      <c r="L1868" s="247">
        <v>5</v>
      </c>
      <c r="M1868" s="246">
        <v>272144</v>
      </c>
      <c r="N1868" s="246">
        <v>2706726</v>
      </c>
      <c r="O1868" s="246">
        <v>8</v>
      </c>
      <c r="P1868" s="246">
        <v>58</v>
      </c>
      <c r="Q1868" s="246">
        <v>0</v>
      </c>
      <c r="R1868" s="246"/>
      <c r="S1868" s="246" t="s">
        <v>90</v>
      </c>
      <c r="T1868" s="246" t="s">
        <v>32</v>
      </c>
      <c r="U1868" s="246"/>
      <c r="V1868" t="str">
        <f>INDEX(樣區!H:H,MATCH(F1868,樣區!E:E,0))</f>
        <v>5月,6月</v>
      </c>
      <c r="W1868" s="3" t="str">
        <f t="shared" si="363"/>
        <v>Y</v>
      </c>
      <c r="X1868" s="3" t="str">
        <f t="shared" si="364"/>
        <v/>
      </c>
      <c r="Y1868" s="3" t="str">
        <f t="shared" si="365"/>
        <v/>
      </c>
      <c r="Z1868" s="3" t="str">
        <f t="shared" si="366"/>
        <v/>
      </c>
      <c r="AA1868" s="3" t="str">
        <f t="shared" si="367"/>
        <v/>
      </c>
      <c r="AB1868" s="249" t="str">
        <f t="shared" si="368"/>
        <v/>
      </c>
      <c r="AC1868" s="3" t="str">
        <f t="shared" si="369"/>
        <v/>
      </c>
      <c r="AD1868" s="5" t="str">
        <f t="shared" si="362"/>
        <v/>
      </c>
      <c r="AE1868" s="3" t="str">
        <f t="shared" si="370"/>
        <v/>
      </c>
      <c r="AF1868" s="3"/>
      <c r="AH1868">
        <f>MATCH(ROUND(M1868,0)&amp;ROUND(N1868,0),樣點!N:N,0)</f>
        <v>980</v>
      </c>
      <c r="AI1868" s="5">
        <f t="shared" si="371"/>
        <v>2.1527776960283518E-2</v>
      </c>
    </row>
    <row r="1869" spans="3:35">
      <c r="C1869" s="246" t="s">
        <v>824</v>
      </c>
      <c r="D1869" s="246" t="s">
        <v>849</v>
      </c>
      <c r="E1869" s="246" t="s">
        <v>900</v>
      </c>
      <c r="F1869" s="246" t="s">
        <v>901</v>
      </c>
      <c r="G1869" s="246">
        <v>2019</v>
      </c>
      <c r="H1869" s="246">
        <v>6</v>
      </c>
      <c r="I1869" s="246">
        <v>23</v>
      </c>
      <c r="J1869" s="246">
        <v>2</v>
      </c>
      <c r="K1869" s="246" t="s">
        <v>898</v>
      </c>
      <c r="L1869" s="247">
        <v>6</v>
      </c>
      <c r="M1869" s="246">
        <v>272313</v>
      </c>
      <c r="N1869" s="246">
        <v>2706616</v>
      </c>
      <c r="O1869" s="246">
        <v>9</v>
      </c>
      <c r="P1869" s="246">
        <v>29</v>
      </c>
      <c r="Q1869" s="246">
        <v>0</v>
      </c>
      <c r="R1869" s="246"/>
      <c r="S1869" s="246" t="s">
        <v>90</v>
      </c>
      <c r="T1869" s="246" t="s">
        <v>32</v>
      </c>
      <c r="U1869" s="246"/>
      <c r="V1869" t="str">
        <f>INDEX(樣區!H:H,MATCH(F1869,樣區!E:E,0))</f>
        <v>5月,6月</v>
      </c>
      <c r="W1869" s="3" t="str">
        <f t="shared" si="363"/>
        <v>Y</v>
      </c>
      <c r="X1869" s="3" t="str">
        <f t="shared" si="364"/>
        <v/>
      </c>
      <c r="Y1869" s="3" t="str">
        <f t="shared" si="365"/>
        <v/>
      </c>
      <c r="Z1869" s="3" t="str">
        <f t="shared" si="366"/>
        <v/>
      </c>
      <c r="AA1869" s="3" t="str">
        <f t="shared" si="367"/>
        <v/>
      </c>
      <c r="AB1869" s="249" t="str">
        <f t="shared" si="368"/>
        <v/>
      </c>
      <c r="AC1869" s="3" t="str">
        <f t="shared" si="369"/>
        <v/>
      </c>
      <c r="AD1869" s="5" t="str">
        <f t="shared" si="362"/>
        <v/>
      </c>
      <c r="AE1869" s="3" t="str">
        <f t="shared" si="370"/>
        <v/>
      </c>
      <c r="AF1869" s="3"/>
      <c r="AH1869">
        <f>MATCH(ROUND(M1869,0)&amp;ROUND(N1869,0),樣點!N:N,0)</f>
        <v>981</v>
      </c>
      <c r="AI1869" s="5" t="str">
        <f t="shared" si="371"/>
        <v/>
      </c>
    </row>
    <row r="1870" spans="3:35">
      <c r="C1870" s="246" t="s">
        <v>824</v>
      </c>
      <c r="D1870" s="246" t="s">
        <v>849</v>
      </c>
      <c r="E1870" s="246" t="s">
        <v>903</v>
      </c>
      <c r="F1870" s="246" t="s">
        <v>904</v>
      </c>
      <c r="G1870" s="246">
        <v>2019</v>
      </c>
      <c r="H1870" s="246">
        <v>4</v>
      </c>
      <c r="I1870" s="246">
        <v>23</v>
      </c>
      <c r="J1870" s="246">
        <v>1</v>
      </c>
      <c r="K1870" s="246" t="s">
        <v>905</v>
      </c>
      <c r="L1870" s="247">
        <v>1</v>
      </c>
      <c r="M1870" s="246">
        <v>267020</v>
      </c>
      <c r="N1870" s="246">
        <v>2723863</v>
      </c>
      <c r="O1870" s="246">
        <v>8</v>
      </c>
      <c r="P1870" s="246">
        <v>31</v>
      </c>
      <c r="Q1870" s="246">
        <v>0</v>
      </c>
      <c r="R1870" s="246"/>
      <c r="S1870" s="246" t="s">
        <v>90</v>
      </c>
      <c r="T1870" s="246" t="s">
        <v>32</v>
      </c>
      <c r="U1870" s="246"/>
      <c r="V1870" t="str">
        <f>INDEX(樣區!H:H,MATCH(F1870,樣區!E:E,0))</f>
        <v>4月,6月</v>
      </c>
      <c r="W1870" s="3" t="str">
        <f t="shared" si="363"/>
        <v>N</v>
      </c>
      <c r="X1870" s="3" t="str">
        <f t="shared" si="364"/>
        <v/>
      </c>
      <c r="Y1870" s="3" t="str">
        <f t="shared" si="365"/>
        <v/>
      </c>
      <c r="Z1870" s="3" t="str">
        <f t="shared" si="366"/>
        <v/>
      </c>
      <c r="AA1870" s="3" t="str">
        <f t="shared" si="367"/>
        <v/>
      </c>
      <c r="AB1870" s="2" t="str">
        <f t="shared" si="368"/>
        <v/>
      </c>
      <c r="AC1870" s="3" t="str">
        <f t="shared" si="369"/>
        <v/>
      </c>
      <c r="AD1870" s="5" t="str">
        <f>IF(ISBLANK(O1870),"需記錄時間",IFERROR(IF((AI1870-TIME(0,5,59))&lt;0,"需計滿6分鍾",""),""))</f>
        <v/>
      </c>
      <c r="AE1870" s="3" t="str">
        <f t="shared" si="370"/>
        <v/>
      </c>
      <c r="AF1870" s="3"/>
      <c r="AH1870" t="e">
        <f>MATCH(ROUND(M1870,0)&amp;ROUND(N1870,0),樣點!N:N,0)</f>
        <v>#N/A</v>
      </c>
      <c r="AI1870" s="5">
        <f t="shared" si="371"/>
        <v>6.2500000349245965E-3</v>
      </c>
    </row>
    <row r="1871" spans="3:35">
      <c r="C1871" s="246" t="s">
        <v>824</v>
      </c>
      <c r="D1871" s="246" t="s">
        <v>849</v>
      </c>
      <c r="E1871" s="246" t="s">
        <v>903</v>
      </c>
      <c r="F1871" s="246" t="s">
        <v>904</v>
      </c>
      <c r="G1871" s="246">
        <v>2019</v>
      </c>
      <c r="H1871" s="246">
        <v>4</v>
      </c>
      <c r="I1871" s="246">
        <v>23</v>
      </c>
      <c r="J1871" s="246">
        <v>1</v>
      </c>
      <c r="K1871" s="246" t="s">
        <v>905</v>
      </c>
      <c r="L1871" s="247">
        <v>2</v>
      </c>
      <c r="M1871" s="246">
        <v>266785</v>
      </c>
      <c r="N1871" s="246">
        <v>2723541</v>
      </c>
      <c r="O1871" s="246">
        <v>8</v>
      </c>
      <c r="P1871" s="246">
        <v>40</v>
      </c>
      <c r="Q1871" s="246">
        <v>0</v>
      </c>
      <c r="R1871" s="246"/>
      <c r="S1871" s="246" t="s">
        <v>90</v>
      </c>
      <c r="T1871" s="246" t="s">
        <v>32</v>
      </c>
      <c r="U1871" s="246"/>
      <c r="V1871" t="str">
        <f>INDEX(樣區!H:H,MATCH(F1871,樣區!E:E,0))</f>
        <v>4月,6月</v>
      </c>
      <c r="W1871" s="3" t="str">
        <f t="shared" si="363"/>
        <v>Y</v>
      </c>
      <c r="X1871" s="3" t="str">
        <f t="shared" si="364"/>
        <v/>
      </c>
      <c r="Y1871" s="3" t="str">
        <f t="shared" si="365"/>
        <v/>
      </c>
      <c r="Z1871" s="3" t="str">
        <f t="shared" si="366"/>
        <v/>
      </c>
      <c r="AA1871" s="3" t="str">
        <f t="shared" si="367"/>
        <v/>
      </c>
      <c r="AB1871" s="249" t="str">
        <f t="shared" si="368"/>
        <v/>
      </c>
      <c r="AC1871" s="3" t="str">
        <f t="shared" si="369"/>
        <v/>
      </c>
      <c r="AD1871" s="5" t="str">
        <f t="shared" ref="AD1871:AD1881" si="372">IF(ISBLANK(O1871),"需記錄時間",IFERROR(IF((AI1871-TIME(0,5,59))&lt;0,"需計滿6分鐘",""),""))</f>
        <v/>
      </c>
      <c r="AE1871" s="3" t="str">
        <f t="shared" si="370"/>
        <v/>
      </c>
      <c r="AF1871" s="3"/>
      <c r="AH1871">
        <f>MATCH(ROUND(M1871,0)&amp;ROUND(N1871,0),樣點!N:N,0)</f>
        <v>923</v>
      </c>
      <c r="AI1871" s="5">
        <f t="shared" si="371"/>
        <v>6.9444439723156393E-3</v>
      </c>
    </row>
    <row r="1872" spans="3:35">
      <c r="C1872" s="246" t="s">
        <v>824</v>
      </c>
      <c r="D1872" s="246" t="s">
        <v>849</v>
      </c>
      <c r="E1872" s="246" t="s">
        <v>903</v>
      </c>
      <c r="F1872" s="246" t="s">
        <v>904</v>
      </c>
      <c r="G1872" s="246">
        <v>2019</v>
      </c>
      <c r="H1872" s="246">
        <v>4</v>
      </c>
      <c r="I1872" s="246">
        <v>23</v>
      </c>
      <c r="J1872" s="246">
        <v>1</v>
      </c>
      <c r="K1872" s="246" t="s">
        <v>905</v>
      </c>
      <c r="L1872" s="247">
        <v>3</v>
      </c>
      <c r="M1872" s="246">
        <v>266594</v>
      </c>
      <c r="N1872" s="246">
        <v>2723619</v>
      </c>
      <c r="O1872" s="246">
        <v>8</v>
      </c>
      <c r="P1872" s="246">
        <v>50</v>
      </c>
      <c r="Q1872" s="246">
        <v>0</v>
      </c>
      <c r="R1872" s="246"/>
      <c r="S1872" s="246" t="s">
        <v>90</v>
      </c>
      <c r="T1872" s="246" t="s">
        <v>26</v>
      </c>
      <c r="U1872" s="246"/>
      <c r="V1872" t="str">
        <f>INDEX(樣區!H:H,MATCH(F1872,樣區!E:E,0))</f>
        <v>4月,6月</v>
      </c>
      <c r="W1872" s="3" t="str">
        <f t="shared" si="363"/>
        <v>Y</v>
      </c>
      <c r="X1872" s="3" t="str">
        <f t="shared" si="364"/>
        <v/>
      </c>
      <c r="Y1872" s="3" t="str">
        <f t="shared" si="365"/>
        <v/>
      </c>
      <c r="Z1872" s="3" t="str">
        <f t="shared" si="366"/>
        <v/>
      </c>
      <c r="AA1872" s="3" t="str">
        <f t="shared" si="367"/>
        <v/>
      </c>
      <c r="AB1872" s="249" t="str">
        <f t="shared" si="368"/>
        <v/>
      </c>
      <c r="AC1872" s="3" t="str">
        <f t="shared" si="369"/>
        <v/>
      </c>
      <c r="AD1872" s="5" t="str">
        <f t="shared" si="372"/>
        <v/>
      </c>
      <c r="AE1872" s="3" t="str">
        <f t="shared" si="370"/>
        <v/>
      </c>
      <c r="AF1872" s="3"/>
      <c r="AH1872">
        <f>MATCH(ROUND(M1872,0)&amp;ROUND(N1872,0),樣點!N:N,0)</f>
        <v>924</v>
      </c>
      <c r="AI1872" s="5">
        <f t="shared" si="371"/>
        <v>6.9444450200535357E-3</v>
      </c>
    </row>
    <row r="1873" spans="3:35">
      <c r="C1873" s="246" t="s">
        <v>824</v>
      </c>
      <c r="D1873" s="246" t="s">
        <v>849</v>
      </c>
      <c r="E1873" s="246" t="s">
        <v>903</v>
      </c>
      <c r="F1873" s="246" t="s">
        <v>904</v>
      </c>
      <c r="G1873" s="246">
        <v>2019</v>
      </c>
      <c r="H1873" s="246">
        <v>4</v>
      </c>
      <c r="I1873" s="246">
        <v>23</v>
      </c>
      <c r="J1873" s="246">
        <v>1</v>
      </c>
      <c r="K1873" s="246" t="s">
        <v>905</v>
      </c>
      <c r="L1873" s="247">
        <v>4</v>
      </c>
      <c r="M1873" s="246">
        <v>266483</v>
      </c>
      <c r="N1873" s="246">
        <v>2724063</v>
      </c>
      <c r="O1873" s="246">
        <v>9</v>
      </c>
      <c r="P1873" s="246">
        <v>0</v>
      </c>
      <c r="Q1873" s="246">
        <v>0</v>
      </c>
      <c r="R1873" s="246"/>
      <c r="S1873" s="246" t="s">
        <v>90</v>
      </c>
      <c r="T1873" s="246" t="s">
        <v>32</v>
      </c>
      <c r="U1873" s="246"/>
      <c r="V1873" t="str">
        <f>INDEX(樣區!H:H,MATCH(F1873,樣區!E:E,0))</f>
        <v>4月,6月</v>
      </c>
      <c r="W1873" s="3" t="str">
        <f t="shared" si="363"/>
        <v>Y</v>
      </c>
      <c r="X1873" s="3" t="str">
        <f t="shared" si="364"/>
        <v/>
      </c>
      <c r="Y1873" s="3" t="str">
        <f t="shared" si="365"/>
        <v/>
      </c>
      <c r="Z1873" s="3" t="str">
        <f t="shared" si="366"/>
        <v/>
      </c>
      <c r="AA1873" s="3" t="str">
        <f t="shared" si="367"/>
        <v/>
      </c>
      <c r="AB1873" s="249" t="str">
        <f t="shared" si="368"/>
        <v/>
      </c>
      <c r="AC1873" s="3" t="str">
        <f t="shared" si="369"/>
        <v/>
      </c>
      <c r="AD1873" s="5" t="str">
        <f t="shared" si="372"/>
        <v/>
      </c>
      <c r="AE1873" s="3" t="str">
        <f t="shared" si="370"/>
        <v/>
      </c>
      <c r="AF1873" s="3"/>
      <c r="AH1873">
        <f>MATCH(ROUND(M1873,0)&amp;ROUND(N1873,0),樣點!N:N,0)</f>
        <v>925</v>
      </c>
      <c r="AI1873" s="5">
        <f t="shared" si="371"/>
        <v>7.6388880261220038E-3</v>
      </c>
    </row>
    <row r="1874" spans="3:35">
      <c r="C1874" s="246" t="s">
        <v>824</v>
      </c>
      <c r="D1874" s="246" t="s">
        <v>849</v>
      </c>
      <c r="E1874" s="246" t="s">
        <v>903</v>
      </c>
      <c r="F1874" s="246" t="s">
        <v>904</v>
      </c>
      <c r="G1874" s="246">
        <v>2019</v>
      </c>
      <c r="H1874" s="246">
        <v>4</v>
      </c>
      <c r="I1874" s="246">
        <v>23</v>
      </c>
      <c r="J1874" s="246">
        <v>1</v>
      </c>
      <c r="K1874" s="246" t="s">
        <v>905</v>
      </c>
      <c r="L1874" s="247">
        <v>5</v>
      </c>
      <c r="M1874" s="246">
        <v>266565</v>
      </c>
      <c r="N1874" s="246">
        <v>2724284</v>
      </c>
      <c r="O1874" s="246">
        <v>9</v>
      </c>
      <c r="P1874" s="246">
        <v>11</v>
      </c>
      <c r="Q1874" s="246">
        <v>2</v>
      </c>
      <c r="R1874" s="246" t="s">
        <v>75</v>
      </c>
      <c r="S1874" s="246" t="s">
        <v>44</v>
      </c>
      <c r="T1874" s="246" t="s">
        <v>32</v>
      </c>
      <c r="U1874" s="246" t="s">
        <v>906</v>
      </c>
      <c r="V1874" t="str">
        <f>INDEX(樣區!H:H,MATCH(F1874,樣區!E:E,0))</f>
        <v>4月,6月</v>
      </c>
      <c r="W1874" s="3" t="str">
        <f t="shared" si="363"/>
        <v>Y</v>
      </c>
      <c r="X1874" s="3" t="str">
        <f t="shared" si="364"/>
        <v/>
      </c>
      <c r="Y1874" s="3" t="str">
        <f t="shared" si="365"/>
        <v/>
      </c>
      <c r="Z1874" s="3" t="str">
        <f t="shared" si="366"/>
        <v/>
      </c>
      <c r="AA1874" s="3" t="str">
        <f t="shared" si="367"/>
        <v/>
      </c>
      <c r="AB1874" s="249" t="str">
        <f t="shared" si="368"/>
        <v/>
      </c>
      <c r="AC1874" s="3" t="str">
        <f t="shared" si="369"/>
        <v/>
      </c>
      <c r="AD1874" s="5" t="str">
        <f t="shared" si="372"/>
        <v/>
      </c>
      <c r="AE1874" s="3" t="str">
        <f t="shared" si="370"/>
        <v/>
      </c>
      <c r="AF1874" s="3"/>
      <c r="AH1874">
        <f>MATCH(ROUND(M1874,0)&amp;ROUND(N1874,0),樣點!N:N,0)</f>
        <v>926</v>
      </c>
      <c r="AI1874" s="5">
        <f t="shared" si="371"/>
        <v>6.9444449618458748E-3</v>
      </c>
    </row>
    <row r="1875" spans="3:35">
      <c r="C1875" s="246" t="s">
        <v>824</v>
      </c>
      <c r="D1875" s="246" t="s">
        <v>849</v>
      </c>
      <c r="E1875" s="246" t="s">
        <v>903</v>
      </c>
      <c r="F1875" s="246" t="s">
        <v>904</v>
      </c>
      <c r="G1875" s="246">
        <v>2019</v>
      </c>
      <c r="H1875" s="246">
        <v>4</v>
      </c>
      <c r="I1875" s="246">
        <v>23</v>
      </c>
      <c r="J1875" s="246">
        <v>1</v>
      </c>
      <c r="K1875" s="246" t="s">
        <v>905</v>
      </c>
      <c r="L1875" s="247">
        <v>6</v>
      </c>
      <c r="M1875" s="246">
        <v>266601</v>
      </c>
      <c r="N1875" s="246">
        <v>2724471</v>
      </c>
      <c r="O1875" s="246">
        <v>9</v>
      </c>
      <c r="P1875" s="246">
        <v>21</v>
      </c>
      <c r="Q1875" s="246">
        <v>0</v>
      </c>
      <c r="R1875" s="246"/>
      <c r="S1875" s="246" t="s">
        <v>90</v>
      </c>
      <c r="T1875" s="246" t="s">
        <v>32</v>
      </c>
      <c r="U1875" s="246"/>
      <c r="V1875" t="str">
        <f>INDEX(樣區!H:H,MATCH(F1875,樣區!E:E,0))</f>
        <v>4月,6月</v>
      </c>
      <c r="W1875" s="3" t="str">
        <f t="shared" si="363"/>
        <v>Y</v>
      </c>
      <c r="X1875" s="3" t="str">
        <f t="shared" si="364"/>
        <v/>
      </c>
      <c r="Y1875" s="3" t="str">
        <f t="shared" si="365"/>
        <v/>
      </c>
      <c r="Z1875" s="3" t="str">
        <f t="shared" si="366"/>
        <v/>
      </c>
      <c r="AA1875" s="3" t="str">
        <f t="shared" si="367"/>
        <v/>
      </c>
      <c r="AB1875" s="249" t="str">
        <f t="shared" si="368"/>
        <v/>
      </c>
      <c r="AC1875" s="3" t="str">
        <f t="shared" si="369"/>
        <v/>
      </c>
      <c r="AD1875" s="5" t="str">
        <f t="shared" si="372"/>
        <v/>
      </c>
      <c r="AE1875" s="3" t="str">
        <f t="shared" si="370"/>
        <v/>
      </c>
      <c r="AF1875" s="3"/>
      <c r="AH1875">
        <f>MATCH(ROUND(M1875,0)&amp;ROUND(N1875,0),樣點!N:N,0)</f>
        <v>927</v>
      </c>
      <c r="AI1875" s="5" t="str">
        <f t="shared" si="371"/>
        <v/>
      </c>
    </row>
    <row r="1876" spans="3:35">
      <c r="C1876" s="246" t="s">
        <v>824</v>
      </c>
      <c r="D1876" s="246" t="s">
        <v>849</v>
      </c>
      <c r="E1876" s="246" t="s">
        <v>903</v>
      </c>
      <c r="F1876" s="246" t="s">
        <v>904</v>
      </c>
      <c r="G1876" s="246">
        <v>2019</v>
      </c>
      <c r="H1876" s="246">
        <v>6</v>
      </c>
      <c r="I1876" s="246">
        <v>18</v>
      </c>
      <c r="J1876" s="246">
        <v>2</v>
      </c>
      <c r="K1876" s="246" t="s">
        <v>905</v>
      </c>
      <c r="L1876" s="247">
        <v>1</v>
      </c>
      <c r="M1876" s="246">
        <v>267020</v>
      </c>
      <c r="N1876" s="246">
        <v>2723587</v>
      </c>
      <c r="O1876" s="246">
        <v>8</v>
      </c>
      <c r="P1876" s="246">
        <v>12</v>
      </c>
      <c r="Q1876" s="246">
        <v>0</v>
      </c>
      <c r="R1876" s="246"/>
      <c r="S1876" s="246" t="s">
        <v>90</v>
      </c>
      <c r="T1876" s="246" t="s">
        <v>32</v>
      </c>
      <c r="U1876" s="246"/>
      <c r="V1876" t="str">
        <f>INDEX(樣區!H:H,MATCH(F1876,樣區!E:E,0))</f>
        <v>4月,6月</v>
      </c>
      <c r="W1876" s="3" t="str">
        <f t="shared" si="363"/>
        <v>Y</v>
      </c>
      <c r="X1876" s="3" t="str">
        <f t="shared" si="364"/>
        <v/>
      </c>
      <c r="Y1876" s="3" t="str">
        <f t="shared" si="365"/>
        <v/>
      </c>
      <c r="Z1876" s="3" t="str">
        <f t="shared" si="366"/>
        <v/>
      </c>
      <c r="AA1876" s="3" t="str">
        <f t="shared" si="367"/>
        <v/>
      </c>
      <c r="AB1876" s="249" t="str">
        <f t="shared" si="368"/>
        <v/>
      </c>
      <c r="AC1876" s="3" t="str">
        <f t="shared" si="369"/>
        <v/>
      </c>
      <c r="AD1876" s="5" t="str">
        <f t="shared" si="372"/>
        <v/>
      </c>
      <c r="AE1876" s="3" t="str">
        <f t="shared" si="370"/>
        <v/>
      </c>
      <c r="AF1876" s="3"/>
      <c r="AH1876">
        <f>MATCH(ROUND(M1876,0)&amp;ROUND(N1876,0),樣點!N:N,0)</f>
        <v>922</v>
      </c>
      <c r="AI1876" s="5">
        <f t="shared" si="371"/>
        <v>6.9444450200535357E-3</v>
      </c>
    </row>
    <row r="1877" spans="3:35">
      <c r="C1877" s="246" t="s">
        <v>824</v>
      </c>
      <c r="D1877" s="246" t="s">
        <v>849</v>
      </c>
      <c r="E1877" s="246" t="s">
        <v>903</v>
      </c>
      <c r="F1877" s="246" t="s">
        <v>904</v>
      </c>
      <c r="G1877" s="246">
        <v>2019</v>
      </c>
      <c r="H1877" s="246">
        <v>6</v>
      </c>
      <c r="I1877" s="246">
        <v>18</v>
      </c>
      <c r="J1877" s="246">
        <v>2</v>
      </c>
      <c r="K1877" s="246" t="s">
        <v>905</v>
      </c>
      <c r="L1877" s="247">
        <v>2</v>
      </c>
      <c r="M1877" s="246">
        <v>266785</v>
      </c>
      <c r="N1877" s="246">
        <v>2723541</v>
      </c>
      <c r="O1877" s="246">
        <v>8</v>
      </c>
      <c r="P1877" s="246">
        <v>22</v>
      </c>
      <c r="Q1877" s="246">
        <v>0</v>
      </c>
      <c r="R1877" s="246"/>
      <c r="S1877" s="246" t="s">
        <v>90</v>
      </c>
      <c r="T1877" s="246" t="s">
        <v>32</v>
      </c>
      <c r="U1877" s="246"/>
      <c r="V1877" t="str">
        <f>INDEX(樣區!H:H,MATCH(F1877,樣區!E:E,0))</f>
        <v>4月,6月</v>
      </c>
      <c r="W1877" s="3" t="str">
        <f t="shared" si="363"/>
        <v>Y</v>
      </c>
      <c r="X1877" s="3" t="str">
        <f t="shared" si="364"/>
        <v/>
      </c>
      <c r="Y1877" s="3" t="str">
        <f t="shared" si="365"/>
        <v/>
      </c>
      <c r="Z1877" s="3" t="str">
        <f t="shared" si="366"/>
        <v/>
      </c>
      <c r="AA1877" s="3" t="str">
        <f t="shared" si="367"/>
        <v/>
      </c>
      <c r="AB1877" s="249" t="str">
        <f t="shared" si="368"/>
        <v/>
      </c>
      <c r="AC1877" s="3" t="str">
        <f t="shared" si="369"/>
        <v/>
      </c>
      <c r="AD1877" s="5" t="str">
        <f t="shared" si="372"/>
        <v/>
      </c>
      <c r="AE1877" s="3" t="str">
        <f t="shared" si="370"/>
        <v/>
      </c>
      <c r="AF1877" s="3"/>
      <c r="AH1877">
        <f>MATCH(ROUND(M1877,0)&amp;ROUND(N1877,0),樣點!N:N,0)</f>
        <v>923</v>
      </c>
      <c r="AI1877" s="5">
        <f t="shared" si="371"/>
        <v>1.9444443983957171E-2</v>
      </c>
    </row>
    <row r="1878" spans="3:35">
      <c r="C1878" s="246" t="s">
        <v>824</v>
      </c>
      <c r="D1878" s="246" t="s">
        <v>849</v>
      </c>
      <c r="E1878" s="246" t="s">
        <v>903</v>
      </c>
      <c r="F1878" s="246" t="s">
        <v>904</v>
      </c>
      <c r="G1878" s="246">
        <v>2019</v>
      </c>
      <c r="H1878" s="246">
        <v>6</v>
      </c>
      <c r="I1878" s="246">
        <v>18</v>
      </c>
      <c r="J1878" s="246">
        <v>2</v>
      </c>
      <c r="K1878" s="246" t="s">
        <v>905</v>
      </c>
      <c r="L1878" s="247">
        <v>3</v>
      </c>
      <c r="M1878" s="246">
        <v>266594</v>
      </c>
      <c r="N1878" s="246">
        <v>2723619</v>
      </c>
      <c r="O1878" s="246">
        <v>8</v>
      </c>
      <c r="P1878" s="246">
        <v>50</v>
      </c>
      <c r="Q1878" s="246">
        <v>0</v>
      </c>
      <c r="R1878" s="246"/>
      <c r="S1878" s="246" t="s">
        <v>90</v>
      </c>
      <c r="T1878" s="246" t="s">
        <v>26</v>
      </c>
      <c r="U1878" s="246"/>
      <c r="V1878" t="str">
        <f>INDEX(樣區!H:H,MATCH(F1878,樣區!E:E,0))</f>
        <v>4月,6月</v>
      </c>
      <c r="W1878" s="3" t="str">
        <f t="shared" si="363"/>
        <v>Y</v>
      </c>
      <c r="X1878" s="3" t="str">
        <f t="shared" si="364"/>
        <v/>
      </c>
      <c r="Y1878" s="3" t="str">
        <f t="shared" si="365"/>
        <v/>
      </c>
      <c r="Z1878" s="3" t="str">
        <f t="shared" si="366"/>
        <v/>
      </c>
      <c r="AA1878" s="3" t="str">
        <f t="shared" si="367"/>
        <v/>
      </c>
      <c r="AB1878" s="249" t="str">
        <f t="shared" si="368"/>
        <v/>
      </c>
      <c r="AC1878" s="3" t="str">
        <f t="shared" si="369"/>
        <v/>
      </c>
      <c r="AD1878" s="5" t="str">
        <f t="shared" si="372"/>
        <v/>
      </c>
      <c r="AE1878" s="3" t="str">
        <f t="shared" si="370"/>
        <v/>
      </c>
      <c r="AF1878" s="3"/>
      <c r="AH1878">
        <f>MATCH(ROUND(M1878,0)&amp;ROUND(N1878,0),樣點!N:N,0)</f>
        <v>924</v>
      </c>
      <c r="AI1878" s="5">
        <f t="shared" si="371"/>
        <v>1.0416667035315186E-2</v>
      </c>
    </row>
    <row r="1879" spans="3:35">
      <c r="C1879" s="246" t="s">
        <v>824</v>
      </c>
      <c r="D1879" s="246" t="s">
        <v>849</v>
      </c>
      <c r="E1879" s="246" t="s">
        <v>903</v>
      </c>
      <c r="F1879" s="246" t="s">
        <v>904</v>
      </c>
      <c r="G1879" s="246">
        <v>2019</v>
      </c>
      <c r="H1879" s="246">
        <v>6</v>
      </c>
      <c r="I1879" s="246">
        <v>18</v>
      </c>
      <c r="J1879" s="246">
        <v>2</v>
      </c>
      <c r="K1879" s="246" t="s">
        <v>905</v>
      </c>
      <c r="L1879" s="247">
        <v>4</v>
      </c>
      <c r="M1879" s="246">
        <v>266483</v>
      </c>
      <c r="N1879" s="246">
        <v>2724063</v>
      </c>
      <c r="O1879" s="246">
        <v>9</v>
      </c>
      <c r="P1879" s="246">
        <v>5</v>
      </c>
      <c r="Q1879" s="246">
        <v>0</v>
      </c>
      <c r="R1879" s="246"/>
      <c r="S1879" s="246" t="s">
        <v>90</v>
      </c>
      <c r="T1879" s="246" t="s">
        <v>32</v>
      </c>
      <c r="U1879" s="246"/>
      <c r="V1879" t="str">
        <f>INDEX(樣區!H:H,MATCH(F1879,樣區!E:E,0))</f>
        <v>4月,6月</v>
      </c>
      <c r="W1879" s="3" t="str">
        <f t="shared" si="363"/>
        <v>Y</v>
      </c>
      <c r="X1879" s="3" t="str">
        <f t="shared" si="364"/>
        <v/>
      </c>
      <c r="Y1879" s="3" t="str">
        <f t="shared" si="365"/>
        <v/>
      </c>
      <c r="Z1879" s="3" t="str">
        <f t="shared" si="366"/>
        <v/>
      </c>
      <c r="AA1879" s="3" t="str">
        <f t="shared" si="367"/>
        <v/>
      </c>
      <c r="AB1879" s="249" t="str">
        <f t="shared" si="368"/>
        <v/>
      </c>
      <c r="AC1879" s="3" t="str">
        <f t="shared" si="369"/>
        <v/>
      </c>
      <c r="AD1879" s="5" t="str">
        <f t="shared" si="372"/>
        <v/>
      </c>
      <c r="AE1879" s="3" t="str">
        <f t="shared" si="370"/>
        <v/>
      </c>
      <c r="AF1879" s="3"/>
      <c r="AH1879">
        <f>MATCH(ROUND(M1879,0)&amp;ROUND(N1879,0),樣點!N:N,0)</f>
        <v>925</v>
      </c>
      <c r="AI1879" s="5">
        <f t="shared" si="371"/>
        <v>6.9444439723156393E-3</v>
      </c>
    </row>
    <row r="1880" spans="3:35">
      <c r="C1880" s="246" t="s">
        <v>824</v>
      </c>
      <c r="D1880" s="246" t="s">
        <v>849</v>
      </c>
      <c r="E1880" s="246" t="s">
        <v>903</v>
      </c>
      <c r="F1880" s="246" t="s">
        <v>904</v>
      </c>
      <c r="G1880" s="246">
        <v>2019</v>
      </c>
      <c r="H1880" s="246">
        <v>6</v>
      </c>
      <c r="I1880" s="246">
        <v>18</v>
      </c>
      <c r="J1880" s="246">
        <v>2</v>
      </c>
      <c r="K1880" s="246" t="s">
        <v>905</v>
      </c>
      <c r="L1880" s="247">
        <v>5</v>
      </c>
      <c r="M1880" s="246">
        <v>266565</v>
      </c>
      <c r="N1880" s="246">
        <v>2724284</v>
      </c>
      <c r="O1880" s="246">
        <v>9</v>
      </c>
      <c r="P1880" s="246">
        <v>15</v>
      </c>
      <c r="Q1880" s="246">
        <v>0</v>
      </c>
      <c r="R1880" s="246"/>
      <c r="S1880" s="246" t="s">
        <v>90</v>
      </c>
      <c r="T1880" s="246" t="s">
        <v>32</v>
      </c>
      <c r="U1880" s="246"/>
      <c r="V1880" t="str">
        <f>INDEX(樣區!H:H,MATCH(F1880,樣區!E:E,0))</f>
        <v>4月,6月</v>
      </c>
      <c r="W1880" s="3" t="str">
        <f t="shared" si="363"/>
        <v>Y</v>
      </c>
      <c r="X1880" s="3" t="str">
        <f t="shared" si="364"/>
        <v/>
      </c>
      <c r="Y1880" s="3" t="str">
        <f t="shared" si="365"/>
        <v/>
      </c>
      <c r="Z1880" s="3" t="str">
        <f t="shared" si="366"/>
        <v/>
      </c>
      <c r="AA1880" s="3" t="str">
        <f t="shared" si="367"/>
        <v/>
      </c>
      <c r="AB1880" s="249" t="str">
        <f t="shared" si="368"/>
        <v/>
      </c>
      <c r="AC1880" s="3" t="str">
        <f t="shared" si="369"/>
        <v/>
      </c>
      <c r="AD1880" s="5" t="str">
        <f t="shared" si="372"/>
        <v/>
      </c>
      <c r="AE1880" s="3" t="str">
        <f t="shared" si="370"/>
        <v/>
      </c>
      <c r="AF1880" s="3"/>
      <c r="AH1880">
        <f>MATCH(ROUND(M1880,0)&amp;ROUND(N1880,0),樣點!N:N,0)</f>
        <v>926</v>
      </c>
      <c r="AI1880" s="5">
        <f t="shared" si="371"/>
        <v>6.9444450200535357E-3</v>
      </c>
    </row>
    <row r="1881" spans="3:35">
      <c r="C1881" s="246" t="s">
        <v>824</v>
      </c>
      <c r="D1881" s="246" t="s">
        <v>849</v>
      </c>
      <c r="E1881" s="246" t="s">
        <v>903</v>
      </c>
      <c r="F1881" s="246" t="s">
        <v>904</v>
      </c>
      <c r="G1881" s="246">
        <v>2019</v>
      </c>
      <c r="H1881" s="246">
        <v>6</v>
      </c>
      <c r="I1881" s="246">
        <v>18</v>
      </c>
      <c r="J1881" s="246">
        <v>2</v>
      </c>
      <c r="K1881" s="246" t="s">
        <v>905</v>
      </c>
      <c r="L1881" s="247">
        <v>6</v>
      </c>
      <c r="M1881" s="246">
        <v>266601</v>
      </c>
      <c r="N1881" s="246">
        <v>2724471</v>
      </c>
      <c r="O1881" s="246">
        <v>9</v>
      </c>
      <c r="P1881" s="246">
        <v>25</v>
      </c>
      <c r="Q1881" s="246">
        <v>0</v>
      </c>
      <c r="R1881" s="246"/>
      <c r="S1881" s="246" t="s">
        <v>90</v>
      </c>
      <c r="T1881" s="246" t="s">
        <v>32</v>
      </c>
      <c r="U1881" s="246"/>
      <c r="V1881" t="str">
        <f>INDEX(樣區!H:H,MATCH(F1881,樣區!E:E,0))</f>
        <v>4月,6月</v>
      </c>
      <c r="W1881" s="3" t="str">
        <f t="shared" si="363"/>
        <v>Y</v>
      </c>
      <c r="X1881" s="3" t="str">
        <f t="shared" si="364"/>
        <v/>
      </c>
      <c r="Y1881" s="3" t="str">
        <f t="shared" si="365"/>
        <v/>
      </c>
      <c r="Z1881" s="3" t="str">
        <f t="shared" si="366"/>
        <v/>
      </c>
      <c r="AA1881" s="3" t="str">
        <f t="shared" si="367"/>
        <v/>
      </c>
      <c r="AB1881" s="249" t="str">
        <f t="shared" si="368"/>
        <v/>
      </c>
      <c r="AC1881" s="3" t="str">
        <f t="shared" si="369"/>
        <v/>
      </c>
      <c r="AD1881" s="5" t="str">
        <f t="shared" si="372"/>
        <v/>
      </c>
      <c r="AE1881" s="3" t="str">
        <f t="shared" si="370"/>
        <v/>
      </c>
      <c r="AF1881" s="3"/>
      <c r="AH1881">
        <f>MATCH(ROUND(M1881,0)&amp;ROUND(N1881,0),樣點!N:N,0)</f>
        <v>927</v>
      </c>
      <c r="AI1881" s="5" t="str">
        <f t="shared" si="371"/>
        <v/>
      </c>
    </row>
    <row r="1882" spans="3:35">
      <c r="C1882" s="246" t="s">
        <v>824</v>
      </c>
      <c r="D1882" s="246" t="s">
        <v>907</v>
      </c>
      <c r="E1882" s="246" t="s">
        <v>908</v>
      </c>
      <c r="F1882" s="246" t="s">
        <v>909</v>
      </c>
      <c r="G1882" s="246">
        <v>2019</v>
      </c>
      <c r="H1882" s="246">
        <v>5</v>
      </c>
      <c r="I1882" s="246">
        <v>28</v>
      </c>
      <c r="J1882" s="246">
        <v>1</v>
      </c>
      <c r="K1882" s="246" t="s">
        <v>910</v>
      </c>
      <c r="L1882" s="247">
        <v>1</v>
      </c>
      <c r="M1882" s="246">
        <v>300929</v>
      </c>
      <c r="N1882" s="246">
        <v>2740946</v>
      </c>
      <c r="O1882" s="246">
        <v>11</v>
      </c>
      <c r="P1882" s="246">
        <v>3</v>
      </c>
      <c r="Q1882" s="246">
        <v>0</v>
      </c>
      <c r="R1882" s="246"/>
      <c r="S1882" s="246" t="s">
        <v>90</v>
      </c>
      <c r="T1882" s="246" t="s">
        <v>26</v>
      </c>
      <c r="U1882" s="246"/>
      <c r="V1882" t="str">
        <f>INDEX(樣區!H:H,MATCH(F1882,樣區!E:E,0))</f>
        <v>3月,5月</v>
      </c>
      <c r="W1882" s="3" t="str">
        <f t="shared" si="363"/>
        <v>N</v>
      </c>
      <c r="X1882" s="3" t="str">
        <f t="shared" si="364"/>
        <v/>
      </c>
      <c r="Y1882" s="3" t="str">
        <f t="shared" si="365"/>
        <v>時間太晚</v>
      </c>
      <c r="Z1882" s="3" t="str">
        <f t="shared" si="366"/>
        <v/>
      </c>
      <c r="AA1882" s="3" t="str">
        <f t="shared" si="367"/>
        <v/>
      </c>
      <c r="AB1882" s="2" t="str">
        <f t="shared" si="368"/>
        <v/>
      </c>
      <c r="AC1882" s="3" t="str">
        <f t="shared" si="369"/>
        <v/>
      </c>
      <c r="AD1882" s="5" t="str">
        <f t="shared" ref="AD1882:AD1888" si="373">IF(ISBLANK(O1882),"需記錄時間",IFERROR(IF((AI1882-TIME(0,5,59))&lt;0,"需計滿6分鍾",""),""))</f>
        <v>需計滿6分鍾</v>
      </c>
      <c r="AE1882" s="3" t="str">
        <f t="shared" si="370"/>
        <v/>
      </c>
      <c r="AF1882" s="3"/>
      <c r="AH1882" t="e">
        <f>MATCH(ROUND(M1882,0)&amp;ROUND(N1882,0),樣點!N:N,0)</f>
        <v>#N/A</v>
      </c>
      <c r="AI1882" s="5">
        <f t="shared" si="371"/>
        <v>2.0833340240642428E-3</v>
      </c>
    </row>
    <row r="1883" spans="3:35">
      <c r="C1883" s="246" t="s">
        <v>824</v>
      </c>
      <c r="D1883" s="246" t="s">
        <v>907</v>
      </c>
      <c r="E1883" s="246" t="s">
        <v>908</v>
      </c>
      <c r="F1883" s="246" t="s">
        <v>909</v>
      </c>
      <c r="G1883" s="246">
        <v>2019</v>
      </c>
      <c r="H1883" s="246">
        <v>5</v>
      </c>
      <c r="I1883" s="246">
        <v>28</v>
      </c>
      <c r="J1883" s="246">
        <v>1</v>
      </c>
      <c r="K1883" s="246" t="s">
        <v>910</v>
      </c>
      <c r="L1883" s="247">
        <v>2</v>
      </c>
      <c r="M1883" s="246">
        <v>301091</v>
      </c>
      <c r="N1883" s="246">
        <v>2740836</v>
      </c>
      <c r="O1883" s="246">
        <v>11</v>
      </c>
      <c r="P1883" s="246">
        <v>6</v>
      </c>
      <c r="Q1883" s="246">
        <v>0</v>
      </c>
      <c r="R1883" s="246"/>
      <c r="S1883" s="246" t="s">
        <v>90</v>
      </c>
      <c r="T1883" s="246" t="s">
        <v>26</v>
      </c>
      <c r="U1883" s="246"/>
      <c r="V1883" t="str">
        <f>INDEX(樣區!H:H,MATCH(F1883,樣區!E:E,0))</f>
        <v>3月,5月</v>
      </c>
      <c r="W1883" s="3" t="str">
        <f t="shared" si="363"/>
        <v>N</v>
      </c>
      <c r="X1883" s="3" t="str">
        <f t="shared" si="364"/>
        <v/>
      </c>
      <c r="Y1883" s="3" t="str">
        <f t="shared" si="365"/>
        <v>時間太晚</v>
      </c>
      <c r="Z1883" s="3" t="str">
        <f t="shared" si="366"/>
        <v/>
      </c>
      <c r="AA1883" s="3" t="str">
        <f t="shared" si="367"/>
        <v/>
      </c>
      <c r="AB1883" s="2" t="str">
        <f t="shared" si="368"/>
        <v/>
      </c>
      <c r="AC1883" s="3" t="str">
        <f t="shared" si="369"/>
        <v/>
      </c>
      <c r="AD1883" s="5" t="str">
        <f t="shared" si="373"/>
        <v>需計滿6分鍾</v>
      </c>
      <c r="AE1883" s="3" t="str">
        <f t="shared" si="370"/>
        <v/>
      </c>
      <c r="AF1883" s="3"/>
      <c r="AH1883" t="e">
        <f>MATCH(ROUND(M1883,0)&amp;ROUND(N1883,0),樣點!N:N,0)</f>
        <v>#N/A</v>
      </c>
      <c r="AI1883" s="5">
        <f t="shared" si="371"/>
        <v>3.4722219570539892E-3</v>
      </c>
    </row>
    <row r="1884" spans="3:35">
      <c r="C1884" s="246" t="s">
        <v>824</v>
      </c>
      <c r="D1884" s="246" t="s">
        <v>907</v>
      </c>
      <c r="E1884" s="246" t="s">
        <v>908</v>
      </c>
      <c r="F1884" s="246" t="s">
        <v>909</v>
      </c>
      <c r="G1884" s="246">
        <v>2019</v>
      </c>
      <c r="H1884" s="246">
        <v>5</v>
      </c>
      <c r="I1884" s="246">
        <v>28</v>
      </c>
      <c r="J1884" s="246">
        <v>1</v>
      </c>
      <c r="K1884" s="246" t="s">
        <v>910</v>
      </c>
      <c r="L1884" s="247">
        <v>3</v>
      </c>
      <c r="M1884" s="246">
        <v>301143</v>
      </c>
      <c r="N1884" s="246">
        <v>2740640</v>
      </c>
      <c r="O1884" s="246">
        <v>11</v>
      </c>
      <c r="P1884" s="246">
        <v>11</v>
      </c>
      <c r="Q1884" s="246">
        <v>0</v>
      </c>
      <c r="R1884" s="246"/>
      <c r="S1884" s="246" t="s">
        <v>90</v>
      </c>
      <c r="T1884" s="246" t="s">
        <v>26</v>
      </c>
      <c r="U1884" s="246"/>
      <c r="V1884" t="str">
        <f>INDEX(樣區!H:H,MATCH(F1884,樣區!E:E,0))</f>
        <v>3月,5月</v>
      </c>
      <c r="W1884" s="3" t="str">
        <f t="shared" si="363"/>
        <v>N</v>
      </c>
      <c r="X1884" s="3" t="str">
        <f t="shared" si="364"/>
        <v/>
      </c>
      <c r="Y1884" s="3" t="str">
        <f t="shared" si="365"/>
        <v>時間太晚</v>
      </c>
      <c r="Z1884" s="3" t="str">
        <f t="shared" si="366"/>
        <v/>
      </c>
      <c r="AA1884" s="3" t="str">
        <f t="shared" si="367"/>
        <v/>
      </c>
      <c r="AB1884" s="2" t="str">
        <f t="shared" si="368"/>
        <v/>
      </c>
      <c r="AC1884" s="3" t="str">
        <f t="shared" si="369"/>
        <v/>
      </c>
      <c r="AD1884" s="5" t="str">
        <f t="shared" si="373"/>
        <v>需計滿6分鍾</v>
      </c>
      <c r="AE1884" s="3" t="str">
        <f t="shared" si="370"/>
        <v/>
      </c>
      <c r="AF1884" s="3"/>
      <c r="AH1884" t="e">
        <f>MATCH(ROUND(M1884,0)&amp;ROUND(N1884,0),樣點!N:N,0)</f>
        <v>#N/A</v>
      </c>
      <c r="AI1884" s="5">
        <f t="shared" si="371"/>
        <v>3.4722220152616501E-3</v>
      </c>
    </row>
    <row r="1885" spans="3:35">
      <c r="C1885" s="246" t="s">
        <v>824</v>
      </c>
      <c r="D1885" s="246" t="s">
        <v>907</v>
      </c>
      <c r="E1885" s="246" t="s">
        <v>908</v>
      </c>
      <c r="F1885" s="246" t="s">
        <v>909</v>
      </c>
      <c r="G1885" s="246">
        <v>2019</v>
      </c>
      <c r="H1885" s="246">
        <v>5</v>
      </c>
      <c r="I1885" s="246">
        <v>28</v>
      </c>
      <c r="J1885" s="246">
        <v>1</v>
      </c>
      <c r="K1885" s="246" t="s">
        <v>910</v>
      </c>
      <c r="L1885" s="247">
        <v>4</v>
      </c>
      <c r="M1885" s="246">
        <v>301224</v>
      </c>
      <c r="N1885" s="246">
        <v>2740374</v>
      </c>
      <c r="O1885" s="246">
        <v>11</v>
      </c>
      <c r="P1885" s="246">
        <v>16</v>
      </c>
      <c r="Q1885" s="246">
        <v>0</v>
      </c>
      <c r="R1885" s="246"/>
      <c r="S1885" s="246" t="s">
        <v>90</v>
      </c>
      <c r="T1885" s="246" t="s">
        <v>26</v>
      </c>
      <c r="U1885" s="246"/>
      <c r="V1885" t="str">
        <f>INDEX(樣區!H:H,MATCH(F1885,樣區!E:E,0))</f>
        <v>3月,5月</v>
      </c>
      <c r="W1885" s="3" t="str">
        <f t="shared" si="363"/>
        <v>N</v>
      </c>
      <c r="X1885" s="3" t="str">
        <f t="shared" si="364"/>
        <v/>
      </c>
      <c r="Y1885" s="3" t="str">
        <f t="shared" si="365"/>
        <v>時間太晚</v>
      </c>
      <c r="Z1885" s="3" t="str">
        <f t="shared" si="366"/>
        <v/>
      </c>
      <c r="AA1885" s="3" t="str">
        <f t="shared" si="367"/>
        <v/>
      </c>
      <c r="AB1885" s="2" t="str">
        <f t="shared" si="368"/>
        <v/>
      </c>
      <c r="AC1885" s="3" t="str">
        <f t="shared" si="369"/>
        <v/>
      </c>
      <c r="AD1885" s="5" t="str">
        <f t="shared" si="373"/>
        <v/>
      </c>
      <c r="AE1885" s="3" t="str">
        <f t="shared" si="370"/>
        <v/>
      </c>
      <c r="AF1885" s="3"/>
      <c r="AH1885" t="e">
        <f>MATCH(ROUND(M1885,0)&amp;ROUND(N1885,0),樣點!N:N,0)</f>
        <v>#N/A</v>
      </c>
      <c r="AI1885" s="5">
        <f t="shared" si="371"/>
        <v>4.1666670003905892E-3</v>
      </c>
    </row>
    <row r="1886" spans="3:35">
      <c r="C1886" s="246" t="s">
        <v>824</v>
      </c>
      <c r="D1886" s="246" t="s">
        <v>907</v>
      </c>
      <c r="E1886" s="246" t="s">
        <v>908</v>
      </c>
      <c r="F1886" s="246" t="s">
        <v>909</v>
      </c>
      <c r="G1886" s="246">
        <v>2019</v>
      </c>
      <c r="H1886" s="246">
        <v>5</v>
      </c>
      <c r="I1886" s="246">
        <v>28</v>
      </c>
      <c r="J1886" s="246">
        <v>1</v>
      </c>
      <c r="K1886" s="246" t="s">
        <v>910</v>
      </c>
      <c r="L1886" s="247">
        <v>5</v>
      </c>
      <c r="M1886" s="246">
        <v>301262</v>
      </c>
      <c r="N1886" s="246">
        <v>2740267</v>
      </c>
      <c r="O1886" s="246">
        <v>11</v>
      </c>
      <c r="P1886" s="246">
        <v>22</v>
      </c>
      <c r="Q1886" s="246">
        <v>0</v>
      </c>
      <c r="R1886" s="246"/>
      <c r="S1886" s="246" t="s">
        <v>90</v>
      </c>
      <c r="T1886" s="246" t="s">
        <v>26</v>
      </c>
      <c r="U1886" s="246"/>
      <c r="V1886" t="str">
        <f>INDEX(樣區!H:H,MATCH(F1886,樣區!E:E,0))</f>
        <v>3月,5月</v>
      </c>
      <c r="W1886" s="3" t="str">
        <f t="shared" si="363"/>
        <v>N</v>
      </c>
      <c r="X1886" s="3" t="str">
        <f t="shared" si="364"/>
        <v/>
      </c>
      <c r="Y1886" s="3" t="str">
        <f t="shared" si="365"/>
        <v>時間太晚</v>
      </c>
      <c r="Z1886" s="3" t="str">
        <f t="shared" si="366"/>
        <v/>
      </c>
      <c r="AA1886" s="3" t="str">
        <f t="shared" si="367"/>
        <v/>
      </c>
      <c r="AB1886" s="2" t="str">
        <f t="shared" si="368"/>
        <v/>
      </c>
      <c r="AC1886" s="3" t="str">
        <f t="shared" si="369"/>
        <v/>
      </c>
      <c r="AD1886" s="5" t="str">
        <f t="shared" si="373"/>
        <v/>
      </c>
      <c r="AE1886" s="3" t="str">
        <f t="shared" si="370"/>
        <v/>
      </c>
      <c r="AF1886" s="3"/>
      <c r="AH1886" t="e">
        <f>MATCH(ROUND(M1886,0)&amp;ROUND(N1886,0),樣點!N:N,0)</f>
        <v>#N/A</v>
      </c>
      <c r="AI1886" s="5">
        <f t="shared" si="371"/>
        <v>4.8611109959892929E-3</v>
      </c>
    </row>
    <row r="1887" spans="3:35">
      <c r="C1887" s="246" t="s">
        <v>824</v>
      </c>
      <c r="D1887" s="246" t="s">
        <v>907</v>
      </c>
      <c r="E1887" s="246" t="s">
        <v>908</v>
      </c>
      <c r="F1887" s="246" t="s">
        <v>909</v>
      </c>
      <c r="G1887" s="246">
        <v>2019</v>
      </c>
      <c r="H1887" s="246">
        <v>5</v>
      </c>
      <c r="I1887" s="246">
        <v>28</v>
      </c>
      <c r="J1887" s="246">
        <v>1</v>
      </c>
      <c r="K1887" s="246" t="s">
        <v>910</v>
      </c>
      <c r="L1887" s="247">
        <v>6</v>
      </c>
      <c r="M1887" s="246">
        <v>301156</v>
      </c>
      <c r="N1887" s="246">
        <v>2740103</v>
      </c>
      <c r="O1887" s="246">
        <v>11</v>
      </c>
      <c r="P1887" s="246">
        <v>29</v>
      </c>
      <c r="Q1887" s="246">
        <v>0</v>
      </c>
      <c r="R1887" s="246"/>
      <c r="S1887" s="246" t="s">
        <v>90</v>
      </c>
      <c r="T1887" s="246" t="s">
        <v>133</v>
      </c>
      <c r="U1887" s="246"/>
      <c r="V1887" t="str">
        <f>INDEX(樣區!H:H,MATCH(F1887,樣區!E:E,0))</f>
        <v>3月,5月</v>
      </c>
      <c r="W1887" s="3" t="str">
        <f t="shared" si="363"/>
        <v>N</v>
      </c>
      <c r="X1887" s="3" t="str">
        <f t="shared" si="364"/>
        <v/>
      </c>
      <c r="Y1887" s="3" t="str">
        <f t="shared" si="365"/>
        <v>時間太晚</v>
      </c>
      <c r="Z1887" s="3" t="str">
        <f t="shared" si="366"/>
        <v/>
      </c>
      <c r="AA1887" s="3" t="str">
        <f t="shared" si="367"/>
        <v/>
      </c>
      <c r="AB1887" s="2" t="str">
        <f t="shared" si="368"/>
        <v/>
      </c>
      <c r="AC1887" s="3" t="str">
        <f t="shared" si="369"/>
        <v/>
      </c>
      <c r="AD1887" s="5" t="str">
        <f t="shared" si="373"/>
        <v/>
      </c>
      <c r="AE1887" s="3" t="str">
        <f t="shared" si="370"/>
        <v/>
      </c>
      <c r="AF1887" s="3"/>
      <c r="AH1887" t="e">
        <f>MATCH(ROUND(M1887,0)&amp;ROUND(N1887,0),樣點!N:N,0)</f>
        <v>#N/A</v>
      </c>
      <c r="AI1887" s="5">
        <f t="shared" si="371"/>
        <v>4.1666660108603537E-3</v>
      </c>
    </row>
    <row r="1888" spans="3:35">
      <c r="C1888" s="246" t="s">
        <v>824</v>
      </c>
      <c r="D1888" s="246" t="s">
        <v>907</v>
      </c>
      <c r="E1888" s="246" t="s">
        <v>908</v>
      </c>
      <c r="F1888" s="246" t="s">
        <v>909</v>
      </c>
      <c r="G1888" s="246">
        <v>2019</v>
      </c>
      <c r="H1888" s="246">
        <v>5</v>
      </c>
      <c r="I1888" s="246">
        <v>28</v>
      </c>
      <c r="J1888" s="246">
        <v>1</v>
      </c>
      <c r="K1888" s="246" t="s">
        <v>910</v>
      </c>
      <c r="L1888" s="247">
        <v>7</v>
      </c>
      <c r="M1888" s="246">
        <v>301171</v>
      </c>
      <c r="N1888" s="246">
        <v>2739947</v>
      </c>
      <c r="O1888" s="246">
        <v>11</v>
      </c>
      <c r="P1888" s="246">
        <v>35</v>
      </c>
      <c r="Q1888" s="246">
        <v>0</v>
      </c>
      <c r="R1888" s="246"/>
      <c r="S1888" s="246" t="s">
        <v>90</v>
      </c>
      <c r="T1888" s="246" t="s">
        <v>32</v>
      </c>
      <c r="U1888" s="246"/>
      <c r="V1888" t="str">
        <f>INDEX(樣區!H:H,MATCH(F1888,樣區!E:E,0))</f>
        <v>3月,5月</v>
      </c>
      <c r="W1888" s="3" t="str">
        <f t="shared" si="363"/>
        <v>N</v>
      </c>
      <c r="X1888" s="3" t="str">
        <f t="shared" si="364"/>
        <v/>
      </c>
      <c r="Y1888" s="3" t="str">
        <f t="shared" si="365"/>
        <v>時間太晚</v>
      </c>
      <c r="Z1888" s="3" t="str">
        <f t="shared" si="366"/>
        <v/>
      </c>
      <c r="AA1888" s="3" t="str">
        <f t="shared" si="367"/>
        <v/>
      </c>
      <c r="AB1888" s="2" t="str">
        <f t="shared" si="368"/>
        <v/>
      </c>
      <c r="AC1888" s="3" t="str">
        <f t="shared" si="369"/>
        <v/>
      </c>
      <c r="AD1888" s="5" t="str">
        <f t="shared" si="373"/>
        <v/>
      </c>
      <c r="AE1888" s="3" t="str">
        <f t="shared" si="370"/>
        <v/>
      </c>
      <c r="AF1888" s="3"/>
      <c r="AH1888" t="e">
        <f>MATCH(ROUND(M1888,0)&amp;ROUND(N1888,0),樣點!N:N,0)</f>
        <v>#N/A</v>
      </c>
      <c r="AI1888" s="5" t="str">
        <f t="shared" si="371"/>
        <v/>
      </c>
    </row>
    <row r="1889" spans="3:35">
      <c r="C1889" s="246" t="s">
        <v>824</v>
      </c>
      <c r="D1889" s="246" t="s">
        <v>907</v>
      </c>
      <c r="E1889" s="246" t="s">
        <v>911</v>
      </c>
      <c r="F1889" s="246" t="s">
        <v>912</v>
      </c>
      <c r="G1889" s="246">
        <v>2019</v>
      </c>
      <c r="H1889" s="246">
        <v>5</v>
      </c>
      <c r="I1889" s="246">
        <v>16</v>
      </c>
      <c r="J1889" s="246">
        <v>2</v>
      </c>
      <c r="K1889" s="246" t="s">
        <v>913</v>
      </c>
      <c r="L1889" s="247">
        <v>1</v>
      </c>
      <c r="M1889" s="246">
        <v>315576</v>
      </c>
      <c r="N1889" s="246">
        <v>2747844</v>
      </c>
      <c r="O1889" s="246">
        <v>10</v>
      </c>
      <c r="P1889" s="246">
        <v>40</v>
      </c>
      <c r="Q1889" s="246">
        <v>0</v>
      </c>
      <c r="R1889" s="246"/>
      <c r="S1889" s="246" t="s">
        <v>90</v>
      </c>
      <c r="T1889" s="246" t="s">
        <v>26</v>
      </c>
      <c r="U1889" s="246"/>
      <c r="V1889" t="str">
        <f>INDEX(樣區!H:H,MATCH(F1889,樣區!E:E,0))</f>
        <v>3月,5月</v>
      </c>
      <c r="W1889" s="3" t="str">
        <f t="shared" si="363"/>
        <v>Y</v>
      </c>
      <c r="X1889" s="3" t="str">
        <f t="shared" si="364"/>
        <v/>
      </c>
      <c r="Y1889" s="3" t="str">
        <f t="shared" si="365"/>
        <v>時間太晚</v>
      </c>
      <c r="Z1889" s="3" t="str">
        <f t="shared" si="366"/>
        <v/>
      </c>
      <c r="AA1889" s="3" t="str">
        <f t="shared" si="367"/>
        <v/>
      </c>
      <c r="AB1889" s="249" t="str">
        <f t="shared" si="368"/>
        <v/>
      </c>
      <c r="AC1889" s="3" t="str">
        <f t="shared" si="369"/>
        <v/>
      </c>
      <c r="AD1889" s="5" t="str">
        <f t="shared" ref="AD1889:AD1922" si="374">IF(ISBLANK(O1889),"需記錄時間",IFERROR(IF((AI1889-TIME(0,5,59))&lt;0,"需計滿6分鐘",""),""))</f>
        <v/>
      </c>
      <c r="AE1889" s="3" t="str">
        <f t="shared" si="370"/>
        <v/>
      </c>
      <c r="AF1889" s="3"/>
      <c r="AH1889">
        <f>MATCH(ROUND(M1889,0)&amp;ROUND(N1889,0),樣點!N:N,0)</f>
        <v>641</v>
      </c>
      <c r="AI1889" s="5">
        <f t="shared" si="371"/>
        <v>6.2500000349245965E-3</v>
      </c>
    </row>
    <row r="1890" spans="3:35">
      <c r="C1890" s="246" t="s">
        <v>824</v>
      </c>
      <c r="D1890" s="246" t="s">
        <v>907</v>
      </c>
      <c r="E1890" s="246" t="s">
        <v>911</v>
      </c>
      <c r="F1890" s="246" t="s">
        <v>912</v>
      </c>
      <c r="G1890" s="246">
        <v>2019</v>
      </c>
      <c r="H1890" s="246">
        <v>5</v>
      </c>
      <c r="I1890" s="246">
        <v>16</v>
      </c>
      <c r="J1890" s="246">
        <v>2</v>
      </c>
      <c r="K1890" s="246" t="s">
        <v>913</v>
      </c>
      <c r="L1890" s="247">
        <v>2</v>
      </c>
      <c r="M1890" s="246">
        <v>315339</v>
      </c>
      <c r="N1890" s="246">
        <v>2747727</v>
      </c>
      <c r="O1890" s="246">
        <v>10</v>
      </c>
      <c r="P1890" s="246">
        <v>49</v>
      </c>
      <c r="Q1890" s="246">
        <v>0</v>
      </c>
      <c r="R1890" s="246"/>
      <c r="S1890" s="246" t="s">
        <v>90</v>
      </c>
      <c r="T1890" s="246" t="s">
        <v>26</v>
      </c>
      <c r="U1890" s="246"/>
      <c r="V1890" t="str">
        <f>INDEX(樣區!H:H,MATCH(F1890,樣區!E:E,0))</f>
        <v>3月,5月</v>
      </c>
      <c r="W1890" s="3" t="str">
        <f t="shared" si="363"/>
        <v>Y</v>
      </c>
      <c r="X1890" s="3" t="str">
        <f t="shared" si="364"/>
        <v/>
      </c>
      <c r="Y1890" s="3" t="str">
        <f t="shared" si="365"/>
        <v>時間太晚</v>
      </c>
      <c r="Z1890" s="3" t="str">
        <f t="shared" si="366"/>
        <v/>
      </c>
      <c r="AA1890" s="3" t="str">
        <f t="shared" si="367"/>
        <v/>
      </c>
      <c r="AB1890" s="249" t="str">
        <f t="shared" si="368"/>
        <v/>
      </c>
      <c r="AC1890" s="3" t="str">
        <f t="shared" si="369"/>
        <v/>
      </c>
      <c r="AD1890" s="5" t="str">
        <f t="shared" si="374"/>
        <v/>
      </c>
      <c r="AE1890" s="3" t="str">
        <f t="shared" si="370"/>
        <v/>
      </c>
      <c r="AF1890" s="3"/>
      <c r="AH1890">
        <f>MATCH(ROUND(M1890,0)&amp;ROUND(N1890,0),樣點!N:N,0)</f>
        <v>642</v>
      </c>
      <c r="AI1890" s="5">
        <f t="shared" si="371"/>
        <v>4.8611109959892929E-3</v>
      </c>
    </row>
    <row r="1891" spans="3:35">
      <c r="C1891" s="246" t="s">
        <v>824</v>
      </c>
      <c r="D1891" s="246" t="s">
        <v>907</v>
      </c>
      <c r="E1891" s="246" t="s">
        <v>911</v>
      </c>
      <c r="F1891" s="246" t="s">
        <v>912</v>
      </c>
      <c r="G1891" s="246">
        <v>2019</v>
      </c>
      <c r="H1891" s="246">
        <v>5</v>
      </c>
      <c r="I1891" s="246">
        <v>16</v>
      </c>
      <c r="J1891" s="246">
        <v>2</v>
      </c>
      <c r="K1891" s="246" t="s">
        <v>913</v>
      </c>
      <c r="L1891" s="247">
        <v>3</v>
      </c>
      <c r="M1891" s="246">
        <v>315116</v>
      </c>
      <c r="N1891" s="246">
        <v>2747708</v>
      </c>
      <c r="O1891" s="246">
        <v>10</v>
      </c>
      <c r="P1891" s="246">
        <v>56</v>
      </c>
      <c r="Q1891" s="246">
        <v>0</v>
      </c>
      <c r="R1891" s="246"/>
      <c r="S1891" s="246" t="s">
        <v>90</v>
      </c>
      <c r="T1891" s="246" t="s">
        <v>26</v>
      </c>
      <c r="U1891" s="246"/>
      <c r="V1891" t="str">
        <f>INDEX(樣區!H:H,MATCH(F1891,樣區!E:E,0))</f>
        <v>3月,5月</v>
      </c>
      <c r="W1891" s="3" t="str">
        <f t="shared" si="363"/>
        <v>Y</v>
      </c>
      <c r="X1891" s="3" t="str">
        <f t="shared" si="364"/>
        <v/>
      </c>
      <c r="Y1891" s="3" t="str">
        <f t="shared" si="365"/>
        <v>時間太晚</v>
      </c>
      <c r="Z1891" s="3" t="str">
        <f t="shared" si="366"/>
        <v/>
      </c>
      <c r="AA1891" s="3" t="str">
        <f t="shared" si="367"/>
        <v/>
      </c>
      <c r="AB1891" s="249" t="str">
        <f t="shared" si="368"/>
        <v/>
      </c>
      <c r="AC1891" s="3" t="str">
        <f t="shared" si="369"/>
        <v/>
      </c>
      <c r="AD1891" s="5" t="str">
        <f t="shared" si="374"/>
        <v/>
      </c>
      <c r="AE1891" s="3" t="str">
        <f t="shared" si="370"/>
        <v/>
      </c>
      <c r="AF1891" s="3"/>
      <c r="AH1891">
        <f>MATCH(ROUND(M1891,0)&amp;ROUND(N1891,0),樣點!N:N,0)</f>
        <v>643</v>
      </c>
      <c r="AI1891" s="5">
        <f t="shared" si="371"/>
        <v>5.555555981118232E-3</v>
      </c>
    </row>
    <row r="1892" spans="3:35">
      <c r="C1892" s="246" t="s">
        <v>824</v>
      </c>
      <c r="D1892" s="246" t="s">
        <v>907</v>
      </c>
      <c r="E1892" s="246" t="s">
        <v>911</v>
      </c>
      <c r="F1892" s="246" t="s">
        <v>912</v>
      </c>
      <c r="G1892" s="246">
        <v>2019</v>
      </c>
      <c r="H1892" s="246">
        <v>5</v>
      </c>
      <c r="I1892" s="246">
        <v>16</v>
      </c>
      <c r="J1892" s="246">
        <v>2</v>
      </c>
      <c r="K1892" s="246" t="s">
        <v>913</v>
      </c>
      <c r="L1892" s="247">
        <v>4</v>
      </c>
      <c r="M1892" s="246">
        <v>315075</v>
      </c>
      <c r="N1892" s="246">
        <v>2747938</v>
      </c>
      <c r="O1892" s="246">
        <v>11</v>
      </c>
      <c r="P1892" s="246">
        <v>4</v>
      </c>
      <c r="Q1892" s="246">
        <v>0</v>
      </c>
      <c r="R1892" s="246"/>
      <c r="S1892" s="246" t="s">
        <v>90</v>
      </c>
      <c r="T1892" s="246" t="s">
        <v>54</v>
      </c>
      <c r="U1892" s="246"/>
      <c r="V1892" t="str">
        <f>INDEX(樣區!H:H,MATCH(F1892,樣區!E:E,0))</f>
        <v>3月,5月</v>
      </c>
      <c r="W1892" s="3" t="str">
        <f t="shared" si="363"/>
        <v>Y</v>
      </c>
      <c r="X1892" s="3" t="str">
        <f t="shared" si="364"/>
        <v/>
      </c>
      <c r="Y1892" s="3" t="str">
        <f t="shared" si="365"/>
        <v>時間太晚</v>
      </c>
      <c r="Z1892" s="3" t="str">
        <f t="shared" si="366"/>
        <v/>
      </c>
      <c r="AA1892" s="3" t="str">
        <f t="shared" si="367"/>
        <v/>
      </c>
      <c r="AB1892" s="249" t="str">
        <f t="shared" si="368"/>
        <v/>
      </c>
      <c r="AC1892" s="3" t="str">
        <f t="shared" si="369"/>
        <v/>
      </c>
      <c r="AD1892" s="5" t="str">
        <f t="shared" si="374"/>
        <v/>
      </c>
      <c r="AE1892" s="3" t="str">
        <f t="shared" si="370"/>
        <v/>
      </c>
      <c r="AF1892" s="3"/>
      <c r="AH1892">
        <f>MATCH(ROUND(M1892,0)&amp;ROUND(N1892,0),樣點!N:N,0)</f>
        <v>644</v>
      </c>
      <c r="AI1892" s="5">
        <f t="shared" si="371"/>
        <v>5.5555549915879965E-3</v>
      </c>
    </row>
    <row r="1893" spans="3:35">
      <c r="C1893" s="246" t="s">
        <v>824</v>
      </c>
      <c r="D1893" s="246" t="s">
        <v>907</v>
      </c>
      <c r="E1893" s="246" t="s">
        <v>911</v>
      </c>
      <c r="F1893" s="246" t="s">
        <v>912</v>
      </c>
      <c r="G1893" s="246">
        <v>2019</v>
      </c>
      <c r="H1893" s="246">
        <v>5</v>
      </c>
      <c r="I1893" s="246">
        <v>16</v>
      </c>
      <c r="J1893" s="246">
        <v>2</v>
      </c>
      <c r="K1893" s="246" t="s">
        <v>913</v>
      </c>
      <c r="L1893" s="247">
        <v>5</v>
      </c>
      <c r="M1893" s="246">
        <v>314842</v>
      </c>
      <c r="N1893" s="246">
        <v>2747982</v>
      </c>
      <c r="O1893" s="246">
        <v>11</v>
      </c>
      <c r="P1893" s="246">
        <v>12</v>
      </c>
      <c r="Q1893" s="246">
        <v>0</v>
      </c>
      <c r="R1893" s="246"/>
      <c r="S1893" s="246" t="s">
        <v>90</v>
      </c>
      <c r="T1893" s="246" t="s">
        <v>26</v>
      </c>
      <c r="U1893" s="246"/>
      <c r="V1893" t="str">
        <f>INDEX(樣區!H:H,MATCH(F1893,樣區!E:E,0))</f>
        <v>3月,5月</v>
      </c>
      <c r="W1893" s="3" t="str">
        <f t="shared" si="363"/>
        <v>Y</v>
      </c>
      <c r="X1893" s="3" t="str">
        <f t="shared" si="364"/>
        <v/>
      </c>
      <c r="Y1893" s="3" t="str">
        <f t="shared" si="365"/>
        <v>時間太晚</v>
      </c>
      <c r="Z1893" s="3" t="str">
        <f t="shared" si="366"/>
        <v/>
      </c>
      <c r="AA1893" s="3" t="str">
        <f t="shared" si="367"/>
        <v/>
      </c>
      <c r="AB1893" s="249" t="str">
        <f t="shared" si="368"/>
        <v/>
      </c>
      <c r="AC1893" s="3" t="str">
        <f t="shared" si="369"/>
        <v/>
      </c>
      <c r="AD1893" s="5" t="str">
        <f t="shared" si="374"/>
        <v/>
      </c>
      <c r="AE1893" s="3" t="str">
        <f t="shared" si="370"/>
        <v/>
      </c>
      <c r="AF1893" s="3"/>
      <c r="AH1893">
        <f>MATCH(ROUND(M1893,0)&amp;ROUND(N1893,0),樣點!N:N,0)</f>
        <v>645</v>
      </c>
      <c r="AI1893" s="5">
        <f t="shared" si="371"/>
        <v>9.7222220501862466E-3</v>
      </c>
    </row>
    <row r="1894" spans="3:35">
      <c r="C1894" s="246" t="s">
        <v>824</v>
      </c>
      <c r="D1894" s="246" t="s">
        <v>907</v>
      </c>
      <c r="E1894" s="246" t="s">
        <v>911</v>
      </c>
      <c r="F1894" s="246" t="s">
        <v>912</v>
      </c>
      <c r="G1894" s="246">
        <v>2019</v>
      </c>
      <c r="H1894" s="246">
        <v>5</v>
      </c>
      <c r="I1894" s="246">
        <v>16</v>
      </c>
      <c r="J1894" s="246">
        <v>2</v>
      </c>
      <c r="K1894" s="246" t="s">
        <v>913</v>
      </c>
      <c r="L1894" s="247">
        <v>6</v>
      </c>
      <c r="M1894" s="246">
        <v>314693</v>
      </c>
      <c r="N1894" s="246">
        <v>2748217</v>
      </c>
      <c r="O1894" s="246">
        <v>11</v>
      </c>
      <c r="P1894" s="246">
        <v>26</v>
      </c>
      <c r="Q1894" s="246">
        <v>0</v>
      </c>
      <c r="R1894" s="246"/>
      <c r="S1894" s="246" t="s">
        <v>90</v>
      </c>
      <c r="T1894" s="246" t="s">
        <v>26</v>
      </c>
      <c r="U1894" s="246"/>
      <c r="V1894" t="str">
        <f>INDEX(樣區!H:H,MATCH(F1894,樣區!E:E,0))</f>
        <v>3月,5月</v>
      </c>
      <c r="W1894" s="3" t="str">
        <f t="shared" si="363"/>
        <v>Y</v>
      </c>
      <c r="X1894" s="3" t="str">
        <f t="shared" si="364"/>
        <v/>
      </c>
      <c r="Y1894" s="3" t="str">
        <f t="shared" si="365"/>
        <v>時間太晚</v>
      </c>
      <c r="Z1894" s="3" t="str">
        <f t="shared" si="366"/>
        <v/>
      </c>
      <c r="AA1894" s="3" t="str">
        <f t="shared" si="367"/>
        <v/>
      </c>
      <c r="AB1894" s="249" t="str">
        <f t="shared" si="368"/>
        <v/>
      </c>
      <c r="AC1894" s="3" t="str">
        <f t="shared" si="369"/>
        <v/>
      </c>
      <c r="AD1894" s="5" t="str">
        <f t="shared" si="374"/>
        <v/>
      </c>
      <c r="AE1894" s="3" t="str">
        <f t="shared" si="370"/>
        <v/>
      </c>
      <c r="AF1894" s="3"/>
      <c r="AH1894">
        <f>MATCH(ROUND(M1894,0)&amp;ROUND(N1894,0),樣點!N:N,0)</f>
        <v>646</v>
      </c>
      <c r="AI1894" s="5">
        <f t="shared" si="371"/>
        <v>4.8611119855195284E-3</v>
      </c>
    </row>
    <row r="1895" spans="3:35">
      <c r="C1895" s="246" t="s">
        <v>824</v>
      </c>
      <c r="D1895" s="246" t="s">
        <v>907</v>
      </c>
      <c r="E1895" s="246" t="s">
        <v>911</v>
      </c>
      <c r="F1895" s="246" t="s">
        <v>912</v>
      </c>
      <c r="G1895" s="246">
        <v>2019</v>
      </c>
      <c r="H1895" s="246">
        <v>5</v>
      </c>
      <c r="I1895" s="246">
        <v>16</v>
      </c>
      <c r="J1895" s="246">
        <v>2</v>
      </c>
      <c r="K1895" s="246" t="s">
        <v>913</v>
      </c>
      <c r="L1895" s="247">
        <v>7</v>
      </c>
      <c r="M1895" s="246">
        <v>314472</v>
      </c>
      <c r="N1895" s="246">
        <v>2748197</v>
      </c>
      <c r="O1895" s="246">
        <v>11</v>
      </c>
      <c r="P1895" s="246">
        <v>33</v>
      </c>
      <c r="Q1895" s="246">
        <v>0</v>
      </c>
      <c r="R1895" s="246"/>
      <c r="S1895" s="246" t="s">
        <v>90</v>
      </c>
      <c r="T1895" s="246" t="s">
        <v>26</v>
      </c>
      <c r="U1895" s="246"/>
      <c r="V1895" t="str">
        <f>INDEX(樣區!H:H,MATCH(F1895,樣區!E:E,0))</f>
        <v>3月,5月</v>
      </c>
      <c r="W1895" s="3" t="str">
        <f t="shared" si="363"/>
        <v>Y</v>
      </c>
      <c r="X1895" s="3" t="str">
        <f t="shared" si="364"/>
        <v/>
      </c>
      <c r="Y1895" s="3" t="str">
        <f t="shared" si="365"/>
        <v>時間太晚</v>
      </c>
      <c r="Z1895" s="3" t="str">
        <f t="shared" si="366"/>
        <v/>
      </c>
      <c r="AA1895" s="3" t="str">
        <f t="shared" si="367"/>
        <v/>
      </c>
      <c r="AB1895" s="249" t="str">
        <f t="shared" si="368"/>
        <v/>
      </c>
      <c r="AC1895" s="3" t="str">
        <f t="shared" si="369"/>
        <v/>
      </c>
      <c r="AD1895" s="5" t="str">
        <f t="shared" si="374"/>
        <v/>
      </c>
      <c r="AE1895" s="3" t="str">
        <f t="shared" si="370"/>
        <v/>
      </c>
      <c r="AF1895" s="3"/>
      <c r="AH1895">
        <f>MATCH(ROUND(M1895,0)&amp;ROUND(N1895,0),樣點!N:N,0)</f>
        <v>647</v>
      </c>
      <c r="AI1895" s="5">
        <f t="shared" si="371"/>
        <v>6.2499999767169356E-3</v>
      </c>
    </row>
    <row r="1896" spans="3:35">
      <c r="C1896" s="246" t="s">
        <v>824</v>
      </c>
      <c r="D1896" s="246" t="s">
        <v>907</v>
      </c>
      <c r="E1896" s="246" t="s">
        <v>911</v>
      </c>
      <c r="F1896" s="246" t="s">
        <v>912</v>
      </c>
      <c r="G1896" s="246">
        <v>2019</v>
      </c>
      <c r="H1896" s="246">
        <v>5</v>
      </c>
      <c r="I1896" s="246">
        <v>16</v>
      </c>
      <c r="J1896" s="246">
        <v>2</v>
      </c>
      <c r="K1896" s="246" t="s">
        <v>913</v>
      </c>
      <c r="L1896" s="247">
        <v>8</v>
      </c>
      <c r="M1896" s="246">
        <v>314415</v>
      </c>
      <c r="N1896" s="246">
        <v>2748394</v>
      </c>
      <c r="O1896" s="246">
        <v>11</v>
      </c>
      <c r="P1896" s="246">
        <v>42</v>
      </c>
      <c r="Q1896" s="246">
        <v>0</v>
      </c>
      <c r="R1896" s="246"/>
      <c r="S1896" s="246" t="s">
        <v>90</v>
      </c>
      <c r="T1896" s="246" t="s">
        <v>26</v>
      </c>
      <c r="U1896" s="246"/>
      <c r="V1896" t="str">
        <f>INDEX(樣區!H:H,MATCH(F1896,樣區!E:E,0))</f>
        <v>3月,5月</v>
      </c>
      <c r="W1896" s="3" t="str">
        <f t="shared" si="363"/>
        <v>Y</v>
      </c>
      <c r="X1896" s="3" t="str">
        <f t="shared" si="364"/>
        <v/>
      </c>
      <c r="Y1896" s="3" t="str">
        <f t="shared" si="365"/>
        <v>時間太晚</v>
      </c>
      <c r="Z1896" s="3" t="str">
        <f t="shared" si="366"/>
        <v/>
      </c>
      <c r="AA1896" s="3" t="str">
        <f t="shared" si="367"/>
        <v/>
      </c>
      <c r="AB1896" s="249" t="str">
        <f t="shared" si="368"/>
        <v/>
      </c>
      <c r="AC1896" s="3" t="str">
        <f t="shared" si="369"/>
        <v/>
      </c>
      <c r="AD1896" s="5" t="str">
        <f t="shared" si="374"/>
        <v/>
      </c>
      <c r="AE1896" s="3" t="str">
        <f t="shared" si="370"/>
        <v/>
      </c>
      <c r="AF1896" s="3"/>
      <c r="AH1896">
        <f>MATCH(ROUND(M1896,0)&amp;ROUND(N1896,0),樣點!N:N,0)</f>
        <v>648</v>
      </c>
      <c r="AI1896" s="5" t="str">
        <f t="shared" si="371"/>
        <v/>
      </c>
    </row>
    <row r="1897" spans="3:35">
      <c r="C1897" s="246" t="s">
        <v>824</v>
      </c>
      <c r="D1897" s="246" t="s">
        <v>907</v>
      </c>
      <c r="E1897" s="246" t="s">
        <v>914</v>
      </c>
      <c r="F1897" s="246" t="s">
        <v>915</v>
      </c>
      <c r="G1897" s="246">
        <v>2019</v>
      </c>
      <c r="H1897" s="246">
        <v>5</v>
      </c>
      <c r="I1897" s="246">
        <v>21</v>
      </c>
      <c r="J1897" s="246">
        <v>2</v>
      </c>
      <c r="K1897" s="246" t="s">
        <v>913</v>
      </c>
      <c r="L1897" s="247">
        <v>1</v>
      </c>
      <c r="M1897" s="246">
        <v>311529</v>
      </c>
      <c r="N1897" s="246">
        <v>2749018</v>
      </c>
      <c r="O1897" s="246">
        <v>10</v>
      </c>
      <c r="P1897" s="246">
        <v>7</v>
      </c>
      <c r="Q1897" s="246">
        <v>0</v>
      </c>
      <c r="R1897" s="246"/>
      <c r="S1897" s="246" t="s">
        <v>90</v>
      </c>
      <c r="T1897" s="246" t="s">
        <v>26</v>
      </c>
      <c r="U1897" s="246"/>
      <c r="V1897" t="str">
        <f>INDEX(樣區!H:H,MATCH(F1897,樣區!E:E,0))</f>
        <v>3月,5月</v>
      </c>
      <c r="W1897" s="3" t="str">
        <f t="shared" si="363"/>
        <v>Y</v>
      </c>
      <c r="X1897" s="3" t="str">
        <f t="shared" si="364"/>
        <v/>
      </c>
      <c r="Y1897" s="3" t="str">
        <f t="shared" si="365"/>
        <v>時間太晚</v>
      </c>
      <c r="Z1897" s="3" t="str">
        <f t="shared" si="366"/>
        <v/>
      </c>
      <c r="AA1897" s="3" t="str">
        <f t="shared" si="367"/>
        <v/>
      </c>
      <c r="AB1897" s="249" t="str">
        <f t="shared" si="368"/>
        <v/>
      </c>
      <c r="AC1897" s="3" t="str">
        <f t="shared" si="369"/>
        <v/>
      </c>
      <c r="AD1897" s="5" t="str">
        <f t="shared" si="374"/>
        <v/>
      </c>
      <c r="AE1897" s="3" t="str">
        <f t="shared" si="370"/>
        <v/>
      </c>
      <c r="AF1897" s="3"/>
      <c r="AH1897">
        <f>MATCH(ROUND(M1897,0)&amp;ROUND(N1897,0),樣點!N:N,0)</f>
        <v>649</v>
      </c>
      <c r="AI1897" s="5">
        <f t="shared" si="371"/>
        <v>5.5555549915879965E-3</v>
      </c>
    </row>
    <row r="1898" spans="3:35">
      <c r="C1898" s="246" t="s">
        <v>824</v>
      </c>
      <c r="D1898" s="246" t="s">
        <v>907</v>
      </c>
      <c r="E1898" s="246" t="s">
        <v>914</v>
      </c>
      <c r="F1898" s="246" t="s">
        <v>915</v>
      </c>
      <c r="G1898" s="246">
        <v>2019</v>
      </c>
      <c r="H1898" s="246">
        <v>5</v>
      </c>
      <c r="I1898" s="246">
        <v>21</v>
      </c>
      <c r="J1898" s="246">
        <v>2</v>
      </c>
      <c r="K1898" s="246" t="s">
        <v>913</v>
      </c>
      <c r="L1898" s="247">
        <v>2</v>
      </c>
      <c r="M1898" s="246">
        <v>311221</v>
      </c>
      <c r="N1898" s="246">
        <v>2748907</v>
      </c>
      <c r="O1898" s="246">
        <v>9</v>
      </c>
      <c r="P1898" s="246">
        <v>59</v>
      </c>
      <c r="Q1898" s="246">
        <v>0</v>
      </c>
      <c r="R1898" s="246"/>
      <c r="S1898" s="246" t="s">
        <v>90</v>
      </c>
      <c r="T1898" s="246" t="s">
        <v>32</v>
      </c>
      <c r="U1898" s="246"/>
      <c r="V1898" t="str">
        <f>INDEX(樣區!H:H,MATCH(F1898,樣區!E:E,0))</f>
        <v>3月,5月</v>
      </c>
      <c r="W1898" s="3" t="str">
        <f t="shared" si="363"/>
        <v>Y</v>
      </c>
      <c r="X1898" s="3" t="str">
        <f t="shared" si="364"/>
        <v/>
      </c>
      <c r="Y1898" s="3" t="str">
        <f t="shared" si="365"/>
        <v/>
      </c>
      <c r="Z1898" s="3" t="str">
        <f t="shared" si="366"/>
        <v/>
      </c>
      <c r="AA1898" s="3" t="str">
        <f t="shared" si="367"/>
        <v/>
      </c>
      <c r="AB1898" s="249" t="str">
        <f t="shared" si="368"/>
        <v/>
      </c>
      <c r="AC1898" s="3" t="str">
        <f t="shared" si="369"/>
        <v/>
      </c>
      <c r="AD1898" s="5" t="str">
        <f t="shared" si="374"/>
        <v/>
      </c>
      <c r="AE1898" s="3" t="str">
        <f t="shared" si="370"/>
        <v/>
      </c>
      <c r="AF1898" s="3"/>
      <c r="AH1898">
        <f>MATCH(ROUND(M1898,0)&amp;ROUND(N1898,0),樣點!N:N,0)</f>
        <v>650</v>
      </c>
      <c r="AI1898" s="5">
        <f t="shared" si="371"/>
        <v>5.555555981118232E-3</v>
      </c>
    </row>
    <row r="1899" spans="3:35">
      <c r="C1899" s="246" t="s">
        <v>824</v>
      </c>
      <c r="D1899" s="246" t="s">
        <v>907</v>
      </c>
      <c r="E1899" s="246" t="s">
        <v>914</v>
      </c>
      <c r="F1899" s="246" t="s">
        <v>915</v>
      </c>
      <c r="G1899" s="246">
        <v>2019</v>
      </c>
      <c r="H1899" s="246">
        <v>5</v>
      </c>
      <c r="I1899" s="246">
        <v>21</v>
      </c>
      <c r="J1899" s="246">
        <v>2</v>
      </c>
      <c r="K1899" s="246" t="s">
        <v>913</v>
      </c>
      <c r="L1899" s="247">
        <v>3</v>
      </c>
      <c r="M1899" s="246">
        <v>310928</v>
      </c>
      <c r="N1899" s="246">
        <v>2749028</v>
      </c>
      <c r="O1899" s="246">
        <v>9</v>
      </c>
      <c r="P1899" s="246">
        <v>51</v>
      </c>
      <c r="Q1899" s="246">
        <v>0</v>
      </c>
      <c r="R1899" s="246"/>
      <c r="S1899" s="246" t="s">
        <v>90</v>
      </c>
      <c r="T1899" s="246" t="s">
        <v>26</v>
      </c>
      <c r="U1899" s="246"/>
      <c r="V1899" t="str">
        <f>INDEX(樣區!H:H,MATCH(F1899,樣區!E:E,0))</f>
        <v>3月,5月</v>
      </c>
      <c r="W1899" s="3" t="str">
        <f t="shared" si="363"/>
        <v>Y</v>
      </c>
      <c r="X1899" s="3" t="str">
        <f t="shared" si="364"/>
        <v/>
      </c>
      <c r="Y1899" s="3" t="str">
        <f t="shared" si="365"/>
        <v/>
      </c>
      <c r="Z1899" s="3" t="str">
        <f t="shared" si="366"/>
        <v/>
      </c>
      <c r="AA1899" s="3" t="str">
        <f t="shared" si="367"/>
        <v/>
      </c>
      <c r="AB1899" s="249" t="str">
        <f t="shared" si="368"/>
        <v/>
      </c>
      <c r="AC1899" s="3" t="str">
        <f t="shared" si="369"/>
        <v/>
      </c>
      <c r="AD1899" s="5" t="str">
        <f t="shared" si="374"/>
        <v/>
      </c>
      <c r="AE1899" s="3" t="str">
        <f t="shared" si="370"/>
        <v/>
      </c>
      <c r="AF1899" s="3"/>
      <c r="AH1899">
        <f>MATCH(ROUND(M1899,0)&amp;ROUND(N1899,0),樣點!N:N,0)</f>
        <v>651</v>
      </c>
      <c r="AI1899" s="5">
        <f t="shared" si="371"/>
        <v>5.5555549915879965E-3</v>
      </c>
    </row>
    <row r="1900" spans="3:35">
      <c r="C1900" s="246" t="s">
        <v>824</v>
      </c>
      <c r="D1900" s="246" t="s">
        <v>907</v>
      </c>
      <c r="E1900" s="246" t="s">
        <v>914</v>
      </c>
      <c r="F1900" s="246" t="s">
        <v>915</v>
      </c>
      <c r="G1900" s="246">
        <v>2019</v>
      </c>
      <c r="H1900" s="246">
        <v>5</v>
      </c>
      <c r="I1900" s="246">
        <v>21</v>
      </c>
      <c r="J1900" s="246">
        <v>2</v>
      </c>
      <c r="K1900" s="246" t="s">
        <v>913</v>
      </c>
      <c r="L1900" s="247">
        <v>4</v>
      </c>
      <c r="M1900" s="246">
        <v>310760</v>
      </c>
      <c r="N1900" s="246">
        <v>2748803</v>
      </c>
      <c r="O1900" s="246">
        <v>9</v>
      </c>
      <c r="P1900" s="246">
        <v>43</v>
      </c>
      <c r="Q1900" s="246">
        <v>0</v>
      </c>
      <c r="R1900" s="246"/>
      <c r="S1900" s="246" t="s">
        <v>90</v>
      </c>
      <c r="T1900" s="246" t="s">
        <v>26</v>
      </c>
      <c r="U1900" s="246"/>
      <c r="V1900" t="str">
        <f>INDEX(樣區!H:H,MATCH(F1900,樣區!E:E,0))</f>
        <v>3月,5月</v>
      </c>
      <c r="W1900" s="3" t="str">
        <f t="shared" si="363"/>
        <v>Y</v>
      </c>
      <c r="X1900" s="3" t="str">
        <f t="shared" si="364"/>
        <v/>
      </c>
      <c r="Y1900" s="3" t="str">
        <f t="shared" si="365"/>
        <v/>
      </c>
      <c r="Z1900" s="3" t="str">
        <f t="shared" si="366"/>
        <v/>
      </c>
      <c r="AA1900" s="3" t="str">
        <f t="shared" si="367"/>
        <v/>
      </c>
      <c r="AB1900" s="249" t="str">
        <f t="shared" si="368"/>
        <v/>
      </c>
      <c r="AC1900" s="3" t="str">
        <f t="shared" si="369"/>
        <v/>
      </c>
      <c r="AD1900" s="5" t="str">
        <f t="shared" si="374"/>
        <v/>
      </c>
      <c r="AE1900" s="3" t="str">
        <f t="shared" si="370"/>
        <v/>
      </c>
      <c r="AF1900" s="3"/>
      <c r="AH1900">
        <f>MATCH(ROUND(M1900,0)&amp;ROUND(N1900,0),樣點!N:N,0)</f>
        <v>652</v>
      </c>
      <c r="AI1900" s="5">
        <f t="shared" si="371"/>
        <v>8.3333340007811785E-3</v>
      </c>
    </row>
    <row r="1901" spans="3:35">
      <c r="C1901" s="246" t="s">
        <v>824</v>
      </c>
      <c r="D1901" s="246" t="s">
        <v>907</v>
      </c>
      <c r="E1901" s="246" t="s">
        <v>914</v>
      </c>
      <c r="F1901" s="246" t="s">
        <v>915</v>
      </c>
      <c r="G1901" s="246">
        <v>2019</v>
      </c>
      <c r="H1901" s="246">
        <v>5</v>
      </c>
      <c r="I1901" s="246">
        <v>21</v>
      </c>
      <c r="J1901" s="246">
        <v>2</v>
      </c>
      <c r="K1901" s="246" t="s">
        <v>913</v>
      </c>
      <c r="L1901" s="247">
        <v>5</v>
      </c>
      <c r="M1901" s="246">
        <v>310434</v>
      </c>
      <c r="N1901" s="246">
        <v>2749121</v>
      </c>
      <c r="O1901" s="246">
        <v>9</v>
      </c>
      <c r="P1901" s="246">
        <v>31</v>
      </c>
      <c r="Q1901" s="246">
        <v>0</v>
      </c>
      <c r="R1901" s="246"/>
      <c r="S1901" s="246" t="s">
        <v>90</v>
      </c>
      <c r="T1901" s="246" t="s">
        <v>26</v>
      </c>
      <c r="U1901" s="246"/>
      <c r="V1901" t="str">
        <f>INDEX(樣區!H:H,MATCH(F1901,樣區!E:E,0))</f>
        <v>3月,5月</v>
      </c>
      <c r="W1901" s="3" t="str">
        <f t="shared" si="363"/>
        <v>Y</v>
      </c>
      <c r="X1901" s="3" t="str">
        <f t="shared" si="364"/>
        <v/>
      </c>
      <c r="Y1901" s="3" t="str">
        <f t="shared" si="365"/>
        <v/>
      </c>
      <c r="Z1901" s="3" t="str">
        <f t="shared" si="366"/>
        <v/>
      </c>
      <c r="AA1901" s="3" t="str">
        <f t="shared" si="367"/>
        <v/>
      </c>
      <c r="AB1901" s="249" t="str">
        <f t="shared" si="368"/>
        <v/>
      </c>
      <c r="AC1901" s="3" t="str">
        <f t="shared" si="369"/>
        <v/>
      </c>
      <c r="AD1901" s="5" t="str">
        <f t="shared" si="374"/>
        <v/>
      </c>
      <c r="AE1901" s="3" t="str">
        <f t="shared" si="370"/>
        <v/>
      </c>
      <c r="AF1901" s="3"/>
      <c r="AH1901">
        <f>MATCH(ROUND(M1901,0)&amp;ROUND(N1901,0),樣點!N:N,0)</f>
        <v>653</v>
      </c>
      <c r="AI1901" s="5">
        <f t="shared" si="371"/>
        <v>1.1805555026512593E-2</v>
      </c>
    </row>
    <row r="1902" spans="3:35">
      <c r="C1902" s="246" t="s">
        <v>824</v>
      </c>
      <c r="D1902" s="246" t="s">
        <v>907</v>
      </c>
      <c r="E1902" s="246" t="s">
        <v>914</v>
      </c>
      <c r="F1902" s="246" t="s">
        <v>915</v>
      </c>
      <c r="G1902" s="246">
        <v>2019</v>
      </c>
      <c r="H1902" s="246">
        <v>5</v>
      </c>
      <c r="I1902" s="246">
        <v>21</v>
      </c>
      <c r="J1902" s="246">
        <v>2</v>
      </c>
      <c r="K1902" s="246" t="s">
        <v>913</v>
      </c>
      <c r="L1902" s="247">
        <v>6</v>
      </c>
      <c r="M1902" s="246">
        <v>310247</v>
      </c>
      <c r="N1902" s="246">
        <v>2748885</v>
      </c>
      <c r="O1902" s="246">
        <v>9</v>
      </c>
      <c r="P1902" s="246">
        <v>14</v>
      </c>
      <c r="Q1902" s="246">
        <v>0</v>
      </c>
      <c r="R1902" s="246"/>
      <c r="S1902" s="246" t="s">
        <v>90</v>
      </c>
      <c r="T1902" s="246" t="s">
        <v>26</v>
      </c>
      <c r="U1902" s="246"/>
      <c r="V1902" t="str">
        <f>INDEX(樣區!H:H,MATCH(F1902,樣區!E:E,0))</f>
        <v>3月,5月</v>
      </c>
      <c r="W1902" s="3" t="str">
        <f t="shared" si="363"/>
        <v>Y</v>
      </c>
      <c r="X1902" s="3" t="str">
        <f t="shared" si="364"/>
        <v/>
      </c>
      <c r="Y1902" s="3" t="str">
        <f t="shared" si="365"/>
        <v/>
      </c>
      <c r="Z1902" s="3" t="str">
        <f t="shared" si="366"/>
        <v/>
      </c>
      <c r="AA1902" s="3" t="str">
        <f t="shared" si="367"/>
        <v/>
      </c>
      <c r="AB1902" s="249" t="str">
        <f t="shared" si="368"/>
        <v/>
      </c>
      <c r="AC1902" s="3" t="str">
        <f t="shared" si="369"/>
        <v/>
      </c>
      <c r="AD1902" s="5" t="str">
        <f t="shared" si="374"/>
        <v/>
      </c>
      <c r="AE1902" s="3" t="str">
        <f t="shared" si="370"/>
        <v/>
      </c>
      <c r="AF1902" s="3"/>
      <c r="AH1902">
        <f>MATCH(ROUND(M1902,0)&amp;ROUND(N1902,0),樣點!N:N,0)</f>
        <v>654</v>
      </c>
      <c r="AI1902" s="5">
        <f t="shared" si="371"/>
        <v>6.2499999767169356E-3</v>
      </c>
    </row>
    <row r="1903" spans="3:35">
      <c r="C1903" s="246" t="s">
        <v>824</v>
      </c>
      <c r="D1903" s="246" t="s">
        <v>907</v>
      </c>
      <c r="E1903" s="246" t="s">
        <v>914</v>
      </c>
      <c r="F1903" s="246" t="s">
        <v>915</v>
      </c>
      <c r="G1903" s="246">
        <v>2019</v>
      </c>
      <c r="H1903" s="246">
        <v>5</v>
      </c>
      <c r="I1903" s="246">
        <v>21</v>
      </c>
      <c r="J1903" s="246">
        <v>2</v>
      </c>
      <c r="K1903" s="246" t="s">
        <v>913</v>
      </c>
      <c r="L1903" s="247">
        <v>7</v>
      </c>
      <c r="M1903" s="246">
        <v>309928</v>
      </c>
      <c r="N1903" s="246">
        <v>2748853</v>
      </c>
      <c r="O1903" s="246">
        <v>9</v>
      </c>
      <c r="P1903" s="246">
        <v>5</v>
      </c>
      <c r="Q1903" s="246">
        <v>0</v>
      </c>
      <c r="R1903" s="246"/>
      <c r="S1903" s="246" t="s">
        <v>90</v>
      </c>
      <c r="T1903" s="246" t="s">
        <v>26</v>
      </c>
      <c r="U1903" s="246"/>
      <c r="V1903" t="str">
        <f>INDEX(樣區!H:H,MATCH(F1903,樣區!E:E,0))</f>
        <v>3月,5月</v>
      </c>
      <c r="W1903" s="3" t="str">
        <f t="shared" si="363"/>
        <v>Y</v>
      </c>
      <c r="X1903" s="3" t="str">
        <f t="shared" si="364"/>
        <v/>
      </c>
      <c r="Y1903" s="3" t="str">
        <f t="shared" si="365"/>
        <v/>
      </c>
      <c r="Z1903" s="3" t="str">
        <f t="shared" si="366"/>
        <v/>
      </c>
      <c r="AA1903" s="3" t="str">
        <f t="shared" si="367"/>
        <v/>
      </c>
      <c r="AB1903" s="249" t="str">
        <f t="shared" si="368"/>
        <v/>
      </c>
      <c r="AC1903" s="3" t="str">
        <f t="shared" si="369"/>
        <v/>
      </c>
      <c r="AD1903" s="5" t="str">
        <f t="shared" si="374"/>
        <v/>
      </c>
      <c r="AE1903" s="3" t="str">
        <f t="shared" si="370"/>
        <v/>
      </c>
      <c r="AF1903" s="3"/>
      <c r="AH1903">
        <f>MATCH(ROUND(M1903,0)&amp;ROUND(N1903,0),樣點!N:N,0)</f>
        <v>655</v>
      </c>
      <c r="AI1903" s="5" t="str">
        <f t="shared" si="371"/>
        <v/>
      </c>
    </row>
    <row r="1904" spans="3:35">
      <c r="C1904" s="246" t="s">
        <v>824</v>
      </c>
      <c r="D1904" s="246" t="s">
        <v>907</v>
      </c>
      <c r="E1904" s="246" t="s">
        <v>916</v>
      </c>
      <c r="F1904" s="246" t="s">
        <v>917</v>
      </c>
      <c r="G1904" s="246">
        <v>2019</v>
      </c>
      <c r="H1904" s="246">
        <v>5</v>
      </c>
      <c r="I1904" s="246">
        <v>28</v>
      </c>
      <c r="J1904" s="246">
        <v>1</v>
      </c>
      <c r="K1904" s="246" t="s">
        <v>918</v>
      </c>
      <c r="L1904" s="247">
        <v>1</v>
      </c>
      <c r="M1904" s="246">
        <v>303595</v>
      </c>
      <c r="N1904" s="246">
        <v>2748094</v>
      </c>
      <c r="O1904" s="246">
        <v>9</v>
      </c>
      <c r="P1904" s="246">
        <v>50</v>
      </c>
      <c r="Q1904" s="246">
        <v>0</v>
      </c>
      <c r="R1904" s="246"/>
      <c r="S1904" s="246" t="s">
        <v>90</v>
      </c>
      <c r="T1904" s="246" t="s">
        <v>919</v>
      </c>
      <c r="U1904" s="246"/>
      <c r="V1904" t="str">
        <f>INDEX(樣區!H:H,MATCH(F1904,樣區!E:E,0))</f>
        <v>3月,5月</v>
      </c>
      <c r="W1904" s="3" t="str">
        <f t="shared" si="363"/>
        <v>Y</v>
      </c>
      <c r="X1904" s="3" t="str">
        <f t="shared" si="364"/>
        <v/>
      </c>
      <c r="Y1904" s="3" t="str">
        <f t="shared" si="365"/>
        <v/>
      </c>
      <c r="Z1904" s="3" t="str">
        <f t="shared" si="366"/>
        <v/>
      </c>
      <c r="AA1904" s="3" t="str">
        <f t="shared" si="367"/>
        <v/>
      </c>
      <c r="AB1904" s="249" t="str">
        <f t="shared" si="368"/>
        <v/>
      </c>
      <c r="AC1904" s="3" t="str">
        <f t="shared" si="369"/>
        <v>請填最主要的棲地類型，其餘的可在備注補充說明</v>
      </c>
      <c r="AD1904" s="5" t="str">
        <f t="shared" si="374"/>
        <v/>
      </c>
      <c r="AE1904" s="3" t="str">
        <f t="shared" si="370"/>
        <v/>
      </c>
      <c r="AF1904" s="3"/>
      <c r="AH1904">
        <f>MATCH(ROUND(M1904,0)&amp;ROUND(N1904,0),樣點!N:N,0)</f>
        <v>656</v>
      </c>
      <c r="AI1904" s="5">
        <f t="shared" si="371"/>
        <v>1.8749999988358468E-2</v>
      </c>
    </row>
    <row r="1905" spans="3:35">
      <c r="C1905" s="246" t="s">
        <v>824</v>
      </c>
      <c r="D1905" s="246" t="s">
        <v>907</v>
      </c>
      <c r="E1905" s="246" t="s">
        <v>916</v>
      </c>
      <c r="F1905" s="246" t="s">
        <v>917</v>
      </c>
      <c r="G1905" s="246">
        <v>2019</v>
      </c>
      <c r="H1905" s="246">
        <v>5</v>
      </c>
      <c r="I1905" s="246">
        <v>28</v>
      </c>
      <c r="J1905" s="246">
        <v>1</v>
      </c>
      <c r="K1905" s="246" t="s">
        <v>918</v>
      </c>
      <c r="L1905" s="247">
        <v>2</v>
      </c>
      <c r="M1905" s="246">
        <v>303359</v>
      </c>
      <c r="N1905" s="246">
        <v>2747845</v>
      </c>
      <c r="O1905" s="246">
        <v>10</v>
      </c>
      <c r="P1905" s="246">
        <v>17</v>
      </c>
      <c r="Q1905" s="246">
        <v>0</v>
      </c>
      <c r="R1905" s="246"/>
      <c r="S1905" s="246" t="s">
        <v>90</v>
      </c>
      <c r="T1905" s="246" t="s">
        <v>26</v>
      </c>
      <c r="U1905" s="246"/>
      <c r="V1905" t="str">
        <f>INDEX(樣區!H:H,MATCH(F1905,樣區!E:E,0))</f>
        <v>3月,5月</v>
      </c>
      <c r="W1905" s="3" t="str">
        <f t="shared" si="363"/>
        <v>Y</v>
      </c>
      <c r="X1905" s="3" t="str">
        <f t="shared" si="364"/>
        <v/>
      </c>
      <c r="Y1905" s="3" t="str">
        <f t="shared" si="365"/>
        <v>時間太晚</v>
      </c>
      <c r="Z1905" s="3" t="str">
        <f t="shared" si="366"/>
        <v/>
      </c>
      <c r="AA1905" s="3" t="str">
        <f t="shared" si="367"/>
        <v/>
      </c>
      <c r="AB1905" s="249" t="str">
        <f t="shared" si="368"/>
        <v/>
      </c>
      <c r="AC1905" s="3" t="str">
        <f t="shared" si="369"/>
        <v/>
      </c>
      <c r="AD1905" s="5" t="str">
        <f t="shared" si="374"/>
        <v/>
      </c>
      <c r="AE1905" s="3" t="str">
        <f t="shared" si="370"/>
        <v/>
      </c>
      <c r="AF1905" s="3"/>
      <c r="AH1905">
        <f>MATCH(ROUND(M1905,0)&amp;ROUND(N1905,0),樣點!N:N,0)</f>
        <v>657</v>
      </c>
      <c r="AI1905" s="5">
        <f t="shared" si="371"/>
        <v>9.0277779963798821E-3</v>
      </c>
    </row>
    <row r="1906" spans="3:35">
      <c r="C1906" s="246" t="s">
        <v>824</v>
      </c>
      <c r="D1906" s="246" t="s">
        <v>907</v>
      </c>
      <c r="E1906" s="246" t="s">
        <v>916</v>
      </c>
      <c r="F1906" s="246" t="s">
        <v>917</v>
      </c>
      <c r="G1906" s="246">
        <v>2019</v>
      </c>
      <c r="H1906" s="246">
        <v>5</v>
      </c>
      <c r="I1906" s="246">
        <v>28</v>
      </c>
      <c r="J1906" s="246">
        <v>1</v>
      </c>
      <c r="K1906" s="246" t="s">
        <v>918</v>
      </c>
      <c r="L1906" s="247">
        <v>3</v>
      </c>
      <c r="M1906" s="246">
        <v>303201</v>
      </c>
      <c r="N1906" s="246">
        <v>2747611</v>
      </c>
      <c r="O1906" s="246">
        <v>10</v>
      </c>
      <c r="P1906" s="246">
        <v>30</v>
      </c>
      <c r="Q1906" s="246">
        <v>0</v>
      </c>
      <c r="R1906" s="246"/>
      <c r="S1906" s="246" t="s">
        <v>90</v>
      </c>
      <c r="T1906" s="246" t="s">
        <v>26</v>
      </c>
      <c r="U1906" s="246"/>
      <c r="V1906" t="str">
        <f>INDEX(樣區!H:H,MATCH(F1906,樣區!E:E,0))</f>
        <v>3月,5月</v>
      </c>
      <c r="W1906" s="3" t="str">
        <f t="shared" si="363"/>
        <v>Y</v>
      </c>
      <c r="X1906" s="3" t="str">
        <f t="shared" si="364"/>
        <v/>
      </c>
      <c r="Y1906" s="3" t="str">
        <f t="shared" si="365"/>
        <v>時間太晚</v>
      </c>
      <c r="Z1906" s="3" t="str">
        <f t="shared" si="366"/>
        <v/>
      </c>
      <c r="AA1906" s="3" t="str">
        <f t="shared" si="367"/>
        <v/>
      </c>
      <c r="AB1906" s="249" t="str">
        <f t="shared" si="368"/>
        <v/>
      </c>
      <c r="AC1906" s="3" t="str">
        <f t="shared" si="369"/>
        <v/>
      </c>
      <c r="AD1906" s="5" t="str">
        <f t="shared" si="374"/>
        <v/>
      </c>
      <c r="AE1906" s="3" t="str">
        <f t="shared" si="370"/>
        <v/>
      </c>
      <c r="AF1906" s="3"/>
      <c r="AH1906">
        <f>MATCH(ROUND(M1906,0)&amp;ROUND(N1906,0),樣點!N:N,0)</f>
        <v>658</v>
      </c>
      <c r="AI1906" s="5">
        <f t="shared" si="371"/>
        <v>9.7222219919785857E-3</v>
      </c>
    </row>
    <row r="1907" spans="3:35">
      <c r="C1907" s="246" t="s">
        <v>824</v>
      </c>
      <c r="D1907" s="246" t="s">
        <v>907</v>
      </c>
      <c r="E1907" s="246" t="s">
        <v>916</v>
      </c>
      <c r="F1907" s="246" t="s">
        <v>917</v>
      </c>
      <c r="G1907" s="246">
        <v>2019</v>
      </c>
      <c r="H1907" s="246">
        <v>5</v>
      </c>
      <c r="I1907" s="246">
        <v>28</v>
      </c>
      <c r="J1907" s="246">
        <v>1</v>
      </c>
      <c r="K1907" s="246" t="s">
        <v>918</v>
      </c>
      <c r="L1907" s="247">
        <v>4</v>
      </c>
      <c r="M1907" s="246">
        <v>303170</v>
      </c>
      <c r="N1907" s="246">
        <v>2747321</v>
      </c>
      <c r="O1907" s="246">
        <v>10</v>
      </c>
      <c r="P1907" s="246">
        <v>44</v>
      </c>
      <c r="Q1907" s="246">
        <v>0</v>
      </c>
      <c r="R1907" s="246"/>
      <c r="S1907" s="246" t="s">
        <v>90</v>
      </c>
      <c r="T1907" s="246" t="s">
        <v>26</v>
      </c>
      <c r="U1907" s="246"/>
      <c r="V1907" t="str">
        <f>INDEX(樣區!H:H,MATCH(F1907,樣區!E:E,0))</f>
        <v>3月,5月</v>
      </c>
      <c r="W1907" s="3" t="str">
        <f t="shared" si="363"/>
        <v>Y</v>
      </c>
      <c r="X1907" s="3" t="str">
        <f t="shared" si="364"/>
        <v/>
      </c>
      <c r="Y1907" s="3" t="str">
        <f t="shared" si="365"/>
        <v>時間太晚</v>
      </c>
      <c r="Z1907" s="3" t="str">
        <f t="shared" si="366"/>
        <v/>
      </c>
      <c r="AA1907" s="3" t="str">
        <f t="shared" si="367"/>
        <v/>
      </c>
      <c r="AB1907" s="249" t="str">
        <f t="shared" si="368"/>
        <v/>
      </c>
      <c r="AC1907" s="3" t="str">
        <f t="shared" si="369"/>
        <v/>
      </c>
      <c r="AD1907" s="5" t="str">
        <f t="shared" si="374"/>
        <v/>
      </c>
      <c r="AE1907" s="3" t="str">
        <f t="shared" si="370"/>
        <v/>
      </c>
      <c r="AF1907" s="3"/>
      <c r="AH1907">
        <f>MATCH(ROUND(M1907,0)&amp;ROUND(N1907,0),樣點!N:N,0)</f>
        <v>659</v>
      </c>
      <c r="AI1907" s="5">
        <f t="shared" si="371"/>
        <v>6.9444440305233002E-3</v>
      </c>
    </row>
    <row r="1908" spans="3:35">
      <c r="C1908" s="246" t="s">
        <v>824</v>
      </c>
      <c r="D1908" s="246" t="s">
        <v>907</v>
      </c>
      <c r="E1908" s="246" t="s">
        <v>916</v>
      </c>
      <c r="F1908" s="246" t="s">
        <v>917</v>
      </c>
      <c r="G1908" s="246">
        <v>2019</v>
      </c>
      <c r="H1908" s="246">
        <v>5</v>
      </c>
      <c r="I1908" s="246">
        <v>28</v>
      </c>
      <c r="J1908" s="246">
        <v>1</v>
      </c>
      <c r="K1908" s="246" t="s">
        <v>918</v>
      </c>
      <c r="L1908" s="247">
        <v>5</v>
      </c>
      <c r="M1908" s="246">
        <v>303313</v>
      </c>
      <c r="N1908" s="246">
        <v>2747071</v>
      </c>
      <c r="O1908" s="246">
        <v>10</v>
      </c>
      <c r="P1908" s="246">
        <v>54</v>
      </c>
      <c r="Q1908" s="246">
        <v>0</v>
      </c>
      <c r="R1908" s="246"/>
      <c r="S1908" s="246" t="s">
        <v>90</v>
      </c>
      <c r="T1908" s="246" t="s">
        <v>26</v>
      </c>
      <c r="U1908" s="246"/>
      <c r="V1908" t="str">
        <f>INDEX(樣區!H:H,MATCH(F1908,樣區!E:E,0))</f>
        <v>3月,5月</v>
      </c>
      <c r="W1908" s="3" t="str">
        <f t="shared" si="363"/>
        <v>Y</v>
      </c>
      <c r="X1908" s="3" t="str">
        <f t="shared" si="364"/>
        <v/>
      </c>
      <c r="Y1908" s="3" t="str">
        <f t="shared" si="365"/>
        <v>時間太晚</v>
      </c>
      <c r="Z1908" s="3" t="str">
        <f t="shared" si="366"/>
        <v/>
      </c>
      <c r="AA1908" s="3" t="str">
        <f t="shared" si="367"/>
        <v/>
      </c>
      <c r="AB1908" s="249" t="str">
        <f t="shared" si="368"/>
        <v/>
      </c>
      <c r="AC1908" s="3" t="str">
        <f t="shared" si="369"/>
        <v/>
      </c>
      <c r="AD1908" s="5" t="str">
        <f t="shared" si="374"/>
        <v/>
      </c>
      <c r="AE1908" s="3" t="str">
        <f t="shared" si="370"/>
        <v/>
      </c>
      <c r="AF1908" s="3"/>
      <c r="AH1908">
        <f>MATCH(ROUND(M1908,0)&amp;ROUND(N1908,0),樣點!N:N,0)</f>
        <v>660</v>
      </c>
      <c r="AI1908" s="5">
        <f t="shared" si="371"/>
        <v>1.4583333977498114E-2</v>
      </c>
    </row>
    <row r="1909" spans="3:35">
      <c r="C1909" s="246" t="s">
        <v>824</v>
      </c>
      <c r="D1909" s="246" t="s">
        <v>907</v>
      </c>
      <c r="E1909" s="246" t="s">
        <v>916</v>
      </c>
      <c r="F1909" s="246" t="s">
        <v>917</v>
      </c>
      <c r="G1909" s="246">
        <v>2019</v>
      </c>
      <c r="H1909" s="246">
        <v>5</v>
      </c>
      <c r="I1909" s="246">
        <v>28</v>
      </c>
      <c r="J1909" s="246">
        <v>1</v>
      </c>
      <c r="K1909" s="246" t="s">
        <v>918</v>
      </c>
      <c r="L1909" s="247">
        <v>6</v>
      </c>
      <c r="M1909" s="246">
        <v>303172</v>
      </c>
      <c r="N1909" s="246">
        <v>2746743</v>
      </c>
      <c r="O1909" s="246">
        <v>11</v>
      </c>
      <c r="P1909" s="246">
        <v>15</v>
      </c>
      <c r="Q1909" s="246">
        <v>0</v>
      </c>
      <c r="R1909" s="246"/>
      <c r="S1909" s="246" t="s">
        <v>90</v>
      </c>
      <c r="T1909" s="246" t="s">
        <v>26</v>
      </c>
      <c r="U1909" s="246"/>
      <c r="V1909" t="str">
        <f>INDEX(樣區!H:H,MATCH(F1909,樣區!E:E,0))</f>
        <v>3月,5月</v>
      </c>
      <c r="W1909" s="3" t="str">
        <f t="shared" si="363"/>
        <v>Y</v>
      </c>
      <c r="X1909" s="3" t="str">
        <f t="shared" si="364"/>
        <v/>
      </c>
      <c r="Y1909" s="3" t="str">
        <f t="shared" si="365"/>
        <v>時間太晚</v>
      </c>
      <c r="Z1909" s="3" t="str">
        <f t="shared" si="366"/>
        <v/>
      </c>
      <c r="AA1909" s="3" t="str">
        <f t="shared" si="367"/>
        <v/>
      </c>
      <c r="AB1909" s="249" t="str">
        <f t="shared" si="368"/>
        <v/>
      </c>
      <c r="AC1909" s="3" t="str">
        <f t="shared" si="369"/>
        <v/>
      </c>
      <c r="AD1909" s="5" t="str">
        <f t="shared" si="374"/>
        <v/>
      </c>
      <c r="AE1909" s="3" t="str">
        <f t="shared" si="370"/>
        <v/>
      </c>
      <c r="AF1909" s="3"/>
      <c r="AH1909">
        <f>MATCH(ROUND(M1909,0)&amp;ROUND(N1909,0),樣點!N:N,0)</f>
        <v>661</v>
      </c>
      <c r="AI1909" s="5" t="str">
        <f t="shared" si="371"/>
        <v/>
      </c>
    </row>
    <row r="1910" spans="3:35">
      <c r="C1910" s="246" t="s">
        <v>824</v>
      </c>
      <c r="D1910" s="246" t="s">
        <v>907</v>
      </c>
      <c r="E1910" s="246" t="s">
        <v>920</v>
      </c>
      <c r="F1910" s="246" t="s">
        <v>921</v>
      </c>
      <c r="G1910" s="246">
        <v>2019</v>
      </c>
      <c r="H1910" s="246">
        <v>5</v>
      </c>
      <c r="I1910" s="246">
        <v>28</v>
      </c>
      <c r="J1910" s="246">
        <v>1</v>
      </c>
      <c r="K1910" s="246" t="s">
        <v>922</v>
      </c>
      <c r="L1910" s="247">
        <v>1</v>
      </c>
      <c r="M1910" s="246">
        <v>301960</v>
      </c>
      <c r="N1910" s="246">
        <v>2741069</v>
      </c>
      <c r="O1910" s="246">
        <v>11</v>
      </c>
      <c r="P1910" s="246">
        <v>12</v>
      </c>
      <c r="Q1910" s="246">
        <v>0</v>
      </c>
      <c r="R1910" s="246"/>
      <c r="S1910" s="246" t="s">
        <v>90</v>
      </c>
      <c r="T1910" s="246" t="s">
        <v>133</v>
      </c>
      <c r="U1910" s="246"/>
      <c r="V1910" t="str">
        <f>INDEX(樣區!H:H,MATCH(F1910,樣區!E:E,0))</f>
        <v>3月,5月</v>
      </c>
      <c r="W1910" s="3" t="str">
        <f t="shared" si="363"/>
        <v>Y</v>
      </c>
      <c r="X1910" s="3" t="str">
        <f t="shared" si="364"/>
        <v/>
      </c>
      <c r="Y1910" s="3" t="str">
        <f t="shared" si="365"/>
        <v>時間太晚</v>
      </c>
      <c r="Z1910" s="3" t="str">
        <f t="shared" si="366"/>
        <v/>
      </c>
      <c r="AA1910" s="3" t="str">
        <f t="shared" si="367"/>
        <v/>
      </c>
      <c r="AB1910" s="249" t="str">
        <f t="shared" si="368"/>
        <v/>
      </c>
      <c r="AC1910" s="3" t="str">
        <f t="shared" si="369"/>
        <v/>
      </c>
      <c r="AD1910" s="5" t="str">
        <f t="shared" si="374"/>
        <v>需計滿6分鐘</v>
      </c>
      <c r="AE1910" s="3" t="str">
        <f t="shared" si="370"/>
        <v/>
      </c>
      <c r="AF1910" s="3"/>
      <c r="AH1910">
        <f>MATCH(ROUND(M1910,0)&amp;ROUND(N1910,0),樣點!N:N,0)</f>
        <v>662</v>
      </c>
      <c r="AI1910" s="5">
        <f t="shared" si="371"/>
        <v>3.4722220152616501E-3</v>
      </c>
    </row>
    <row r="1911" spans="3:35">
      <c r="C1911" s="246" t="s">
        <v>824</v>
      </c>
      <c r="D1911" s="246" t="s">
        <v>907</v>
      </c>
      <c r="E1911" s="246" t="s">
        <v>920</v>
      </c>
      <c r="F1911" s="246" t="s">
        <v>921</v>
      </c>
      <c r="G1911" s="246">
        <v>2019</v>
      </c>
      <c r="H1911" s="246">
        <v>5</v>
      </c>
      <c r="I1911" s="246">
        <v>28</v>
      </c>
      <c r="J1911" s="246">
        <v>1</v>
      </c>
      <c r="K1911" s="246" t="s">
        <v>922</v>
      </c>
      <c r="L1911" s="247">
        <v>2</v>
      </c>
      <c r="M1911" s="246">
        <v>302107</v>
      </c>
      <c r="N1911" s="246">
        <v>2740975</v>
      </c>
      <c r="O1911" s="246">
        <v>11</v>
      </c>
      <c r="P1911" s="246">
        <v>17</v>
      </c>
      <c r="Q1911" s="246">
        <v>0</v>
      </c>
      <c r="R1911" s="246"/>
      <c r="S1911" s="246" t="s">
        <v>90</v>
      </c>
      <c r="T1911" s="246" t="s">
        <v>32</v>
      </c>
      <c r="U1911" s="246"/>
      <c r="V1911" t="str">
        <f>INDEX(樣區!H:H,MATCH(F1911,樣區!E:E,0))</f>
        <v>3月,5月</v>
      </c>
      <c r="W1911" s="3" t="str">
        <f t="shared" si="363"/>
        <v>Y</v>
      </c>
      <c r="X1911" s="3" t="str">
        <f t="shared" si="364"/>
        <v/>
      </c>
      <c r="Y1911" s="3" t="str">
        <f t="shared" si="365"/>
        <v>時間太晚</v>
      </c>
      <c r="Z1911" s="3" t="str">
        <f t="shared" si="366"/>
        <v/>
      </c>
      <c r="AA1911" s="3" t="str">
        <f t="shared" si="367"/>
        <v/>
      </c>
      <c r="AB1911" s="249" t="str">
        <f t="shared" si="368"/>
        <v/>
      </c>
      <c r="AC1911" s="3" t="str">
        <f t="shared" si="369"/>
        <v/>
      </c>
      <c r="AD1911" s="5" t="str">
        <f t="shared" si="374"/>
        <v>需計滿6分鐘</v>
      </c>
      <c r="AE1911" s="3" t="str">
        <f t="shared" si="370"/>
        <v/>
      </c>
      <c r="AF1911" s="3"/>
      <c r="AH1911">
        <f>MATCH(ROUND(M1911,0)&amp;ROUND(N1911,0),樣點!N:N,0)</f>
        <v>663</v>
      </c>
      <c r="AI1911" s="5">
        <f t="shared" si="371"/>
        <v>2.0833340240642428E-3</v>
      </c>
    </row>
    <row r="1912" spans="3:35">
      <c r="C1912" s="246" t="s">
        <v>824</v>
      </c>
      <c r="D1912" s="246" t="s">
        <v>907</v>
      </c>
      <c r="E1912" s="246" t="s">
        <v>920</v>
      </c>
      <c r="F1912" s="246" t="s">
        <v>921</v>
      </c>
      <c r="G1912" s="246">
        <v>2019</v>
      </c>
      <c r="H1912" s="246">
        <v>5</v>
      </c>
      <c r="I1912" s="246">
        <v>28</v>
      </c>
      <c r="J1912" s="246">
        <v>1</v>
      </c>
      <c r="K1912" s="246" t="s">
        <v>922</v>
      </c>
      <c r="L1912" s="247">
        <v>3</v>
      </c>
      <c r="M1912" s="246">
        <v>302256</v>
      </c>
      <c r="N1912" s="246">
        <v>2740863</v>
      </c>
      <c r="O1912" s="246">
        <v>11</v>
      </c>
      <c r="P1912" s="246">
        <v>20</v>
      </c>
      <c r="Q1912" s="246">
        <v>0</v>
      </c>
      <c r="R1912" s="246"/>
      <c r="S1912" s="246" t="s">
        <v>90</v>
      </c>
      <c r="T1912" s="246" t="s">
        <v>32</v>
      </c>
      <c r="U1912" s="246"/>
      <c r="V1912" t="str">
        <f>INDEX(樣區!H:H,MATCH(F1912,樣區!E:E,0))</f>
        <v>3月,5月</v>
      </c>
      <c r="W1912" s="3" t="str">
        <f t="shared" si="363"/>
        <v>Y</v>
      </c>
      <c r="X1912" s="3" t="str">
        <f t="shared" si="364"/>
        <v/>
      </c>
      <c r="Y1912" s="3" t="str">
        <f t="shared" si="365"/>
        <v>時間太晚</v>
      </c>
      <c r="Z1912" s="3" t="str">
        <f t="shared" si="366"/>
        <v/>
      </c>
      <c r="AA1912" s="3" t="str">
        <f t="shared" si="367"/>
        <v/>
      </c>
      <c r="AB1912" s="249" t="str">
        <f t="shared" si="368"/>
        <v/>
      </c>
      <c r="AC1912" s="3" t="str">
        <f t="shared" si="369"/>
        <v/>
      </c>
      <c r="AD1912" s="5" t="str">
        <f t="shared" si="374"/>
        <v>需計滿6分鐘</v>
      </c>
      <c r="AE1912" s="3" t="str">
        <f t="shared" si="370"/>
        <v/>
      </c>
      <c r="AF1912" s="3"/>
      <c r="AH1912">
        <f>MATCH(ROUND(M1912,0)&amp;ROUND(N1912,0),樣點!N:N,0)</f>
        <v>664</v>
      </c>
      <c r="AI1912" s="5">
        <f t="shared" si="371"/>
        <v>3.4722219570539892E-3</v>
      </c>
    </row>
    <row r="1913" spans="3:35">
      <c r="C1913" s="246" t="s">
        <v>824</v>
      </c>
      <c r="D1913" s="246" t="s">
        <v>907</v>
      </c>
      <c r="E1913" s="246" t="s">
        <v>920</v>
      </c>
      <c r="F1913" s="246" t="s">
        <v>921</v>
      </c>
      <c r="G1913" s="246">
        <v>2019</v>
      </c>
      <c r="H1913" s="246">
        <v>5</v>
      </c>
      <c r="I1913" s="246">
        <v>28</v>
      </c>
      <c r="J1913" s="246">
        <v>1</v>
      </c>
      <c r="K1913" s="246" t="s">
        <v>922</v>
      </c>
      <c r="L1913" s="247">
        <v>4</v>
      </c>
      <c r="M1913" s="246">
        <v>302413</v>
      </c>
      <c r="N1913" s="246">
        <v>2740741</v>
      </c>
      <c r="O1913" s="246">
        <v>11</v>
      </c>
      <c r="P1913" s="246">
        <v>25</v>
      </c>
      <c r="Q1913" s="246">
        <v>0</v>
      </c>
      <c r="R1913" s="246"/>
      <c r="S1913" s="246" t="s">
        <v>90</v>
      </c>
      <c r="T1913" s="246" t="s">
        <v>26</v>
      </c>
      <c r="U1913" s="246"/>
      <c r="V1913" t="str">
        <f>INDEX(樣區!H:H,MATCH(F1913,樣區!E:E,0))</f>
        <v>3月,5月</v>
      </c>
      <c r="W1913" s="3" t="str">
        <f t="shared" si="363"/>
        <v>Y</v>
      </c>
      <c r="X1913" s="3" t="str">
        <f t="shared" si="364"/>
        <v/>
      </c>
      <c r="Y1913" s="3" t="str">
        <f t="shared" si="365"/>
        <v>時間太晚</v>
      </c>
      <c r="Z1913" s="3" t="str">
        <f t="shared" si="366"/>
        <v/>
      </c>
      <c r="AA1913" s="3" t="str">
        <f t="shared" si="367"/>
        <v/>
      </c>
      <c r="AB1913" s="249" t="str">
        <f t="shared" si="368"/>
        <v/>
      </c>
      <c r="AC1913" s="3" t="str">
        <f t="shared" si="369"/>
        <v/>
      </c>
      <c r="AD1913" s="5" t="str">
        <f t="shared" si="374"/>
        <v>需計滿6分鐘</v>
      </c>
      <c r="AE1913" s="3" t="str">
        <f t="shared" si="370"/>
        <v/>
      </c>
      <c r="AF1913" s="3"/>
      <c r="AH1913">
        <f>MATCH(ROUND(M1913,0)&amp;ROUND(N1913,0),樣點!N:N,0)</f>
        <v>665</v>
      </c>
      <c r="AI1913" s="5">
        <f t="shared" si="371"/>
        <v>2.0833330345340073E-3</v>
      </c>
    </row>
    <row r="1914" spans="3:35">
      <c r="C1914" s="246" t="s">
        <v>824</v>
      </c>
      <c r="D1914" s="246" t="s">
        <v>907</v>
      </c>
      <c r="E1914" s="246" t="s">
        <v>920</v>
      </c>
      <c r="F1914" s="246" t="s">
        <v>921</v>
      </c>
      <c r="G1914" s="246">
        <v>2019</v>
      </c>
      <c r="H1914" s="246">
        <v>5</v>
      </c>
      <c r="I1914" s="246">
        <v>28</v>
      </c>
      <c r="J1914" s="246">
        <v>1</v>
      </c>
      <c r="K1914" s="246" t="s">
        <v>922</v>
      </c>
      <c r="L1914" s="247">
        <v>5</v>
      </c>
      <c r="M1914" s="246">
        <v>302578</v>
      </c>
      <c r="N1914" s="246">
        <v>2740628</v>
      </c>
      <c r="O1914" s="246">
        <v>11</v>
      </c>
      <c r="P1914" s="246">
        <v>28</v>
      </c>
      <c r="Q1914" s="246">
        <v>0</v>
      </c>
      <c r="R1914" s="246"/>
      <c r="S1914" s="246" t="s">
        <v>90</v>
      </c>
      <c r="T1914" s="246" t="s">
        <v>26</v>
      </c>
      <c r="U1914" s="246"/>
      <c r="V1914" t="str">
        <f>INDEX(樣區!H:H,MATCH(F1914,樣區!E:E,0))</f>
        <v>3月,5月</v>
      </c>
      <c r="W1914" s="3" t="str">
        <f t="shared" si="363"/>
        <v>Y</v>
      </c>
      <c r="X1914" s="3" t="str">
        <f t="shared" si="364"/>
        <v/>
      </c>
      <c r="Y1914" s="3" t="str">
        <f t="shared" si="365"/>
        <v>時間太晚</v>
      </c>
      <c r="Z1914" s="3" t="str">
        <f t="shared" si="366"/>
        <v/>
      </c>
      <c r="AA1914" s="3" t="str">
        <f t="shared" si="367"/>
        <v/>
      </c>
      <c r="AB1914" s="249" t="str">
        <f t="shared" si="368"/>
        <v/>
      </c>
      <c r="AC1914" s="3" t="str">
        <f t="shared" si="369"/>
        <v/>
      </c>
      <c r="AD1914" s="5" t="str">
        <f t="shared" si="374"/>
        <v>需計滿6分鐘</v>
      </c>
      <c r="AE1914" s="3" t="str">
        <f t="shared" si="370"/>
        <v/>
      </c>
      <c r="AF1914" s="3"/>
      <c r="AH1914">
        <f>MATCH(ROUND(M1914,0)&amp;ROUND(N1914,0),樣點!N:N,0)</f>
        <v>666</v>
      </c>
      <c r="AI1914" s="5">
        <f t="shared" si="371"/>
        <v>2.0833339658565819E-3</v>
      </c>
    </row>
    <row r="1915" spans="3:35">
      <c r="C1915" s="246" t="s">
        <v>824</v>
      </c>
      <c r="D1915" s="246" t="s">
        <v>907</v>
      </c>
      <c r="E1915" s="246" t="s">
        <v>920</v>
      </c>
      <c r="F1915" s="246" t="s">
        <v>921</v>
      </c>
      <c r="G1915" s="246">
        <v>2019</v>
      </c>
      <c r="H1915" s="246">
        <v>5</v>
      </c>
      <c r="I1915" s="246">
        <v>28</v>
      </c>
      <c r="J1915" s="246">
        <v>1</v>
      </c>
      <c r="K1915" s="246" t="s">
        <v>922</v>
      </c>
      <c r="L1915" s="247">
        <v>6</v>
      </c>
      <c r="M1915" s="246">
        <v>302786</v>
      </c>
      <c r="N1915" s="246">
        <v>2740658</v>
      </c>
      <c r="O1915" s="246">
        <v>11</v>
      </c>
      <c r="P1915" s="246">
        <v>31</v>
      </c>
      <c r="Q1915" s="246">
        <v>0</v>
      </c>
      <c r="R1915" s="246"/>
      <c r="S1915" s="246" t="s">
        <v>90</v>
      </c>
      <c r="T1915" s="246" t="s">
        <v>26</v>
      </c>
      <c r="U1915" s="246"/>
      <c r="V1915" t="str">
        <f>INDEX(樣區!H:H,MATCH(F1915,樣區!E:E,0))</f>
        <v>3月,5月</v>
      </c>
      <c r="W1915" s="3" t="str">
        <f t="shared" si="363"/>
        <v>Y</v>
      </c>
      <c r="X1915" s="3" t="str">
        <f t="shared" si="364"/>
        <v/>
      </c>
      <c r="Y1915" s="3" t="str">
        <f t="shared" si="365"/>
        <v>時間太晚</v>
      </c>
      <c r="Z1915" s="3" t="str">
        <f t="shared" si="366"/>
        <v/>
      </c>
      <c r="AA1915" s="3" t="str">
        <f t="shared" si="367"/>
        <v/>
      </c>
      <c r="AB1915" s="249" t="str">
        <f t="shared" si="368"/>
        <v/>
      </c>
      <c r="AC1915" s="3" t="str">
        <f t="shared" si="369"/>
        <v/>
      </c>
      <c r="AD1915" s="5" t="str">
        <f t="shared" si="374"/>
        <v>需計滿6分鐘</v>
      </c>
      <c r="AE1915" s="3" t="str">
        <f t="shared" si="370"/>
        <v/>
      </c>
      <c r="AF1915" s="3"/>
      <c r="AH1915">
        <f>MATCH(ROUND(M1915,0)&amp;ROUND(N1915,0),樣點!N:N,0)</f>
        <v>667</v>
      </c>
      <c r="AI1915" s="5">
        <f t="shared" si="371"/>
        <v>2.7777770301327109E-3</v>
      </c>
    </row>
    <row r="1916" spans="3:35">
      <c r="C1916" s="246" t="s">
        <v>824</v>
      </c>
      <c r="D1916" s="246" t="s">
        <v>907</v>
      </c>
      <c r="E1916" s="246" t="s">
        <v>920</v>
      </c>
      <c r="F1916" s="246" t="s">
        <v>921</v>
      </c>
      <c r="G1916" s="246">
        <v>2019</v>
      </c>
      <c r="H1916" s="246">
        <v>5</v>
      </c>
      <c r="I1916" s="246">
        <v>28</v>
      </c>
      <c r="J1916" s="246">
        <v>1</v>
      </c>
      <c r="K1916" s="246" t="s">
        <v>922</v>
      </c>
      <c r="L1916" s="247">
        <v>7</v>
      </c>
      <c r="M1916" s="246">
        <v>303011</v>
      </c>
      <c r="N1916" s="246">
        <v>2740695</v>
      </c>
      <c r="O1916" s="246">
        <v>11</v>
      </c>
      <c r="P1916" s="246">
        <v>35</v>
      </c>
      <c r="Q1916" s="246">
        <v>0</v>
      </c>
      <c r="R1916" s="246"/>
      <c r="S1916" s="246" t="s">
        <v>90</v>
      </c>
      <c r="T1916" s="246" t="s">
        <v>26</v>
      </c>
      <c r="U1916" s="246"/>
      <c r="V1916" t="str">
        <f>INDEX(樣區!H:H,MATCH(F1916,樣區!E:E,0))</f>
        <v>3月,5月</v>
      </c>
      <c r="W1916" s="3" t="str">
        <f t="shared" si="363"/>
        <v>Y</v>
      </c>
      <c r="X1916" s="3" t="str">
        <f t="shared" si="364"/>
        <v/>
      </c>
      <c r="Y1916" s="3" t="str">
        <f t="shared" si="365"/>
        <v>時間太晚</v>
      </c>
      <c r="Z1916" s="3" t="str">
        <f t="shared" si="366"/>
        <v/>
      </c>
      <c r="AA1916" s="3" t="str">
        <f t="shared" si="367"/>
        <v/>
      </c>
      <c r="AB1916" s="249" t="str">
        <f t="shared" si="368"/>
        <v/>
      </c>
      <c r="AC1916" s="3" t="str">
        <f t="shared" si="369"/>
        <v/>
      </c>
      <c r="AD1916" s="5" t="str">
        <f t="shared" si="374"/>
        <v/>
      </c>
      <c r="AE1916" s="3" t="str">
        <f t="shared" si="370"/>
        <v/>
      </c>
      <c r="AF1916" s="3"/>
      <c r="AH1916">
        <f>MATCH(ROUND(M1916,0)&amp;ROUND(N1916,0),樣點!N:N,0)</f>
        <v>668</v>
      </c>
      <c r="AI1916" s="5" t="str">
        <f t="shared" si="371"/>
        <v/>
      </c>
    </row>
    <row r="1917" spans="3:35">
      <c r="C1917" s="246" t="s">
        <v>824</v>
      </c>
      <c r="D1917" s="246" t="s">
        <v>907</v>
      </c>
      <c r="E1917" s="246" t="s">
        <v>923</v>
      </c>
      <c r="F1917" s="246" t="s">
        <v>924</v>
      </c>
      <c r="G1917" s="246">
        <v>2019</v>
      </c>
      <c r="H1917" s="246">
        <v>5</v>
      </c>
      <c r="I1917" s="246">
        <v>24</v>
      </c>
      <c r="J1917" s="246">
        <v>1</v>
      </c>
      <c r="K1917" s="246" t="s">
        <v>925</v>
      </c>
      <c r="L1917" s="247">
        <v>1</v>
      </c>
      <c r="M1917" s="246">
        <v>302073</v>
      </c>
      <c r="N1917" s="246">
        <v>2753042</v>
      </c>
      <c r="O1917" s="246">
        <v>10</v>
      </c>
      <c r="P1917" s="246">
        <v>35</v>
      </c>
      <c r="Q1917" s="246">
        <v>0</v>
      </c>
      <c r="R1917" s="246"/>
      <c r="S1917" s="246" t="s">
        <v>90</v>
      </c>
      <c r="T1917" s="246" t="s">
        <v>926</v>
      </c>
      <c r="U1917" s="246"/>
      <c r="V1917" t="str">
        <f>INDEX(樣區!H:H,MATCH(F1917,樣區!E:E,0))</f>
        <v>3月,5月</v>
      </c>
      <c r="W1917" s="3" t="str">
        <f t="shared" si="363"/>
        <v>Y</v>
      </c>
      <c r="X1917" s="3" t="str">
        <f t="shared" si="364"/>
        <v/>
      </c>
      <c r="Y1917" s="3" t="str">
        <f t="shared" si="365"/>
        <v>時間太晚</v>
      </c>
      <c r="Z1917" s="3" t="str">
        <f t="shared" si="366"/>
        <v/>
      </c>
      <c r="AA1917" s="3" t="str">
        <f t="shared" si="367"/>
        <v/>
      </c>
      <c r="AB1917" s="249" t="str">
        <f t="shared" si="368"/>
        <v/>
      </c>
      <c r="AC1917" s="3" t="str">
        <f t="shared" si="369"/>
        <v>請填最主要的棲地類型，其餘的可在備注補充說明</v>
      </c>
      <c r="AD1917" s="5" t="str">
        <f t="shared" si="374"/>
        <v/>
      </c>
      <c r="AE1917" s="3" t="str">
        <f t="shared" si="370"/>
        <v/>
      </c>
      <c r="AF1917" s="3"/>
      <c r="AH1917">
        <f>MATCH(ROUND(M1917,0)&amp;ROUND(N1917,0),樣點!N:N,0)</f>
        <v>669</v>
      </c>
      <c r="AI1917" s="5">
        <f t="shared" si="371"/>
        <v>1.1111110972706228E-2</v>
      </c>
    </row>
    <row r="1918" spans="3:35">
      <c r="C1918" s="246" t="s">
        <v>824</v>
      </c>
      <c r="D1918" s="246" t="s">
        <v>907</v>
      </c>
      <c r="E1918" s="246" t="s">
        <v>923</v>
      </c>
      <c r="F1918" s="246" t="s">
        <v>924</v>
      </c>
      <c r="G1918" s="246">
        <v>2019</v>
      </c>
      <c r="H1918" s="246">
        <v>5</v>
      </c>
      <c r="I1918" s="246">
        <v>24</v>
      </c>
      <c r="J1918" s="246">
        <v>1</v>
      </c>
      <c r="K1918" s="246" t="s">
        <v>925</v>
      </c>
      <c r="L1918" s="247">
        <v>2</v>
      </c>
      <c r="M1918" s="246">
        <v>301943</v>
      </c>
      <c r="N1918" s="246">
        <v>2752890</v>
      </c>
      <c r="O1918" s="246">
        <v>10</v>
      </c>
      <c r="P1918" s="246">
        <v>51</v>
      </c>
      <c r="Q1918" s="246">
        <v>0</v>
      </c>
      <c r="R1918" s="246"/>
      <c r="S1918" s="246" t="s">
        <v>90</v>
      </c>
      <c r="T1918" s="246" t="s">
        <v>26</v>
      </c>
      <c r="U1918" s="246"/>
      <c r="V1918" t="str">
        <f>INDEX(樣區!H:H,MATCH(F1918,樣區!E:E,0))</f>
        <v>3月,5月</v>
      </c>
      <c r="W1918" s="3" t="str">
        <f t="shared" si="363"/>
        <v>Y</v>
      </c>
      <c r="X1918" s="3" t="str">
        <f t="shared" si="364"/>
        <v/>
      </c>
      <c r="Y1918" s="3" t="str">
        <f t="shared" si="365"/>
        <v>時間太晚</v>
      </c>
      <c r="Z1918" s="3" t="str">
        <f t="shared" si="366"/>
        <v/>
      </c>
      <c r="AA1918" s="3" t="str">
        <f t="shared" si="367"/>
        <v/>
      </c>
      <c r="AB1918" s="249" t="str">
        <f t="shared" si="368"/>
        <v/>
      </c>
      <c r="AC1918" s="3" t="str">
        <f t="shared" si="369"/>
        <v/>
      </c>
      <c r="AD1918" s="5" t="str">
        <f t="shared" si="374"/>
        <v/>
      </c>
      <c r="AE1918" s="3" t="str">
        <f t="shared" si="370"/>
        <v/>
      </c>
      <c r="AF1918" s="3"/>
      <c r="AH1918">
        <f>MATCH(ROUND(M1918,0)&amp;ROUND(N1918,0),樣點!N:N,0)</f>
        <v>670</v>
      </c>
      <c r="AI1918" s="5">
        <f t="shared" si="371"/>
        <v>9.7222219919785857E-3</v>
      </c>
    </row>
    <row r="1919" spans="3:35">
      <c r="C1919" s="246" t="s">
        <v>824</v>
      </c>
      <c r="D1919" s="246" t="s">
        <v>907</v>
      </c>
      <c r="E1919" s="246" t="s">
        <v>923</v>
      </c>
      <c r="F1919" s="246" t="s">
        <v>924</v>
      </c>
      <c r="G1919" s="246">
        <v>2019</v>
      </c>
      <c r="H1919" s="246">
        <v>5</v>
      </c>
      <c r="I1919" s="246">
        <v>24</v>
      </c>
      <c r="J1919" s="246">
        <v>1</v>
      </c>
      <c r="K1919" s="246" t="s">
        <v>925</v>
      </c>
      <c r="L1919" s="247">
        <v>3</v>
      </c>
      <c r="M1919" s="246">
        <v>301759</v>
      </c>
      <c r="N1919" s="246">
        <v>2752975</v>
      </c>
      <c r="O1919" s="246">
        <v>11</v>
      </c>
      <c r="P1919" s="246">
        <v>5</v>
      </c>
      <c r="Q1919" s="246">
        <v>0</v>
      </c>
      <c r="R1919" s="246"/>
      <c r="S1919" s="246" t="s">
        <v>90</v>
      </c>
      <c r="T1919" s="246" t="s">
        <v>26</v>
      </c>
      <c r="U1919" s="246"/>
      <c r="V1919" t="str">
        <f>INDEX(樣區!H:H,MATCH(F1919,樣區!E:E,0))</f>
        <v>3月,5月</v>
      </c>
      <c r="W1919" s="3" t="str">
        <f t="shared" si="363"/>
        <v>Y</v>
      </c>
      <c r="X1919" s="3" t="str">
        <f t="shared" si="364"/>
        <v/>
      </c>
      <c r="Y1919" s="3" t="str">
        <f t="shared" si="365"/>
        <v>時間太晚</v>
      </c>
      <c r="Z1919" s="3" t="str">
        <f t="shared" si="366"/>
        <v/>
      </c>
      <c r="AA1919" s="3" t="str">
        <f t="shared" si="367"/>
        <v/>
      </c>
      <c r="AB1919" s="249" t="str">
        <f t="shared" si="368"/>
        <v/>
      </c>
      <c r="AC1919" s="3" t="str">
        <f t="shared" si="369"/>
        <v/>
      </c>
      <c r="AD1919" s="5" t="str">
        <f t="shared" si="374"/>
        <v/>
      </c>
      <c r="AE1919" s="3" t="str">
        <f t="shared" si="370"/>
        <v/>
      </c>
      <c r="AF1919" s="3"/>
      <c r="AH1919">
        <f>MATCH(ROUND(M1919,0)&amp;ROUND(N1919,0),樣點!N:N,0)</f>
        <v>671</v>
      </c>
      <c r="AI1919" s="5">
        <f t="shared" si="371"/>
        <v>7.6388890156522393E-3</v>
      </c>
    </row>
    <row r="1920" spans="3:35">
      <c r="C1920" s="246" t="s">
        <v>824</v>
      </c>
      <c r="D1920" s="246" t="s">
        <v>907</v>
      </c>
      <c r="E1920" s="246" t="s">
        <v>923</v>
      </c>
      <c r="F1920" s="246" t="s">
        <v>924</v>
      </c>
      <c r="G1920" s="246">
        <v>2019</v>
      </c>
      <c r="H1920" s="246">
        <v>5</v>
      </c>
      <c r="I1920" s="246">
        <v>24</v>
      </c>
      <c r="J1920" s="246">
        <v>1</v>
      </c>
      <c r="K1920" s="246" t="s">
        <v>925</v>
      </c>
      <c r="L1920" s="247">
        <v>4</v>
      </c>
      <c r="M1920" s="246">
        <v>301625</v>
      </c>
      <c r="N1920" s="246">
        <v>2753126</v>
      </c>
      <c r="O1920" s="246">
        <v>11</v>
      </c>
      <c r="P1920" s="246">
        <v>16</v>
      </c>
      <c r="Q1920" s="246">
        <v>0</v>
      </c>
      <c r="R1920" s="246"/>
      <c r="S1920" s="246" t="s">
        <v>90</v>
      </c>
      <c r="T1920" s="246" t="s">
        <v>926</v>
      </c>
      <c r="U1920" s="246"/>
      <c r="V1920" t="str">
        <f>INDEX(樣區!H:H,MATCH(F1920,樣區!E:E,0))</f>
        <v>3月,5月</v>
      </c>
      <c r="W1920" s="3" t="str">
        <f t="shared" si="363"/>
        <v>Y</v>
      </c>
      <c r="X1920" s="3" t="str">
        <f t="shared" si="364"/>
        <v/>
      </c>
      <c r="Y1920" s="3" t="str">
        <f t="shared" si="365"/>
        <v>時間太晚</v>
      </c>
      <c r="Z1920" s="3" t="str">
        <f t="shared" si="366"/>
        <v/>
      </c>
      <c r="AA1920" s="3" t="str">
        <f t="shared" si="367"/>
        <v/>
      </c>
      <c r="AB1920" s="249" t="str">
        <f t="shared" si="368"/>
        <v/>
      </c>
      <c r="AC1920" s="3" t="str">
        <f t="shared" si="369"/>
        <v>請填最主要的棲地類型，其餘的可在備注補充說明</v>
      </c>
      <c r="AD1920" s="5" t="str">
        <f t="shared" si="374"/>
        <v/>
      </c>
      <c r="AE1920" s="3" t="str">
        <f t="shared" si="370"/>
        <v/>
      </c>
      <c r="AF1920" s="3"/>
      <c r="AH1920">
        <f>MATCH(ROUND(M1920,0)&amp;ROUND(N1920,0),樣點!N:N,0)</f>
        <v>672</v>
      </c>
      <c r="AI1920" s="5">
        <f t="shared" si="371"/>
        <v>1.1805556016042829E-2</v>
      </c>
    </row>
    <row r="1921" spans="3:35">
      <c r="C1921" s="246" t="s">
        <v>824</v>
      </c>
      <c r="D1921" s="246" t="s">
        <v>907</v>
      </c>
      <c r="E1921" s="246" t="s">
        <v>923</v>
      </c>
      <c r="F1921" s="246" t="s">
        <v>924</v>
      </c>
      <c r="G1921" s="246">
        <v>2019</v>
      </c>
      <c r="H1921" s="246">
        <v>5</v>
      </c>
      <c r="I1921" s="246">
        <v>24</v>
      </c>
      <c r="J1921" s="246">
        <v>1</v>
      </c>
      <c r="K1921" s="246" t="s">
        <v>925</v>
      </c>
      <c r="L1921" s="247">
        <v>5</v>
      </c>
      <c r="M1921" s="246">
        <v>301477</v>
      </c>
      <c r="N1921" s="246">
        <v>2752987</v>
      </c>
      <c r="O1921" s="246">
        <v>11</v>
      </c>
      <c r="P1921" s="246">
        <v>33</v>
      </c>
      <c r="Q1921" s="246">
        <v>0</v>
      </c>
      <c r="R1921" s="246"/>
      <c r="S1921" s="246" t="s">
        <v>90</v>
      </c>
      <c r="T1921" s="246" t="s">
        <v>26</v>
      </c>
      <c r="U1921" s="246"/>
      <c r="V1921" t="str">
        <f>INDEX(樣區!H:H,MATCH(F1921,樣區!E:E,0))</f>
        <v>3月,5月</v>
      </c>
      <c r="W1921" s="3" t="str">
        <f t="shared" si="363"/>
        <v>Y</v>
      </c>
      <c r="X1921" s="3" t="str">
        <f t="shared" si="364"/>
        <v/>
      </c>
      <c r="Y1921" s="3" t="str">
        <f t="shared" si="365"/>
        <v>時間太晚</v>
      </c>
      <c r="Z1921" s="3" t="str">
        <f t="shared" si="366"/>
        <v/>
      </c>
      <c r="AA1921" s="3" t="str">
        <f t="shared" si="367"/>
        <v/>
      </c>
      <c r="AB1921" s="249" t="str">
        <f t="shared" si="368"/>
        <v/>
      </c>
      <c r="AC1921" s="3" t="str">
        <f t="shared" si="369"/>
        <v/>
      </c>
      <c r="AD1921" s="5" t="str">
        <f t="shared" si="374"/>
        <v/>
      </c>
      <c r="AE1921" s="3" t="str">
        <f t="shared" si="370"/>
        <v/>
      </c>
      <c r="AF1921" s="3"/>
      <c r="AH1921">
        <f>MATCH(ROUND(M1921,0)&amp;ROUND(N1921,0),樣點!N:N,0)</f>
        <v>673</v>
      </c>
      <c r="AI1921" s="5">
        <f t="shared" si="371"/>
        <v>9.0277770068496466E-3</v>
      </c>
    </row>
    <row r="1922" spans="3:35">
      <c r="C1922" s="246" t="s">
        <v>824</v>
      </c>
      <c r="D1922" s="246" t="s">
        <v>907</v>
      </c>
      <c r="E1922" s="246" t="s">
        <v>923</v>
      </c>
      <c r="F1922" s="246" t="s">
        <v>924</v>
      </c>
      <c r="G1922" s="246">
        <v>2019</v>
      </c>
      <c r="H1922" s="246">
        <v>5</v>
      </c>
      <c r="I1922" s="246">
        <v>24</v>
      </c>
      <c r="J1922" s="246">
        <v>1</v>
      </c>
      <c r="K1922" s="246" t="s">
        <v>925</v>
      </c>
      <c r="L1922" s="247">
        <v>6</v>
      </c>
      <c r="M1922" s="246">
        <v>301518</v>
      </c>
      <c r="N1922" s="246">
        <v>2752786</v>
      </c>
      <c r="O1922" s="246">
        <v>11</v>
      </c>
      <c r="P1922" s="246">
        <v>46</v>
      </c>
      <c r="Q1922" s="246">
        <v>0</v>
      </c>
      <c r="R1922" s="246"/>
      <c r="S1922" s="246" t="s">
        <v>90</v>
      </c>
      <c r="T1922" s="246" t="s">
        <v>26</v>
      </c>
      <c r="U1922" s="246"/>
      <c r="V1922" t="str">
        <f>INDEX(樣區!H:H,MATCH(F1922,樣區!E:E,0))</f>
        <v>3月,5月</v>
      </c>
      <c r="W1922" s="3" t="str">
        <f t="shared" ref="W1922:W1985" si="375">IF(ISNUMBER(AH1922),"Y","N")</f>
        <v>Y</v>
      </c>
      <c r="X1922" s="3" t="str">
        <f t="shared" ref="X1922:X1985" si="376">IF(OR(ISBLANK(H1922),ISBLANK(I1922)),"需記錄日期","")</f>
        <v/>
      </c>
      <c r="Y1922" s="3" t="str">
        <f t="shared" ref="Y1922:Y1985" si="377">IF(O1922&gt;9,"時間太晚","")</f>
        <v>時間太晚</v>
      </c>
      <c r="Z1922" s="3" t="str">
        <f t="shared" ref="Z1922:Z1985" si="378">IF(ISBLANK(Q1922),"需記錄數量",IF(Q1922&gt;2,"2隻以上，請記為猴群",""))</f>
        <v/>
      </c>
      <c r="AA1922" s="3" t="str">
        <f t="shared" ref="AA1922:AA1985" si="379">IF(OR(Q1922=1,Q1922=2),IF(ISTEXT(R1922),"","需記錄距離"),"")</f>
        <v/>
      </c>
      <c r="AB1922" s="249" t="str">
        <f t="shared" ref="AB1922:AB1985" si="380">IF(S1922="Y",IF(Q1922&lt;&gt;2,"有叫聲應為猴群",""),"")</f>
        <v/>
      </c>
      <c r="AC1922" s="3" t="str">
        <f t="shared" ref="AC1922:AC1985" si="381">IF(ISBLANK(T1922),"需記錄棲地類型",IF(LEN(T1922)&lt;&gt;2,"請填最主要的棲地類型，其餘的可在備注補充說明",""))</f>
        <v/>
      </c>
      <c r="AD1922" s="5" t="str">
        <f t="shared" si="374"/>
        <v/>
      </c>
      <c r="AE1922" s="3" t="str">
        <f t="shared" ref="AE1922:AE1985" si="382">IF(COUNTIF(U1922,"*搖樹*")=1,IF(Q1922&lt;&gt;2,"有搖樹行為應為猴群",""),"")</f>
        <v/>
      </c>
      <c r="AF1922" s="3"/>
      <c r="AH1922">
        <f>MATCH(ROUND(M1922,0)&amp;ROUND(N1922,0),樣點!N:N,0)</f>
        <v>674</v>
      </c>
      <c r="AI1922" s="5" t="str">
        <f t="shared" ref="AI1922:AI1985" si="383">IF((F1923&amp;J1923)=(F1922&amp;J1922),ABS((DATE(G1923,H1923,I1923)&amp;TIME(O1923,P1923,0))-(DATE(G1922,H1922,I1922)&amp;TIME(O1922,P1922,0))),"")</f>
        <v/>
      </c>
    </row>
    <row r="1923" spans="3:35">
      <c r="C1923" s="246" t="s">
        <v>824</v>
      </c>
      <c r="D1923" s="246" t="s">
        <v>907</v>
      </c>
      <c r="E1923" s="246" t="s">
        <v>927</v>
      </c>
      <c r="F1923" s="246" t="s">
        <v>928</v>
      </c>
      <c r="G1923" s="246">
        <v>2019</v>
      </c>
      <c r="H1923" s="246">
        <v>5</v>
      </c>
      <c r="I1923" s="246">
        <v>31</v>
      </c>
      <c r="J1923" s="246">
        <v>1</v>
      </c>
      <c r="K1923" s="246" t="s">
        <v>929</v>
      </c>
      <c r="L1923" s="247">
        <v>1</v>
      </c>
      <c r="M1923" s="246">
        <v>303612</v>
      </c>
      <c r="N1923" s="246">
        <v>2752048</v>
      </c>
      <c r="O1923" s="246">
        <v>10</v>
      </c>
      <c r="P1923" s="246">
        <v>5</v>
      </c>
      <c r="Q1923" s="246">
        <v>0</v>
      </c>
      <c r="R1923" s="246"/>
      <c r="S1923" s="246" t="s">
        <v>90</v>
      </c>
      <c r="T1923" s="246" t="s">
        <v>26</v>
      </c>
      <c r="U1923" s="246"/>
      <c r="V1923" t="str">
        <f>INDEX(樣區!H:H,MATCH(F1923,樣區!E:E,0))</f>
        <v>3月,5月</v>
      </c>
      <c r="W1923" s="3" t="str">
        <f t="shared" si="375"/>
        <v>N</v>
      </c>
      <c r="X1923" s="3" t="str">
        <f t="shared" si="376"/>
        <v/>
      </c>
      <c r="Y1923" s="3" t="str">
        <f t="shared" si="377"/>
        <v>時間太晚</v>
      </c>
      <c r="Z1923" s="3" t="str">
        <f t="shared" si="378"/>
        <v/>
      </c>
      <c r="AA1923" s="3" t="str">
        <f t="shared" si="379"/>
        <v/>
      </c>
      <c r="AB1923" s="2" t="str">
        <f t="shared" si="380"/>
        <v/>
      </c>
      <c r="AC1923" s="3" t="str">
        <f t="shared" si="381"/>
        <v/>
      </c>
      <c r="AD1923" s="5" t="str">
        <f t="shared" ref="AD1923:AD1928" si="384">IF(ISBLANK(O1923),"需記錄時間",IFERROR(IF((AI1923-TIME(0,5,59))&lt;0,"需計滿6分鍾",""),""))</f>
        <v/>
      </c>
      <c r="AE1923" s="3" t="str">
        <f t="shared" si="382"/>
        <v/>
      </c>
      <c r="AF1923" s="3"/>
      <c r="AH1923" t="e">
        <f>MATCH(ROUND(M1923,0)&amp;ROUND(N1923,0),樣點!N:N,0)</f>
        <v>#N/A</v>
      </c>
      <c r="AI1923" s="5">
        <f t="shared" si="383"/>
        <v>1.0416666977107525E-2</v>
      </c>
    </row>
    <row r="1924" spans="3:35">
      <c r="C1924" s="246" t="s">
        <v>824</v>
      </c>
      <c r="D1924" s="246" t="s">
        <v>907</v>
      </c>
      <c r="E1924" s="246" t="s">
        <v>927</v>
      </c>
      <c r="F1924" s="246" t="s">
        <v>928</v>
      </c>
      <c r="G1924" s="246">
        <v>2019</v>
      </c>
      <c r="H1924" s="246">
        <v>5</v>
      </c>
      <c r="I1924" s="246">
        <v>31</v>
      </c>
      <c r="J1924" s="246">
        <v>1</v>
      </c>
      <c r="K1924" s="246" t="s">
        <v>929</v>
      </c>
      <c r="L1924" s="247">
        <v>2</v>
      </c>
      <c r="M1924" s="246">
        <v>303450</v>
      </c>
      <c r="N1924" s="246">
        <v>2751351</v>
      </c>
      <c r="O1924" s="246">
        <v>10</v>
      </c>
      <c r="P1924" s="246">
        <v>20</v>
      </c>
      <c r="Q1924" s="246">
        <v>0</v>
      </c>
      <c r="R1924" s="246"/>
      <c r="S1924" s="246" t="s">
        <v>90</v>
      </c>
      <c r="T1924" s="246" t="s">
        <v>26</v>
      </c>
      <c r="U1924" s="246"/>
      <c r="V1924" t="str">
        <f>INDEX(樣區!H:H,MATCH(F1924,樣區!E:E,0))</f>
        <v>3月,5月</v>
      </c>
      <c r="W1924" s="3" t="str">
        <f t="shared" si="375"/>
        <v>N</v>
      </c>
      <c r="X1924" s="3" t="str">
        <f t="shared" si="376"/>
        <v/>
      </c>
      <c r="Y1924" s="3" t="str">
        <f t="shared" si="377"/>
        <v>時間太晚</v>
      </c>
      <c r="Z1924" s="3" t="str">
        <f t="shared" si="378"/>
        <v/>
      </c>
      <c r="AA1924" s="3" t="str">
        <f t="shared" si="379"/>
        <v/>
      </c>
      <c r="AB1924" s="2" t="str">
        <f t="shared" si="380"/>
        <v/>
      </c>
      <c r="AC1924" s="3" t="str">
        <f t="shared" si="381"/>
        <v/>
      </c>
      <c r="AD1924" s="5" t="str">
        <f t="shared" si="384"/>
        <v/>
      </c>
      <c r="AE1924" s="3" t="str">
        <f t="shared" si="382"/>
        <v/>
      </c>
      <c r="AF1924" s="3"/>
      <c r="AH1924" t="e">
        <f>MATCH(ROUND(M1924,0)&amp;ROUND(N1924,0),樣點!N:N,0)</f>
        <v>#N/A</v>
      </c>
      <c r="AI1924" s="5">
        <f t="shared" si="383"/>
        <v>1.5972222026903182E-2</v>
      </c>
    </row>
    <row r="1925" spans="3:35">
      <c r="C1925" s="246" t="s">
        <v>824</v>
      </c>
      <c r="D1925" s="246" t="s">
        <v>907</v>
      </c>
      <c r="E1925" s="246" t="s">
        <v>927</v>
      </c>
      <c r="F1925" s="246" t="s">
        <v>928</v>
      </c>
      <c r="G1925" s="246">
        <v>2019</v>
      </c>
      <c r="H1925" s="246">
        <v>5</v>
      </c>
      <c r="I1925" s="246">
        <v>31</v>
      </c>
      <c r="J1925" s="246">
        <v>1</v>
      </c>
      <c r="K1925" s="246" t="s">
        <v>929</v>
      </c>
      <c r="L1925" s="247">
        <v>3</v>
      </c>
      <c r="M1925" s="246">
        <v>303785</v>
      </c>
      <c r="N1925" s="246">
        <v>2752118</v>
      </c>
      <c r="O1925" s="246">
        <v>10</v>
      </c>
      <c r="P1925" s="246">
        <v>43</v>
      </c>
      <c r="Q1925" s="246">
        <v>0</v>
      </c>
      <c r="R1925" s="246"/>
      <c r="S1925" s="246" t="s">
        <v>90</v>
      </c>
      <c r="T1925" s="246" t="s">
        <v>26</v>
      </c>
      <c r="U1925" s="246"/>
      <c r="V1925" t="str">
        <f>INDEX(樣區!H:H,MATCH(F1925,樣區!E:E,0))</f>
        <v>3月,5月</v>
      </c>
      <c r="W1925" s="3" t="str">
        <f t="shared" si="375"/>
        <v>N</v>
      </c>
      <c r="X1925" s="3" t="str">
        <f t="shared" si="376"/>
        <v/>
      </c>
      <c r="Y1925" s="3" t="str">
        <f t="shared" si="377"/>
        <v>時間太晚</v>
      </c>
      <c r="Z1925" s="3" t="str">
        <f t="shared" si="378"/>
        <v/>
      </c>
      <c r="AA1925" s="3" t="str">
        <f t="shared" si="379"/>
        <v/>
      </c>
      <c r="AB1925" s="2" t="str">
        <f t="shared" si="380"/>
        <v/>
      </c>
      <c r="AC1925" s="3" t="str">
        <f t="shared" si="381"/>
        <v/>
      </c>
      <c r="AD1925" s="5" t="str">
        <f t="shared" si="384"/>
        <v/>
      </c>
      <c r="AE1925" s="3" t="str">
        <f t="shared" si="382"/>
        <v/>
      </c>
      <c r="AF1925" s="3"/>
      <c r="AH1925" t="e">
        <f>MATCH(ROUND(M1925,0)&amp;ROUND(N1925,0),樣點!N:N,0)</f>
        <v>#N/A</v>
      </c>
      <c r="AI1925" s="5">
        <f t="shared" si="383"/>
        <v>1.2500000011641532E-2</v>
      </c>
    </row>
    <row r="1926" spans="3:35">
      <c r="C1926" s="246" t="s">
        <v>824</v>
      </c>
      <c r="D1926" s="246" t="s">
        <v>907</v>
      </c>
      <c r="E1926" s="246" t="s">
        <v>927</v>
      </c>
      <c r="F1926" s="246" t="s">
        <v>928</v>
      </c>
      <c r="G1926" s="246">
        <v>2019</v>
      </c>
      <c r="H1926" s="246">
        <v>5</v>
      </c>
      <c r="I1926" s="246">
        <v>31</v>
      </c>
      <c r="J1926" s="246">
        <v>1</v>
      </c>
      <c r="K1926" s="246" t="s">
        <v>929</v>
      </c>
      <c r="L1926" s="247">
        <v>4</v>
      </c>
      <c r="M1926" s="246">
        <v>303728</v>
      </c>
      <c r="N1926" s="246">
        <v>2752435</v>
      </c>
      <c r="O1926" s="246">
        <v>11</v>
      </c>
      <c r="P1926" s="246">
        <v>1</v>
      </c>
      <c r="Q1926" s="246">
        <v>0</v>
      </c>
      <c r="R1926" s="246"/>
      <c r="S1926" s="246" t="s">
        <v>90</v>
      </c>
      <c r="T1926" s="246" t="s">
        <v>26</v>
      </c>
      <c r="U1926" s="246"/>
      <c r="V1926" t="str">
        <f>INDEX(樣區!H:H,MATCH(F1926,樣區!E:E,0))</f>
        <v>3月,5月</v>
      </c>
      <c r="W1926" s="3" t="str">
        <f t="shared" si="375"/>
        <v>N</v>
      </c>
      <c r="X1926" s="3" t="str">
        <f t="shared" si="376"/>
        <v/>
      </c>
      <c r="Y1926" s="3" t="str">
        <f t="shared" si="377"/>
        <v>時間太晚</v>
      </c>
      <c r="Z1926" s="3" t="str">
        <f t="shared" si="378"/>
        <v/>
      </c>
      <c r="AA1926" s="3" t="str">
        <f t="shared" si="379"/>
        <v/>
      </c>
      <c r="AB1926" s="2" t="str">
        <f t="shared" si="380"/>
        <v/>
      </c>
      <c r="AC1926" s="3" t="str">
        <f t="shared" si="381"/>
        <v/>
      </c>
      <c r="AD1926" s="5" t="str">
        <f t="shared" si="384"/>
        <v/>
      </c>
      <c r="AE1926" s="3" t="str">
        <f t="shared" si="382"/>
        <v/>
      </c>
      <c r="AF1926" s="3"/>
      <c r="AH1926" t="e">
        <f>MATCH(ROUND(M1926,0)&amp;ROUND(N1926,0),樣點!N:N,0)</f>
        <v>#N/A</v>
      </c>
      <c r="AI1926" s="5">
        <f t="shared" si="383"/>
        <v>6.3194443995598704E-2</v>
      </c>
    </row>
    <row r="1927" spans="3:35">
      <c r="C1927" s="246" t="s">
        <v>824</v>
      </c>
      <c r="D1927" s="246" t="s">
        <v>907</v>
      </c>
      <c r="E1927" s="246" t="s">
        <v>927</v>
      </c>
      <c r="F1927" s="246" t="s">
        <v>928</v>
      </c>
      <c r="G1927" s="246">
        <v>2019</v>
      </c>
      <c r="H1927" s="246">
        <v>5</v>
      </c>
      <c r="I1927" s="246">
        <v>31</v>
      </c>
      <c r="J1927" s="246">
        <v>1</v>
      </c>
      <c r="K1927" s="246" t="s">
        <v>929</v>
      </c>
      <c r="L1927" s="247">
        <v>5</v>
      </c>
      <c r="M1927" s="246">
        <v>303658</v>
      </c>
      <c r="N1927" s="246">
        <v>2752840</v>
      </c>
      <c r="O1927" s="246">
        <v>9</v>
      </c>
      <c r="P1927" s="246">
        <v>30</v>
      </c>
      <c r="Q1927" s="246">
        <v>0</v>
      </c>
      <c r="R1927" s="246"/>
      <c r="S1927" s="246" t="s">
        <v>90</v>
      </c>
      <c r="T1927" s="246" t="s">
        <v>26</v>
      </c>
      <c r="U1927" s="246"/>
      <c r="V1927" t="str">
        <f>INDEX(樣區!H:H,MATCH(F1927,樣區!E:E,0))</f>
        <v>3月,5月</v>
      </c>
      <c r="W1927" s="3" t="str">
        <f t="shared" si="375"/>
        <v>N</v>
      </c>
      <c r="X1927" s="3" t="str">
        <f t="shared" si="376"/>
        <v/>
      </c>
      <c r="Y1927" s="3" t="str">
        <f t="shared" si="377"/>
        <v/>
      </c>
      <c r="Z1927" s="3" t="str">
        <f t="shared" si="378"/>
        <v/>
      </c>
      <c r="AA1927" s="3" t="str">
        <f t="shared" si="379"/>
        <v/>
      </c>
      <c r="AB1927" s="2" t="str">
        <f t="shared" si="380"/>
        <v/>
      </c>
      <c r="AC1927" s="3" t="str">
        <f t="shared" si="381"/>
        <v/>
      </c>
      <c r="AD1927" s="5" t="str">
        <f t="shared" si="384"/>
        <v/>
      </c>
      <c r="AE1927" s="3" t="str">
        <f t="shared" si="382"/>
        <v/>
      </c>
      <c r="AF1927" s="3"/>
      <c r="AH1927" t="e">
        <f>MATCH(ROUND(M1927,0)&amp;ROUND(N1927,0),樣點!N:N,0)</f>
        <v>#N/A</v>
      </c>
      <c r="AI1927" s="5">
        <f t="shared" si="383"/>
        <v>1.3888888992369175E-2</v>
      </c>
    </row>
    <row r="1928" spans="3:35">
      <c r="C1928" s="246" t="s">
        <v>824</v>
      </c>
      <c r="D1928" s="246" t="s">
        <v>907</v>
      </c>
      <c r="E1928" s="246" t="s">
        <v>927</v>
      </c>
      <c r="F1928" s="246" t="s">
        <v>928</v>
      </c>
      <c r="G1928" s="246">
        <v>2019</v>
      </c>
      <c r="H1928" s="246">
        <v>5</v>
      </c>
      <c r="I1928" s="246">
        <v>31</v>
      </c>
      <c r="J1928" s="246">
        <v>1</v>
      </c>
      <c r="K1928" s="246" t="s">
        <v>929</v>
      </c>
      <c r="L1928" s="247">
        <v>6</v>
      </c>
      <c r="M1928" s="246">
        <v>303860</v>
      </c>
      <c r="N1928" s="246">
        <v>2752820</v>
      </c>
      <c r="O1928" s="246">
        <v>9</v>
      </c>
      <c r="P1928" s="246">
        <v>50</v>
      </c>
      <c r="Q1928" s="246">
        <v>0</v>
      </c>
      <c r="R1928" s="246"/>
      <c r="S1928" s="246" t="s">
        <v>90</v>
      </c>
      <c r="T1928" s="246" t="s">
        <v>26</v>
      </c>
      <c r="U1928" s="246"/>
      <c r="V1928" t="str">
        <f>INDEX(樣區!H:H,MATCH(F1928,樣區!E:E,0))</f>
        <v>3月,5月</v>
      </c>
      <c r="W1928" s="3" t="str">
        <f t="shared" si="375"/>
        <v>N</v>
      </c>
      <c r="X1928" s="3" t="str">
        <f t="shared" si="376"/>
        <v/>
      </c>
      <c r="Y1928" s="3" t="str">
        <f t="shared" si="377"/>
        <v/>
      </c>
      <c r="Z1928" s="3" t="str">
        <f t="shared" si="378"/>
        <v/>
      </c>
      <c r="AA1928" s="3" t="str">
        <f t="shared" si="379"/>
        <v/>
      </c>
      <c r="AB1928" s="2" t="str">
        <f t="shared" si="380"/>
        <v/>
      </c>
      <c r="AC1928" s="3" t="str">
        <f t="shared" si="381"/>
        <v/>
      </c>
      <c r="AD1928" s="5" t="str">
        <f t="shared" si="384"/>
        <v/>
      </c>
      <c r="AE1928" s="3" t="str">
        <f t="shared" si="382"/>
        <v/>
      </c>
      <c r="AF1928" s="3"/>
      <c r="AH1928" t="e">
        <f>MATCH(ROUND(M1928,0)&amp;ROUND(N1928,0),樣點!N:N,0)</f>
        <v>#N/A</v>
      </c>
      <c r="AI1928" s="5" t="str">
        <f t="shared" si="383"/>
        <v/>
      </c>
    </row>
    <row r="1929" spans="3:35">
      <c r="C1929" s="246" t="s">
        <v>824</v>
      </c>
      <c r="D1929" s="246" t="s">
        <v>907</v>
      </c>
      <c r="E1929" s="246" t="s">
        <v>930</v>
      </c>
      <c r="F1929" s="246" t="s">
        <v>931</v>
      </c>
      <c r="G1929" s="246">
        <v>2019</v>
      </c>
      <c r="H1929" s="246">
        <v>5</v>
      </c>
      <c r="I1929" s="246">
        <v>28</v>
      </c>
      <c r="J1929" s="246">
        <v>1</v>
      </c>
      <c r="K1929" s="246" t="s">
        <v>932</v>
      </c>
      <c r="L1929" s="247">
        <v>1</v>
      </c>
      <c r="M1929" s="246">
        <v>299788</v>
      </c>
      <c r="N1929" s="246">
        <v>2752724</v>
      </c>
      <c r="O1929" s="246">
        <v>11</v>
      </c>
      <c r="P1929" s="246">
        <v>40</v>
      </c>
      <c r="Q1929" s="246">
        <v>0</v>
      </c>
      <c r="R1929" s="246"/>
      <c r="S1929" s="246" t="s">
        <v>90</v>
      </c>
      <c r="T1929" s="246" t="s">
        <v>26</v>
      </c>
      <c r="U1929" s="246"/>
      <c r="V1929" t="str">
        <f>INDEX(樣區!H:H,MATCH(F1929,樣區!E:E,0))</f>
        <v>3月,5月</v>
      </c>
      <c r="W1929" s="3" t="str">
        <f t="shared" si="375"/>
        <v>Y</v>
      </c>
      <c r="X1929" s="3" t="str">
        <f t="shared" si="376"/>
        <v/>
      </c>
      <c r="Y1929" s="3" t="str">
        <f t="shared" si="377"/>
        <v>時間太晚</v>
      </c>
      <c r="Z1929" s="3" t="str">
        <f t="shared" si="378"/>
        <v/>
      </c>
      <c r="AA1929" s="3" t="str">
        <f t="shared" si="379"/>
        <v/>
      </c>
      <c r="AB1929" s="249" t="str">
        <f t="shared" si="380"/>
        <v/>
      </c>
      <c r="AC1929" s="3" t="str">
        <f t="shared" si="381"/>
        <v/>
      </c>
      <c r="AD1929" s="5" t="str">
        <f t="shared" ref="AD1929:AD1946" si="385">IF(ISBLANK(O1929),"需記錄時間",IFERROR(IF((AI1929-TIME(0,5,59))&lt;0,"需計滿6分鐘",""),""))</f>
        <v>需計滿6分鐘</v>
      </c>
      <c r="AE1929" s="3" t="str">
        <f t="shared" si="382"/>
        <v/>
      </c>
      <c r="AF1929" s="3"/>
      <c r="AH1929">
        <f>MATCH(ROUND(M1929,0)&amp;ROUND(N1929,0),樣點!N:N,0)</f>
        <v>681</v>
      </c>
      <c r="AI1929" s="5">
        <f t="shared" si="383"/>
        <v>2.77777697192505E-3</v>
      </c>
    </row>
    <row r="1930" spans="3:35">
      <c r="C1930" s="246" t="s">
        <v>824</v>
      </c>
      <c r="D1930" s="246" t="s">
        <v>907</v>
      </c>
      <c r="E1930" s="246" t="s">
        <v>930</v>
      </c>
      <c r="F1930" s="246" t="s">
        <v>931</v>
      </c>
      <c r="G1930" s="246">
        <v>2019</v>
      </c>
      <c r="H1930" s="246">
        <v>5</v>
      </c>
      <c r="I1930" s="246">
        <v>28</v>
      </c>
      <c r="J1930" s="246">
        <v>1</v>
      </c>
      <c r="K1930" s="246" t="s">
        <v>932</v>
      </c>
      <c r="L1930" s="247">
        <v>2</v>
      </c>
      <c r="M1930" s="246">
        <v>299991</v>
      </c>
      <c r="N1930" s="246">
        <v>2752601</v>
      </c>
      <c r="O1930" s="246">
        <v>11</v>
      </c>
      <c r="P1930" s="246">
        <v>44</v>
      </c>
      <c r="Q1930" s="246">
        <v>0</v>
      </c>
      <c r="R1930" s="246"/>
      <c r="S1930" s="246" t="s">
        <v>90</v>
      </c>
      <c r="T1930" s="246" t="s">
        <v>133</v>
      </c>
      <c r="U1930" s="246"/>
      <c r="V1930" t="str">
        <f>INDEX(樣區!H:H,MATCH(F1930,樣區!E:E,0))</f>
        <v>3月,5月</v>
      </c>
      <c r="W1930" s="3" t="str">
        <f t="shared" si="375"/>
        <v>Y</v>
      </c>
      <c r="X1930" s="3" t="str">
        <f t="shared" si="376"/>
        <v/>
      </c>
      <c r="Y1930" s="3" t="str">
        <f t="shared" si="377"/>
        <v>時間太晚</v>
      </c>
      <c r="Z1930" s="3" t="str">
        <f t="shared" si="378"/>
        <v/>
      </c>
      <c r="AA1930" s="3" t="str">
        <f t="shared" si="379"/>
        <v/>
      </c>
      <c r="AB1930" s="249" t="str">
        <f t="shared" si="380"/>
        <v/>
      </c>
      <c r="AC1930" s="3" t="str">
        <f t="shared" si="381"/>
        <v/>
      </c>
      <c r="AD1930" s="5" t="str">
        <f t="shared" si="385"/>
        <v/>
      </c>
      <c r="AE1930" s="3" t="str">
        <f t="shared" si="382"/>
        <v/>
      </c>
      <c r="AF1930" s="3"/>
      <c r="AH1930">
        <f>MATCH(ROUND(M1930,0)&amp;ROUND(N1930,0),樣點!N:N,0)</f>
        <v>682</v>
      </c>
      <c r="AI1930" s="5">
        <f t="shared" si="383"/>
        <v>8.3333340007811785E-3</v>
      </c>
    </row>
    <row r="1931" spans="3:35">
      <c r="C1931" s="246" t="s">
        <v>824</v>
      </c>
      <c r="D1931" s="246" t="s">
        <v>907</v>
      </c>
      <c r="E1931" s="246" t="s">
        <v>930</v>
      </c>
      <c r="F1931" s="246" t="s">
        <v>931</v>
      </c>
      <c r="G1931" s="246">
        <v>2019</v>
      </c>
      <c r="H1931" s="246">
        <v>5</v>
      </c>
      <c r="I1931" s="246">
        <v>28</v>
      </c>
      <c r="J1931" s="246">
        <v>1</v>
      </c>
      <c r="K1931" s="246" t="s">
        <v>932</v>
      </c>
      <c r="L1931" s="247">
        <v>3</v>
      </c>
      <c r="M1931" s="246">
        <v>300435</v>
      </c>
      <c r="N1931" s="246">
        <v>2752766</v>
      </c>
      <c r="O1931" s="246">
        <v>11</v>
      </c>
      <c r="P1931" s="246">
        <v>56</v>
      </c>
      <c r="Q1931" s="246">
        <v>0</v>
      </c>
      <c r="R1931" s="246"/>
      <c r="S1931" s="246" t="s">
        <v>90</v>
      </c>
      <c r="T1931" s="246" t="s">
        <v>50</v>
      </c>
      <c r="U1931" s="246"/>
      <c r="V1931" t="str">
        <f>INDEX(樣區!H:H,MATCH(F1931,樣區!E:E,0))</f>
        <v>3月,5月</v>
      </c>
      <c r="W1931" s="3" t="str">
        <f t="shared" si="375"/>
        <v>Y</v>
      </c>
      <c r="X1931" s="3" t="str">
        <f t="shared" si="376"/>
        <v/>
      </c>
      <c r="Y1931" s="3" t="str">
        <f t="shared" si="377"/>
        <v>時間太晚</v>
      </c>
      <c r="Z1931" s="3" t="str">
        <f t="shared" si="378"/>
        <v/>
      </c>
      <c r="AA1931" s="3" t="str">
        <f t="shared" si="379"/>
        <v/>
      </c>
      <c r="AB1931" s="249" t="str">
        <f t="shared" si="380"/>
        <v/>
      </c>
      <c r="AC1931" s="3" t="str">
        <f t="shared" si="381"/>
        <v/>
      </c>
      <c r="AD1931" s="5" t="str">
        <f t="shared" si="385"/>
        <v/>
      </c>
      <c r="AE1931" s="3" t="str">
        <f t="shared" si="382"/>
        <v/>
      </c>
      <c r="AF1931" s="3"/>
      <c r="AH1931">
        <f>MATCH(ROUND(M1931,0)&amp;ROUND(N1931,0),樣點!N:N,0)</f>
        <v>683</v>
      </c>
      <c r="AI1931" s="5">
        <f t="shared" si="383"/>
        <v>4.3750000011641532E-2</v>
      </c>
    </row>
    <row r="1932" spans="3:35">
      <c r="C1932" s="246" t="s">
        <v>824</v>
      </c>
      <c r="D1932" s="246" t="s">
        <v>907</v>
      </c>
      <c r="E1932" s="246" t="s">
        <v>930</v>
      </c>
      <c r="F1932" s="246" t="s">
        <v>931</v>
      </c>
      <c r="G1932" s="246">
        <v>2019</v>
      </c>
      <c r="H1932" s="246">
        <v>5</v>
      </c>
      <c r="I1932" s="246">
        <v>28</v>
      </c>
      <c r="J1932" s="246">
        <v>1</v>
      </c>
      <c r="K1932" s="246" t="s">
        <v>932</v>
      </c>
      <c r="L1932" s="247">
        <v>4</v>
      </c>
      <c r="M1932" s="246">
        <v>300633</v>
      </c>
      <c r="N1932" s="246">
        <v>2752900</v>
      </c>
      <c r="O1932" s="246">
        <v>12</v>
      </c>
      <c r="P1932" s="246">
        <v>59</v>
      </c>
      <c r="Q1932" s="246">
        <v>0</v>
      </c>
      <c r="R1932" s="246"/>
      <c r="S1932" s="246" t="s">
        <v>90</v>
      </c>
      <c r="T1932" s="246" t="s">
        <v>31</v>
      </c>
      <c r="U1932" s="246"/>
      <c r="V1932" t="str">
        <f>INDEX(樣區!H:H,MATCH(F1932,樣區!E:E,0))</f>
        <v>3月,5月</v>
      </c>
      <c r="W1932" s="3" t="str">
        <f t="shared" si="375"/>
        <v>Y</v>
      </c>
      <c r="X1932" s="3" t="str">
        <f t="shared" si="376"/>
        <v/>
      </c>
      <c r="Y1932" s="3" t="str">
        <f t="shared" si="377"/>
        <v>時間太晚</v>
      </c>
      <c r="Z1932" s="3" t="str">
        <f t="shared" si="378"/>
        <v/>
      </c>
      <c r="AA1932" s="3" t="str">
        <f t="shared" si="379"/>
        <v/>
      </c>
      <c r="AB1932" s="249" t="str">
        <f t="shared" si="380"/>
        <v/>
      </c>
      <c r="AC1932" s="3" t="str">
        <f t="shared" si="381"/>
        <v/>
      </c>
      <c r="AD1932" s="5" t="str">
        <f t="shared" si="385"/>
        <v/>
      </c>
      <c r="AE1932" s="3" t="str">
        <f t="shared" si="382"/>
        <v/>
      </c>
      <c r="AF1932" s="3"/>
      <c r="AH1932">
        <f>MATCH(ROUND(M1932,0)&amp;ROUND(N1932,0),樣點!N:N,0)</f>
        <v>684</v>
      </c>
      <c r="AI1932" s="5">
        <f t="shared" si="383"/>
        <v>3.9583334000781178E-2</v>
      </c>
    </row>
    <row r="1933" spans="3:35">
      <c r="C1933" s="246" t="s">
        <v>824</v>
      </c>
      <c r="D1933" s="246" t="s">
        <v>907</v>
      </c>
      <c r="E1933" s="246" t="s">
        <v>930</v>
      </c>
      <c r="F1933" s="246" t="s">
        <v>931</v>
      </c>
      <c r="G1933" s="246">
        <v>2019</v>
      </c>
      <c r="H1933" s="246">
        <v>5</v>
      </c>
      <c r="I1933" s="246">
        <v>28</v>
      </c>
      <c r="J1933" s="246">
        <v>1</v>
      </c>
      <c r="K1933" s="246" t="s">
        <v>932</v>
      </c>
      <c r="L1933" s="247">
        <v>5</v>
      </c>
      <c r="M1933" s="246">
        <v>300820</v>
      </c>
      <c r="N1933" s="246">
        <v>2753045</v>
      </c>
      <c r="O1933" s="246">
        <v>12</v>
      </c>
      <c r="P1933" s="246">
        <v>2</v>
      </c>
      <c r="Q1933" s="246">
        <v>0</v>
      </c>
      <c r="R1933" s="246"/>
      <c r="S1933" s="246" t="s">
        <v>90</v>
      </c>
      <c r="T1933" s="246" t="s">
        <v>230</v>
      </c>
      <c r="U1933" s="246"/>
      <c r="V1933" t="str">
        <f>INDEX(樣區!H:H,MATCH(F1933,樣區!E:E,0))</f>
        <v>3月,5月</v>
      </c>
      <c r="W1933" s="3" t="str">
        <f t="shared" si="375"/>
        <v>Y</v>
      </c>
      <c r="X1933" s="3" t="str">
        <f t="shared" si="376"/>
        <v/>
      </c>
      <c r="Y1933" s="3" t="str">
        <f t="shared" si="377"/>
        <v>時間太晚</v>
      </c>
      <c r="Z1933" s="3" t="str">
        <f t="shared" si="378"/>
        <v/>
      </c>
      <c r="AA1933" s="3" t="str">
        <f t="shared" si="379"/>
        <v/>
      </c>
      <c r="AB1933" s="249" t="str">
        <f t="shared" si="380"/>
        <v/>
      </c>
      <c r="AC1933" s="3" t="str">
        <f t="shared" si="381"/>
        <v/>
      </c>
      <c r="AD1933" s="5" t="str">
        <f t="shared" si="385"/>
        <v/>
      </c>
      <c r="AE1933" s="3" t="str">
        <f t="shared" si="382"/>
        <v/>
      </c>
      <c r="AF1933" s="3"/>
      <c r="AH1933">
        <f>MATCH(ROUND(M1933,0)&amp;ROUND(N1933,0),樣點!N:N,0)</f>
        <v>685</v>
      </c>
      <c r="AI1933" s="5">
        <f t="shared" si="383"/>
        <v>4.1666670003905892E-3</v>
      </c>
    </row>
    <row r="1934" spans="3:35">
      <c r="C1934" s="246" t="s">
        <v>824</v>
      </c>
      <c r="D1934" s="246" t="s">
        <v>907</v>
      </c>
      <c r="E1934" s="246" t="s">
        <v>930</v>
      </c>
      <c r="F1934" s="246" t="s">
        <v>931</v>
      </c>
      <c r="G1934" s="246">
        <v>2019</v>
      </c>
      <c r="H1934" s="246">
        <v>5</v>
      </c>
      <c r="I1934" s="246">
        <v>28</v>
      </c>
      <c r="J1934" s="246">
        <v>1</v>
      </c>
      <c r="K1934" s="246" t="s">
        <v>932</v>
      </c>
      <c r="L1934" s="247">
        <v>6</v>
      </c>
      <c r="M1934" s="246">
        <v>300965</v>
      </c>
      <c r="N1934" s="246">
        <v>2753234</v>
      </c>
      <c r="O1934" s="246">
        <v>12</v>
      </c>
      <c r="P1934" s="246">
        <v>8</v>
      </c>
      <c r="Q1934" s="246">
        <v>0</v>
      </c>
      <c r="R1934" s="246"/>
      <c r="S1934" s="246" t="s">
        <v>90</v>
      </c>
      <c r="T1934" s="246" t="s">
        <v>26</v>
      </c>
      <c r="U1934" s="246"/>
      <c r="V1934" t="str">
        <f>INDEX(樣區!H:H,MATCH(F1934,樣區!E:E,0))</f>
        <v>3月,5月</v>
      </c>
      <c r="W1934" s="3" t="str">
        <f t="shared" si="375"/>
        <v>Y</v>
      </c>
      <c r="X1934" s="3" t="str">
        <f t="shared" si="376"/>
        <v/>
      </c>
      <c r="Y1934" s="3" t="str">
        <f t="shared" si="377"/>
        <v>時間太晚</v>
      </c>
      <c r="Z1934" s="3" t="str">
        <f t="shared" si="378"/>
        <v/>
      </c>
      <c r="AA1934" s="3" t="str">
        <f t="shared" si="379"/>
        <v/>
      </c>
      <c r="AB1934" s="249" t="str">
        <f t="shared" si="380"/>
        <v/>
      </c>
      <c r="AC1934" s="3" t="str">
        <f t="shared" si="381"/>
        <v/>
      </c>
      <c r="AD1934" s="5" t="str">
        <f t="shared" si="385"/>
        <v/>
      </c>
      <c r="AE1934" s="3" t="str">
        <f t="shared" si="382"/>
        <v/>
      </c>
      <c r="AF1934" s="3"/>
      <c r="AH1934">
        <f>MATCH(ROUND(M1934,0)&amp;ROUND(N1934,0),樣點!N:N,0)</f>
        <v>686</v>
      </c>
      <c r="AI1934" s="5" t="str">
        <f t="shared" si="383"/>
        <v/>
      </c>
    </row>
    <row r="1935" spans="3:35">
      <c r="C1935" s="246" t="s">
        <v>824</v>
      </c>
      <c r="D1935" s="246" t="s">
        <v>907</v>
      </c>
      <c r="E1935" s="246" t="s">
        <v>933</v>
      </c>
      <c r="F1935" s="246" t="s">
        <v>934</v>
      </c>
      <c r="G1935" s="246">
        <v>2019</v>
      </c>
      <c r="H1935" s="246">
        <v>5</v>
      </c>
      <c r="I1935" s="246">
        <v>29</v>
      </c>
      <c r="J1935" s="246">
        <v>2</v>
      </c>
      <c r="K1935" s="246" t="s">
        <v>935</v>
      </c>
      <c r="L1935" s="247">
        <v>1</v>
      </c>
      <c r="M1935" s="246">
        <v>298314</v>
      </c>
      <c r="N1935" s="246">
        <v>2755872</v>
      </c>
      <c r="O1935" s="246">
        <v>11</v>
      </c>
      <c r="P1935" s="246">
        <v>17</v>
      </c>
      <c r="Q1935" s="246">
        <v>0</v>
      </c>
      <c r="R1935" s="246"/>
      <c r="S1935" s="246" t="s">
        <v>90</v>
      </c>
      <c r="T1935" s="246" t="s">
        <v>26</v>
      </c>
      <c r="U1935" s="246"/>
      <c r="V1935" t="str">
        <f>INDEX(樣區!H:H,MATCH(F1935,樣區!E:E,0))</f>
        <v>3月,5月</v>
      </c>
      <c r="W1935" s="3" t="str">
        <f t="shared" si="375"/>
        <v>Y</v>
      </c>
      <c r="X1935" s="3" t="str">
        <f t="shared" si="376"/>
        <v/>
      </c>
      <c r="Y1935" s="3" t="str">
        <f t="shared" si="377"/>
        <v>時間太晚</v>
      </c>
      <c r="Z1935" s="3" t="str">
        <f t="shared" si="378"/>
        <v/>
      </c>
      <c r="AA1935" s="3" t="str">
        <f t="shared" si="379"/>
        <v/>
      </c>
      <c r="AB1935" s="249" t="str">
        <f t="shared" si="380"/>
        <v/>
      </c>
      <c r="AC1935" s="3" t="str">
        <f t="shared" si="381"/>
        <v/>
      </c>
      <c r="AD1935" s="5" t="str">
        <f t="shared" si="385"/>
        <v>需計滿6分鐘</v>
      </c>
      <c r="AE1935" s="3" t="str">
        <f t="shared" si="382"/>
        <v/>
      </c>
      <c r="AF1935" s="3"/>
      <c r="AH1935">
        <f>MATCH(ROUND(M1935,0)&amp;ROUND(N1935,0),樣點!N:N,0)</f>
        <v>687</v>
      </c>
      <c r="AI1935" s="5">
        <f t="shared" si="383"/>
        <v>1.3888889807276428E-3</v>
      </c>
    </row>
    <row r="1936" spans="3:35">
      <c r="C1936" s="246" t="s">
        <v>824</v>
      </c>
      <c r="D1936" s="246" t="s">
        <v>907</v>
      </c>
      <c r="E1936" s="246" t="s">
        <v>933</v>
      </c>
      <c r="F1936" s="246" t="s">
        <v>934</v>
      </c>
      <c r="G1936" s="246">
        <v>2019</v>
      </c>
      <c r="H1936" s="246">
        <v>5</v>
      </c>
      <c r="I1936" s="246">
        <v>29</v>
      </c>
      <c r="J1936" s="246">
        <v>2</v>
      </c>
      <c r="K1936" s="246" t="s">
        <v>935</v>
      </c>
      <c r="L1936" s="247">
        <v>2</v>
      </c>
      <c r="M1936" s="246">
        <v>298435</v>
      </c>
      <c r="N1936" s="246">
        <v>2756164</v>
      </c>
      <c r="O1936" s="246">
        <v>11</v>
      </c>
      <c r="P1936" s="246">
        <v>19</v>
      </c>
      <c r="Q1936" s="246">
        <v>0</v>
      </c>
      <c r="R1936" s="246"/>
      <c r="S1936" s="246" t="s">
        <v>90</v>
      </c>
      <c r="T1936" s="246" t="s">
        <v>26</v>
      </c>
      <c r="U1936" s="246"/>
      <c r="V1936" t="str">
        <f>INDEX(樣區!H:H,MATCH(F1936,樣區!E:E,0))</f>
        <v>3月,5月</v>
      </c>
      <c r="W1936" s="3" t="str">
        <f t="shared" si="375"/>
        <v>Y</v>
      </c>
      <c r="X1936" s="3" t="str">
        <f t="shared" si="376"/>
        <v/>
      </c>
      <c r="Y1936" s="3" t="str">
        <f t="shared" si="377"/>
        <v>時間太晚</v>
      </c>
      <c r="Z1936" s="3" t="str">
        <f t="shared" si="378"/>
        <v/>
      </c>
      <c r="AA1936" s="3" t="str">
        <f t="shared" si="379"/>
        <v/>
      </c>
      <c r="AB1936" s="249" t="str">
        <f t="shared" si="380"/>
        <v/>
      </c>
      <c r="AC1936" s="3" t="str">
        <f t="shared" si="381"/>
        <v/>
      </c>
      <c r="AD1936" s="5" t="str">
        <f t="shared" si="385"/>
        <v>需計滿6分鐘</v>
      </c>
      <c r="AE1936" s="3" t="str">
        <f t="shared" si="382"/>
        <v/>
      </c>
      <c r="AF1936" s="3"/>
      <c r="AH1936">
        <f>MATCH(ROUND(M1936,0)&amp;ROUND(N1936,0),樣點!N:N,0)</f>
        <v>688</v>
      </c>
      <c r="AI1936" s="5">
        <f t="shared" si="383"/>
        <v>3.4722230047918856E-3</v>
      </c>
    </row>
    <row r="1937" spans="3:35">
      <c r="C1937" s="246" t="s">
        <v>824</v>
      </c>
      <c r="D1937" s="246" t="s">
        <v>907</v>
      </c>
      <c r="E1937" s="246" t="s">
        <v>933</v>
      </c>
      <c r="F1937" s="246" t="s">
        <v>934</v>
      </c>
      <c r="G1937" s="246">
        <v>2019</v>
      </c>
      <c r="H1937" s="246">
        <v>5</v>
      </c>
      <c r="I1937" s="246">
        <v>29</v>
      </c>
      <c r="J1937" s="246">
        <v>2</v>
      </c>
      <c r="K1937" s="246" t="s">
        <v>935</v>
      </c>
      <c r="L1937" s="247">
        <v>3</v>
      </c>
      <c r="M1937" s="246">
        <v>298293</v>
      </c>
      <c r="N1937" s="246">
        <v>2756344</v>
      </c>
      <c r="O1937" s="246">
        <v>11</v>
      </c>
      <c r="P1937" s="246">
        <v>24</v>
      </c>
      <c r="Q1937" s="246">
        <v>0</v>
      </c>
      <c r="R1937" s="246"/>
      <c r="S1937" s="246" t="s">
        <v>90</v>
      </c>
      <c r="T1937" s="246" t="s">
        <v>26</v>
      </c>
      <c r="U1937" s="246"/>
      <c r="V1937" t="str">
        <f>INDEX(樣區!H:H,MATCH(F1937,樣區!E:E,0))</f>
        <v>3月,5月</v>
      </c>
      <c r="W1937" s="3" t="str">
        <f t="shared" si="375"/>
        <v>Y</v>
      </c>
      <c r="X1937" s="3" t="str">
        <f t="shared" si="376"/>
        <v/>
      </c>
      <c r="Y1937" s="3" t="str">
        <f t="shared" si="377"/>
        <v>時間太晚</v>
      </c>
      <c r="Z1937" s="3" t="str">
        <f t="shared" si="378"/>
        <v/>
      </c>
      <c r="AA1937" s="3" t="str">
        <f t="shared" si="379"/>
        <v/>
      </c>
      <c r="AB1937" s="249" t="str">
        <f t="shared" si="380"/>
        <v/>
      </c>
      <c r="AC1937" s="3" t="str">
        <f t="shared" si="381"/>
        <v/>
      </c>
      <c r="AD1937" s="5" t="str">
        <f t="shared" si="385"/>
        <v/>
      </c>
      <c r="AE1937" s="3" t="str">
        <f t="shared" si="382"/>
        <v/>
      </c>
      <c r="AF1937" s="3"/>
      <c r="AH1937">
        <f>MATCH(ROUND(M1937,0)&amp;ROUND(N1937,0),樣點!N:N,0)</f>
        <v>689</v>
      </c>
      <c r="AI1937" s="5">
        <f t="shared" si="383"/>
        <v>8.3333330112509429E-3</v>
      </c>
    </row>
    <row r="1938" spans="3:35">
      <c r="C1938" s="246" t="s">
        <v>824</v>
      </c>
      <c r="D1938" s="246" t="s">
        <v>907</v>
      </c>
      <c r="E1938" s="246" t="s">
        <v>933</v>
      </c>
      <c r="F1938" s="246" t="s">
        <v>934</v>
      </c>
      <c r="G1938" s="246">
        <v>2019</v>
      </c>
      <c r="H1938" s="246">
        <v>5</v>
      </c>
      <c r="I1938" s="246">
        <v>29</v>
      </c>
      <c r="J1938" s="246">
        <v>2</v>
      </c>
      <c r="K1938" s="246" t="s">
        <v>935</v>
      </c>
      <c r="L1938" s="247">
        <v>4</v>
      </c>
      <c r="M1938" s="246">
        <v>298179</v>
      </c>
      <c r="N1938" s="246">
        <v>2756558</v>
      </c>
      <c r="O1938" s="246">
        <v>11</v>
      </c>
      <c r="P1938" s="246">
        <v>36</v>
      </c>
      <c r="Q1938" s="246">
        <v>0</v>
      </c>
      <c r="R1938" s="246"/>
      <c r="S1938" s="246" t="s">
        <v>90</v>
      </c>
      <c r="T1938" s="246" t="s">
        <v>26</v>
      </c>
      <c r="U1938" s="246"/>
      <c r="V1938" t="str">
        <f>INDEX(樣區!H:H,MATCH(F1938,樣區!E:E,0))</f>
        <v>3月,5月</v>
      </c>
      <c r="W1938" s="3" t="str">
        <f t="shared" si="375"/>
        <v>Y</v>
      </c>
      <c r="X1938" s="3" t="str">
        <f t="shared" si="376"/>
        <v/>
      </c>
      <c r="Y1938" s="3" t="str">
        <f t="shared" si="377"/>
        <v>時間太晚</v>
      </c>
      <c r="Z1938" s="3" t="str">
        <f t="shared" si="378"/>
        <v/>
      </c>
      <c r="AA1938" s="3" t="str">
        <f t="shared" si="379"/>
        <v/>
      </c>
      <c r="AB1938" s="249" t="str">
        <f t="shared" si="380"/>
        <v/>
      </c>
      <c r="AC1938" s="3" t="str">
        <f t="shared" si="381"/>
        <v/>
      </c>
      <c r="AD1938" s="5" t="str">
        <f t="shared" si="385"/>
        <v/>
      </c>
      <c r="AE1938" s="3" t="str">
        <f t="shared" si="382"/>
        <v/>
      </c>
      <c r="AF1938" s="3"/>
      <c r="AH1938">
        <f>MATCH(ROUND(M1938,0)&amp;ROUND(N1938,0),樣點!N:N,0)</f>
        <v>690</v>
      </c>
      <c r="AI1938" s="5">
        <f t="shared" si="383"/>
        <v>2.5694445008412004E-2</v>
      </c>
    </row>
    <row r="1939" spans="3:35">
      <c r="C1939" s="246" t="s">
        <v>824</v>
      </c>
      <c r="D1939" s="246" t="s">
        <v>907</v>
      </c>
      <c r="E1939" s="246" t="s">
        <v>933</v>
      </c>
      <c r="F1939" s="246" t="s">
        <v>934</v>
      </c>
      <c r="G1939" s="246">
        <v>2019</v>
      </c>
      <c r="H1939" s="246">
        <v>5</v>
      </c>
      <c r="I1939" s="246">
        <v>29</v>
      </c>
      <c r="J1939" s="246">
        <v>2</v>
      </c>
      <c r="K1939" s="246" t="s">
        <v>935</v>
      </c>
      <c r="L1939" s="247">
        <v>5</v>
      </c>
      <c r="M1939" s="246">
        <v>296743</v>
      </c>
      <c r="N1939" s="246">
        <v>2756067</v>
      </c>
      <c r="O1939" s="246">
        <v>10</v>
      </c>
      <c r="P1939" s="246">
        <v>59</v>
      </c>
      <c r="Q1939" s="246">
        <v>0</v>
      </c>
      <c r="R1939" s="246"/>
      <c r="S1939" s="246" t="s">
        <v>90</v>
      </c>
      <c r="T1939" s="246" t="s">
        <v>26</v>
      </c>
      <c r="U1939" s="246"/>
      <c r="V1939" t="str">
        <f>INDEX(樣區!H:H,MATCH(F1939,樣區!E:E,0))</f>
        <v>3月,5月</v>
      </c>
      <c r="W1939" s="3" t="str">
        <f t="shared" si="375"/>
        <v>Y</v>
      </c>
      <c r="X1939" s="3" t="str">
        <f t="shared" si="376"/>
        <v/>
      </c>
      <c r="Y1939" s="3" t="str">
        <f t="shared" si="377"/>
        <v>時間太晚</v>
      </c>
      <c r="Z1939" s="3" t="str">
        <f t="shared" si="378"/>
        <v/>
      </c>
      <c r="AA1939" s="3" t="str">
        <f t="shared" si="379"/>
        <v/>
      </c>
      <c r="AB1939" s="249" t="str">
        <f t="shared" si="380"/>
        <v/>
      </c>
      <c r="AC1939" s="3" t="str">
        <f t="shared" si="381"/>
        <v/>
      </c>
      <c r="AD1939" s="5" t="str">
        <f t="shared" si="385"/>
        <v>需計滿6分鐘</v>
      </c>
      <c r="AE1939" s="3" t="str">
        <f t="shared" si="382"/>
        <v/>
      </c>
      <c r="AF1939" s="3"/>
      <c r="AH1939">
        <f>MATCH(ROUND(M1939,0)&amp;ROUND(N1939,0),樣點!N:N,0)</f>
        <v>691</v>
      </c>
      <c r="AI1939" s="5">
        <f t="shared" si="383"/>
        <v>2.0833340240642428E-3</v>
      </c>
    </row>
    <row r="1940" spans="3:35">
      <c r="C1940" s="246" t="s">
        <v>824</v>
      </c>
      <c r="D1940" s="246" t="s">
        <v>907</v>
      </c>
      <c r="E1940" s="246" t="s">
        <v>933</v>
      </c>
      <c r="F1940" s="246" t="s">
        <v>934</v>
      </c>
      <c r="G1940" s="246">
        <v>2019</v>
      </c>
      <c r="H1940" s="246">
        <v>5</v>
      </c>
      <c r="I1940" s="246">
        <v>29</v>
      </c>
      <c r="J1940" s="246">
        <v>2</v>
      </c>
      <c r="K1940" s="246" t="s">
        <v>935</v>
      </c>
      <c r="L1940" s="247">
        <v>6</v>
      </c>
      <c r="M1940" s="246">
        <v>296558</v>
      </c>
      <c r="N1940" s="246">
        <v>2756049</v>
      </c>
      <c r="O1940" s="246">
        <v>11</v>
      </c>
      <c r="P1940" s="246">
        <v>2</v>
      </c>
      <c r="Q1940" s="246">
        <v>0</v>
      </c>
      <c r="R1940" s="246"/>
      <c r="S1940" s="246" t="s">
        <v>90</v>
      </c>
      <c r="T1940" s="246" t="s">
        <v>50</v>
      </c>
      <c r="U1940" s="246"/>
      <c r="V1940" t="str">
        <f>INDEX(樣區!H:H,MATCH(F1940,樣區!E:E,0))</f>
        <v>3月,5月</v>
      </c>
      <c r="W1940" s="3" t="str">
        <f t="shared" si="375"/>
        <v>Y</v>
      </c>
      <c r="X1940" s="3" t="str">
        <f t="shared" si="376"/>
        <v/>
      </c>
      <c r="Y1940" s="3" t="str">
        <f t="shared" si="377"/>
        <v>時間太晚</v>
      </c>
      <c r="Z1940" s="3" t="str">
        <f t="shared" si="378"/>
        <v/>
      </c>
      <c r="AA1940" s="3" t="str">
        <f t="shared" si="379"/>
        <v/>
      </c>
      <c r="AB1940" s="249" t="str">
        <f t="shared" si="380"/>
        <v/>
      </c>
      <c r="AC1940" s="3" t="str">
        <f t="shared" si="381"/>
        <v/>
      </c>
      <c r="AD1940" s="5" t="str">
        <f t="shared" si="385"/>
        <v/>
      </c>
      <c r="AE1940" s="3" t="str">
        <f t="shared" si="382"/>
        <v/>
      </c>
      <c r="AF1940" s="3"/>
      <c r="AH1940">
        <f>MATCH(ROUND(M1940,0)&amp;ROUND(N1940,0),樣點!N:N,0)</f>
        <v>692</v>
      </c>
      <c r="AI1940" s="5" t="str">
        <f t="shared" si="383"/>
        <v/>
      </c>
    </row>
    <row r="1941" spans="3:35">
      <c r="C1941" s="246" t="s">
        <v>824</v>
      </c>
      <c r="D1941" s="246" t="s">
        <v>907</v>
      </c>
      <c r="E1941" s="246" t="s">
        <v>936</v>
      </c>
      <c r="F1941" s="246" t="s">
        <v>937</v>
      </c>
      <c r="G1941" s="246">
        <v>2019</v>
      </c>
      <c r="H1941" s="246">
        <v>5</v>
      </c>
      <c r="I1941" s="246">
        <v>29</v>
      </c>
      <c r="J1941" s="246">
        <v>1</v>
      </c>
      <c r="K1941" s="246" t="s">
        <v>938</v>
      </c>
      <c r="L1941" s="247">
        <v>1</v>
      </c>
      <c r="M1941" s="246">
        <v>293691</v>
      </c>
      <c r="N1941" s="246">
        <v>2754927</v>
      </c>
      <c r="O1941" s="246">
        <v>10</v>
      </c>
      <c r="P1941" s="246">
        <v>10</v>
      </c>
      <c r="Q1941" s="246">
        <v>0</v>
      </c>
      <c r="R1941" s="246"/>
      <c r="S1941" s="246" t="s">
        <v>90</v>
      </c>
      <c r="T1941" s="246" t="s">
        <v>133</v>
      </c>
      <c r="U1941" s="246"/>
      <c r="V1941" t="str">
        <f>INDEX(樣區!H:H,MATCH(F1941,樣區!E:E,0))</f>
        <v>3月,5月</v>
      </c>
      <c r="W1941" s="3" t="str">
        <f t="shared" si="375"/>
        <v>Y</v>
      </c>
      <c r="X1941" s="3" t="str">
        <f t="shared" si="376"/>
        <v/>
      </c>
      <c r="Y1941" s="3" t="str">
        <f t="shared" si="377"/>
        <v>時間太晚</v>
      </c>
      <c r="Z1941" s="3" t="str">
        <f t="shared" si="378"/>
        <v/>
      </c>
      <c r="AA1941" s="3" t="str">
        <f t="shared" si="379"/>
        <v/>
      </c>
      <c r="AB1941" s="249" t="str">
        <f t="shared" si="380"/>
        <v/>
      </c>
      <c r="AC1941" s="3" t="str">
        <f t="shared" si="381"/>
        <v/>
      </c>
      <c r="AD1941" s="5" t="str">
        <f t="shared" si="385"/>
        <v/>
      </c>
      <c r="AE1941" s="3" t="str">
        <f t="shared" si="382"/>
        <v/>
      </c>
      <c r="AF1941" s="3"/>
      <c r="AH1941">
        <f>MATCH(ROUND(M1941,0)&amp;ROUND(N1941,0),樣點!N:N,0)</f>
        <v>693</v>
      </c>
      <c r="AI1941" s="5">
        <f t="shared" si="383"/>
        <v>4.8611109959892929E-3</v>
      </c>
    </row>
    <row r="1942" spans="3:35">
      <c r="C1942" s="246" t="s">
        <v>824</v>
      </c>
      <c r="D1942" s="246" t="s">
        <v>907</v>
      </c>
      <c r="E1942" s="246" t="s">
        <v>936</v>
      </c>
      <c r="F1942" s="246" t="s">
        <v>937</v>
      </c>
      <c r="G1942" s="246">
        <v>2019</v>
      </c>
      <c r="H1942" s="246">
        <v>5</v>
      </c>
      <c r="I1942" s="246">
        <v>29</v>
      </c>
      <c r="J1942" s="246">
        <v>1</v>
      </c>
      <c r="K1942" s="246" t="s">
        <v>938</v>
      </c>
      <c r="L1942" s="247">
        <v>2</v>
      </c>
      <c r="M1942" s="246">
        <v>293709</v>
      </c>
      <c r="N1942" s="246">
        <v>2755131</v>
      </c>
      <c r="O1942" s="246">
        <v>10</v>
      </c>
      <c r="P1942" s="246">
        <v>17</v>
      </c>
      <c r="Q1942" s="246">
        <v>0</v>
      </c>
      <c r="R1942" s="246"/>
      <c r="S1942" s="246" t="s">
        <v>90</v>
      </c>
      <c r="T1942" s="246" t="s">
        <v>31</v>
      </c>
      <c r="U1942" s="246"/>
      <c r="V1942" t="str">
        <f>INDEX(樣區!H:H,MATCH(F1942,樣區!E:E,0))</f>
        <v>3月,5月</v>
      </c>
      <c r="W1942" s="3" t="str">
        <f t="shared" si="375"/>
        <v>Y</v>
      </c>
      <c r="X1942" s="3" t="str">
        <f t="shared" si="376"/>
        <v/>
      </c>
      <c r="Y1942" s="3" t="str">
        <f t="shared" si="377"/>
        <v>時間太晚</v>
      </c>
      <c r="Z1942" s="3" t="str">
        <f t="shared" si="378"/>
        <v/>
      </c>
      <c r="AA1942" s="3" t="str">
        <f t="shared" si="379"/>
        <v/>
      </c>
      <c r="AB1942" s="249" t="str">
        <f t="shared" si="380"/>
        <v/>
      </c>
      <c r="AC1942" s="3" t="str">
        <f t="shared" si="381"/>
        <v/>
      </c>
      <c r="AD1942" s="5" t="str">
        <f t="shared" si="385"/>
        <v/>
      </c>
      <c r="AE1942" s="3" t="str">
        <f t="shared" si="382"/>
        <v/>
      </c>
      <c r="AF1942" s="3"/>
      <c r="AH1942">
        <f>MATCH(ROUND(M1942,0)&amp;ROUND(N1942,0),樣點!N:N,0)</f>
        <v>694</v>
      </c>
      <c r="AI1942" s="5">
        <f t="shared" si="383"/>
        <v>1.5972221968695521E-2</v>
      </c>
    </row>
    <row r="1943" spans="3:35">
      <c r="C1943" s="246" t="s">
        <v>824</v>
      </c>
      <c r="D1943" s="246" t="s">
        <v>907</v>
      </c>
      <c r="E1943" s="246" t="s">
        <v>936</v>
      </c>
      <c r="F1943" s="246" t="s">
        <v>937</v>
      </c>
      <c r="G1943" s="246">
        <v>2019</v>
      </c>
      <c r="H1943" s="246">
        <v>5</v>
      </c>
      <c r="I1943" s="246">
        <v>29</v>
      </c>
      <c r="J1943" s="246">
        <v>1</v>
      </c>
      <c r="K1943" s="246" t="s">
        <v>938</v>
      </c>
      <c r="L1943" s="247">
        <v>3</v>
      </c>
      <c r="M1943" s="246">
        <v>293818</v>
      </c>
      <c r="N1943" s="246">
        <v>2755318</v>
      </c>
      <c r="O1943" s="246">
        <v>10</v>
      </c>
      <c r="P1943" s="246">
        <v>40</v>
      </c>
      <c r="Q1943" s="246">
        <v>0</v>
      </c>
      <c r="R1943" s="246"/>
      <c r="S1943" s="246" t="s">
        <v>90</v>
      </c>
      <c r="T1943" s="246" t="s">
        <v>26</v>
      </c>
      <c r="U1943" s="246"/>
      <c r="V1943" t="str">
        <f>INDEX(樣區!H:H,MATCH(F1943,樣區!E:E,0))</f>
        <v>3月,5月</v>
      </c>
      <c r="W1943" s="3" t="str">
        <f t="shared" si="375"/>
        <v>Y</v>
      </c>
      <c r="X1943" s="3" t="str">
        <f t="shared" si="376"/>
        <v/>
      </c>
      <c r="Y1943" s="3" t="str">
        <f t="shared" si="377"/>
        <v>時間太晚</v>
      </c>
      <c r="Z1943" s="3" t="str">
        <f t="shared" si="378"/>
        <v/>
      </c>
      <c r="AA1943" s="3" t="str">
        <f t="shared" si="379"/>
        <v/>
      </c>
      <c r="AB1943" s="249" t="str">
        <f t="shared" si="380"/>
        <v/>
      </c>
      <c r="AC1943" s="3" t="str">
        <f t="shared" si="381"/>
        <v/>
      </c>
      <c r="AD1943" s="5" t="str">
        <f t="shared" si="385"/>
        <v/>
      </c>
      <c r="AE1943" s="3" t="str">
        <f t="shared" si="382"/>
        <v/>
      </c>
      <c r="AF1943" s="3"/>
      <c r="AH1943">
        <f>MATCH(ROUND(M1943,0)&amp;ROUND(N1943,0),樣點!N:N,0)</f>
        <v>695</v>
      </c>
      <c r="AI1943" s="5">
        <f t="shared" si="383"/>
        <v>6.2500000349245965E-3</v>
      </c>
    </row>
    <row r="1944" spans="3:35">
      <c r="C1944" s="246" t="s">
        <v>824</v>
      </c>
      <c r="D1944" s="246" t="s">
        <v>907</v>
      </c>
      <c r="E1944" s="246" t="s">
        <v>936</v>
      </c>
      <c r="F1944" s="246" t="s">
        <v>937</v>
      </c>
      <c r="G1944" s="246">
        <v>2019</v>
      </c>
      <c r="H1944" s="246">
        <v>5</v>
      </c>
      <c r="I1944" s="246">
        <v>29</v>
      </c>
      <c r="J1944" s="246">
        <v>1</v>
      </c>
      <c r="K1944" s="246" t="s">
        <v>938</v>
      </c>
      <c r="L1944" s="247">
        <v>4</v>
      </c>
      <c r="M1944" s="246">
        <v>294118</v>
      </c>
      <c r="N1944" s="246">
        <v>2755413</v>
      </c>
      <c r="O1944" s="246">
        <v>10</v>
      </c>
      <c r="P1944" s="246">
        <v>49</v>
      </c>
      <c r="Q1944" s="246">
        <v>0</v>
      </c>
      <c r="R1944" s="246"/>
      <c r="S1944" s="246" t="s">
        <v>90</v>
      </c>
      <c r="T1944" s="246" t="s">
        <v>32</v>
      </c>
      <c r="U1944" s="246"/>
      <c r="V1944" t="str">
        <f>INDEX(樣區!H:H,MATCH(F1944,樣區!E:E,0))</f>
        <v>3月,5月</v>
      </c>
      <c r="W1944" s="3" t="str">
        <f t="shared" si="375"/>
        <v>Y</v>
      </c>
      <c r="X1944" s="3" t="str">
        <f t="shared" si="376"/>
        <v/>
      </c>
      <c r="Y1944" s="3" t="str">
        <f t="shared" si="377"/>
        <v>時間太晚</v>
      </c>
      <c r="Z1944" s="3" t="str">
        <f t="shared" si="378"/>
        <v/>
      </c>
      <c r="AA1944" s="3" t="str">
        <f t="shared" si="379"/>
        <v/>
      </c>
      <c r="AB1944" s="249" t="str">
        <f t="shared" si="380"/>
        <v/>
      </c>
      <c r="AC1944" s="3" t="str">
        <f t="shared" si="381"/>
        <v/>
      </c>
      <c r="AD1944" s="5" t="str">
        <f t="shared" si="385"/>
        <v>需計滿6分鐘</v>
      </c>
      <c r="AE1944" s="3" t="str">
        <f t="shared" si="382"/>
        <v/>
      </c>
      <c r="AF1944" s="3"/>
      <c r="AH1944">
        <f>MATCH(ROUND(M1944,0)&amp;ROUND(N1944,0),樣點!N:N,0)</f>
        <v>696</v>
      </c>
      <c r="AI1944" s="5">
        <f t="shared" si="383"/>
        <v>1.3888889807276428E-3</v>
      </c>
    </row>
    <row r="1945" spans="3:35">
      <c r="C1945" s="246" t="s">
        <v>824</v>
      </c>
      <c r="D1945" s="246" t="s">
        <v>907</v>
      </c>
      <c r="E1945" s="246" t="s">
        <v>936</v>
      </c>
      <c r="F1945" s="246" t="s">
        <v>937</v>
      </c>
      <c r="G1945" s="246">
        <v>2019</v>
      </c>
      <c r="H1945" s="246">
        <v>5</v>
      </c>
      <c r="I1945" s="246">
        <v>29</v>
      </c>
      <c r="J1945" s="246">
        <v>1</v>
      </c>
      <c r="K1945" s="246" t="s">
        <v>938</v>
      </c>
      <c r="L1945" s="247">
        <v>5</v>
      </c>
      <c r="M1945" s="246">
        <v>294262</v>
      </c>
      <c r="N1945" s="246">
        <v>2755263</v>
      </c>
      <c r="O1945" s="246">
        <v>10</v>
      </c>
      <c r="P1945" s="246">
        <v>51</v>
      </c>
      <c r="Q1945" s="246">
        <v>0</v>
      </c>
      <c r="R1945" s="246"/>
      <c r="S1945" s="246" t="s">
        <v>90</v>
      </c>
      <c r="T1945" s="246" t="s">
        <v>26</v>
      </c>
      <c r="U1945" s="246"/>
      <c r="V1945" t="str">
        <f>INDEX(樣區!H:H,MATCH(F1945,樣區!E:E,0))</f>
        <v>3月,5月</v>
      </c>
      <c r="W1945" s="3" t="str">
        <f t="shared" si="375"/>
        <v>Y</v>
      </c>
      <c r="X1945" s="3" t="str">
        <f t="shared" si="376"/>
        <v/>
      </c>
      <c r="Y1945" s="3" t="str">
        <f t="shared" si="377"/>
        <v>時間太晚</v>
      </c>
      <c r="Z1945" s="3" t="str">
        <f t="shared" si="378"/>
        <v/>
      </c>
      <c r="AA1945" s="3" t="str">
        <f t="shared" si="379"/>
        <v/>
      </c>
      <c r="AB1945" s="249" t="str">
        <f t="shared" si="380"/>
        <v/>
      </c>
      <c r="AC1945" s="3" t="str">
        <f t="shared" si="381"/>
        <v/>
      </c>
      <c r="AD1945" s="5" t="str">
        <f t="shared" si="385"/>
        <v>需計滿6分鐘</v>
      </c>
      <c r="AE1945" s="3" t="str">
        <f t="shared" si="382"/>
        <v/>
      </c>
      <c r="AF1945" s="3"/>
      <c r="AH1945">
        <f>MATCH(ROUND(M1945,0)&amp;ROUND(N1945,0),樣點!N:N,0)</f>
        <v>697</v>
      </c>
      <c r="AI1945" s="5">
        <f t="shared" si="383"/>
        <v>1.3888890389353037E-3</v>
      </c>
    </row>
    <row r="1946" spans="3:35">
      <c r="C1946" s="246" t="s">
        <v>824</v>
      </c>
      <c r="D1946" s="246" t="s">
        <v>907</v>
      </c>
      <c r="E1946" s="246" t="s">
        <v>936</v>
      </c>
      <c r="F1946" s="246" t="s">
        <v>937</v>
      </c>
      <c r="G1946" s="246">
        <v>2019</v>
      </c>
      <c r="H1946" s="246">
        <v>5</v>
      </c>
      <c r="I1946" s="246">
        <v>29</v>
      </c>
      <c r="J1946" s="246">
        <v>1</v>
      </c>
      <c r="K1946" s="246" t="s">
        <v>938</v>
      </c>
      <c r="L1946" s="247">
        <v>6</v>
      </c>
      <c r="M1946" s="246">
        <v>294200</v>
      </c>
      <c r="N1946" s="246">
        <v>2755064</v>
      </c>
      <c r="O1946" s="246">
        <v>10</v>
      </c>
      <c r="P1946" s="246">
        <v>53</v>
      </c>
      <c r="Q1946" s="246">
        <v>0</v>
      </c>
      <c r="R1946" s="246"/>
      <c r="S1946" s="246" t="s">
        <v>90</v>
      </c>
      <c r="T1946" s="246" t="s">
        <v>26</v>
      </c>
      <c r="U1946" s="246"/>
      <c r="V1946" t="str">
        <f>INDEX(樣區!H:H,MATCH(F1946,樣區!E:E,0))</f>
        <v>3月,5月</v>
      </c>
      <c r="W1946" s="3" t="str">
        <f t="shared" si="375"/>
        <v>Y</v>
      </c>
      <c r="X1946" s="3" t="str">
        <f t="shared" si="376"/>
        <v/>
      </c>
      <c r="Y1946" s="3" t="str">
        <f t="shared" si="377"/>
        <v>時間太晚</v>
      </c>
      <c r="Z1946" s="3" t="str">
        <f t="shared" si="378"/>
        <v/>
      </c>
      <c r="AA1946" s="3" t="str">
        <f t="shared" si="379"/>
        <v/>
      </c>
      <c r="AB1946" s="249" t="str">
        <f t="shared" si="380"/>
        <v/>
      </c>
      <c r="AC1946" s="3" t="str">
        <f t="shared" si="381"/>
        <v/>
      </c>
      <c r="AD1946" s="5" t="str">
        <f t="shared" si="385"/>
        <v/>
      </c>
      <c r="AE1946" s="3" t="str">
        <f t="shared" si="382"/>
        <v/>
      </c>
      <c r="AF1946" s="3"/>
      <c r="AH1946">
        <f>MATCH(ROUND(M1946,0)&amp;ROUND(N1946,0),樣點!N:N,0)</f>
        <v>698</v>
      </c>
      <c r="AI1946" s="5" t="str">
        <f t="shared" si="383"/>
        <v/>
      </c>
    </row>
    <row r="1947" spans="3:35">
      <c r="C1947" s="246" t="s">
        <v>824</v>
      </c>
      <c r="D1947" s="246" t="s">
        <v>907</v>
      </c>
      <c r="E1947" s="246" t="s">
        <v>939</v>
      </c>
      <c r="F1947" s="246" t="s">
        <v>940</v>
      </c>
      <c r="G1947" s="246">
        <v>2019</v>
      </c>
      <c r="H1947" s="246">
        <v>5</v>
      </c>
      <c r="I1947" s="246">
        <v>31</v>
      </c>
      <c r="J1947" s="246">
        <v>1</v>
      </c>
      <c r="K1947" s="246" t="s">
        <v>941</v>
      </c>
      <c r="L1947" s="247">
        <v>1</v>
      </c>
      <c r="M1947" s="246">
        <v>291479</v>
      </c>
      <c r="N1947" s="246">
        <v>2751657</v>
      </c>
      <c r="O1947" s="246">
        <v>9</v>
      </c>
      <c r="P1947" s="246">
        <v>42</v>
      </c>
      <c r="Q1947" s="246">
        <v>0</v>
      </c>
      <c r="R1947" s="246"/>
      <c r="S1947" s="246" t="s">
        <v>90</v>
      </c>
      <c r="T1947" s="246" t="s">
        <v>26</v>
      </c>
      <c r="U1947" s="246"/>
      <c r="V1947" t="str">
        <f>INDEX(樣區!H:H,MATCH(F1947,樣區!E:E,0))</f>
        <v>3月,5月</v>
      </c>
      <c r="W1947" s="3" t="str">
        <f t="shared" si="375"/>
        <v>N</v>
      </c>
      <c r="X1947" s="3" t="str">
        <f t="shared" si="376"/>
        <v/>
      </c>
      <c r="Y1947" s="3" t="str">
        <f t="shared" si="377"/>
        <v/>
      </c>
      <c r="Z1947" s="3" t="str">
        <f t="shared" si="378"/>
        <v/>
      </c>
      <c r="AA1947" s="3" t="str">
        <f t="shared" si="379"/>
        <v/>
      </c>
      <c r="AB1947" s="2" t="str">
        <f t="shared" si="380"/>
        <v/>
      </c>
      <c r="AC1947" s="3" t="str">
        <f t="shared" si="381"/>
        <v/>
      </c>
      <c r="AD1947" s="5" t="str">
        <f>IF(ISBLANK(O1947),"需記錄時間",IFERROR(IF((AI1947-TIME(0,5,59))&lt;0,"需計滿6分鍾",""),""))</f>
        <v/>
      </c>
      <c r="AE1947" s="3" t="str">
        <f t="shared" si="382"/>
        <v/>
      </c>
      <c r="AF1947" s="3"/>
      <c r="AH1947" t="e">
        <f>MATCH(ROUND(M1947,0)&amp;ROUND(N1947,0),樣點!N:N,0)</f>
        <v>#N/A</v>
      </c>
      <c r="AI1947" s="5">
        <f t="shared" si="383"/>
        <v>9.0277779963798821E-3</v>
      </c>
    </row>
    <row r="1948" spans="3:35">
      <c r="C1948" s="246" t="s">
        <v>824</v>
      </c>
      <c r="D1948" s="246" t="s">
        <v>907</v>
      </c>
      <c r="E1948" s="246" t="s">
        <v>939</v>
      </c>
      <c r="F1948" s="246" t="s">
        <v>940</v>
      </c>
      <c r="G1948" s="246">
        <v>2019</v>
      </c>
      <c r="H1948" s="246">
        <v>5</v>
      </c>
      <c r="I1948" s="246">
        <v>31</v>
      </c>
      <c r="J1948" s="246">
        <v>1</v>
      </c>
      <c r="K1948" s="246" t="s">
        <v>941</v>
      </c>
      <c r="L1948" s="247">
        <v>2</v>
      </c>
      <c r="M1948" s="246">
        <v>291565</v>
      </c>
      <c r="N1948" s="246">
        <v>2751685</v>
      </c>
      <c r="O1948" s="246">
        <v>9</v>
      </c>
      <c r="P1948" s="246">
        <v>55</v>
      </c>
      <c r="Q1948" s="246">
        <v>0</v>
      </c>
      <c r="R1948" s="246"/>
      <c r="S1948" s="246" t="s">
        <v>90</v>
      </c>
      <c r="T1948" s="246" t="s">
        <v>26</v>
      </c>
      <c r="U1948" s="246"/>
      <c r="V1948" t="str">
        <f>INDEX(樣區!H:H,MATCH(F1948,樣區!E:E,0))</f>
        <v>3月,5月</v>
      </c>
      <c r="W1948" s="3" t="str">
        <f t="shared" si="375"/>
        <v>Y</v>
      </c>
      <c r="X1948" s="3" t="str">
        <f t="shared" si="376"/>
        <v/>
      </c>
      <c r="Y1948" s="3" t="str">
        <f t="shared" si="377"/>
        <v/>
      </c>
      <c r="Z1948" s="3" t="str">
        <f t="shared" si="378"/>
        <v/>
      </c>
      <c r="AA1948" s="3" t="str">
        <f t="shared" si="379"/>
        <v/>
      </c>
      <c r="AB1948" s="249" t="str">
        <f t="shared" si="380"/>
        <v/>
      </c>
      <c r="AC1948" s="3" t="str">
        <f t="shared" si="381"/>
        <v/>
      </c>
      <c r="AD1948" s="5" t="str">
        <f t="shared" ref="AD1948:AD1980" si="386">IF(ISBLANK(O1948),"需記錄時間",IFERROR(IF((AI1948-TIME(0,5,59))&lt;0,"需計滿6分鐘",""),""))</f>
        <v/>
      </c>
      <c r="AE1948" s="3" t="str">
        <f t="shared" si="382"/>
        <v/>
      </c>
      <c r="AF1948" s="3"/>
      <c r="AH1948">
        <f>MATCH(ROUND(M1948,0)&amp;ROUND(N1948,0),樣點!N:N,0)</f>
        <v>700</v>
      </c>
      <c r="AI1948" s="5">
        <f t="shared" si="383"/>
        <v>1.0416667035315186E-2</v>
      </c>
    </row>
    <row r="1949" spans="3:35">
      <c r="C1949" s="246" t="s">
        <v>824</v>
      </c>
      <c r="D1949" s="246" t="s">
        <v>907</v>
      </c>
      <c r="E1949" s="246" t="s">
        <v>939</v>
      </c>
      <c r="F1949" s="246" t="s">
        <v>940</v>
      </c>
      <c r="G1949" s="246">
        <v>2019</v>
      </c>
      <c r="H1949" s="246">
        <v>5</v>
      </c>
      <c r="I1949" s="246">
        <v>31</v>
      </c>
      <c r="J1949" s="246">
        <v>1</v>
      </c>
      <c r="K1949" s="246" t="s">
        <v>941</v>
      </c>
      <c r="L1949" s="247">
        <v>3</v>
      </c>
      <c r="M1949" s="246">
        <v>291751</v>
      </c>
      <c r="N1949" s="246">
        <v>2751746</v>
      </c>
      <c r="O1949" s="246">
        <v>10</v>
      </c>
      <c r="P1949" s="246">
        <v>10</v>
      </c>
      <c r="Q1949" s="246">
        <v>0</v>
      </c>
      <c r="R1949" s="246"/>
      <c r="S1949" s="246" t="s">
        <v>90</v>
      </c>
      <c r="T1949" s="246" t="s">
        <v>26</v>
      </c>
      <c r="U1949" s="246"/>
      <c r="V1949" t="str">
        <f>INDEX(樣區!H:H,MATCH(F1949,樣區!E:E,0))</f>
        <v>3月,5月</v>
      </c>
      <c r="W1949" s="3" t="str">
        <f t="shared" si="375"/>
        <v>Y</v>
      </c>
      <c r="X1949" s="3" t="str">
        <f t="shared" si="376"/>
        <v/>
      </c>
      <c r="Y1949" s="3" t="str">
        <f t="shared" si="377"/>
        <v>時間太晚</v>
      </c>
      <c r="Z1949" s="3" t="str">
        <f t="shared" si="378"/>
        <v/>
      </c>
      <c r="AA1949" s="3" t="str">
        <f t="shared" si="379"/>
        <v/>
      </c>
      <c r="AB1949" s="249" t="str">
        <f t="shared" si="380"/>
        <v/>
      </c>
      <c r="AC1949" s="3" t="str">
        <f t="shared" si="381"/>
        <v/>
      </c>
      <c r="AD1949" s="5" t="str">
        <f t="shared" si="386"/>
        <v/>
      </c>
      <c r="AE1949" s="3" t="str">
        <f t="shared" si="382"/>
        <v/>
      </c>
      <c r="AF1949" s="3"/>
      <c r="AH1949">
        <f>MATCH(ROUND(M1949,0)&amp;ROUND(N1949,0),樣點!N:N,0)</f>
        <v>701</v>
      </c>
      <c r="AI1949" s="5">
        <f t="shared" si="383"/>
        <v>8.3333330112509429E-3</v>
      </c>
    </row>
    <row r="1950" spans="3:35">
      <c r="C1950" s="246" t="s">
        <v>824</v>
      </c>
      <c r="D1950" s="246" t="s">
        <v>907</v>
      </c>
      <c r="E1950" s="246" t="s">
        <v>939</v>
      </c>
      <c r="F1950" s="246" t="s">
        <v>940</v>
      </c>
      <c r="G1950" s="246">
        <v>2019</v>
      </c>
      <c r="H1950" s="246">
        <v>5</v>
      </c>
      <c r="I1950" s="246">
        <v>31</v>
      </c>
      <c r="J1950" s="246">
        <v>1</v>
      </c>
      <c r="K1950" s="246" t="s">
        <v>941</v>
      </c>
      <c r="L1950" s="247">
        <v>4</v>
      </c>
      <c r="M1950" s="246">
        <v>291840</v>
      </c>
      <c r="N1950" s="246">
        <v>2751933</v>
      </c>
      <c r="O1950" s="246">
        <v>10</v>
      </c>
      <c r="P1950" s="246">
        <v>22</v>
      </c>
      <c r="Q1950" s="246">
        <v>0</v>
      </c>
      <c r="R1950" s="246"/>
      <c r="S1950" s="246" t="s">
        <v>90</v>
      </c>
      <c r="T1950" s="246" t="s">
        <v>26</v>
      </c>
      <c r="U1950" s="246"/>
      <c r="V1950" t="str">
        <f>INDEX(樣區!H:H,MATCH(F1950,樣區!E:E,0))</f>
        <v>3月,5月</v>
      </c>
      <c r="W1950" s="3" t="str">
        <f t="shared" si="375"/>
        <v>Y</v>
      </c>
      <c r="X1950" s="3" t="str">
        <f t="shared" si="376"/>
        <v/>
      </c>
      <c r="Y1950" s="3" t="str">
        <f t="shared" si="377"/>
        <v>時間太晚</v>
      </c>
      <c r="Z1950" s="3" t="str">
        <f t="shared" si="378"/>
        <v/>
      </c>
      <c r="AA1950" s="3" t="str">
        <f t="shared" si="379"/>
        <v/>
      </c>
      <c r="AB1950" s="249" t="str">
        <f t="shared" si="380"/>
        <v/>
      </c>
      <c r="AC1950" s="3" t="str">
        <f t="shared" si="381"/>
        <v/>
      </c>
      <c r="AD1950" s="5" t="str">
        <f t="shared" si="386"/>
        <v/>
      </c>
      <c r="AE1950" s="3" t="str">
        <f t="shared" si="382"/>
        <v/>
      </c>
      <c r="AF1950" s="3"/>
      <c r="AH1950">
        <f>MATCH(ROUND(M1950,0)&amp;ROUND(N1950,0),樣點!N:N,0)</f>
        <v>702</v>
      </c>
      <c r="AI1950" s="5">
        <f t="shared" si="383"/>
        <v>9.7222219919785857E-3</v>
      </c>
    </row>
    <row r="1951" spans="3:35">
      <c r="C1951" s="246" t="s">
        <v>824</v>
      </c>
      <c r="D1951" s="246" t="s">
        <v>907</v>
      </c>
      <c r="E1951" s="246" t="s">
        <v>939</v>
      </c>
      <c r="F1951" s="246" t="s">
        <v>940</v>
      </c>
      <c r="G1951" s="246">
        <v>2019</v>
      </c>
      <c r="H1951" s="246">
        <v>5</v>
      </c>
      <c r="I1951" s="246">
        <v>31</v>
      </c>
      <c r="J1951" s="246">
        <v>1</v>
      </c>
      <c r="K1951" s="246" t="s">
        <v>941</v>
      </c>
      <c r="L1951" s="247">
        <v>5</v>
      </c>
      <c r="M1951" s="246">
        <v>291952</v>
      </c>
      <c r="N1951" s="246">
        <v>2752168</v>
      </c>
      <c r="O1951" s="246">
        <v>10</v>
      </c>
      <c r="P1951" s="246">
        <v>36</v>
      </c>
      <c r="Q1951" s="246">
        <v>0</v>
      </c>
      <c r="R1951" s="246"/>
      <c r="S1951" s="246" t="s">
        <v>90</v>
      </c>
      <c r="T1951" s="246" t="s">
        <v>26</v>
      </c>
      <c r="U1951" s="246"/>
      <c r="V1951" t="str">
        <f>INDEX(樣區!H:H,MATCH(F1951,樣區!E:E,0))</f>
        <v>3月,5月</v>
      </c>
      <c r="W1951" s="3" t="str">
        <f t="shared" si="375"/>
        <v>Y</v>
      </c>
      <c r="X1951" s="3" t="str">
        <f t="shared" si="376"/>
        <v/>
      </c>
      <c r="Y1951" s="3" t="str">
        <f t="shared" si="377"/>
        <v>時間太晚</v>
      </c>
      <c r="Z1951" s="3" t="str">
        <f t="shared" si="378"/>
        <v/>
      </c>
      <c r="AA1951" s="3" t="str">
        <f t="shared" si="379"/>
        <v/>
      </c>
      <c r="AB1951" s="249" t="str">
        <f t="shared" si="380"/>
        <v/>
      </c>
      <c r="AC1951" s="3" t="str">
        <f t="shared" si="381"/>
        <v/>
      </c>
      <c r="AD1951" s="5" t="str">
        <f t="shared" si="386"/>
        <v/>
      </c>
      <c r="AE1951" s="3" t="str">
        <f t="shared" si="382"/>
        <v/>
      </c>
      <c r="AF1951" s="3"/>
      <c r="AH1951">
        <f>MATCH(ROUND(M1951,0)&amp;ROUND(N1951,0),樣點!N:N,0)</f>
        <v>703</v>
      </c>
      <c r="AI1951" s="5">
        <f t="shared" si="383"/>
        <v>9.7222219919785857E-3</v>
      </c>
    </row>
    <row r="1952" spans="3:35">
      <c r="C1952" s="246" t="s">
        <v>824</v>
      </c>
      <c r="D1952" s="246" t="s">
        <v>907</v>
      </c>
      <c r="E1952" s="246" t="s">
        <v>939</v>
      </c>
      <c r="F1952" s="246" t="s">
        <v>940</v>
      </c>
      <c r="G1952" s="246">
        <v>2019</v>
      </c>
      <c r="H1952" s="246">
        <v>5</v>
      </c>
      <c r="I1952" s="246">
        <v>31</v>
      </c>
      <c r="J1952" s="246">
        <v>1</v>
      </c>
      <c r="K1952" s="246" t="s">
        <v>941</v>
      </c>
      <c r="L1952" s="247">
        <v>6</v>
      </c>
      <c r="M1952" s="246">
        <v>292159</v>
      </c>
      <c r="N1952" s="246">
        <v>2752099</v>
      </c>
      <c r="O1952" s="246">
        <v>10</v>
      </c>
      <c r="P1952" s="246">
        <v>50</v>
      </c>
      <c r="Q1952" s="246">
        <v>0</v>
      </c>
      <c r="R1952" s="246"/>
      <c r="S1952" s="246" t="s">
        <v>90</v>
      </c>
      <c r="T1952" s="246" t="s">
        <v>133</v>
      </c>
      <c r="U1952" s="246"/>
      <c r="V1952" t="str">
        <f>INDEX(樣區!H:H,MATCH(F1952,樣區!E:E,0))</f>
        <v>3月,5月</v>
      </c>
      <c r="W1952" s="3" t="str">
        <f t="shared" si="375"/>
        <v>Y</v>
      </c>
      <c r="X1952" s="3" t="str">
        <f t="shared" si="376"/>
        <v/>
      </c>
      <c r="Y1952" s="3" t="str">
        <f t="shared" si="377"/>
        <v>時間太晚</v>
      </c>
      <c r="Z1952" s="3" t="str">
        <f t="shared" si="378"/>
        <v/>
      </c>
      <c r="AA1952" s="3" t="str">
        <f t="shared" si="379"/>
        <v/>
      </c>
      <c r="AB1952" s="249" t="str">
        <f t="shared" si="380"/>
        <v/>
      </c>
      <c r="AC1952" s="3" t="str">
        <f t="shared" si="381"/>
        <v/>
      </c>
      <c r="AD1952" s="5" t="str">
        <f t="shared" si="386"/>
        <v/>
      </c>
      <c r="AE1952" s="3" t="str">
        <f t="shared" si="382"/>
        <v/>
      </c>
      <c r="AF1952" s="3"/>
      <c r="AH1952">
        <f>MATCH(ROUND(M1952,0)&amp;ROUND(N1952,0),樣點!N:N,0)</f>
        <v>704</v>
      </c>
      <c r="AI1952" s="5" t="str">
        <f t="shared" si="383"/>
        <v/>
      </c>
    </row>
    <row r="1953" spans="3:35">
      <c r="C1953" s="246" t="s">
        <v>824</v>
      </c>
      <c r="D1953" s="246" t="s">
        <v>907</v>
      </c>
      <c r="E1953" s="246" t="s">
        <v>942</v>
      </c>
      <c r="F1953" s="246" t="s">
        <v>943</v>
      </c>
      <c r="G1953" s="246">
        <v>2019</v>
      </c>
      <c r="H1953" s="246">
        <v>5</v>
      </c>
      <c r="I1953" s="246">
        <v>29</v>
      </c>
      <c r="J1953" s="246">
        <v>1</v>
      </c>
      <c r="K1953" s="246" t="s">
        <v>944</v>
      </c>
      <c r="L1953" s="247">
        <v>1</v>
      </c>
      <c r="M1953" s="246">
        <v>296984</v>
      </c>
      <c r="N1953" s="246">
        <v>2749622</v>
      </c>
      <c r="O1953" s="246">
        <v>10</v>
      </c>
      <c r="P1953" s="246">
        <v>15</v>
      </c>
      <c r="Q1953" s="246">
        <v>0</v>
      </c>
      <c r="R1953" s="246"/>
      <c r="S1953" s="246" t="s">
        <v>90</v>
      </c>
      <c r="T1953" s="246" t="s">
        <v>26</v>
      </c>
      <c r="U1953" s="246"/>
      <c r="V1953" t="str">
        <f>INDEX(樣區!H:H,MATCH(F1953,樣區!E:E,0))</f>
        <v>3月,5月</v>
      </c>
      <c r="W1953" s="3" t="str">
        <f t="shared" si="375"/>
        <v>Y</v>
      </c>
      <c r="X1953" s="3" t="str">
        <f t="shared" si="376"/>
        <v/>
      </c>
      <c r="Y1953" s="3" t="str">
        <f t="shared" si="377"/>
        <v>時間太晚</v>
      </c>
      <c r="Z1953" s="3" t="str">
        <f t="shared" si="378"/>
        <v/>
      </c>
      <c r="AA1953" s="3" t="str">
        <f t="shared" si="379"/>
        <v/>
      </c>
      <c r="AB1953" s="249" t="str">
        <f t="shared" si="380"/>
        <v/>
      </c>
      <c r="AC1953" s="3" t="str">
        <f t="shared" si="381"/>
        <v/>
      </c>
      <c r="AD1953" s="5" t="str">
        <f t="shared" si="386"/>
        <v/>
      </c>
      <c r="AE1953" s="3" t="str">
        <f t="shared" si="382"/>
        <v/>
      </c>
      <c r="AF1953" s="3"/>
      <c r="AH1953">
        <f>MATCH(ROUND(M1953,0)&amp;ROUND(N1953,0),樣點!N:N,0)</f>
        <v>705</v>
      </c>
      <c r="AI1953" s="5">
        <f t="shared" si="383"/>
        <v>9.7222219919785857E-3</v>
      </c>
    </row>
    <row r="1954" spans="3:35">
      <c r="C1954" s="246" t="s">
        <v>824</v>
      </c>
      <c r="D1954" s="246" t="s">
        <v>907</v>
      </c>
      <c r="E1954" s="246" t="s">
        <v>942</v>
      </c>
      <c r="F1954" s="246" t="s">
        <v>943</v>
      </c>
      <c r="G1954" s="246">
        <v>2019</v>
      </c>
      <c r="H1954" s="246">
        <v>5</v>
      </c>
      <c r="I1954" s="246">
        <v>29</v>
      </c>
      <c r="J1954" s="246">
        <v>1</v>
      </c>
      <c r="K1954" s="246" t="s">
        <v>944</v>
      </c>
      <c r="L1954" s="247">
        <v>2</v>
      </c>
      <c r="M1954" s="246">
        <v>296984</v>
      </c>
      <c r="N1954" s="246">
        <v>2750022</v>
      </c>
      <c r="O1954" s="246">
        <v>10</v>
      </c>
      <c r="P1954" s="246">
        <v>29</v>
      </c>
      <c r="Q1954" s="246">
        <v>0</v>
      </c>
      <c r="R1954" s="246"/>
      <c r="S1954" s="246" t="s">
        <v>90</v>
      </c>
      <c r="T1954" s="246" t="s">
        <v>26</v>
      </c>
      <c r="U1954" s="246"/>
      <c r="V1954" t="str">
        <f>INDEX(樣區!H:H,MATCH(F1954,樣區!E:E,0))</f>
        <v>3月,5月</v>
      </c>
      <c r="W1954" s="3" t="str">
        <f t="shared" si="375"/>
        <v>Y</v>
      </c>
      <c r="X1954" s="3" t="str">
        <f t="shared" si="376"/>
        <v/>
      </c>
      <c r="Y1954" s="3" t="str">
        <f t="shared" si="377"/>
        <v>時間太晚</v>
      </c>
      <c r="Z1954" s="3" t="str">
        <f t="shared" si="378"/>
        <v/>
      </c>
      <c r="AA1954" s="3" t="str">
        <f t="shared" si="379"/>
        <v/>
      </c>
      <c r="AB1954" s="249" t="str">
        <f t="shared" si="380"/>
        <v/>
      </c>
      <c r="AC1954" s="3" t="str">
        <f t="shared" si="381"/>
        <v/>
      </c>
      <c r="AD1954" s="5" t="str">
        <f t="shared" si="386"/>
        <v/>
      </c>
      <c r="AE1954" s="3" t="str">
        <f t="shared" si="382"/>
        <v/>
      </c>
      <c r="AF1954" s="3"/>
      <c r="AH1954">
        <f>MATCH(ROUND(M1954,0)&amp;ROUND(N1954,0),樣點!N:N,0)</f>
        <v>706</v>
      </c>
      <c r="AI1954" s="5">
        <f t="shared" si="383"/>
        <v>1.4583332987967879E-2</v>
      </c>
    </row>
    <row r="1955" spans="3:35">
      <c r="C1955" s="246" t="s">
        <v>824</v>
      </c>
      <c r="D1955" s="246" t="s">
        <v>907</v>
      </c>
      <c r="E1955" s="246" t="s">
        <v>942</v>
      </c>
      <c r="F1955" s="246" t="s">
        <v>943</v>
      </c>
      <c r="G1955" s="246">
        <v>2019</v>
      </c>
      <c r="H1955" s="246">
        <v>5</v>
      </c>
      <c r="I1955" s="246">
        <v>29</v>
      </c>
      <c r="J1955" s="246">
        <v>1</v>
      </c>
      <c r="K1955" s="246" t="s">
        <v>944</v>
      </c>
      <c r="L1955" s="247">
        <v>3</v>
      </c>
      <c r="M1955" s="246">
        <v>297184</v>
      </c>
      <c r="N1955" s="246">
        <v>2749622</v>
      </c>
      <c r="O1955" s="246">
        <v>10</v>
      </c>
      <c r="P1955" s="246">
        <v>8</v>
      </c>
      <c r="Q1955" s="246">
        <v>0</v>
      </c>
      <c r="R1955" s="246"/>
      <c r="S1955" s="246" t="s">
        <v>90</v>
      </c>
      <c r="T1955" s="246" t="s">
        <v>26</v>
      </c>
      <c r="U1955" s="246"/>
      <c r="V1955" t="str">
        <f>INDEX(樣區!H:H,MATCH(F1955,樣區!E:E,0))</f>
        <v>3月,5月</v>
      </c>
      <c r="W1955" s="3" t="str">
        <f t="shared" si="375"/>
        <v>Y</v>
      </c>
      <c r="X1955" s="3" t="str">
        <f t="shared" si="376"/>
        <v/>
      </c>
      <c r="Y1955" s="3" t="str">
        <f t="shared" si="377"/>
        <v>時間太晚</v>
      </c>
      <c r="Z1955" s="3" t="str">
        <f t="shared" si="378"/>
        <v/>
      </c>
      <c r="AA1955" s="3" t="str">
        <f t="shared" si="379"/>
        <v/>
      </c>
      <c r="AB1955" s="249" t="str">
        <f t="shared" si="380"/>
        <v/>
      </c>
      <c r="AC1955" s="3" t="str">
        <f t="shared" si="381"/>
        <v/>
      </c>
      <c r="AD1955" s="5" t="str">
        <f t="shared" si="386"/>
        <v/>
      </c>
      <c r="AE1955" s="3" t="str">
        <f t="shared" si="382"/>
        <v/>
      </c>
      <c r="AF1955" s="3"/>
      <c r="AH1955">
        <f>MATCH(ROUND(M1955,0)&amp;ROUND(N1955,0),樣點!N:N,0)</f>
        <v>707</v>
      </c>
      <c r="AI1955" s="5">
        <f t="shared" si="383"/>
        <v>1.9444443983957171E-2</v>
      </c>
    </row>
    <row r="1956" spans="3:35">
      <c r="C1956" s="246" t="s">
        <v>824</v>
      </c>
      <c r="D1956" s="246" t="s">
        <v>907</v>
      </c>
      <c r="E1956" s="246" t="s">
        <v>942</v>
      </c>
      <c r="F1956" s="246" t="s">
        <v>943</v>
      </c>
      <c r="G1956" s="246">
        <v>2019</v>
      </c>
      <c r="H1956" s="246">
        <v>5</v>
      </c>
      <c r="I1956" s="246">
        <v>29</v>
      </c>
      <c r="J1956" s="246">
        <v>1</v>
      </c>
      <c r="K1956" s="246" t="s">
        <v>944</v>
      </c>
      <c r="L1956" s="247">
        <v>4</v>
      </c>
      <c r="M1956" s="246">
        <v>297184</v>
      </c>
      <c r="N1956" s="246">
        <v>2749822</v>
      </c>
      <c r="O1956" s="246">
        <v>10</v>
      </c>
      <c r="P1956" s="246">
        <v>36</v>
      </c>
      <c r="Q1956" s="246">
        <v>0</v>
      </c>
      <c r="R1956" s="246"/>
      <c r="S1956" s="246" t="s">
        <v>90</v>
      </c>
      <c r="T1956" s="246" t="s">
        <v>26</v>
      </c>
      <c r="U1956" s="246"/>
      <c r="V1956" t="str">
        <f>INDEX(樣區!H:H,MATCH(F1956,樣區!E:E,0))</f>
        <v>3月,5月</v>
      </c>
      <c r="W1956" s="3" t="str">
        <f t="shared" si="375"/>
        <v>Y</v>
      </c>
      <c r="X1956" s="3" t="str">
        <f t="shared" si="376"/>
        <v/>
      </c>
      <c r="Y1956" s="3" t="str">
        <f t="shared" si="377"/>
        <v>時間太晚</v>
      </c>
      <c r="Z1956" s="3" t="str">
        <f t="shared" si="378"/>
        <v/>
      </c>
      <c r="AA1956" s="3" t="str">
        <f t="shared" si="379"/>
        <v/>
      </c>
      <c r="AB1956" s="249" t="str">
        <f t="shared" si="380"/>
        <v/>
      </c>
      <c r="AC1956" s="3" t="str">
        <f t="shared" si="381"/>
        <v/>
      </c>
      <c r="AD1956" s="5" t="str">
        <f t="shared" si="386"/>
        <v/>
      </c>
      <c r="AE1956" s="3" t="str">
        <f t="shared" si="382"/>
        <v/>
      </c>
      <c r="AF1956" s="3"/>
      <c r="AH1956">
        <f>MATCH(ROUND(M1956,0)&amp;ROUND(N1956,0),樣點!N:N,0)</f>
        <v>708</v>
      </c>
      <c r="AI1956" s="5">
        <f t="shared" si="383"/>
        <v>4.8611109959892929E-3</v>
      </c>
    </row>
    <row r="1957" spans="3:35">
      <c r="C1957" s="246" t="s">
        <v>824</v>
      </c>
      <c r="D1957" s="246" t="s">
        <v>907</v>
      </c>
      <c r="E1957" s="246" t="s">
        <v>942</v>
      </c>
      <c r="F1957" s="246" t="s">
        <v>943</v>
      </c>
      <c r="G1957" s="246">
        <v>2019</v>
      </c>
      <c r="H1957" s="246">
        <v>5</v>
      </c>
      <c r="I1957" s="246">
        <v>29</v>
      </c>
      <c r="J1957" s="246">
        <v>1</v>
      </c>
      <c r="K1957" s="246" t="s">
        <v>944</v>
      </c>
      <c r="L1957" s="247">
        <v>5</v>
      </c>
      <c r="M1957" s="246">
        <v>297184</v>
      </c>
      <c r="N1957" s="246">
        <v>2750022</v>
      </c>
      <c r="O1957" s="246">
        <v>10</v>
      </c>
      <c r="P1957" s="246">
        <v>43</v>
      </c>
      <c r="Q1957" s="246">
        <v>0</v>
      </c>
      <c r="R1957" s="246"/>
      <c r="S1957" s="246" t="s">
        <v>90</v>
      </c>
      <c r="T1957" s="246" t="s">
        <v>26</v>
      </c>
      <c r="U1957" s="246"/>
      <c r="V1957" t="str">
        <f>INDEX(樣區!H:H,MATCH(F1957,樣區!E:E,0))</f>
        <v>3月,5月</v>
      </c>
      <c r="W1957" s="3" t="str">
        <f t="shared" si="375"/>
        <v>Y</v>
      </c>
      <c r="X1957" s="3" t="str">
        <f t="shared" si="376"/>
        <v/>
      </c>
      <c r="Y1957" s="3" t="str">
        <f t="shared" si="377"/>
        <v>時間太晚</v>
      </c>
      <c r="Z1957" s="3" t="str">
        <f t="shared" si="378"/>
        <v/>
      </c>
      <c r="AA1957" s="3" t="str">
        <f t="shared" si="379"/>
        <v/>
      </c>
      <c r="AB1957" s="249" t="str">
        <f t="shared" si="380"/>
        <v/>
      </c>
      <c r="AC1957" s="3" t="str">
        <f t="shared" si="381"/>
        <v/>
      </c>
      <c r="AD1957" s="5" t="str">
        <f t="shared" si="386"/>
        <v/>
      </c>
      <c r="AE1957" s="3" t="str">
        <f t="shared" si="382"/>
        <v/>
      </c>
      <c r="AF1957" s="3"/>
      <c r="AH1957">
        <f>MATCH(ROUND(M1957,0)&amp;ROUND(N1957,0),樣點!N:N,0)</f>
        <v>709</v>
      </c>
      <c r="AI1957" s="5">
        <f t="shared" si="383"/>
        <v>2.5694445008412004E-2</v>
      </c>
    </row>
    <row r="1958" spans="3:35">
      <c r="C1958" s="246" t="s">
        <v>824</v>
      </c>
      <c r="D1958" s="246" t="s">
        <v>907</v>
      </c>
      <c r="E1958" s="246" t="s">
        <v>942</v>
      </c>
      <c r="F1958" s="246" t="s">
        <v>943</v>
      </c>
      <c r="G1958" s="246">
        <v>2019</v>
      </c>
      <c r="H1958" s="246">
        <v>5</v>
      </c>
      <c r="I1958" s="246">
        <v>29</v>
      </c>
      <c r="J1958" s="246">
        <v>1</v>
      </c>
      <c r="K1958" s="246" t="s">
        <v>944</v>
      </c>
      <c r="L1958" s="247">
        <v>6</v>
      </c>
      <c r="M1958" s="246">
        <v>296784</v>
      </c>
      <c r="N1958" s="246">
        <v>2749622</v>
      </c>
      <c r="O1958" s="246">
        <v>11</v>
      </c>
      <c r="P1958" s="246">
        <v>20</v>
      </c>
      <c r="Q1958" s="246">
        <v>0</v>
      </c>
      <c r="R1958" s="246"/>
      <c r="S1958" s="246" t="s">
        <v>90</v>
      </c>
      <c r="T1958" s="246" t="s">
        <v>133</v>
      </c>
      <c r="U1958" s="246"/>
      <c r="V1958" t="str">
        <f>INDEX(樣區!H:H,MATCH(F1958,樣區!E:E,0))</f>
        <v>3月,5月</v>
      </c>
      <c r="W1958" s="3" t="str">
        <f t="shared" si="375"/>
        <v>Y</v>
      </c>
      <c r="X1958" s="3" t="str">
        <f t="shared" si="376"/>
        <v/>
      </c>
      <c r="Y1958" s="3" t="str">
        <f t="shared" si="377"/>
        <v>時間太晚</v>
      </c>
      <c r="Z1958" s="3" t="str">
        <f t="shared" si="378"/>
        <v/>
      </c>
      <c r="AA1958" s="3" t="str">
        <f t="shared" si="379"/>
        <v/>
      </c>
      <c r="AB1958" s="249" t="str">
        <f t="shared" si="380"/>
        <v/>
      </c>
      <c r="AC1958" s="3" t="str">
        <f t="shared" si="381"/>
        <v/>
      </c>
      <c r="AD1958" s="5" t="str">
        <f t="shared" si="386"/>
        <v/>
      </c>
      <c r="AE1958" s="3" t="str">
        <f t="shared" si="382"/>
        <v/>
      </c>
      <c r="AF1958" s="3"/>
      <c r="AH1958">
        <f>MATCH(ROUND(M1958,0)&amp;ROUND(N1958,0),樣點!N:N,0)</f>
        <v>710</v>
      </c>
      <c r="AI1958" s="5" t="str">
        <f t="shared" si="383"/>
        <v/>
      </c>
    </row>
    <row r="1959" spans="3:35">
      <c r="C1959" s="246" t="s">
        <v>824</v>
      </c>
      <c r="D1959" s="246" t="s">
        <v>907</v>
      </c>
      <c r="E1959" s="246" t="s">
        <v>945</v>
      </c>
      <c r="F1959" s="246" t="s">
        <v>946</v>
      </c>
      <c r="G1959" s="246">
        <v>2019</v>
      </c>
      <c r="H1959" s="246">
        <v>5</v>
      </c>
      <c r="I1959" s="246">
        <v>29</v>
      </c>
      <c r="J1959" s="246">
        <v>2</v>
      </c>
      <c r="K1959" s="246" t="s">
        <v>947</v>
      </c>
      <c r="L1959" s="247">
        <v>1</v>
      </c>
      <c r="M1959" s="246">
        <v>295379</v>
      </c>
      <c r="N1959" s="246">
        <v>2745793</v>
      </c>
      <c r="O1959" s="246">
        <v>10</v>
      </c>
      <c r="P1959" s="246">
        <v>4</v>
      </c>
      <c r="Q1959" s="246">
        <v>0</v>
      </c>
      <c r="R1959" s="246"/>
      <c r="S1959" s="246" t="s">
        <v>90</v>
      </c>
      <c r="T1959" s="246" t="s">
        <v>26</v>
      </c>
      <c r="U1959" s="246"/>
      <c r="V1959" t="str">
        <f>INDEX(樣區!H:H,MATCH(F1959,樣區!E:E,0))</f>
        <v>3月,5月</v>
      </c>
      <c r="W1959" s="3" t="str">
        <f t="shared" si="375"/>
        <v>Y</v>
      </c>
      <c r="X1959" s="3" t="str">
        <f t="shared" si="376"/>
        <v/>
      </c>
      <c r="Y1959" s="3" t="str">
        <f t="shared" si="377"/>
        <v>時間太晚</v>
      </c>
      <c r="Z1959" s="3" t="str">
        <f t="shared" si="378"/>
        <v/>
      </c>
      <c r="AA1959" s="3" t="str">
        <f t="shared" si="379"/>
        <v/>
      </c>
      <c r="AB1959" s="249" t="str">
        <f t="shared" si="380"/>
        <v/>
      </c>
      <c r="AC1959" s="3" t="str">
        <f t="shared" si="381"/>
        <v/>
      </c>
      <c r="AD1959" s="5" t="str">
        <f t="shared" si="386"/>
        <v/>
      </c>
      <c r="AE1959" s="3" t="str">
        <f t="shared" si="382"/>
        <v/>
      </c>
      <c r="AF1959" s="3"/>
      <c r="AH1959">
        <f>MATCH(ROUND(M1959,0)&amp;ROUND(N1959,0),樣點!N:N,0)</f>
        <v>711</v>
      </c>
      <c r="AI1959" s="5">
        <f t="shared" si="383"/>
        <v>1.5972221968695521E-2</v>
      </c>
    </row>
    <row r="1960" spans="3:35">
      <c r="C1960" s="246" t="s">
        <v>824</v>
      </c>
      <c r="D1960" s="246" t="s">
        <v>907</v>
      </c>
      <c r="E1960" s="246" t="s">
        <v>945</v>
      </c>
      <c r="F1960" s="246" t="s">
        <v>946</v>
      </c>
      <c r="G1960" s="246">
        <v>2019</v>
      </c>
      <c r="H1960" s="246">
        <v>5</v>
      </c>
      <c r="I1960" s="246">
        <v>29</v>
      </c>
      <c r="J1960" s="246">
        <v>2</v>
      </c>
      <c r="K1960" s="246" t="s">
        <v>947</v>
      </c>
      <c r="L1960" s="247">
        <v>2</v>
      </c>
      <c r="M1960" s="246">
        <v>295224</v>
      </c>
      <c r="N1960" s="246">
        <v>2745569</v>
      </c>
      <c r="O1960" s="246">
        <v>10</v>
      </c>
      <c r="P1960" s="246">
        <v>27</v>
      </c>
      <c r="Q1960" s="246">
        <v>0</v>
      </c>
      <c r="R1960" s="246"/>
      <c r="S1960" s="246" t="s">
        <v>90</v>
      </c>
      <c r="T1960" s="246" t="s">
        <v>26</v>
      </c>
      <c r="U1960" s="246"/>
      <c r="V1960" t="str">
        <f>INDEX(樣區!H:H,MATCH(F1960,樣區!E:E,0))</f>
        <v>3月,5月</v>
      </c>
      <c r="W1960" s="3" t="str">
        <f t="shared" si="375"/>
        <v>Y</v>
      </c>
      <c r="X1960" s="3" t="str">
        <f t="shared" si="376"/>
        <v/>
      </c>
      <c r="Y1960" s="3" t="str">
        <f t="shared" si="377"/>
        <v>時間太晚</v>
      </c>
      <c r="Z1960" s="3" t="str">
        <f t="shared" si="378"/>
        <v/>
      </c>
      <c r="AA1960" s="3" t="str">
        <f t="shared" si="379"/>
        <v/>
      </c>
      <c r="AB1960" s="249" t="str">
        <f t="shared" si="380"/>
        <v/>
      </c>
      <c r="AC1960" s="3" t="str">
        <f t="shared" si="381"/>
        <v/>
      </c>
      <c r="AD1960" s="5" t="str">
        <f t="shared" si="386"/>
        <v/>
      </c>
      <c r="AE1960" s="3" t="str">
        <f t="shared" si="382"/>
        <v/>
      </c>
      <c r="AF1960" s="3"/>
      <c r="AH1960">
        <f>MATCH(ROUND(M1960,0)&amp;ROUND(N1960,0),樣點!N:N,0)</f>
        <v>712</v>
      </c>
      <c r="AI1960" s="5">
        <f t="shared" si="383"/>
        <v>9.7222220501862466E-3</v>
      </c>
    </row>
    <row r="1961" spans="3:35">
      <c r="C1961" s="246" t="s">
        <v>824</v>
      </c>
      <c r="D1961" s="246" t="s">
        <v>907</v>
      </c>
      <c r="E1961" s="246" t="s">
        <v>945</v>
      </c>
      <c r="F1961" s="246" t="s">
        <v>946</v>
      </c>
      <c r="G1961" s="246">
        <v>2019</v>
      </c>
      <c r="H1961" s="246">
        <v>5</v>
      </c>
      <c r="I1961" s="246">
        <v>29</v>
      </c>
      <c r="J1961" s="246">
        <v>2</v>
      </c>
      <c r="K1961" s="246" t="s">
        <v>947</v>
      </c>
      <c r="L1961" s="247">
        <v>3</v>
      </c>
      <c r="M1961" s="246">
        <v>295021</v>
      </c>
      <c r="N1961" s="246">
        <v>2745330</v>
      </c>
      <c r="O1961" s="246">
        <v>10</v>
      </c>
      <c r="P1961" s="246">
        <v>41</v>
      </c>
      <c r="Q1961" s="246">
        <v>0</v>
      </c>
      <c r="R1961" s="246"/>
      <c r="S1961" s="246" t="s">
        <v>90</v>
      </c>
      <c r="T1961" s="246" t="s">
        <v>26</v>
      </c>
      <c r="U1961" s="246"/>
      <c r="V1961" t="str">
        <f>INDEX(樣區!H:H,MATCH(F1961,樣區!E:E,0))</f>
        <v>3月,5月</v>
      </c>
      <c r="W1961" s="3" t="str">
        <f t="shared" si="375"/>
        <v>Y</v>
      </c>
      <c r="X1961" s="3" t="str">
        <f t="shared" si="376"/>
        <v/>
      </c>
      <c r="Y1961" s="3" t="str">
        <f t="shared" si="377"/>
        <v>時間太晚</v>
      </c>
      <c r="Z1961" s="3" t="str">
        <f t="shared" si="378"/>
        <v/>
      </c>
      <c r="AA1961" s="3" t="str">
        <f t="shared" si="379"/>
        <v/>
      </c>
      <c r="AB1961" s="249" t="str">
        <f t="shared" si="380"/>
        <v/>
      </c>
      <c r="AC1961" s="3" t="str">
        <f t="shared" si="381"/>
        <v/>
      </c>
      <c r="AD1961" s="5" t="str">
        <f t="shared" si="386"/>
        <v/>
      </c>
      <c r="AE1961" s="3" t="str">
        <f t="shared" si="382"/>
        <v/>
      </c>
      <c r="AF1961" s="3"/>
      <c r="AH1961">
        <f>MATCH(ROUND(M1961,0)&amp;ROUND(N1961,0),樣點!N:N,0)</f>
        <v>713</v>
      </c>
      <c r="AI1961" s="5">
        <f t="shared" si="383"/>
        <v>9.7222229815088212E-3</v>
      </c>
    </row>
    <row r="1962" spans="3:35">
      <c r="C1962" s="246" t="s">
        <v>824</v>
      </c>
      <c r="D1962" s="246" t="s">
        <v>907</v>
      </c>
      <c r="E1962" s="246" t="s">
        <v>945</v>
      </c>
      <c r="F1962" s="246" t="s">
        <v>946</v>
      </c>
      <c r="G1962" s="246">
        <v>2019</v>
      </c>
      <c r="H1962" s="246">
        <v>5</v>
      </c>
      <c r="I1962" s="246">
        <v>29</v>
      </c>
      <c r="J1962" s="246">
        <v>2</v>
      </c>
      <c r="K1962" s="246" t="s">
        <v>947</v>
      </c>
      <c r="L1962" s="247">
        <v>4</v>
      </c>
      <c r="M1962" s="246">
        <v>295002</v>
      </c>
      <c r="N1962" s="246">
        <v>2745055</v>
      </c>
      <c r="O1962" s="246">
        <v>10</v>
      </c>
      <c r="P1962" s="246">
        <v>55</v>
      </c>
      <c r="Q1962" s="246">
        <v>0</v>
      </c>
      <c r="R1962" s="246"/>
      <c r="S1962" s="246" t="s">
        <v>90</v>
      </c>
      <c r="T1962" s="246" t="s">
        <v>26</v>
      </c>
      <c r="U1962" s="246"/>
      <c r="V1962" t="str">
        <f>INDEX(樣區!H:H,MATCH(F1962,樣區!E:E,0))</f>
        <v>3月,5月</v>
      </c>
      <c r="W1962" s="3" t="str">
        <f t="shared" si="375"/>
        <v>Y</v>
      </c>
      <c r="X1962" s="3" t="str">
        <f t="shared" si="376"/>
        <v/>
      </c>
      <c r="Y1962" s="3" t="str">
        <f t="shared" si="377"/>
        <v>時間太晚</v>
      </c>
      <c r="Z1962" s="3" t="str">
        <f t="shared" si="378"/>
        <v/>
      </c>
      <c r="AA1962" s="3" t="str">
        <f t="shared" si="379"/>
        <v/>
      </c>
      <c r="AB1962" s="249" t="str">
        <f t="shared" si="380"/>
        <v/>
      </c>
      <c r="AC1962" s="3" t="str">
        <f t="shared" si="381"/>
        <v/>
      </c>
      <c r="AD1962" s="5" t="str">
        <f t="shared" si="386"/>
        <v/>
      </c>
      <c r="AE1962" s="3" t="str">
        <f t="shared" si="382"/>
        <v/>
      </c>
      <c r="AF1962" s="3"/>
      <c r="AH1962">
        <f>MATCH(ROUND(M1962,0)&amp;ROUND(N1962,0),樣點!N:N,0)</f>
        <v>714</v>
      </c>
      <c r="AI1962" s="5">
        <f t="shared" si="383"/>
        <v>1.1805554968304932E-2</v>
      </c>
    </row>
    <row r="1963" spans="3:35">
      <c r="C1963" s="246" t="s">
        <v>824</v>
      </c>
      <c r="D1963" s="246" t="s">
        <v>907</v>
      </c>
      <c r="E1963" s="246" t="s">
        <v>945</v>
      </c>
      <c r="F1963" s="246" t="s">
        <v>946</v>
      </c>
      <c r="G1963" s="246">
        <v>2019</v>
      </c>
      <c r="H1963" s="246">
        <v>5</v>
      </c>
      <c r="I1963" s="246">
        <v>29</v>
      </c>
      <c r="J1963" s="246">
        <v>2</v>
      </c>
      <c r="K1963" s="246" t="s">
        <v>947</v>
      </c>
      <c r="L1963" s="247">
        <v>5</v>
      </c>
      <c r="M1963" s="246">
        <v>294814</v>
      </c>
      <c r="N1963" s="246">
        <v>2744750</v>
      </c>
      <c r="O1963" s="246">
        <v>11</v>
      </c>
      <c r="P1963" s="246">
        <v>12</v>
      </c>
      <c r="Q1963" s="246">
        <v>0</v>
      </c>
      <c r="R1963" s="246"/>
      <c r="S1963" s="246" t="s">
        <v>90</v>
      </c>
      <c r="T1963" s="246" t="s">
        <v>26</v>
      </c>
      <c r="U1963" s="246"/>
      <c r="V1963" t="str">
        <f>INDEX(樣區!H:H,MATCH(F1963,樣區!E:E,0))</f>
        <v>3月,5月</v>
      </c>
      <c r="W1963" s="3" t="str">
        <f t="shared" si="375"/>
        <v>Y</v>
      </c>
      <c r="X1963" s="3" t="str">
        <f t="shared" si="376"/>
        <v/>
      </c>
      <c r="Y1963" s="3" t="str">
        <f t="shared" si="377"/>
        <v>時間太晚</v>
      </c>
      <c r="Z1963" s="3" t="str">
        <f t="shared" si="378"/>
        <v/>
      </c>
      <c r="AA1963" s="3" t="str">
        <f t="shared" si="379"/>
        <v/>
      </c>
      <c r="AB1963" s="249" t="str">
        <f t="shared" si="380"/>
        <v/>
      </c>
      <c r="AC1963" s="3" t="str">
        <f t="shared" si="381"/>
        <v/>
      </c>
      <c r="AD1963" s="5" t="str">
        <f t="shared" si="386"/>
        <v/>
      </c>
      <c r="AE1963" s="3" t="str">
        <f t="shared" si="382"/>
        <v/>
      </c>
      <c r="AF1963" s="3"/>
      <c r="AH1963">
        <f>MATCH(ROUND(M1963,0)&amp;ROUND(N1963,0),樣點!N:N,0)</f>
        <v>715</v>
      </c>
      <c r="AI1963" s="5">
        <f t="shared" si="383"/>
        <v>7.6388890156522393E-3</v>
      </c>
    </row>
    <row r="1964" spans="3:35">
      <c r="C1964" s="246" t="s">
        <v>824</v>
      </c>
      <c r="D1964" s="246" t="s">
        <v>907</v>
      </c>
      <c r="E1964" s="246" t="s">
        <v>945</v>
      </c>
      <c r="F1964" s="246" t="s">
        <v>946</v>
      </c>
      <c r="G1964" s="246">
        <v>2019</v>
      </c>
      <c r="H1964" s="246">
        <v>5</v>
      </c>
      <c r="I1964" s="246">
        <v>29</v>
      </c>
      <c r="J1964" s="246">
        <v>2</v>
      </c>
      <c r="K1964" s="246" t="s">
        <v>947</v>
      </c>
      <c r="L1964" s="247">
        <v>6</v>
      </c>
      <c r="M1964" s="246">
        <v>294710</v>
      </c>
      <c r="N1964" s="246">
        <v>2744500</v>
      </c>
      <c r="O1964" s="246">
        <v>11</v>
      </c>
      <c r="P1964" s="246">
        <v>23</v>
      </c>
      <c r="Q1964" s="246">
        <v>0</v>
      </c>
      <c r="R1964" s="246"/>
      <c r="S1964" s="246" t="s">
        <v>90</v>
      </c>
      <c r="T1964" s="246" t="s">
        <v>32</v>
      </c>
      <c r="U1964" s="246"/>
      <c r="V1964" t="str">
        <f>INDEX(樣區!H:H,MATCH(F1964,樣區!E:E,0))</f>
        <v>3月,5月</v>
      </c>
      <c r="W1964" s="3" t="str">
        <f t="shared" si="375"/>
        <v>Y</v>
      </c>
      <c r="X1964" s="3" t="str">
        <f t="shared" si="376"/>
        <v/>
      </c>
      <c r="Y1964" s="3" t="str">
        <f t="shared" si="377"/>
        <v>時間太晚</v>
      </c>
      <c r="Z1964" s="3" t="str">
        <f t="shared" si="378"/>
        <v/>
      </c>
      <c r="AA1964" s="3" t="str">
        <f t="shared" si="379"/>
        <v/>
      </c>
      <c r="AB1964" s="249" t="str">
        <f t="shared" si="380"/>
        <v/>
      </c>
      <c r="AC1964" s="3" t="str">
        <f t="shared" si="381"/>
        <v/>
      </c>
      <c r="AD1964" s="5" t="str">
        <f t="shared" si="386"/>
        <v/>
      </c>
      <c r="AE1964" s="3" t="str">
        <f t="shared" si="382"/>
        <v/>
      </c>
      <c r="AF1964" s="3"/>
      <c r="AH1964">
        <f>MATCH(ROUND(M1964,0)&amp;ROUND(N1964,0),樣點!N:N,0)</f>
        <v>716</v>
      </c>
      <c r="AI1964" s="5" t="str">
        <f t="shared" si="383"/>
        <v/>
      </c>
    </row>
    <row r="1965" spans="3:35">
      <c r="C1965" s="246" t="s">
        <v>824</v>
      </c>
      <c r="D1965" s="246" t="s">
        <v>907</v>
      </c>
      <c r="E1965" s="246" t="s">
        <v>948</v>
      </c>
      <c r="F1965" s="246" t="s">
        <v>949</v>
      </c>
      <c r="G1965" s="246">
        <v>2019</v>
      </c>
      <c r="H1965" s="246">
        <v>5</v>
      </c>
      <c r="I1965" s="246">
        <v>27</v>
      </c>
      <c r="J1965" s="246">
        <v>2</v>
      </c>
      <c r="K1965" s="246" t="s">
        <v>950</v>
      </c>
      <c r="L1965" s="247">
        <v>1</v>
      </c>
      <c r="M1965" s="246">
        <v>289775</v>
      </c>
      <c r="N1965" s="246">
        <v>2748912</v>
      </c>
      <c r="O1965" s="246">
        <v>10</v>
      </c>
      <c r="P1965" s="246">
        <v>2</v>
      </c>
      <c r="Q1965" s="246">
        <v>0</v>
      </c>
      <c r="R1965" s="246"/>
      <c r="S1965" s="246" t="s">
        <v>90</v>
      </c>
      <c r="T1965" s="246" t="s">
        <v>26</v>
      </c>
      <c r="U1965" s="246"/>
      <c r="V1965" t="str">
        <f>INDEX(樣區!H:H,MATCH(F1965,樣區!E:E,0))</f>
        <v>3月,5月</v>
      </c>
      <c r="W1965" s="3" t="str">
        <f t="shared" si="375"/>
        <v>Y</v>
      </c>
      <c r="X1965" s="3" t="str">
        <f t="shared" si="376"/>
        <v/>
      </c>
      <c r="Y1965" s="3" t="str">
        <f t="shared" si="377"/>
        <v>時間太晚</v>
      </c>
      <c r="Z1965" s="3" t="str">
        <f t="shared" si="378"/>
        <v/>
      </c>
      <c r="AA1965" s="3" t="str">
        <f t="shared" si="379"/>
        <v/>
      </c>
      <c r="AB1965" s="249" t="str">
        <f t="shared" si="380"/>
        <v/>
      </c>
      <c r="AC1965" s="3" t="str">
        <f t="shared" si="381"/>
        <v/>
      </c>
      <c r="AD1965" s="5" t="str">
        <f t="shared" si="386"/>
        <v/>
      </c>
      <c r="AE1965" s="3" t="str">
        <f t="shared" si="382"/>
        <v/>
      </c>
      <c r="AF1965" s="3"/>
      <c r="AH1965">
        <f>MATCH(ROUND(M1965,0)&amp;ROUND(N1965,0),樣點!N:N,0)</f>
        <v>717</v>
      </c>
      <c r="AI1965" s="5">
        <f t="shared" si="383"/>
        <v>1.1111110972706228E-2</v>
      </c>
    </row>
    <row r="1966" spans="3:35">
      <c r="C1966" s="246" t="s">
        <v>824</v>
      </c>
      <c r="D1966" s="246" t="s">
        <v>907</v>
      </c>
      <c r="E1966" s="246" t="s">
        <v>948</v>
      </c>
      <c r="F1966" s="246" t="s">
        <v>949</v>
      </c>
      <c r="G1966" s="246">
        <v>2019</v>
      </c>
      <c r="H1966" s="246">
        <v>5</v>
      </c>
      <c r="I1966" s="246">
        <v>27</v>
      </c>
      <c r="J1966" s="246">
        <v>2</v>
      </c>
      <c r="K1966" s="246" t="s">
        <v>950</v>
      </c>
      <c r="L1966" s="247">
        <v>2</v>
      </c>
      <c r="M1966" s="246">
        <v>289418</v>
      </c>
      <c r="N1966" s="246">
        <v>2749049</v>
      </c>
      <c r="O1966" s="246">
        <v>10</v>
      </c>
      <c r="P1966" s="246">
        <v>18</v>
      </c>
      <c r="Q1966" s="246">
        <v>0</v>
      </c>
      <c r="R1966" s="246"/>
      <c r="S1966" s="246" t="s">
        <v>90</v>
      </c>
      <c r="T1966" s="246" t="s">
        <v>26</v>
      </c>
      <c r="U1966" s="246"/>
      <c r="V1966" t="str">
        <f>INDEX(樣區!H:H,MATCH(F1966,樣區!E:E,0))</f>
        <v>3月,5月</v>
      </c>
      <c r="W1966" s="3" t="str">
        <f t="shared" si="375"/>
        <v>Y</v>
      </c>
      <c r="X1966" s="3" t="str">
        <f t="shared" si="376"/>
        <v/>
      </c>
      <c r="Y1966" s="3" t="str">
        <f t="shared" si="377"/>
        <v>時間太晚</v>
      </c>
      <c r="Z1966" s="3" t="str">
        <f t="shared" si="378"/>
        <v/>
      </c>
      <c r="AA1966" s="3" t="str">
        <f t="shared" si="379"/>
        <v/>
      </c>
      <c r="AB1966" s="249" t="str">
        <f t="shared" si="380"/>
        <v/>
      </c>
      <c r="AC1966" s="3" t="str">
        <f t="shared" si="381"/>
        <v/>
      </c>
      <c r="AD1966" s="5" t="str">
        <f t="shared" si="386"/>
        <v/>
      </c>
      <c r="AE1966" s="3" t="str">
        <f t="shared" si="382"/>
        <v/>
      </c>
      <c r="AF1966" s="3"/>
      <c r="AH1966">
        <f>MATCH(ROUND(M1966,0)&amp;ROUND(N1966,0),樣點!N:N,0)</f>
        <v>718</v>
      </c>
      <c r="AI1966" s="5">
        <f t="shared" si="383"/>
        <v>5.555555981118232E-3</v>
      </c>
    </row>
    <row r="1967" spans="3:35">
      <c r="C1967" s="246" t="s">
        <v>824</v>
      </c>
      <c r="D1967" s="246" t="s">
        <v>907</v>
      </c>
      <c r="E1967" s="246" t="s">
        <v>948</v>
      </c>
      <c r="F1967" s="246" t="s">
        <v>949</v>
      </c>
      <c r="G1967" s="246">
        <v>2019</v>
      </c>
      <c r="H1967" s="246">
        <v>5</v>
      </c>
      <c r="I1967" s="246">
        <v>27</v>
      </c>
      <c r="J1967" s="246">
        <v>2</v>
      </c>
      <c r="K1967" s="246" t="s">
        <v>950</v>
      </c>
      <c r="L1967" s="247">
        <v>3</v>
      </c>
      <c r="M1967" s="246">
        <v>289872</v>
      </c>
      <c r="N1967" s="246">
        <v>2749274</v>
      </c>
      <c r="O1967" s="246">
        <v>10</v>
      </c>
      <c r="P1967" s="246">
        <v>26</v>
      </c>
      <c r="Q1967" s="246">
        <v>0</v>
      </c>
      <c r="R1967" s="246"/>
      <c r="S1967" s="246" t="s">
        <v>90</v>
      </c>
      <c r="T1967" s="246" t="s">
        <v>26</v>
      </c>
      <c r="U1967" s="246"/>
      <c r="V1967" t="str">
        <f>INDEX(樣區!H:H,MATCH(F1967,樣區!E:E,0))</f>
        <v>3月,5月</v>
      </c>
      <c r="W1967" s="3" t="str">
        <f t="shared" si="375"/>
        <v>Y</v>
      </c>
      <c r="X1967" s="3" t="str">
        <f t="shared" si="376"/>
        <v/>
      </c>
      <c r="Y1967" s="3" t="str">
        <f t="shared" si="377"/>
        <v>時間太晚</v>
      </c>
      <c r="Z1967" s="3" t="str">
        <f t="shared" si="378"/>
        <v/>
      </c>
      <c r="AA1967" s="3" t="str">
        <f t="shared" si="379"/>
        <v/>
      </c>
      <c r="AB1967" s="249" t="str">
        <f t="shared" si="380"/>
        <v/>
      </c>
      <c r="AC1967" s="3" t="str">
        <f t="shared" si="381"/>
        <v/>
      </c>
      <c r="AD1967" s="5" t="str">
        <f t="shared" si="386"/>
        <v/>
      </c>
      <c r="AE1967" s="3" t="str">
        <f t="shared" si="382"/>
        <v/>
      </c>
      <c r="AF1967" s="3"/>
      <c r="AH1967">
        <f>MATCH(ROUND(M1967,0)&amp;ROUND(N1967,0),樣點!N:N,0)</f>
        <v>719</v>
      </c>
      <c r="AI1967" s="5">
        <f t="shared" si="383"/>
        <v>1.1111111030913889E-2</v>
      </c>
    </row>
    <row r="1968" spans="3:35">
      <c r="C1968" s="246" t="s">
        <v>824</v>
      </c>
      <c r="D1968" s="246" t="s">
        <v>907</v>
      </c>
      <c r="E1968" s="246" t="s">
        <v>948</v>
      </c>
      <c r="F1968" s="246" t="s">
        <v>949</v>
      </c>
      <c r="G1968" s="246">
        <v>2019</v>
      </c>
      <c r="H1968" s="246">
        <v>5</v>
      </c>
      <c r="I1968" s="246">
        <v>27</v>
      </c>
      <c r="J1968" s="246">
        <v>2</v>
      </c>
      <c r="K1968" s="246" t="s">
        <v>950</v>
      </c>
      <c r="L1968" s="247">
        <v>4</v>
      </c>
      <c r="M1968" s="246">
        <v>291687</v>
      </c>
      <c r="N1968" s="246">
        <v>2751012</v>
      </c>
      <c r="O1968" s="246">
        <v>10</v>
      </c>
      <c r="P1968" s="246">
        <v>42</v>
      </c>
      <c r="Q1968" s="246">
        <v>0</v>
      </c>
      <c r="R1968" s="246"/>
      <c r="S1968" s="246" t="s">
        <v>90</v>
      </c>
      <c r="T1968" s="246" t="s">
        <v>32</v>
      </c>
      <c r="U1968" s="246"/>
      <c r="V1968" t="str">
        <f>INDEX(樣區!H:H,MATCH(F1968,樣區!E:E,0))</f>
        <v>3月,5月</v>
      </c>
      <c r="W1968" s="3" t="str">
        <f t="shared" si="375"/>
        <v>Y</v>
      </c>
      <c r="X1968" s="3" t="str">
        <f t="shared" si="376"/>
        <v/>
      </c>
      <c r="Y1968" s="3" t="str">
        <f t="shared" si="377"/>
        <v>時間太晚</v>
      </c>
      <c r="Z1968" s="3" t="str">
        <f t="shared" si="378"/>
        <v/>
      </c>
      <c r="AA1968" s="3" t="str">
        <f t="shared" si="379"/>
        <v/>
      </c>
      <c r="AB1968" s="249" t="str">
        <f t="shared" si="380"/>
        <v/>
      </c>
      <c r="AC1968" s="3" t="str">
        <f t="shared" si="381"/>
        <v/>
      </c>
      <c r="AD1968" s="5" t="str">
        <f t="shared" si="386"/>
        <v>需計滿6分鐘</v>
      </c>
      <c r="AE1968" s="3" t="str">
        <f t="shared" si="382"/>
        <v/>
      </c>
      <c r="AF1968" s="3"/>
      <c r="AH1968">
        <f>MATCH(ROUND(M1968,0)&amp;ROUND(N1968,0),樣點!N:N,0)</f>
        <v>720</v>
      </c>
      <c r="AI1968" s="5">
        <f t="shared" si="383"/>
        <v>3.4722220152616501E-3</v>
      </c>
    </row>
    <row r="1969" spans="3:35">
      <c r="C1969" s="246" t="s">
        <v>824</v>
      </c>
      <c r="D1969" s="246" t="s">
        <v>907</v>
      </c>
      <c r="E1969" s="246" t="s">
        <v>948</v>
      </c>
      <c r="F1969" s="246" t="s">
        <v>949</v>
      </c>
      <c r="G1969" s="246">
        <v>2019</v>
      </c>
      <c r="H1969" s="246">
        <v>5</v>
      </c>
      <c r="I1969" s="246">
        <v>27</v>
      </c>
      <c r="J1969" s="246">
        <v>2</v>
      </c>
      <c r="K1969" s="246" t="s">
        <v>950</v>
      </c>
      <c r="L1969" s="247">
        <v>5</v>
      </c>
      <c r="M1969" s="246">
        <v>291490</v>
      </c>
      <c r="N1969" s="246">
        <v>2750606</v>
      </c>
      <c r="O1969" s="246">
        <v>10</v>
      </c>
      <c r="P1969" s="246">
        <v>47</v>
      </c>
      <c r="Q1969" s="246">
        <v>0</v>
      </c>
      <c r="R1969" s="246"/>
      <c r="S1969" s="246" t="s">
        <v>90</v>
      </c>
      <c r="T1969" s="246" t="s">
        <v>32</v>
      </c>
      <c r="U1969" s="246"/>
      <c r="V1969" t="str">
        <f>INDEX(樣區!H:H,MATCH(F1969,樣區!E:E,0))</f>
        <v>3月,5月</v>
      </c>
      <c r="W1969" s="3" t="str">
        <f t="shared" si="375"/>
        <v>Y</v>
      </c>
      <c r="X1969" s="3" t="str">
        <f t="shared" si="376"/>
        <v/>
      </c>
      <c r="Y1969" s="3" t="str">
        <f t="shared" si="377"/>
        <v>時間太晚</v>
      </c>
      <c r="Z1969" s="3" t="str">
        <f t="shared" si="378"/>
        <v/>
      </c>
      <c r="AA1969" s="3" t="str">
        <f t="shared" si="379"/>
        <v/>
      </c>
      <c r="AB1969" s="249" t="str">
        <f t="shared" si="380"/>
        <v/>
      </c>
      <c r="AC1969" s="3" t="str">
        <f t="shared" si="381"/>
        <v/>
      </c>
      <c r="AD1969" s="5" t="str">
        <f t="shared" si="386"/>
        <v/>
      </c>
      <c r="AE1969" s="3" t="str">
        <f t="shared" si="382"/>
        <v/>
      </c>
      <c r="AF1969" s="3"/>
      <c r="AH1969">
        <f>MATCH(ROUND(M1969,0)&amp;ROUND(N1969,0),樣點!N:N,0)</f>
        <v>721</v>
      </c>
      <c r="AI1969" s="5">
        <f t="shared" si="383"/>
        <v>1.9444444973487407E-2</v>
      </c>
    </row>
    <row r="1970" spans="3:35">
      <c r="C1970" s="246" t="s">
        <v>824</v>
      </c>
      <c r="D1970" s="246" t="s">
        <v>907</v>
      </c>
      <c r="E1970" s="246" t="s">
        <v>948</v>
      </c>
      <c r="F1970" s="246" t="s">
        <v>949</v>
      </c>
      <c r="G1970" s="246">
        <v>2019</v>
      </c>
      <c r="H1970" s="246">
        <v>5</v>
      </c>
      <c r="I1970" s="246">
        <v>27</v>
      </c>
      <c r="J1970" s="246">
        <v>2</v>
      </c>
      <c r="K1970" s="246" t="s">
        <v>950</v>
      </c>
      <c r="L1970" s="247">
        <v>6</v>
      </c>
      <c r="M1970" s="246">
        <v>293031</v>
      </c>
      <c r="N1970" s="246">
        <v>2750310</v>
      </c>
      <c r="O1970" s="246">
        <v>11</v>
      </c>
      <c r="P1970" s="246">
        <v>15</v>
      </c>
      <c r="Q1970" s="246">
        <v>0</v>
      </c>
      <c r="R1970" s="246"/>
      <c r="S1970" s="246" t="s">
        <v>90</v>
      </c>
      <c r="T1970" s="246" t="s">
        <v>32</v>
      </c>
      <c r="U1970" s="246"/>
      <c r="V1970" t="str">
        <f>INDEX(樣區!H:H,MATCH(F1970,樣區!E:E,0))</f>
        <v>3月,5月</v>
      </c>
      <c r="W1970" s="3" t="str">
        <f t="shared" si="375"/>
        <v>Y</v>
      </c>
      <c r="X1970" s="3" t="str">
        <f t="shared" si="376"/>
        <v/>
      </c>
      <c r="Y1970" s="3" t="str">
        <f t="shared" si="377"/>
        <v>時間太晚</v>
      </c>
      <c r="Z1970" s="3" t="str">
        <f t="shared" si="378"/>
        <v/>
      </c>
      <c r="AA1970" s="3" t="str">
        <f t="shared" si="379"/>
        <v/>
      </c>
      <c r="AB1970" s="249" t="str">
        <f t="shared" si="380"/>
        <v/>
      </c>
      <c r="AC1970" s="3" t="str">
        <f t="shared" si="381"/>
        <v/>
      </c>
      <c r="AD1970" s="5" t="str">
        <f t="shared" si="386"/>
        <v/>
      </c>
      <c r="AE1970" s="3" t="str">
        <f t="shared" si="382"/>
        <v/>
      </c>
      <c r="AF1970" s="3"/>
      <c r="AH1970">
        <f>MATCH(ROUND(M1970,0)&amp;ROUND(N1970,0),樣點!N:N,0)</f>
        <v>722</v>
      </c>
      <c r="AI1970" s="5" t="str">
        <f t="shared" si="383"/>
        <v/>
      </c>
    </row>
    <row r="1971" spans="3:35">
      <c r="C1971" s="246" t="s">
        <v>824</v>
      </c>
      <c r="D1971" s="246" t="s">
        <v>907</v>
      </c>
      <c r="E1971" s="246" t="s">
        <v>951</v>
      </c>
      <c r="F1971" s="246" t="s">
        <v>952</v>
      </c>
      <c r="G1971" s="246">
        <v>2019</v>
      </c>
      <c r="H1971" s="246">
        <v>5</v>
      </c>
      <c r="I1971" s="246">
        <v>29</v>
      </c>
      <c r="J1971" s="246">
        <v>1</v>
      </c>
      <c r="K1971" s="246" t="s">
        <v>953</v>
      </c>
      <c r="L1971" s="247">
        <v>1</v>
      </c>
      <c r="M1971" s="246">
        <v>287063</v>
      </c>
      <c r="N1971" s="246">
        <v>2749744</v>
      </c>
      <c r="O1971" s="246">
        <v>9</v>
      </c>
      <c r="P1971" s="246">
        <v>58</v>
      </c>
      <c r="Q1971" s="246">
        <v>0</v>
      </c>
      <c r="R1971" s="246"/>
      <c r="S1971" s="246" t="s">
        <v>90</v>
      </c>
      <c r="T1971" s="246" t="s">
        <v>32</v>
      </c>
      <c r="U1971" s="246"/>
      <c r="V1971" t="str">
        <f>INDEX(樣區!H:H,MATCH(F1971,樣區!E:E,0))</f>
        <v>3月,5月</v>
      </c>
      <c r="W1971" s="3" t="str">
        <f t="shared" si="375"/>
        <v>Y</v>
      </c>
      <c r="X1971" s="3" t="str">
        <f t="shared" si="376"/>
        <v/>
      </c>
      <c r="Y1971" s="3" t="str">
        <f t="shared" si="377"/>
        <v/>
      </c>
      <c r="Z1971" s="3" t="str">
        <f t="shared" si="378"/>
        <v/>
      </c>
      <c r="AA1971" s="3" t="str">
        <f t="shared" si="379"/>
        <v/>
      </c>
      <c r="AB1971" s="249" t="str">
        <f t="shared" si="380"/>
        <v/>
      </c>
      <c r="AC1971" s="3" t="str">
        <f t="shared" si="381"/>
        <v/>
      </c>
      <c r="AD1971" s="5" t="str">
        <f t="shared" si="386"/>
        <v/>
      </c>
      <c r="AE1971" s="3" t="str">
        <f t="shared" si="382"/>
        <v/>
      </c>
      <c r="AF1971" s="3"/>
      <c r="AH1971">
        <f>MATCH(ROUND(M1971,0)&amp;ROUND(N1971,0),樣點!N:N,0)</f>
        <v>723</v>
      </c>
      <c r="AI1971" s="5">
        <f t="shared" si="383"/>
        <v>1.0416666977107525E-2</v>
      </c>
    </row>
    <row r="1972" spans="3:35">
      <c r="C1972" s="246" t="s">
        <v>824</v>
      </c>
      <c r="D1972" s="246" t="s">
        <v>907</v>
      </c>
      <c r="E1972" s="246" t="s">
        <v>951</v>
      </c>
      <c r="F1972" s="246" t="s">
        <v>952</v>
      </c>
      <c r="G1972" s="246">
        <v>2019</v>
      </c>
      <c r="H1972" s="246">
        <v>5</v>
      </c>
      <c r="I1972" s="246">
        <v>29</v>
      </c>
      <c r="J1972" s="246">
        <v>1</v>
      </c>
      <c r="K1972" s="246" t="s">
        <v>953</v>
      </c>
      <c r="L1972" s="247">
        <v>2</v>
      </c>
      <c r="M1972" s="246">
        <v>287417</v>
      </c>
      <c r="N1972" s="246">
        <v>2749501</v>
      </c>
      <c r="O1972" s="246">
        <v>10</v>
      </c>
      <c r="P1972" s="246">
        <v>13</v>
      </c>
      <c r="Q1972" s="246">
        <v>0</v>
      </c>
      <c r="R1972" s="246"/>
      <c r="S1972" s="246" t="s">
        <v>90</v>
      </c>
      <c r="T1972" s="246" t="s">
        <v>133</v>
      </c>
      <c r="U1972" s="246"/>
      <c r="V1972" t="str">
        <f>INDEX(樣區!H:H,MATCH(F1972,樣區!E:E,0))</f>
        <v>3月,5月</v>
      </c>
      <c r="W1972" s="3" t="str">
        <f t="shared" si="375"/>
        <v>Y</v>
      </c>
      <c r="X1972" s="3" t="str">
        <f t="shared" si="376"/>
        <v/>
      </c>
      <c r="Y1972" s="3" t="str">
        <f t="shared" si="377"/>
        <v>時間太晚</v>
      </c>
      <c r="Z1972" s="3" t="str">
        <f t="shared" si="378"/>
        <v/>
      </c>
      <c r="AA1972" s="3" t="str">
        <f t="shared" si="379"/>
        <v/>
      </c>
      <c r="AB1972" s="249" t="str">
        <f t="shared" si="380"/>
        <v/>
      </c>
      <c r="AC1972" s="3" t="str">
        <f t="shared" si="381"/>
        <v/>
      </c>
      <c r="AD1972" s="5" t="str">
        <f t="shared" si="386"/>
        <v/>
      </c>
      <c r="AE1972" s="3" t="str">
        <f t="shared" si="382"/>
        <v/>
      </c>
      <c r="AF1972" s="3"/>
      <c r="AH1972">
        <f>MATCH(ROUND(M1972,0)&amp;ROUND(N1972,0),樣點!N:N,0)</f>
        <v>724</v>
      </c>
      <c r="AI1972" s="5">
        <f t="shared" si="383"/>
        <v>5.5555560393258929E-3</v>
      </c>
    </row>
    <row r="1973" spans="3:35">
      <c r="C1973" s="246" t="s">
        <v>824</v>
      </c>
      <c r="D1973" s="246" t="s">
        <v>907</v>
      </c>
      <c r="E1973" s="246" t="s">
        <v>951</v>
      </c>
      <c r="F1973" s="246" t="s">
        <v>952</v>
      </c>
      <c r="G1973" s="246">
        <v>2019</v>
      </c>
      <c r="H1973" s="246">
        <v>5</v>
      </c>
      <c r="I1973" s="246">
        <v>29</v>
      </c>
      <c r="J1973" s="246">
        <v>1</v>
      </c>
      <c r="K1973" s="246" t="s">
        <v>953</v>
      </c>
      <c r="L1973" s="247">
        <v>3</v>
      </c>
      <c r="M1973" s="246">
        <v>287492</v>
      </c>
      <c r="N1973" s="246">
        <v>2749965</v>
      </c>
      <c r="O1973" s="246">
        <v>10</v>
      </c>
      <c r="P1973" s="246">
        <v>21</v>
      </c>
      <c r="Q1973" s="246">
        <v>0</v>
      </c>
      <c r="R1973" s="246"/>
      <c r="S1973" s="246" t="s">
        <v>90</v>
      </c>
      <c r="T1973" s="246" t="s">
        <v>30</v>
      </c>
      <c r="U1973" s="246"/>
      <c r="V1973" t="str">
        <f>INDEX(樣區!H:H,MATCH(F1973,樣區!E:E,0))</f>
        <v>3月,5月</v>
      </c>
      <c r="W1973" s="3" t="str">
        <f t="shared" si="375"/>
        <v>Y</v>
      </c>
      <c r="X1973" s="3" t="str">
        <f t="shared" si="376"/>
        <v/>
      </c>
      <c r="Y1973" s="3" t="str">
        <f t="shared" si="377"/>
        <v>時間太晚</v>
      </c>
      <c r="Z1973" s="3" t="str">
        <f t="shared" si="378"/>
        <v/>
      </c>
      <c r="AA1973" s="3" t="str">
        <f t="shared" si="379"/>
        <v/>
      </c>
      <c r="AB1973" s="249" t="str">
        <f t="shared" si="380"/>
        <v/>
      </c>
      <c r="AC1973" s="3" t="str">
        <f t="shared" si="381"/>
        <v/>
      </c>
      <c r="AD1973" s="5" t="str">
        <f t="shared" si="386"/>
        <v/>
      </c>
      <c r="AE1973" s="3" t="str">
        <f t="shared" si="382"/>
        <v/>
      </c>
      <c r="AF1973" s="3"/>
      <c r="AH1973">
        <f>MATCH(ROUND(M1973,0)&amp;ROUND(N1973,0),樣點!N:N,0)</f>
        <v>725</v>
      </c>
      <c r="AI1973" s="5">
        <f t="shared" si="383"/>
        <v>1.1111110972706228E-2</v>
      </c>
    </row>
    <row r="1974" spans="3:35">
      <c r="C1974" s="246" t="s">
        <v>824</v>
      </c>
      <c r="D1974" s="246" t="s">
        <v>907</v>
      </c>
      <c r="E1974" s="246" t="s">
        <v>951</v>
      </c>
      <c r="F1974" s="246" t="s">
        <v>952</v>
      </c>
      <c r="G1974" s="246">
        <v>2019</v>
      </c>
      <c r="H1974" s="246">
        <v>5</v>
      </c>
      <c r="I1974" s="246">
        <v>29</v>
      </c>
      <c r="J1974" s="246">
        <v>1</v>
      </c>
      <c r="K1974" s="246" t="s">
        <v>953</v>
      </c>
      <c r="L1974" s="247">
        <v>4</v>
      </c>
      <c r="M1974" s="246">
        <v>287708</v>
      </c>
      <c r="N1974" s="246">
        <v>2749965</v>
      </c>
      <c r="O1974" s="246">
        <v>10</v>
      </c>
      <c r="P1974" s="246">
        <v>37</v>
      </c>
      <c r="Q1974" s="246">
        <v>0</v>
      </c>
      <c r="R1974" s="246"/>
      <c r="S1974" s="246" t="s">
        <v>90</v>
      </c>
      <c r="T1974" s="246" t="s">
        <v>133</v>
      </c>
      <c r="U1974" s="246"/>
      <c r="V1974" t="str">
        <f>INDEX(樣區!H:H,MATCH(F1974,樣區!E:E,0))</f>
        <v>3月,5月</v>
      </c>
      <c r="W1974" s="3" t="str">
        <f t="shared" si="375"/>
        <v>Y</v>
      </c>
      <c r="X1974" s="3" t="str">
        <f t="shared" si="376"/>
        <v/>
      </c>
      <c r="Y1974" s="3" t="str">
        <f t="shared" si="377"/>
        <v>時間太晚</v>
      </c>
      <c r="Z1974" s="3" t="str">
        <f t="shared" si="378"/>
        <v/>
      </c>
      <c r="AA1974" s="3" t="str">
        <f t="shared" si="379"/>
        <v/>
      </c>
      <c r="AB1974" s="249" t="str">
        <f t="shared" si="380"/>
        <v/>
      </c>
      <c r="AC1974" s="3" t="str">
        <f t="shared" si="381"/>
        <v/>
      </c>
      <c r="AD1974" s="5" t="str">
        <f t="shared" si="386"/>
        <v/>
      </c>
      <c r="AE1974" s="3" t="str">
        <f t="shared" si="382"/>
        <v/>
      </c>
      <c r="AF1974" s="3"/>
      <c r="AH1974">
        <f>MATCH(ROUND(M1974,0)&amp;ROUND(N1974,0),樣點!N:N,0)</f>
        <v>726</v>
      </c>
      <c r="AI1974" s="5">
        <f t="shared" si="383"/>
        <v>9.0277770068496466E-3</v>
      </c>
    </row>
    <row r="1975" spans="3:35">
      <c r="C1975" s="246" t="s">
        <v>824</v>
      </c>
      <c r="D1975" s="246" t="s">
        <v>907</v>
      </c>
      <c r="E1975" s="246" t="s">
        <v>951</v>
      </c>
      <c r="F1975" s="246" t="s">
        <v>952</v>
      </c>
      <c r="G1975" s="246">
        <v>2019</v>
      </c>
      <c r="H1975" s="246">
        <v>5</v>
      </c>
      <c r="I1975" s="246">
        <v>29</v>
      </c>
      <c r="J1975" s="246">
        <v>1</v>
      </c>
      <c r="K1975" s="246" t="s">
        <v>953</v>
      </c>
      <c r="L1975" s="247">
        <v>5</v>
      </c>
      <c r="M1975" s="246">
        <v>287658</v>
      </c>
      <c r="N1975" s="246">
        <v>2750176</v>
      </c>
      <c r="O1975" s="246">
        <v>10</v>
      </c>
      <c r="P1975" s="246">
        <v>50</v>
      </c>
      <c r="Q1975" s="246">
        <v>0</v>
      </c>
      <c r="R1975" s="246"/>
      <c r="S1975" s="246" t="s">
        <v>90</v>
      </c>
      <c r="T1975" s="246" t="s">
        <v>50</v>
      </c>
      <c r="U1975" s="246"/>
      <c r="V1975" t="str">
        <f>INDEX(樣區!H:H,MATCH(F1975,樣區!E:E,0))</f>
        <v>3月,5月</v>
      </c>
      <c r="W1975" s="3" t="str">
        <f t="shared" si="375"/>
        <v>Y</v>
      </c>
      <c r="X1975" s="3" t="str">
        <f t="shared" si="376"/>
        <v/>
      </c>
      <c r="Y1975" s="3" t="str">
        <f t="shared" si="377"/>
        <v>時間太晚</v>
      </c>
      <c r="Z1975" s="3" t="str">
        <f t="shared" si="378"/>
        <v/>
      </c>
      <c r="AA1975" s="3" t="str">
        <f t="shared" si="379"/>
        <v/>
      </c>
      <c r="AB1975" s="249" t="str">
        <f t="shared" si="380"/>
        <v/>
      </c>
      <c r="AC1975" s="3" t="str">
        <f t="shared" si="381"/>
        <v/>
      </c>
      <c r="AD1975" s="5" t="str">
        <f t="shared" si="386"/>
        <v/>
      </c>
      <c r="AE1975" s="3" t="str">
        <f t="shared" si="382"/>
        <v/>
      </c>
      <c r="AF1975" s="3"/>
      <c r="AH1975">
        <f>MATCH(ROUND(M1975,0)&amp;ROUND(N1975,0),樣點!N:N,0)</f>
        <v>727</v>
      </c>
      <c r="AI1975" s="5">
        <f t="shared" si="383"/>
        <v>8.3333340007811785E-3</v>
      </c>
    </row>
    <row r="1976" spans="3:35">
      <c r="C1976" s="246" t="s">
        <v>824</v>
      </c>
      <c r="D1976" s="246" t="s">
        <v>907</v>
      </c>
      <c r="E1976" s="246" t="s">
        <v>951</v>
      </c>
      <c r="F1976" s="246" t="s">
        <v>952</v>
      </c>
      <c r="G1976" s="246">
        <v>2019</v>
      </c>
      <c r="H1976" s="246">
        <v>5</v>
      </c>
      <c r="I1976" s="246">
        <v>29</v>
      </c>
      <c r="J1976" s="246">
        <v>1</v>
      </c>
      <c r="K1976" s="246" t="s">
        <v>953</v>
      </c>
      <c r="L1976" s="247">
        <v>6</v>
      </c>
      <c r="M1976" s="246">
        <v>287825</v>
      </c>
      <c r="N1976" s="246">
        <v>2750284</v>
      </c>
      <c r="O1976" s="246">
        <v>11</v>
      </c>
      <c r="P1976" s="246">
        <v>2</v>
      </c>
      <c r="Q1976" s="246">
        <v>0</v>
      </c>
      <c r="R1976" s="246"/>
      <c r="S1976" s="246" t="s">
        <v>90</v>
      </c>
      <c r="T1976" s="246" t="s">
        <v>133</v>
      </c>
      <c r="U1976" s="246"/>
      <c r="V1976" t="str">
        <f>INDEX(樣區!H:H,MATCH(F1976,樣區!E:E,0))</f>
        <v>3月,5月</v>
      </c>
      <c r="W1976" s="3" t="str">
        <f t="shared" si="375"/>
        <v>Y</v>
      </c>
      <c r="X1976" s="3" t="str">
        <f t="shared" si="376"/>
        <v/>
      </c>
      <c r="Y1976" s="3" t="str">
        <f t="shared" si="377"/>
        <v>時間太晚</v>
      </c>
      <c r="Z1976" s="3" t="str">
        <f t="shared" si="378"/>
        <v/>
      </c>
      <c r="AA1976" s="3" t="str">
        <f t="shared" si="379"/>
        <v/>
      </c>
      <c r="AB1976" s="249" t="str">
        <f t="shared" si="380"/>
        <v/>
      </c>
      <c r="AC1976" s="3" t="str">
        <f t="shared" si="381"/>
        <v/>
      </c>
      <c r="AD1976" s="5" t="str">
        <f t="shared" si="386"/>
        <v/>
      </c>
      <c r="AE1976" s="3" t="str">
        <f t="shared" si="382"/>
        <v/>
      </c>
      <c r="AF1976" s="3"/>
      <c r="AH1976">
        <f>MATCH(ROUND(M1976,0)&amp;ROUND(N1976,0),樣點!N:N,0)</f>
        <v>728</v>
      </c>
      <c r="AI1976" s="5" t="str">
        <f t="shared" si="383"/>
        <v/>
      </c>
    </row>
    <row r="1977" spans="3:35">
      <c r="C1977" s="246" t="s">
        <v>824</v>
      </c>
      <c r="D1977" s="246" t="s">
        <v>828</v>
      </c>
      <c r="E1977" s="246" t="s">
        <v>954</v>
      </c>
      <c r="F1977" s="246" t="s">
        <v>955</v>
      </c>
      <c r="G1977" s="246">
        <v>2019</v>
      </c>
      <c r="H1977" s="246">
        <v>6</v>
      </c>
      <c r="I1977" s="246">
        <v>24</v>
      </c>
      <c r="J1977" s="246">
        <v>1</v>
      </c>
      <c r="K1977" s="246" t="s">
        <v>844</v>
      </c>
      <c r="L1977" s="247">
        <v>1</v>
      </c>
      <c r="M1977" s="246">
        <v>289130</v>
      </c>
      <c r="N1977" s="246">
        <v>2714285</v>
      </c>
      <c r="O1977" s="246">
        <v>9</v>
      </c>
      <c r="P1977" s="246">
        <v>6</v>
      </c>
      <c r="Q1977" s="246">
        <v>0</v>
      </c>
      <c r="R1977" s="246"/>
      <c r="S1977" s="246" t="s">
        <v>90</v>
      </c>
      <c r="T1977" s="246" t="s">
        <v>54</v>
      </c>
      <c r="U1977" s="246"/>
      <c r="V1977" t="str">
        <f>INDEX(樣區!H:H,MATCH(F1977,樣區!E:E,0))</f>
        <v>4月,6月</v>
      </c>
      <c r="W1977" s="3" t="str">
        <f t="shared" si="375"/>
        <v>Y</v>
      </c>
      <c r="X1977" s="3" t="str">
        <f t="shared" si="376"/>
        <v/>
      </c>
      <c r="Y1977" s="3" t="str">
        <f t="shared" si="377"/>
        <v/>
      </c>
      <c r="Z1977" s="3" t="str">
        <f t="shared" si="378"/>
        <v/>
      </c>
      <c r="AA1977" s="3" t="str">
        <f t="shared" si="379"/>
        <v/>
      </c>
      <c r="AB1977" s="249" t="str">
        <f t="shared" si="380"/>
        <v/>
      </c>
      <c r="AC1977" s="3" t="str">
        <f t="shared" si="381"/>
        <v/>
      </c>
      <c r="AD1977" s="5" t="str">
        <f t="shared" si="386"/>
        <v/>
      </c>
      <c r="AE1977" s="3" t="str">
        <f t="shared" si="382"/>
        <v/>
      </c>
      <c r="AF1977" s="3"/>
      <c r="AH1977">
        <f>MATCH(ROUND(M1977,0)&amp;ROUND(N1977,0),樣點!N:N,0)</f>
        <v>785</v>
      </c>
      <c r="AI1977" s="5">
        <f t="shared" si="383"/>
        <v>1.1805556016042829E-2</v>
      </c>
    </row>
    <row r="1978" spans="3:35">
      <c r="C1978" s="246" t="s">
        <v>824</v>
      </c>
      <c r="D1978" s="246" t="s">
        <v>828</v>
      </c>
      <c r="E1978" s="246" t="s">
        <v>954</v>
      </c>
      <c r="F1978" s="246" t="s">
        <v>955</v>
      </c>
      <c r="G1978" s="246">
        <v>2019</v>
      </c>
      <c r="H1978" s="246">
        <v>6</v>
      </c>
      <c r="I1978" s="246">
        <v>24</v>
      </c>
      <c r="J1978" s="246">
        <v>1</v>
      </c>
      <c r="K1978" s="246" t="s">
        <v>844</v>
      </c>
      <c r="L1978" s="247">
        <v>2</v>
      </c>
      <c r="M1978" s="246">
        <v>289229</v>
      </c>
      <c r="N1978" s="246">
        <v>2713858</v>
      </c>
      <c r="O1978" s="246">
        <v>9</v>
      </c>
      <c r="P1978" s="246">
        <v>23</v>
      </c>
      <c r="Q1978" s="246">
        <v>0</v>
      </c>
      <c r="R1978" s="246"/>
      <c r="S1978" s="246" t="s">
        <v>90</v>
      </c>
      <c r="T1978" s="246" t="s">
        <v>54</v>
      </c>
      <c r="U1978" s="246"/>
      <c r="V1978" t="str">
        <f>INDEX(樣區!H:H,MATCH(F1978,樣區!E:E,0))</f>
        <v>4月,6月</v>
      </c>
      <c r="W1978" s="3" t="str">
        <f t="shared" si="375"/>
        <v>Y</v>
      </c>
      <c r="X1978" s="3" t="str">
        <f t="shared" si="376"/>
        <v/>
      </c>
      <c r="Y1978" s="3" t="str">
        <f t="shared" si="377"/>
        <v/>
      </c>
      <c r="Z1978" s="3" t="str">
        <f t="shared" si="378"/>
        <v/>
      </c>
      <c r="AA1978" s="3" t="str">
        <f t="shared" si="379"/>
        <v/>
      </c>
      <c r="AB1978" s="249" t="str">
        <f t="shared" si="380"/>
        <v/>
      </c>
      <c r="AC1978" s="3" t="str">
        <f t="shared" si="381"/>
        <v/>
      </c>
      <c r="AD1978" s="5" t="str">
        <f t="shared" si="386"/>
        <v/>
      </c>
      <c r="AE1978" s="3" t="str">
        <f t="shared" si="382"/>
        <v/>
      </c>
      <c r="AF1978" s="3"/>
      <c r="AH1978">
        <f>MATCH(ROUND(M1978,0)&amp;ROUND(N1978,0),樣點!N:N,0)</f>
        <v>786</v>
      </c>
      <c r="AI1978" s="5">
        <f t="shared" si="383"/>
        <v>9.7222219919785857E-3</v>
      </c>
    </row>
    <row r="1979" spans="3:35">
      <c r="C1979" s="246" t="s">
        <v>824</v>
      </c>
      <c r="D1979" s="246" t="s">
        <v>828</v>
      </c>
      <c r="E1979" s="246" t="s">
        <v>954</v>
      </c>
      <c r="F1979" s="246" t="s">
        <v>955</v>
      </c>
      <c r="G1979" s="246">
        <v>2019</v>
      </c>
      <c r="H1979" s="246">
        <v>6</v>
      </c>
      <c r="I1979" s="246">
        <v>24</v>
      </c>
      <c r="J1979" s="246">
        <v>1</v>
      </c>
      <c r="K1979" s="246" t="s">
        <v>844</v>
      </c>
      <c r="L1979" s="247">
        <v>3</v>
      </c>
      <c r="M1979" s="246">
        <v>289192</v>
      </c>
      <c r="N1979" s="246">
        <v>2714072</v>
      </c>
      <c r="O1979" s="246">
        <v>9</v>
      </c>
      <c r="P1979" s="246">
        <v>37</v>
      </c>
      <c r="Q1979" s="246">
        <v>0</v>
      </c>
      <c r="R1979" s="246"/>
      <c r="S1979" s="246" t="s">
        <v>90</v>
      </c>
      <c r="T1979" s="246" t="s">
        <v>54</v>
      </c>
      <c r="U1979" s="246"/>
      <c r="V1979" t="str">
        <f>INDEX(樣區!H:H,MATCH(F1979,樣區!E:E,0))</f>
        <v>4月,6月</v>
      </c>
      <c r="W1979" s="3" t="str">
        <f t="shared" si="375"/>
        <v>Y</v>
      </c>
      <c r="X1979" s="3" t="str">
        <f t="shared" si="376"/>
        <v/>
      </c>
      <c r="Y1979" s="3" t="str">
        <f t="shared" si="377"/>
        <v/>
      </c>
      <c r="Z1979" s="3" t="str">
        <f t="shared" si="378"/>
        <v/>
      </c>
      <c r="AA1979" s="3" t="str">
        <f t="shared" si="379"/>
        <v/>
      </c>
      <c r="AB1979" s="249" t="str">
        <f t="shared" si="380"/>
        <v/>
      </c>
      <c r="AC1979" s="3" t="str">
        <f t="shared" si="381"/>
        <v/>
      </c>
      <c r="AD1979" s="5" t="str">
        <f t="shared" si="386"/>
        <v/>
      </c>
      <c r="AE1979" s="3" t="str">
        <f t="shared" si="382"/>
        <v/>
      </c>
      <c r="AF1979" s="3"/>
      <c r="AH1979">
        <f>MATCH(ROUND(M1979,0)&amp;ROUND(N1979,0),樣點!N:N,0)</f>
        <v>787</v>
      </c>
      <c r="AI1979" s="5">
        <f t="shared" si="383"/>
        <v>9.7222219919785857E-3</v>
      </c>
    </row>
    <row r="1980" spans="3:35">
      <c r="C1980" s="246" t="s">
        <v>824</v>
      </c>
      <c r="D1980" s="246" t="s">
        <v>828</v>
      </c>
      <c r="E1980" s="246" t="s">
        <v>954</v>
      </c>
      <c r="F1980" s="246" t="s">
        <v>955</v>
      </c>
      <c r="G1980" s="246">
        <v>2019</v>
      </c>
      <c r="H1980" s="246">
        <v>6</v>
      </c>
      <c r="I1980" s="246">
        <v>24</v>
      </c>
      <c r="J1980" s="246">
        <v>1</v>
      </c>
      <c r="K1980" s="246" t="s">
        <v>844</v>
      </c>
      <c r="L1980" s="247">
        <v>4</v>
      </c>
      <c r="M1980" s="246">
        <v>288933</v>
      </c>
      <c r="N1980" s="246">
        <v>2714233</v>
      </c>
      <c r="O1980" s="246">
        <v>9</v>
      </c>
      <c r="P1980" s="246">
        <v>51</v>
      </c>
      <c r="Q1980" s="246">
        <v>0</v>
      </c>
      <c r="R1980" s="246"/>
      <c r="S1980" s="246" t="s">
        <v>90</v>
      </c>
      <c r="T1980" s="246" t="s">
        <v>54</v>
      </c>
      <c r="U1980" s="246"/>
      <c r="V1980" t="str">
        <f>INDEX(樣區!H:H,MATCH(F1980,樣區!E:E,0))</f>
        <v>4月,6月</v>
      </c>
      <c r="W1980" s="3" t="str">
        <f t="shared" si="375"/>
        <v>Y</v>
      </c>
      <c r="X1980" s="3" t="str">
        <f t="shared" si="376"/>
        <v/>
      </c>
      <c r="Y1980" s="3" t="str">
        <f t="shared" si="377"/>
        <v/>
      </c>
      <c r="Z1980" s="3" t="str">
        <f t="shared" si="378"/>
        <v/>
      </c>
      <c r="AA1980" s="3" t="str">
        <f t="shared" si="379"/>
        <v/>
      </c>
      <c r="AB1980" s="249" t="str">
        <f t="shared" si="380"/>
        <v/>
      </c>
      <c r="AC1980" s="3" t="str">
        <f t="shared" si="381"/>
        <v/>
      </c>
      <c r="AD1980" s="5" t="str">
        <f t="shared" si="386"/>
        <v/>
      </c>
      <c r="AE1980" s="3" t="str">
        <f t="shared" si="382"/>
        <v/>
      </c>
      <c r="AF1980" s="3"/>
      <c r="AH1980">
        <f>MATCH(ROUND(M1980,0)&amp;ROUND(N1980,0),樣點!N:N,0)</f>
        <v>788</v>
      </c>
      <c r="AI1980" s="5">
        <f t="shared" si="383"/>
        <v>1.0416666977107525E-2</v>
      </c>
    </row>
    <row r="1981" spans="3:35">
      <c r="C1981" s="246" t="s">
        <v>824</v>
      </c>
      <c r="D1981" s="246" t="s">
        <v>828</v>
      </c>
      <c r="E1981" s="246" t="s">
        <v>954</v>
      </c>
      <c r="F1981" s="246" t="s">
        <v>955</v>
      </c>
      <c r="G1981" s="246">
        <v>2019</v>
      </c>
      <c r="H1981" s="246">
        <v>6</v>
      </c>
      <c r="I1981" s="246">
        <v>24</v>
      </c>
      <c r="J1981" s="246">
        <v>1</v>
      </c>
      <c r="K1981" s="246" t="s">
        <v>844</v>
      </c>
      <c r="L1981" s="247">
        <v>5</v>
      </c>
      <c r="M1981" s="246">
        <v>288427</v>
      </c>
      <c r="N1981" s="246">
        <v>2714239</v>
      </c>
      <c r="O1981" s="246">
        <v>10</v>
      </c>
      <c r="P1981" s="246">
        <v>6</v>
      </c>
      <c r="Q1981" s="246">
        <v>0</v>
      </c>
      <c r="R1981" s="246"/>
      <c r="S1981" s="246" t="s">
        <v>90</v>
      </c>
      <c r="T1981" s="246" t="s">
        <v>54</v>
      </c>
      <c r="U1981" s="246"/>
      <c r="V1981" t="str">
        <f>INDEX(樣區!H:H,MATCH(F1981,樣區!E:E,0))</f>
        <v>4月,6月</v>
      </c>
      <c r="W1981" s="3" t="str">
        <f t="shared" si="375"/>
        <v>N</v>
      </c>
      <c r="X1981" s="3" t="str">
        <f t="shared" si="376"/>
        <v/>
      </c>
      <c r="Y1981" s="3" t="str">
        <f t="shared" si="377"/>
        <v>時間太晚</v>
      </c>
      <c r="Z1981" s="3" t="str">
        <f t="shared" si="378"/>
        <v/>
      </c>
      <c r="AA1981" s="3" t="str">
        <f t="shared" si="379"/>
        <v/>
      </c>
      <c r="AB1981" s="2" t="str">
        <f t="shared" si="380"/>
        <v/>
      </c>
      <c r="AC1981" s="3" t="str">
        <f t="shared" si="381"/>
        <v/>
      </c>
      <c r="AD1981" s="5" t="str">
        <f>IF(ISBLANK(O1981),"需記錄時間",IFERROR(IF((AI1981-TIME(0,5,59))&lt;0,"需計滿6分鍾",""),""))</f>
        <v/>
      </c>
      <c r="AE1981" s="3" t="str">
        <f t="shared" si="382"/>
        <v/>
      </c>
      <c r="AF1981" s="3"/>
      <c r="AH1981" t="e">
        <f>MATCH(ROUND(M1981,0)&amp;ROUND(N1981,0),樣點!N:N,0)</f>
        <v>#N/A</v>
      </c>
      <c r="AI1981" s="5">
        <f t="shared" si="383"/>
        <v>1.1111111030913889E-2</v>
      </c>
    </row>
    <row r="1982" spans="3:35">
      <c r="C1982" s="246" t="s">
        <v>824</v>
      </c>
      <c r="D1982" s="246" t="s">
        <v>828</v>
      </c>
      <c r="E1982" s="246" t="s">
        <v>954</v>
      </c>
      <c r="F1982" s="246" t="s">
        <v>955</v>
      </c>
      <c r="G1982" s="246">
        <v>2019</v>
      </c>
      <c r="H1982" s="246">
        <v>6</v>
      </c>
      <c r="I1982" s="246">
        <v>24</v>
      </c>
      <c r="J1982" s="246">
        <v>1</v>
      </c>
      <c r="K1982" s="246" t="s">
        <v>844</v>
      </c>
      <c r="L1982" s="247">
        <v>6</v>
      </c>
      <c r="M1982" s="246">
        <v>288610</v>
      </c>
      <c r="N1982" s="246">
        <v>2713827</v>
      </c>
      <c r="O1982" s="246">
        <v>10</v>
      </c>
      <c r="P1982" s="246">
        <v>22</v>
      </c>
      <c r="Q1982" s="246">
        <v>0</v>
      </c>
      <c r="R1982" s="246"/>
      <c r="S1982" s="246" t="s">
        <v>90</v>
      </c>
      <c r="T1982" s="246" t="s">
        <v>54</v>
      </c>
      <c r="U1982" s="246"/>
      <c r="V1982" t="str">
        <f>INDEX(樣區!H:H,MATCH(F1982,樣區!E:E,0))</f>
        <v>4月,6月</v>
      </c>
      <c r="W1982" s="3" t="str">
        <f t="shared" si="375"/>
        <v>N</v>
      </c>
      <c r="X1982" s="3" t="str">
        <f t="shared" si="376"/>
        <v/>
      </c>
      <c r="Y1982" s="3" t="str">
        <f t="shared" si="377"/>
        <v>時間太晚</v>
      </c>
      <c r="Z1982" s="3" t="str">
        <f t="shared" si="378"/>
        <v/>
      </c>
      <c r="AA1982" s="3" t="str">
        <f t="shared" si="379"/>
        <v/>
      </c>
      <c r="AB1982" s="2" t="str">
        <f t="shared" si="380"/>
        <v/>
      </c>
      <c r="AC1982" s="3" t="str">
        <f t="shared" si="381"/>
        <v/>
      </c>
      <c r="AD1982" s="5" t="str">
        <f>IF(ISBLANK(O1982),"需記錄時間",IFERROR(IF((AI1982-TIME(0,5,59))&lt;0,"需計滿6分鍾",""),""))</f>
        <v/>
      </c>
      <c r="AE1982" s="3" t="str">
        <f t="shared" si="382"/>
        <v/>
      </c>
      <c r="AF1982" s="3"/>
      <c r="AH1982" t="e">
        <f>MATCH(ROUND(M1982,0)&amp;ROUND(N1982,0),樣點!N:N,0)</f>
        <v>#N/A</v>
      </c>
      <c r="AI1982" s="5" t="str">
        <f t="shared" si="383"/>
        <v/>
      </c>
    </row>
    <row r="1983" spans="3:35">
      <c r="C1983" s="246" t="s">
        <v>824</v>
      </c>
      <c r="D1983" s="246" t="s">
        <v>828</v>
      </c>
      <c r="E1983" s="246" t="s">
        <v>956</v>
      </c>
      <c r="F1983" s="246" t="s">
        <v>957</v>
      </c>
      <c r="G1983" s="246">
        <v>2019</v>
      </c>
      <c r="H1983" s="246">
        <v>6</v>
      </c>
      <c r="I1983" s="246">
        <v>25</v>
      </c>
      <c r="J1983" s="246">
        <v>1</v>
      </c>
      <c r="K1983" s="246" t="s">
        <v>844</v>
      </c>
      <c r="L1983" s="247">
        <v>1</v>
      </c>
      <c r="M1983" s="246">
        <v>289653</v>
      </c>
      <c r="N1983" s="246">
        <v>2713344</v>
      </c>
      <c r="O1983" s="246">
        <v>7</v>
      </c>
      <c r="P1983" s="246">
        <v>9</v>
      </c>
      <c r="Q1983" s="246">
        <v>0</v>
      </c>
      <c r="R1983" s="246"/>
      <c r="S1983" s="246" t="s">
        <v>90</v>
      </c>
      <c r="T1983" s="246" t="s">
        <v>32</v>
      </c>
      <c r="U1983" s="246"/>
      <c r="V1983" t="str">
        <f>INDEX(樣區!H:H,MATCH(F1983,樣區!E:E,0))</f>
        <v>4月,6月</v>
      </c>
      <c r="W1983" s="3" t="str">
        <f t="shared" si="375"/>
        <v>Y</v>
      </c>
      <c r="X1983" s="3" t="str">
        <f t="shared" si="376"/>
        <v/>
      </c>
      <c r="Y1983" s="3" t="str">
        <f t="shared" si="377"/>
        <v/>
      </c>
      <c r="Z1983" s="3" t="str">
        <f t="shared" si="378"/>
        <v/>
      </c>
      <c r="AA1983" s="3" t="str">
        <f t="shared" si="379"/>
        <v/>
      </c>
      <c r="AB1983" s="249" t="str">
        <f t="shared" si="380"/>
        <v/>
      </c>
      <c r="AC1983" s="3" t="str">
        <f t="shared" si="381"/>
        <v/>
      </c>
      <c r="AD1983" s="5" t="str">
        <f t="shared" ref="AD1983:AD1986" si="387">IF(ISBLANK(O1983),"需記錄時間",IFERROR(IF((AI1983-TIME(0,5,59))&lt;0,"需計滿6分鐘",""),""))</f>
        <v/>
      </c>
      <c r="AE1983" s="3" t="str">
        <f t="shared" si="382"/>
        <v/>
      </c>
      <c r="AF1983" s="3"/>
      <c r="AH1983">
        <f>MATCH(ROUND(M1983,0)&amp;ROUND(N1983,0),樣點!N:N,0)</f>
        <v>797</v>
      </c>
      <c r="AI1983" s="5">
        <f t="shared" si="383"/>
        <v>8.3333340007811785E-3</v>
      </c>
    </row>
    <row r="1984" spans="3:35">
      <c r="C1984" s="246" t="s">
        <v>824</v>
      </c>
      <c r="D1984" s="246" t="s">
        <v>828</v>
      </c>
      <c r="E1984" s="246" t="s">
        <v>956</v>
      </c>
      <c r="F1984" s="246" t="s">
        <v>957</v>
      </c>
      <c r="G1984" s="246">
        <v>2019</v>
      </c>
      <c r="H1984" s="246">
        <v>6</v>
      </c>
      <c r="I1984" s="246">
        <v>25</v>
      </c>
      <c r="J1984" s="246">
        <v>1</v>
      </c>
      <c r="K1984" s="246" t="s">
        <v>844</v>
      </c>
      <c r="L1984" s="247">
        <v>2</v>
      </c>
      <c r="M1984" s="246">
        <v>289452</v>
      </c>
      <c r="N1984" s="246">
        <v>2713272</v>
      </c>
      <c r="O1984" s="246">
        <v>7</v>
      </c>
      <c r="P1984" s="246">
        <v>21</v>
      </c>
      <c r="Q1984" s="246">
        <v>0</v>
      </c>
      <c r="R1984" s="246"/>
      <c r="S1984" s="246" t="s">
        <v>90</v>
      </c>
      <c r="T1984" s="246" t="s">
        <v>32</v>
      </c>
      <c r="U1984" s="246"/>
      <c r="V1984" t="str">
        <f>INDEX(樣區!H:H,MATCH(F1984,樣區!E:E,0))</f>
        <v>4月,6月</v>
      </c>
      <c r="W1984" s="3" t="str">
        <f t="shared" si="375"/>
        <v>Y</v>
      </c>
      <c r="X1984" s="3" t="str">
        <f t="shared" si="376"/>
        <v/>
      </c>
      <c r="Y1984" s="3" t="str">
        <f t="shared" si="377"/>
        <v/>
      </c>
      <c r="Z1984" s="3" t="str">
        <f t="shared" si="378"/>
        <v/>
      </c>
      <c r="AA1984" s="3" t="str">
        <f t="shared" si="379"/>
        <v/>
      </c>
      <c r="AB1984" s="249" t="str">
        <f t="shared" si="380"/>
        <v/>
      </c>
      <c r="AC1984" s="3" t="str">
        <f t="shared" si="381"/>
        <v/>
      </c>
      <c r="AD1984" s="5" t="str">
        <f t="shared" si="387"/>
        <v/>
      </c>
      <c r="AE1984" s="3" t="str">
        <f t="shared" si="382"/>
        <v/>
      </c>
      <c r="AF1984" s="3"/>
      <c r="AH1984">
        <f>MATCH(ROUND(M1984,0)&amp;ROUND(N1984,0),樣點!N:N,0)</f>
        <v>798</v>
      </c>
      <c r="AI1984" s="5">
        <f t="shared" si="383"/>
        <v>1.1111110972706228E-2</v>
      </c>
    </row>
    <row r="1985" spans="3:35">
      <c r="C1985" s="246" t="s">
        <v>824</v>
      </c>
      <c r="D1985" s="246" t="s">
        <v>828</v>
      </c>
      <c r="E1985" s="246" t="s">
        <v>956</v>
      </c>
      <c r="F1985" s="246" t="s">
        <v>957</v>
      </c>
      <c r="G1985" s="246">
        <v>2019</v>
      </c>
      <c r="H1985" s="246">
        <v>6</v>
      </c>
      <c r="I1985" s="246">
        <v>25</v>
      </c>
      <c r="J1985" s="246">
        <v>1</v>
      </c>
      <c r="K1985" s="246" t="s">
        <v>844</v>
      </c>
      <c r="L1985" s="247">
        <v>3</v>
      </c>
      <c r="M1985" s="246">
        <v>289358</v>
      </c>
      <c r="N1985" s="246">
        <v>2713084</v>
      </c>
      <c r="O1985" s="246">
        <v>7</v>
      </c>
      <c r="P1985" s="246">
        <v>37</v>
      </c>
      <c r="Q1985" s="246">
        <v>0</v>
      </c>
      <c r="R1985" s="246"/>
      <c r="S1985" s="246" t="s">
        <v>90</v>
      </c>
      <c r="T1985" s="246" t="s">
        <v>32</v>
      </c>
      <c r="U1985" s="246"/>
      <c r="V1985" t="str">
        <f>INDEX(樣區!H:H,MATCH(F1985,樣區!E:E,0))</f>
        <v>4月,6月</v>
      </c>
      <c r="W1985" s="3" t="str">
        <f t="shared" si="375"/>
        <v>Y</v>
      </c>
      <c r="X1985" s="3" t="str">
        <f t="shared" si="376"/>
        <v/>
      </c>
      <c r="Y1985" s="3" t="str">
        <f t="shared" si="377"/>
        <v/>
      </c>
      <c r="Z1985" s="3" t="str">
        <f t="shared" si="378"/>
        <v/>
      </c>
      <c r="AA1985" s="3" t="str">
        <f t="shared" si="379"/>
        <v/>
      </c>
      <c r="AB1985" s="249" t="str">
        <f t="shared" si="380"/>
        <v/>
      </c>
      <c r="AC1985" s="3" t="str">
        <f t="shared" si="381"/>
        <v/>
      </c>
      <c r="AD1985" s="5" t="str">
        <f t="shared" si="387"/>
        <v/>
      </c>
      <c r="AE1985" s="3" t="str">
        <f t="shared" si="382"/>
        <v/>
      </c>
      <c r="AF1985" s="3"/>
      <c r="AH1985">
        <f>MATCH(ROUND(M1985,0)&amp;ROUND(N1985,0),樣點!N:N,0)</f>
        <v>799</v>
      </c>
      <c r="AI1985" s="5">
        <f t="shared" si="383"/>
        <v>9.0277770068496466E-3</v>
      </c>
    </row>
    <row r="1986" spans="3:35">
      <c r="C1986" s="246" t="s">
        <v>824</v>
      </c>
      <c r="D1986" s="246" t="s">
        <v>828</v>
      </c>
      <c r="E1986" s="246" t="s">
        <v>956</v>
      </c>
      <c r="F1986" s="246" t="s">
        <v>957</v>
      </c>
      <c r="G1986" s="246">
        <v>2019</v>
      </c>
      <c r="H1986" s="246">
        <v>6</v>
      </c>
      <c r="I1986" s="246">
        <v>25</v>
      </c>
      <c r="J1986" s="246">
        <v>1</v>
      </c>
      <c r="K1986" s="246" t="s">
        <v>844</v>
      </c>
      <c r="L1986" s="247">
        <v>4</v>
      </c>
      <c r="M1986" s="246">
        <v>289008</v>
      </c>
      <c r="N1986" s="246">
        <v>2713135</v>
      </c>
      <c r="O1986" s="246">
        <v>7</v>
      </c>
      <c r="P1986" s="246">
        <v>50</v>
      </c>
      <c r="Q1986" s="246">
        <v>0</v>
      </c>
      <c r="R1986" s="246"/>
      <c r="S1986" s="246" t="s">
        <v>90</v>
      </c>
      <c r="T1986" s="246" t="s">
        <v>54</v>
      </c>
      <c r="U1986" s="246"/>
      <c r="V1986" t="str">
        <f>INDEX(樣區!H:H,MATCH(F1986,樣區!E:E,0))</f>
        <v>4月,6月</v>
      </c>
      <c r="W1986" s="3" t="str">
        <f t="shared" ref="W1986:W2049" si="388">IF(ISNUMBER(AH1986),"Y","N")</f>
        <v>Y</v>
      </c>
      <c r="X1986" s="3" t="str">
        <f t="shared" ref="X1986:X2049" si="389">IF(OR(ISBLANK(H1986),ISBLANK(I1986)),"需記錄日期","")</f>
        <v/>
      </c>
      <c r="Y1986" s="3" t="str">
        <f t="shared" ref="Y1986:Y2049" si="390">IF(O1986&gt;9,"時間太晚","")</f>
        <v/>
      </c>
      <c r="Z1986" s="3" t="str">
        <f t="shared" ref="Z1986:Z2049" si="391">IF(ISBLANK(Q1986),"需記錄數量",IF(Q1986&gt;2,"2隻以上，請記為猴群",""))</f>
        <v/>
      </c>
      <c r="AA1986" s="3" t="str">
        <f t="shared" ref="AA1986:AA2049" si="392">IF(OR(Q1986=1,Q1986=2),IF(ISTEXT(R1986),"","需記錄距離"),"")</f>
        <v/>
      </c>
      <c r="AB1986" s="249" t="str">
        <f t="shared" ref="AB1986:AB2049" si="393">IF(S1986="Y",IF(Q1986&lt;&gt;2,"有叫聲應為猴群",""),"")</f>
        <v/>
      </c>
      <c r="AC1986" s="3" t="str">
        <f t="shared" ref="AC1986:AC2049" si="394">IF(ISBLANK(T1986),"需記錄棲地類型",IF(LEN(T1986)&lt;&gt;2,"請填最主要的棲地類型，其餘的可在備注補充說明",""))</f>
        <v/>
      </c>
      <c r="AD1986" s="5" t="str">
        <f t="shared" si="387"/>
        <v/>
      </c>
      <c r="AE1986" s="3" t="str">
        <f t="shared" ref="AE1986:AE2049" si="395">IF(COUNTIF(U1986,"*搖樹*")=1,IF(Q1986&lt;&gt;2,"有搖樹行為應為猴群",""),"")</f>
        <v/>
      </c>
      <c r="AF1986" s="3"/>
      <c r="AH1986">
        <f>MATCH(ROUND(M1986,0)&amp;ROUND(N1986,0),樣點!N:N,0)</f>
        <v>800</v>
      </c>
      <c r="AI1986" s="5">
        <f t="shared" ref="AI1986:AI2049" si="396">IF((F1987&amp;J1987)=(F1986&amp;J1986),ABS((DATE(G1987,H1987,I1987)&amp;TIME(O1987,P1987,0))-(DATE(G1986,H1986,I1986)&amp;TIME(O1986,P1986,0))),"")</f>
        <v>1.1111112020444125E-2</v>
      </c>
    </row>
    <row r="1987" spans="3:35">
      <c r="C1987" s="246" t="s">
        <v>824</v>
      </c>
      <c r="D1987" s="246" t="s">
        <v>828</v>
      </c>
      <c r="E1987" s="246" t="s">
        <v>956</v>
      </c>
      <c r="F1987" s="246" t="s">
        <v>957</v>
      </c>
      <c r="G1987" s="246">
        <v>2019</v>
      </c>
      <c r="H1987" s="246">
        <v>6</v>
      </c>
      <c r="I1987" s="246">
        <v>25</v>
      </c>
      <c r="J1987" s="246">
        <v>1</v>
      </c>
      <c r="K1987" s="246" t="s">
        <v>844</v>
      </c>
      <c r="L1987" s="247">
        <v>5</v>
      </c>
      <c r="M1987" s="246">
        <v>288905</v>
      </c>
      <c r="N1987" s="246">
        <v>2813321</v>
      </c>
      <c r="O1987" s="246">
        <v>8</v>
      </c>
      <c r="P1987" s="246">
        <v>6</v>
      </c>
      <c r="Q1987" s="246">
        <v>0</v>
      </c>
      <c r="R1987" s="246"/>
      <c r="S1987" s="246" t="s">
        <v>90</v>
      </c>
      <c r="T1987" s="246" t="s">
        <v>32</v>
      </c>
      <c r="U1987" s="246"/>
      <c r="V1987" t="str">
        <f>INDEX(樣區!H:H,MATCH(F1987,樣區!E:E,0))</f>
        <v>4月,6月</v>
      </c>
      <c r="W1987" s="3" t="str">
        <f t="shared" si="388"/>
        <v>N</v>
      </c>
      <c r="X1987" s="3" t="str">
        <f t="shared" si="389"/>
        <v/>
      </c>
      <c r="Y1987" s="3" t="str">
        <f t="shared" si="390"/>
        <v/>
      </c>
      <c r="Z1987" s="3" t="str">
        <f t="shared" si="391"/>
        <v/>
      </c>
      <c r="AA1987" s="3" t="str">
        <f t="shared" si="392"/>
        <v/>
      </c>
      <c r="AB1987" s="2" t="str">
        <f t="shared" si="393"/>
        <v/>
      </c>
      <c r="AC1987" s="3" t="str">
        <f t="shared" si="394"/>
        <v/>
      </c>
      <c r="AD1987" s="5" t="str">
        <f>IF(ISBLANK(O1987),"需記錄時間",IFERROR(IF((AI1987-TIME(0,5,59))&lt;0,"需計滿6分鍾",""),""))</f>
        <v/>
      </c>
      <c r="AE1987" s="3" t="str">
        <f t="shared" si="395"/>
        <v/>
      </c>
      <c r="AF1987" s="3"/>
      <c r="AH1987" t="e">
        <f>MATCH(ROUND(M1987,0)&amp;ROUND(N1987,0),樣點!N:N,0)</f>
        <v>#N/A</v>
      </c>
      <c r="AI1987" s="5">
        <f t="shared" si="396"/>
        <v>1.1805554968304932E-2</v>
      </c>
    </row>
    <row r="1988" spans="3:35">
      <c r="C1988" s="246" t="s">
        <v>824</v>
      </c>
      <c r="D1988" s="246" t="s">
        <v>828</v>
      </c>
      <c r="E1988" s="246" t="s">
        <v>956</v>
      </c>
      <c r="F1988" s="246" t="s">
        <v>957</v>
      </c>
      <c r="G1988" s="246">
        <v>2019</v>
      </c>
      <c r="H1988" s="246">
        <v>6</v>
      </c>
      <c r="I1988" s="246">
        <v>25</v>
      </c>
      <c r="J1988" s="246">
        <v>1</v>
      </c>
      <c r="K1988" s="246" t="s">
        <v>844</v>
      </c>
      <c r="L1988" s="247">
        <v>6</v>
      </c>
      <c r="M1988" s="246">
        <v>288757</v>
      </c>
      <c r="N1988" s="246">
        <v>2713461</v>
      </c>
      <c r="O1988" s="246">
        <v>8</v>
      </c>
      <c r="P1988" s="246">
        <v>23</v>
      </c>
      <c r="Q1988" s="246">
        <v>0</v>
      </c>
      <c r="R1988" s="246"/>
      <c r="S1988" s="246" t="s">
        <v>90</v>
      </c>
      <c r="T1988" s="246" t="s">
        <v>32</v>
      </c>
      <c r="U1988" s="246"/>
      <c r="V1988" t="str">
        <f>INDEX(樣區!H:H,MATCH(F1988,樣區!E:E,0))</f>
        <v>4月,6月</v>
      </c>
      <c r="W1988" s="3" t="str">
        <f t="shared" si="388"/>
        <v>Y</v>
      </c>
      <c r="X1988" s="3" t="str">
        <f t="shared" si="389"/>
        <v/>
      </c>
      <c r="Y1988" s="3" t="str">
        <f t="shared" si="390"/>
        <v/>
      </c>
      <c r="Z1988" s="3" t="str">
        <f t="shared" si="391"/>
        <v/>
      </c>
      <c r="AA1988" s="3" t="str">
        <f t="shared" si="392"/>
        <v/>
      </c>
      <c r="AB1988" s="249" t="str">
        <f t="shared" si="393"/>
        <v/>
      </c>
      <c r="AC1988" s="3" t="str">
        <f t="shared" si="394"/>
        <v/>
      </c>
      <c r="AD1988" s="5" t="str">
        <f>IF(ISBLANK(O1988),"需記錄時間",IFERROR(IF((AI1988-TIME(0,5,59))&lt;0,"需計滿6分鐘",""),""))</f>
        <v/>
      </c>
      <c r="AE1988" s="3" t="str">
        <f t="shared" si="395"/>
        <v/>
      </c>
      <c r="AF1988" s="3"/>
      <c r="AH1988">
        <f>MATCH(ROUND(M1988,0)&amp;ROUND(N1988,0),樣點!N:N,0)</f>
        <v>802</v>
      </c>
      <c r="AI1988" s="5" t="str">
        <f t="shared" si="396"/>
        <v/>
      </c>
    </row>
    <row r="1989" spans="3:35">
      <c r="C1989" s="246" t="s">
        <v>824</v>
      </c>
      <c r="D1989" s="246" t="s">
        <v>828</v>
      </c>
      <c r="E1989" s="246" t="s">
        <v>958</v>
      </c>
      <c r="F1989" s="246" t="s">
        <v>959</v>
      </c>
      <c r="G1989" s="246">
        <v>2019</v>
      </c>
      <c r="H1989" s="246">
        <v>6</v>
      </c>
      <c r="I1989" s="246">
        <v>24</v>
      </c>
      <c r="J1989" s="246">
        <v>1</v>
      </c>
      <c r="K1989" s="246" t="s">
        <v>844</v>
      </c>
      <c r="L1989" s="247">
        <v>1</v>
      </c>
      <c r="M1989" s="246">
        <v>290277</v>
      </c>
      <c r="N1989" s="246">
        <v>2714410</v>
      </c>
      <c r="O1989" s="246">
        <v>7</v>
      </c>
      <c r="P1989" s="246">
        <v>9</v>
      </c>
      <c r="Q1989" s="246">
        <v>0</v>
      </c>
      <c r="R1989" s="246"/>
      <c r="S1989" s="246" t="s">
        <v>90</v>
      </c>
      <c r="T1989" s="246" t="s">
        <v>54</v>
      </c>
      <c r="U1989" s="246"/>
      <c r="V1989" t="str">
        <f>INDEX(樣區!H:H,MATCH(F1989,樣區!E:E,0))</f>
        <v>4月,6月</v>
      </c>
      <c r="W1989" s="3" t="str">
        <f t="shared" si="388"/>
        <v>N</v>
      </c>
      <c r="X1989" s="3" t="str">
        <f t="shared" si="389"/>
        <v/>
      </c>
      <c r="Y1989" s="3" t="str">
        <f t="shared" si="390"/>
        <v/>
      </c>
      <c r="Z1989" s="3" t="str">
        <f t="shared" si="391"/>
        <v/>
      </c>
      <c r="AA1989" s="3" t="str">
        <f t="shared" si="392"/>
        <v/>
      </c>
      <c r="AB1989" s="2" t="str">
        <f t="shared" si="393"/>
        <v/>
      </c>
      <c r="AC1989" s="3" t="str">
        <f t="shared" si="394"/>
        <v/>
      </c>
      <c r="AD1989" s="5" t="str">
        <f>IF(ISBLANK(O1989),"需記錄時間",IFERROR(IF((AI1989-TIME(0,5,59))&lt;0,"需計滿6分鍾",""),""))</f>
        <v/>
      </c>
      <c r="AE1989" s="3" t="str">
        <f t="shared" si="395"/>
        <v/>
      </c>
      <c r="AF1989" s="3"/>
      <c r="AH1989" t="e">
        <f>MATCH(ROUND(M1989,0)&amp;ROUND(N1989,0),樣點!N:N,0)</f>
        <v>#N/A</v>
      </c>
      <c r="AI1989" s="5">
        <f t="shared" si="396"/>
        <v>9.0277779963798821E-3</v>
      </c>
    </row>
    <row r="1990" spans="3:35">
      <c r="C1990" s="246" t="s">
        <v>824</v>
      </c>
      <c r="D1990" s="246" t="s">
        <v>828</v>
      </c>
      <c r="E1990" s="246" t="s">
        <v>958</v>
      </c>
      <c r="F1990" s="246" t="s">
        <v>959</v>
      </c>
      <c r="G1990" s="246">
        <v>2019</v>
      </c>
      <c r="H1990" s="246">
        <v>6</v>
      </c>
      <c r="I1990" s="246">
        <v>24</v>
      </c>
      <c r="J1990" s="246">
        <v>1</v>
      </c>
      <c r="K1990" s="246" t="s">
        <v>844</v>
      </c>
      <c r="L1990" s="247">
        <v>2</v>
      </c>
      <c r="M1990" s="246">
        <v>290229</v>
      </c>
      <c r="N1990" s="246">
        <v>2714213</v>
      </c>
      <c r="O1990" s="246">
        <v>7</v>
      </c>
      <c r="P1990" s="246">
        <v>22</v>
      </c>
      <c r="Q1990" s="246">
        <v>0</v>
      </c>
      <c r="R1990" s="246"/>
      <c r="S1990" s="246" t="s">
        <v>90</v>
      </c>
      <c r="T1990" s="246" t="s">
        <v>54</v>
      </c>
      <c r="U1990" s="246"/>
      <c r="V1990" t="str">
        <f>INDEX(樣區!H:H,MATCH(F1990,樣區!E:E,0))</f>
        <v>4月,6月</v>
      </c>
      <c r="W1990" s="3" t="str">
        <f t="shared" si="388"/>
        <v>Y</v>
      </c>
      <c r="X1990" s="3" t="str">
        <f t="shared" si="389"/>
        <v/>
      </c>
      <c r="Y1990" s="3" t="str">
        <f t="shared" si="390"/>
        <v/>
      </c>
      <c r="Z1990" s="3" t="str">
        <f t="shared" si="391"/>
        <v/>
      </c>
      <c r="AA1990" s="3" t="str">
        <f t="shared" si="392"/>
        <v/>
      </c>
      <c r="AB1990" s="249" t="str">
        <f t="shared" si="393"/>
        <v/>
      </c>
      <c r="AC1990" s="3" t="str">
        <f t="shared" si="394"/>
        <v/>
      </c>
      <c r="AD1990" s="5" t="str">
        <f t="shared" ref="AD1990:AD1992" si="397">IF(ISBLANK(O1990),"需記錄時間",IFERROR(IF((AI1990-TIME(0,5,59))&lt;0,"需計滿6分鐘",""),""))</f>
        <v/>
      </c>
      <c r="AE1990" s="3" t="str">
        <f t="shared" si="395"/>
        <v/>
      </c>
      <c r="AF1990" s="3"/>
      <c r="AH1990">
        <f>MATCH(ROUND(M1990,0)&amp;ROUND(N1990,0),樣點!N:N,0)</f>
        <v>792</v>
      </c>
      <c r="AI1990" s="5">
        <f t="shared" si="396"/>
        <v>1.1805555957835168E-2</v>
      </c>
    </row>
    <row r="1991" spans="3:35">
      <c r="C1991" s="246" t="s">
        <v>824</v>
      </c>
      <c r="D1991" s="246" t="s">
        <v>828</v>
      </c>
      <c r="E1991" s="246" t="s">
        <v>958</v>
      </c>
      <c r="F1991" s="246" t="s">
        <v>959</v>
      </c>
      <c r="G1991" s="246">
        <v>2019</v>
      </c>
      <c r="H1991" s="246">
        <v>6</v>
      </c>
      <c r="I1991" s="246">
        <v>24</v>
      </c>
      <c r="J1991" s="246">
        <v>1</v>
      </c>
      <c r="K1991" s="246" t="s">
        <v>844</v>
      </c>
      <c r="L1991" s="247">
        <v>3</v>
      </c>
      <c r="M1991" s="246">
        <v>290212</v>
      </c>
      <c r="N1991" s="246">
        <v>2714418</v>
      </c>
      <c r="O1991" s="246">
        <v>7</v>
      </c>
      <c r="P1991" s="246">
        <v>39</v>
      </c>
      <c r="Q1991" s="246">
        <v>0</v>
      </c>
      <c r="R1991" s="246"/>
      <c r="S1991" s="246" t="s">
        <v>90</v>
      </c>
      <c r="T1991" s="246" t="s">
        <v>54</v>
      </c>
      <c r="U1991" s="246"/>
      <c r="V1991" t="str">
        <f>INDEX(樣區!H:H,MATCH(F1991,樣區!E:E,0))</f>
        <v>4月,6月</v>
      </c>
      <c r="W1991" s="3" t="str">
        <f t="shared" si="388"/>
        <v>Y</v>
      </c>
      <c r="X1991" s="3" t="str">
        <f t="shared" si="389"/>
        <v/>
      </c>
      <c r="Y1991" s="3" t="str">
        <f t="shared" si="390"/>
        <v/>
      </c>
      <c r="Z1991" s="3" t="str">
        <f t="shared" si="391"/>
        <v/>
      </c>
      <c r="AA1991" s="3" t="str">
        <f t="shared" si="392"/>
        <v/>
      </c>
      <c r="AB1991" s="249" t="str">
        <f t="shared" si="393"/>
        <v/>
      </c>
      <c r="AC1991" s="3" t="str">
        <f t="shared" si="394"/>
        <v/>
      </c>
      <c r="AD1991" s="5" t="str">
        <f t="shared" si="397"/>
        <v/>
      </c>
      <c r="AE1991" s="3" t="str">
        <f t="shared" si="395"/>
        <v/>
      </c>
      <c r="AF1991" s="3"/>
      <c r="AH1991">
        <f>MATCH(ROUND(M1991,0)&amp;ROUND(N1991,0),樣點!N:N,0)</f>
        <v>793</v>
      </c>
      <c r="AI1991" s="5">
        <f t="shared" si="396"/>
        <v>9.0277770068496466E-3</v>
      </c>
    </row>
    <row r="1992" spans="3:35">
      <c r="C1992" s="246" t="s">
        <v>824</v>
      </c>
      <c r="D1992" s="246" t="s">
        <v>828</v>
      </c>
      <c r="E1992" s="246" t="s">
        <v>958</v>
      </c>
      <c r="F1992" s="246" t="s">
        <v>959</v>
      </c>
      <c r="G1992" s="246">
        <v>2019</v>
      </c>
      <c r="H1992" s="246">
        <v>6</v>
      </c>
      <c r="I1992" s="246">
        <v>24</v>
      </c>
      <c r="J1992" s="246">
        <v>1</v>
      </c>
      <c r="K1992" s="246" t="s">
        <v>844</v>
      </c>
      <c r="L1992" s="247">
        <v>4</v>
      </c>
      <c r="M1992" s="246">
        <v>289934</v>
      </c>
      <c r="N1992" s="246">
        <v>2714210</v>
      </c>
      <c r="O1992" s="246">
        <v>7</v>
      </c>
      <c r="P1992" s="246">
        <v>52</v>
      </c>
      <c r="Q1992" s="246">
        <v>0</v>
      </c>
      <c r="R1992" s="246"/>
      <c r="S1992" s="246" t="s">
        <v>90</v>
      </c>
      <c r="T1992" s="246" t="s">
        <v>54</v>
      </c>
      <c r="U1992" s="246"/>
      <c r="V1992" t="str">
        <f>INDEX(樣區!H:H,MATCH(F1992,樣區!E:E,0))</f>
        <v>4月,6月</v>
      </c>
      <c r="W1992" s="3" t="str">
        <f t="shared" si="388"/>
        <v>Y</v>
      </c>
      <c r="X1992" s="3" t="str">
        <f t="shared" si="389"/>
        <v/>
      </c>
      <c r="Y1992" s="3" t="str">
        <f t="shared" si="390"/>
        <v/>
      </c>
      <c r="Z1992" s="3" t="str">
        <f t="shared" si="391"/>
        <v/>
      </c>
      <c r="AA1992" s="3" t="str">
        <f t="shared" si="392"/>
        <v/>
      </c>
      <c r="AB1992" s="249" t="str">
        <f t="shared" si="393"/>
        <v/>
      </c>
      <c r="AC1992" s="3" t="str">
        <f t="shared" si="394"/>
        <v/>
      </c>
      <c r="AD1992" s="5" t="str">
        <f t="shared" si="397"/>
        <v/>
      </c>
      <c r="AE1992" s="3" t="str">
        <f t="shared" si="395"/>
        <v/>
      </c>
      <c r="AF1992" s="3"/>
      <c r="AH1992">
        <f>MATCH(ROUND(M1992,0)&amp;ROUND(N1992,0),樣點!N:N,0)</f>
        <v>794</v>
      </c>
      <c r="AI1992" s="5">
        <f t="shared" si="396"/>
        <v>1.4583334035705775E-2</v>
      </c>
    </row>
    <row r="1993" spans="3:35">
      <c r="C1993" s="246" t="s">
        <v>824</v>
      </c>
      <c r="D1993" s="246" t="s">
        <v>828</v>
      </c>
      <c r="E1993" s="246" t="s">
        <v>958</v>
      </c>
      <c r="F1993" s="246" t="s">
        <v>959</v>
      </c>
      <c r="G1993" s="246">
        <v>2019</v>
      </c>
      <c r="H1993" s="246">
        <v>6</v>
      </c>
      <c r="I1993" s="246">
        <v>24</v>
      </c>
      <c r="J1993" s="246">
        <v>1</v>
      </c>
      <c r="K1993" s="246" t="s">
        <v>844</v>
      </c>
      <c r="L1993" s="247">
        <v>5</v>
      </c>
      <c r="M1993" s="246">
        <v>289870</v>
      </c>
      <c r="N1993" s="246">
        <v>2814016</v>
      </c>
      <c r="O1993" s="246">
        <v>8</v>
      </c>
      <c r="P1993" s="246">
        <v>13</v>
      </c>
      <c r="Q1993" s="246">
        <v>0</v>
      </c>
      <c r="R1993" s="246"/>
      <c r="S1993" s="246" t="s">
        <v>90</v>
      </c>
      <c r="T1993" s="246" t="s">
        <v>54</v>
      </c>
      <c r="U1993" s="246"/>
      <c r="V1993" t="str">
        <f>INDEX(樣區!H:H,MATCH(F1993,樣區!E:E,0))</f>
        <v>4月,6月</v>
      </c>
      <c r="W1993" s="3" t="str">
        <f t="shared" si="388"/>
        <v>N</v>
      </c>
      <c r="X1993" s="3" t="str">
        <f t="shared" si="389"/>
        <v/>
      </c>
      <c r="Y1993" s="3" t="str">
        <f t="shared" si="390"/>
        <v/>
      </c>
      <c r="Z1993" s="3" t="str">
        <f t="shared" si="391"/>
        <v/>
      </c>
      <c r="AA1993" s="3" t="str">
        <f t="shared" si="392"/>
        <v/>
      </c>
      <c r="AB1993" s="2" t="str">
        <f t="shared" si="393"/>
        <v/>
      </c>
      <c r="AC1993" s="3" t="str">
        <f t="shared" si="394"/>
        <v/>
      </c>
      <c r="AD1993" s="5" t="str">
        <f>IF(ISBLANK(O1993),"需記錄時間",IFERROR(IF((AI1993-TIME(0,5,59))&lt;0,"需計滿6分鍾",""),""))</f>
        <v/>
      </c>
      <c r="AE1993" s="3" t="str">
        <f t="shared" si="395"/>
        <v/>
      </c>
      <c r="AF1993" s="3"/>
      <c r="AH1993" t="e">
        <f>MATCH(ROUND(M1993,0)&amp;ROUND(N1993,0),樣點!N:N,0)</f>
        <v>#N/A</v>
      </c>
      <c r="AI1993" s="5">
        <f t="shared" si="396"/>
        <v>1.2499999953433871E-2</v>
      </c>
    </row>
    <row r="1994" spans="3:35">
      <c r="C1994" s="246" t="s">
        <v>824</v>
      </c>
      <c r="D1994" s="246" t="s">
        <v>828</v>
      </c>
      <c r="E1994" s="246" t="s">
        <v>958</v>
      </c>
      <c r="F1994" s="246" t="s">
        <v>959</v>
      </c>
      <c r="G1994" s="246">
        <v>2019</v>
      </c>
      <c r="H1994" s="246">
        <v>6</v>
      </c>
      <c r="I1994" s="246">
        <v>24</v>
      </c>
      <c r="J1994" s="246">
        <v>1</v>
      </c>
      <c r="K1994" s="246" t="s">
        <v>844</v>
      </c>
      <c r="L1994" s="247">
        <v>6</v>
      </c>
      <c r="M1994" s="246">
        <v>289787</v>
      </c>
      <c r="N1994" s="246">
        <v>2713827</v>
      </c>
      <c r="O1994" s="246">
        <v>8</v>
      </c>
      <c r="P1994" s="246">
        <v>31</v>
      </c>
      <c r="Q1994" s="246">
        <v>0</v>
      </c>
      <c r="R1994" s="246"/>
      <c r="S1994" s="246" t="s">
        <v>90</v>
      </c>
      <c r="T1994" s="246" t="s">
        <v>54</v>
      </c>
      <c r="U1994" s="246"/>
      <c r="V1994" t="str">
        <f>INDEX(樣區!H:H,MATCH(F1994,樣區!E:E,0))</f>
        <v>4月,6月</v>
      </c>
      <c r="W1994" s="3" t="str">
        <f t="shared" si="388"/>
        <v>Y</v>
      </c>
      <c r="X1994" s="3" t="str">
        <f t="shared" si="389"/>
        <v/>
      </c>
      <c r="Y1994" s="3" t="str">
        <f t="shared" si="390"/>
        <v/>
      </c>
      <c r="Z1994" s="3" t="str">
        <f t="shared" si="391"/>
        <v/>
      </c>
      <c r="AA1994" s="3" t="str">
        <f t="shared" si="392"/>
        <v/>
      </c>
      <c r="AB1994" s="249" t="str">
        <f t="shared" si="393"/>
        <v/>
      </c>
      <c r="AC1994" s="3" t="str">
        <f t="shared" si="394"/>
        <v/>
      </c>
      <c r="AD1994" s="5" t="str">
        <f t="shared" ref="AD1994:AD2004" si="398">IF(ISBLANK(O1994),"需記錄時間",IFERROR(IF((AI1994-TIME(0,5,59))&lt;0,"需計滿6分鐘",""),""))</f>
        <v/>
      </c>
      <c r="AE1994" s="3" t="str">
        <f t="shared" si="395"/>
        <v/>
      </c>
      <c r="AF1994" s="3"/>
      <c r="AH1994">
        <f>MATCH(ROUND(M1994,0)&amp;ROUND(N1994,0),樣點!N:N,0)</f>
        <v>796</v>
      </c>
      <c r="AI1994" s="5" t="str">
        <f t="shared" si="396"/>
        <v/>
      </c>
    </row>
    <row r="1995" spans="3:35">
      <c r="C1995" s="246" t="s">
        <v>1324</v>
      </c>
      <c r="D1995" s="246" t="s">
        <v>960</v>
      </c>
      <c r="E1995" s="246" t="s">
        <v>961</v>
      </c>
      <c r="F1995" s="246" t="s">
        <v>962</v>
      </c>
      <c r="G1995" s="246">
        <v>2019</v>
      </c>
      <c r="H1995" s="246">
        <v>5</v>
      </c>
      <c r="I1995" s="246">
        <v>3</v>
      </c>
      <c r="J1995" s="246">
        <v>1</v>
      </c>
      <c r="K1995" s="246" t="s">
        <v>963</v>
      </c>
      <c r="L1995" s="247">
        <v>1</v>
      </c>
      <c r="M1995" s="246">
        <v>231396</v>
      </c>
      <c r="N1995" s="246">
        <v>2600454</v>
      </c>
      <c r="O1995" s="246">
        <v>9</v>
      </c>
      <c r="P1995" s="246">
        <v>10</v>
      </c>
      <c r="Q1995" s="246">
        <v>0</v>
      </c>
      <c r="R1995" s="246"/>
      <c r="S1995" s="246" t="s">
        <v>90</v>
      </c>
      <c r="T1995" s="246" t="s">
        <v>32</v>
      </c>
      <c r="U1995" s="246"/>
      <c r="V1995" t="str">
        <f>INDEX(樣區!H:H,MATCH(F1995,樣區!E:E,0))</f>
        <v>4月,6月</v>
      </c>
      <c r="W1995" s="3" t="str">
        <f t="shared" si="388"/>
        <v>Y</v>
      </c>
      <c r="X1995" s="3" t="str">
        <f t="shared" si="389"/>
        <v/>
      </c>
      <c r="Y1995" s="3" t="str">
        <f t="shared" si="390"/>
        <v/>
      </c>
      <c r="Z1995" s="3" t="str">
        <f t="shared" si="391"/>
        <v/>
      </c>
      <c r="AA1995" s="3" t="str">
        <f t="shared" si="392"/>
        <v/>
      </c>
      <c r="AB1995" s="249" t="str">
        <f t="shared" si="393"/>
        <v/>
      </c>
      <c r="AC1995" s="3" t="str">
        <f t="shared" si="394"/>
        <v/>
      </c>
      <c r="AD1995" s="5" t="str">
        <f t="shared" si="398"/>
        <v>需計滿6分鐘</v>
      </c>
      <c r="AE1995" s="3" t="str">
        <f t="shared" si="395"/>
        <v/>
      </c>
      <c r="AF1995" s="3"/>
      <c r="AH1995">
        <f>MATCH(ROUND(M1995,0)&amp;ROUND(N1995,0),樣點!N:N,0)</f>
        <v>323</v>
      </c>
      <c r="AI1995" s="5">
        <f t="shared" si="396"/>
        <v>3.4722220152616501E-3</v>
      </c>
    </row>
    <row r="1996" spans="3:35">
      <c r="C1996" s="246" t="s">
        <v>1324</v>
      </c>
      <c r="D1996" s="246" t="s">
        <v>960</v>
      </c>
      <c r="E1996" s="246" t="s">
        <v>961</v>
      </c>
      <c r="F1996" s="246" t="s">
        <v>962</v>
      </c>
      <c r="G1996" s="246">
        <v>2019</v>
      </c>
      <c r="H1996" s="246">
        <v>5</v>
      </c>
      <c r="I1996" s="246">
        <v>3</v>
      </c>
      <c r="J1996" s="246">
        <v>1</v>
      </c>
      <c r="K1996" s="246" t="s">
        <v>963</v>
      </c>
      <c r="L1996" s="247">
        <v>2</v>
      </c>
      <c r="M1996" s="246">
        <v>231570</v>
      </c>
      <c r="N1996" s="246">
        <v>2600230</v>
      </c>
      <c r="O1996" s="246">
        <v>9</v>
      </c>
      <c r="P1996" s="246">
        <v>15</v>
      </c>
      <c r="Q1996" s="246">
        <v>0</v>
      </c>
      <c r="R1996" s="246"/>
      <c r="S1996" s="246" t="s">
        <v>90</v>
      </c>
      <c r="T1996" s="246" t="s">
        <v>32</v>
      </c>
      <c r="U1996" s="246"/>
      <c r="V1996" t="str">
        <f>INDEX(樣區!H:H,MATCH(F1996,樣區!E:E,0))</f>
        <v>4月,6月</v>
      </c>
      <c r="W1996" s="3" t="str">
        <f t="shared" si="388"/>
        <v>Y</v>
      </c>
      <c r="X1996" s="3" t="str">
        <f t="shared" si="389"/>
        <v/>
      </c>
      <c r="Y1996" s="3" t="str">
        <f t="shared" si="390"/>
        <v/>
      </c>
      <c r="Z1996" s="3" t="str">
        <f t="shared" si="391"/>
        <v/>
      </c>
      <c r="AA1996" s="3" t="str">
        <f t="shared" si="392"/>
        <v/>
      </c>
      <c r="AB1996" s="249" t="str">
        <f t="shared" si="393"/>
        <v/>
      </c>
      <c r="AC1996" s="3" t="str">
        <f t="shared" si="394"/>
        <v/>
      </c>
      <c r="AD1996" s="5" t="str">
        <f t="shared" si="398"/>
        <v>需計滿6分鐘</v>
      </c>
      <c r="AE1996" s="3" t="str">
        <f t="shared" si="395"/>
        <v/>
      </c>
      <c r="AF1996" s="3"/>
      <c r="AH1996">
        <f>MATCH(ROUND(M1996,0)&amp;ROUND(N1996,0),樣點!N:N,0)</f>
        <v>324</v>
      </c>
      <c r="AI1996" s="5">
        <f t="shared" si="396"/>
        <v>2.7777780196629465E-3</v>
      </c>
    </row>
    <row r="1997" spans="3:35">
      <c r="C1997" s="246" t="s">
        <v>1324</v>
      </c>
      <c r="D1997" s="246" t="s">
        <v>960</v>
      </c>
      <c r="E1997" s="246" t="s">
        <v>961</v>
      </c>
      <c r="F1997" s="246" t="s">
        <v>962</v>
      </c>
      <c r="G1997" s="246">
        <v>2019</v>
      </c>
      <c r="H1997" s="246">
        <v>5</v>
      </c>
      <c r="I1997" s="246">
        <v>3</v>
      </c>
      <c r="J1997" s="246">
        <v>1</v>
      </c>
      <c r="K1997" s="246" t="s">
        <v>963</v>
      </c>
      <c r="L1997" s="247">
        <v>3</v>
      </c>
      <c r="M1997" s="246">
        <v>231799</v>
      </c>
      <c r="N1997" s="246">
        <v>2600017</v>
      </c>
      <c r="O1997" s="246">
        <v>9</v>
      </c>
      <c r="P1997" s="246">
        <v>19</v>
      </c>
      <c r="Q1997" s="246">
        <v>0</v>
      </c>
      <c r="R1997" s="246"/>
      <c r="S1997" s="246" t="s">
        <v>90</v>
      </c>
      <c r="T1997" s="246" t="s">
        <v>32</v>
      </c>
      <c r="U1997" s="246"/>
      <c r="V1997" t="str">
        <f>INDEX(樣區!H:H,MATCH(F1997,樣區!E:E,0))</f>
        <v>4月,6月</v>
      </c>
      <c r="W1997" s="3" t="str">
        <f t="shared" si="388"/>
        <v>Y</v>
      </c>
      <c r="X1997" s="3" t="str">
        <f t="shared" si="389"/>
        <v/>
      </c>
      <c r="Y1997" s="3" t="str">
        <f t="shared" si="390"/>
        <v/>
      </c>
      <c r="Z1997" s="3" t="str">
        <f t="shared" si="391"/>
        <v/>
      </c>
      <c r="AA1997" s="3" t="str">
        <f t="shared" si="392"/>
        <v/>
      </c>
      <c r="AB1997" s="249" t="str">
        <f t="shared" si="393"/>
        <v/>
      </c>
      <c r="AC1997" s="3" t="str">
        <f t="shared" si="394"/>
        <v/>
      </c>
      <c r="AD1997" s="5" t="str">
        <f t="shared" si="398"/>
        <v>需計滿6分鐘</v>
      </c>
      <c r="AE1997" s="3" t="str">
        <f t="shared" si="395"/>
        <v/>
      </c>
      <c r="AF1997" s="3"/>
      <c r="AH1997">
        <f>MATCH(ROUND(M1997,0)&amp;ROUND(N1997,0),樣點!N:N,0)</f>
        <v>325</v>
      </c>
      <c r="AI1997" s="5">
        <f t="shared" si="396"/>
        <v>2.0833329763263464E-3</v>
      </c>
    </row>
    <row r="1998" spans="3:35">
      <c r="C1998" s="246" t="s">
        <v>1324</v>
      </c>
      <c r="D1998" s="246" t="s">
        <v>960</v>
      </c>
      <c r="E1998" s="246" t="s">
        <v>961</v>
      </c>
      <c r="F1998" s="246" t="s">
        <v>962</v>
      </c>
      <c r="G1998" s="246">
        <v>2019</v>
      </c>
      <c r="H1998" s="246">
        <v>5</v>
      </c>
      <c r="I1998" s="246">
        <v>3</v>
      </c>
      <c r="J1998" s="246">
        <v>1</v>
      </c>
      <c r="K1998" s="246" t="s">
        <v>963</v>
      </c>
      <c r="L1998" s="247">
        <v>4</v>
      </c>
      <c r="M1998" s="246">
        <v>231607</v>
      </c>
      <c r="N1998" s="246">
        <v>2599715</v>
      </c>
      <c r="O1998" s="246">
        <v>9</v>
      </c>
      <c r="P1998" s="246">
        <v>22</v>
      </c>
      <c r="Q1998" s="246">
        <v>0</v>
      </c>
      <c r="R1998" s="246"/>
      <c r="S1998" s="246" t="s">
        <v>90</v>
      </c>
      <c r="T1998" s="246" t="s">
        <v>32</v>
      </c>
      <c r="U1998" s="246"/>
      <c r="V1998" t="str">
        <f>INDEX(樣區!H:H,MATCH(F1998,樣區!E:E,0))</f>
        <v>4月,6月</v>
      </c>
      <c r="W1998" s="3" t="str">
        <f t="shared" si="388"/>
        <v>Y</v>
      </c>
      <c r="X1998" s="3" t="str">
        <f t="shared" si="389"/>
        <v/>
      </c>
      <c r="Y1998" s="3" t="str">
        <f t="shared" si="390"/>
        <v/>
      </c>
      <c r="Z1998" s="3" t="str">
        <f t="shared" si="391"/>
        <v/>
      </c>
      <c r="AA1998" s="3" t="str">
        <f t="shared" si="392"/>
        <v/>
      </c>
      <c r="AB1998" s="249" t="str">
        <f t="shared" si="393"/>
        <v/>
      </c>
      <c r="AC1998" s="3" t="str">
        <f t="shared" si="394"/>
        <v/>
      </c>
      <c r="AD1998" s="5" t="str">
        <f t="shared" si="398"/>
        <v>需計滿6分鐘</v>
      </c>
      <c r="AE1998" s="3" t="str">
        <f t="shared" si="395"/>
        <v/>
      </c>
      <c r="AF1998" s="3"/>
      <c r="AH1998">
        <f>MATCH(ROUND(M1998,0)&amp;ROUND(N1998,0),樣點!N:N,0)</f>
        <v>326</v>
      </c>
      <c r="AI1998" s="5">
        <f t="shared" si="396"/>
        <v>2.7777780196629465E-3</v>
      </c>
    </row>
    <row r="1999" spans="3:35">
      <c r="C1999" s="246" t="s">
        <v>1324</v>
      </c>
      <c r="D1999" s="246" t="s">
        <v>960</v>
      </c>
      <c r="E1999" s="246" t="s">
        <v>961</v>
      </c>
      <c r="F1999" s="246" t="s">
        <v>962</v>
      </c>
      <c r="G1999" s="246">
        <v>2019</v>
      </c>
      <c r="H1999" s="246">
        <v>5</v>
      </c>
      <c r="I1999" s="246">
        <v>3</v>
      </c>
      <c r="J1999" s="246">
        <v>1</v>
      </c>
      <c r="K1999" s="246" t="s">
        <v>963</v>
      </c>
      <c r="L1999" s="247">
        <v>5</v>
      </c>
      <c r="M1999" s="246">
        <v>231459</v>
      </c>
      <c r="N1999" s="246">
        <v>2599475</v>
      </c>
      <c r="O1999" s="246">
        <v>9</v>
      </c>
      <c r="P1999" s="246">
        <v>26</v>
      </c>
      <c r="Q1999" s="246">
        <v>0</v>
      </c>
      <c r="R1999" s="246"/>
      <c r="S1999" s="246" t="s">
        <v>90</v>
      </c>
      <c r="T1999" s="246" t="s">
        <v>32</v>
      </c>
      <c r="U1999" s="246"/>
      <c r="V1999" t="str">
        <f>INDEX(樣區!H:H,MATCH(F1999,樣區!E:E,0))</f>
        <v>4月,6月</v>
      </c>
      <c r="W1999" s="3" t="str">
        <f t="shared" si="388"/>
        <v>Y</v>
      </c>
      <c r="X1999" s="3" t="str">
        <f t="shared" si="389"/>
        <v/>
      </c>
      <c r="Y1999" s="3" t="str">
        <f t="shared" si="390"/>
        <v/>
      </c>
      <c r="Z1999" s="3" t="str">
        <f t="shared" si="391"/>
        <v/>
      </c>
      <c r="AA1999" s="3" t="str">
        <f t="shared" si="392"/>
        <v/>
      </c>
      <c r="AB1999" s="249" t="str">
        <f t="shared" si="393"/>
        <v/>
      </c>
      <c r="AC1999" s="3" t="str">
        <f t="shared" si="394"/>
        <v/>
      </c>
      <c r="AD1999" s="5" t="str">
        <f t="shared" si="398"/>
        <v>需計滿6分鐘</v>
      </c>
      <c r="AE1999" s="3" t="str">
        <f t="shared" si="395"/>
        <v/>
      </c>
      <c r="AF1999" s="3"/>
      <c r="AH1999">
        <f>MATCH(ROUND(M1999,0)&amp;ROUND(N1999,0),樣點!N:N,0)</f>
        <v>327</v>
      </c>
      <c r="AI1999" s="5">
        <f t="shared" si="396"/>
        <v>2.7777780196629465E-3</v>
      </c>
    </row>
    <row r="2000" spans="3:35">
      <c r="C2000" s="246" t="s">
        <v>1324</v>
      </c>
      <c r="D2000" s="246" t="s">
        <v>960</v>
      </c>
      <c r="E2000" s="246" t="s">
        <v>961</v>
      </c>
      <c r="F2000" s="246" t="s">
        <v>962</v>
      </c>
      <c r="G2000" s="246">
        <v>2019</v>
      </c>
      <c r="H2000" s="246">
        <v>5</v>
      </c>
      <c r="I2000" s="246">
        <v>3</v>
      </c>
      <c r="J2000" s="246">
        <v>1</v>
      </c>
      <c r="K2000" s="246" t="s">
        <v>963</v>
      </c>
      <c r="L2000" s="247">
        <v>6</v>
      </c>
      <c r="M2000" s="246">
        <v>231663</v>
      </c>
      <c r="N2000" s="246">
        <v>2599194</v>
      </c>
      <c r="O2000" s="246">
        <v>9</v>
      </c>
      <c r="P2000" s="246">
        <v>30</v>
      </c>
      <c r="Q2000" s="246">
        <v>0</v>
      </c>
      <c r="R2000" s="246"/>
      <c r="S2000" s="246" t="s">
        <v>90</v>
      </c>
      <c r="T2000" s="246" t="s">
        <v>32</v>
      </c>
      <c r="U2000" s="246"/>
      <c r="V2000" t="str">
        <f>INDEX(樣區!H:H,MATCH(F2000,樣區!E:E,0))</f>
        <v>4月,6月</v>
      </c>
      <c r="W2000" s="3" t="str">
        <f t="shared" si="388"/>
        <v>Y</v>
      </c>
      <c r="X2000" s="3" t="str">
        <f t="shared" si="389"/>
        <v/>
      </c>
      <c r="Y2000" s="3" t="str">
        <f t="shared" si="390"/>
        <v/>
      </c>
      <c r="Z2000" s="3" t="str">
        <f t="shared" si="391"/>
        <v/>
      </c>
      <c r="AA2000" s="3" t="str">
        <f t="shared" si="392"/>
        <v/>
      </c>
      <c r="AB2000" s="249" t="str">
        <f t="shared" si="393"/>
        <v/>
      </c>
      <c r="AC2000" s="3" t="str">
        <f t="shared" si="394"/>
        <v/>
      </c>
      <c r="AD2000" s="5" t="str">
        <f t="shared" si="398"/>
        <v/>
      </c>
      <c r="AE2000" s="3" t="str">
        <f t="shared" si="395"/>
        <v/>
      </c>
      <c r="AF2000" s="3"/>
      <c r="AH2000">
        <f>MATCH(ROUND(M2000,0)&amp;ROUND(N2000,0),樣點!N:N,0)</f>
        <v>328</v>
      </c>
      <c r="AI2000" s="5" t="str">
        <f t="shared" si="396"/>
        <v/>
      </c>
    </row>
    <row r="2001" spans="3:35">
      <c r="C2001" s="246" t="s">
        <v>1324</v>
      </c>
      <c r="D2001" s="246" t="s">
        <v>960</v>
      </c>
      <c r="E2001" s="246" t="s">
        <v>964</v>
      </c>
      <c r="F2001" s="246" t="s">
        <v>965</v>
      </c>
      <c r="G2001" s="246">
        <v>2019</v>
      </c>
      <c r="H2001" s="246">
        <v>5</v>
      </c>
      <c r="I2001" s="246">
        <v>3</v>
      </c>
      <c r="J2001" s="246">
        <v>1</v>
      </c>
      <c r="K2001" s="246" t="s">
        <v>966</v>
      </c>
      <c r="L2001" s="247">
        <v>1</v>
      </c>
      <c r="M2001" s="246">
        <v>228293</v>
      </c>
      <c r="N2001" s="246">
        <v>2599389</v>
      </c>
      <c r="O2001" s="246">
        <v>8</v>
      </c>
      <c r="P2001" s="246">
        <v>35</v>
      </c>
      <c r="Q2001" s="246">
        <v>0</v>
      </c>
      <c r="R2001" s="246"/>
      <c r="S2001" s="246" t="s">
        <v>90</v>
      </c>
      <c r="T2001" s="246" t="s">
        <v>26</v>
      </c>
      <c r="U2001" s="246"/>
      <c r="V2001" t="str">
        <f>INDEX(樣區!H:H,MATCH(F2001,樣區!E:E,0))</f>
        <v>4月,6月</v>
      </c>
      <c r="W2001" s="3" t="str">
        <f t="shared" si="388"/>
        <v>Y</v>
      </c>
      <c r="X2001" s="3" t="str">
        <f t="shared" si="389"/>
        <v/>
      </c>
      <c r="Y2001" s="3" t="str">
        <f t="shared" si="390"/>
        <v/>
      </c>
      <c r="Z2001" s="3" t="str">
        <f t="shared" si="391"/>
        <v/>
      </c>
      <c r="AA2001" s="3" t="str">
        <f t="shared" si="392"/>
        <v/>
      </c>
      <c r="AB2001" s="249" t="str">
        <f t="shared" si="393"/>
        <v/>
      </c>
      <c r="AC2001" s="3" t="str">
        <f t="shared" si="394"/>
        <v/>
      </c>
      <c r="AD2001" s="5" t="str">
        <f t="shared" si="398"/>
        <v/>
      </c>
      <c r="AE2001" s="3" t="str">
        <f t="shared" si="395"/>
        <v/>
      </c>
      <c r="AF2001" s="3"/>
      <c r="AH2001">
        <f>MATCH(ROUND(M2001,0)&amp;ROUND(N2001,0),樣點!N:N,0)</f>
        <v>329</v>
      </c>
      <c r="AI2001" s="5">
        <f t="shared" si="396"/>
        <v>9.0277779963798821E-3</v>
      </c>
    </row>
    <row r="2002" spans="3:35">
      <c r="C2002" s="246" t="s">
        <v>1324</v>
      </c>
      <c r="D2002" s="246" t="s">
        <v>960</v>
      </c>
      <c r="E2002" s="246" t="s">
        <v>964</v>
      </c>
      <c r="F2002" s="246" t="s">
        <v>965</v>
      </c>
      <c r="G2002" s="246">
        <v>2019</v>
      </c>
      <c r="H2002" s="246">
        <v>5</v>
      </c>
      <c r="I2002" s="246">
        <v>3</v>
      </c>
      <c r="J2002" s="246">
        <v>1</v>
      </c>
      <c r="K2002" s="246" t="s">
        <v>966</v>
      </c>
      <c r="L2002" s="247">
        <v>2</v>
      </c>
      <c r="M2002" s="246">
        <v>228692</v>
      </c>
      <c r="N2002" s="246">
        <v>2599342</v>
      </c>
      <c r="O2002" s="246">
        <v>8</v>
      </c>
      <c r="P2002" s="246">
        <v>48</v>
      </c>
      <c r="Q2002" s="246">
        <v>0</v>
      </c>
      <c r="R2002" s="246"/>
      <c r="S2002" s="246" t="s">
        <v>90</v>
      </c>
      <c r="T2002" s="246" t="s">
        <v>32</v>
      </c>
      <c r="U2002" s="246"/>
      <c r="V2002" t="str">
        <f>INDEX(樣區!H:H,MATCH(F2002,樣區!E:E,0))</f>
        <v>4月,6月</v>
      </c>
      <c r="W2002" s="3" t="str">
        <f t="shared" si="388"/>
        <v>Y</v>
      </c>
      <c r="X2002" s="3" t="str">
        <f t="shared" si="389"/>
        <v/>
      </c>
      <c r="Y2002" s="3" t="str">
        <f t="shared" si="390"/>
        <v/>
      </c>
      <c r="Z2002" s="3" t="str">
        <f t="shared" si="391"/>
        <v/>
      </c>
      <c r="AA2002" s="3" t="str">
        <f t="shared" si="392"/>
        <v/>
      </c>
      <c r="AB2002" s="249" t="str">
        <f t="shared" si="393"/>
        <v/>
      </c>
      <c r="AC2002" s="3" t="str">
        <f t="shared" si="394"/>
        <v/>
      </c>
      <c r="AD2002" s="5" t="str">
        <f t="shared" si="398"/>
        <v/>
      </c>
      <c r="AE2002" s="3" t="str">
        <f t="shared" si="395"/>
        <v/>
      </c>
      <c r="AF2002" s="3"/>
      <c r="AH2002">
        <f>MATCH(ROUND(M2002,0)&amp;ROUND(N2002,0),樣點!N:N,0)</f>
        <v>330</v>
      </c>
      <c r="AI2002" s="5">
        <f t="shared" si="396"/>
        <v>8.3333340007811785E-3</v>
      </c>
    </row>
    <row r="2003" spans="3:35">
      <c r="C2003" s="246" t="s">
        <v>1324</v>
      </c>
      <c r="D2003" s="246" t="s">
        <v>960</v>
      </c>
      <c r="E2003" s="246" t="s">
        <v>964</v>
      </c>
      <c r="F2003" s="246" t="s">
        <v>965</v>
      </c>
      <c r="G2003" s="246">
        <v>2019</v>
      </c>
      <c r="H2003" s="246">
        <v>5</v>
      </c>
      <c r="I2003" s="246">
        <v>3</v>
      </c>
      <c r="J2003" s="246">
        <v>1</v>
      </c>
      <c r="K2003" s="246" t="s">
        <v>966</v>
      </c>
      <c r="L2003" s="247">
        <v>3</v>
      </c>
      <c r="M2003" s="246">
        <v>228839</v>
      </c>
      <c r="N2003" s="246">
        <v>2599051</v>
      </c>
      <c r="O2003" s="246">
        <v>9</v>
      </c>
      <c r="P2003" s="246">
        <v>0</v>
      </c>
      <c r="Q2003" s="246">
        <v>0</v>
      </c>
      <c r="R2003" s="246"/>
      <c r="S2003" s="246" t="s">
        <v>90</v>
      </c>
      <c r="T2003" s="246" t="s">
        <v>32</v>
      </c>
      <c r="U2003" s="246"/>
      <c r="V2003" t="str">
        <f>INDEX(樣區!H:H,MATCH(F2003,樣區!E:E,0))</f>
        <v>4月,6月</v>
      </c>
      <c r="W2003" s="3" t="str">
        <f t="shared" si="388"/>
        <v>Y</v>
      </c>
      <c r="X2003" s="3" t="str">
        <f t="shared" si="389"/>
        <v/>
      </c>
      <c r="Y2003" s="3" t="str">
        <f t="shared" si="390"/>
        <v/>
      </c>
      <c r="Z2003" s="3" t="str">
        <f t="shared" si="391"/>
        <v/>
      </c>
      <c r="AA2003" s="3" t="str">
        <f t="shared" si="392"/>
        <v/>
      </c>
      <c r="AB2003" s="249" t="str">
        <f t="shared" si="393"/>
        <v/>
      </c>
      <c r="AC2003" s="3" t="str">
        <f t="shared" si="394"/>
        <v/>
      </c>
      <c r="AD2003" s="5" t="str">
        <f t="shared" si="398"/>
        <v/>
      </c>
      <c r="AE2003" s="3" t="str">
        <f t="shared" si="395"/>
        <v/>
      </c>
      <c r="AF2003" s="3"/>
      <c r="AH2003">
        <f>MATCH(ROUND(M2003,0)&amp;ROUND(N2003,0),樣點!N:N,0)</f>
        <v>331</v>
      </c>
      <c r="AI2003" s="5">
        <f t="shared" si="396"/>
        <v>5.5555549915879965E-3</v>
      </c>
    </row>
    <row r="2004" spans="3:35">
      <c r="C2004" s="246" t="s">
        <v>1324</v>
      </c>
      <c r="D2004" s="246" t="s">
        <v>960</v>
      </c>
      <c r="E2004" s="246" t="s">
        <v>964</v>
      </c>
      <c r="F2004" s="246" t="s">
        <v>965</v>
      </c>
      <c r="G2004" s="246">
        <v>2019</v>
      </c>
      <c r="H2004" s="246">
        <v>5</v>
      </c>
      <c r="I2004" s="246">
        <v>3</v>
      </c>
      <c r="J2004" s="246">
        <v>1</v>
      </c>
      <c r="K2004" s="246" t="s">
        <v>966</v>
      </c>
      <c r="L2004" s="247">
        <v>4</v>
      </c>
      <c r="M2004" s="246">
        <v>228958</v>
      </c>
      <c r="N2004" s="246">
        <v>2599715</v>
      </c>
      <c r="O2004" s="246">
        <v>9</v>
      </c>
      <c r="P2004" s="246">
        <v>8</v>
      </c>
      <c r="Q2004" s="246">
        <v>0</v>
      </c>
      <c r="R2004" s="246"/>
      <c r="S2004" s="246" t="s">
        <v>90</v>
      </c>
      <c r="T2004" s="246" t="s">
        <v>32</v>
      </c>
      <c r="U2004" s="246"/>
      <c r="V2004" t="str">
        <f>INDEX(樣區!H:H,MATCH(F2004,樣區!E:E,0))</f>
        <v>4月,6月</v>
      </c>
      <c r="W2004" s="3" t="str">
        <f t="shared" si="388"/>
        <v>Y</v>
      </c>
      <c r="X2004" s="3" t="str">
        <f t="shared" si="389"/>
        <v/>
      </c>
      <c r="Y2004" s="3" t="str">
        <f t="shared" si="390"/>
        <v/>
      </c>
      <c r="Z2004" s="3" t="str">
        <f t="shared" si="391"/>
        <v/>
      </c>
      <c r="AA2004" s="3" t="str">
        <f t="shared" si="392"/>
        <v/>
      </c>
      <c r="AB2004" s="249" t="str">
        <f t="shared" si="393"/>
        <v/>
      </c>
      <c r="AC2004" s="3" t="str">
        <f t="shared" si="394"/>
        <v/>
      </c>
      <c r="AD2004" s="5" t="str">
        <f t="shared" si="398"/>
        <v/>
      </c>
      <c r="AE2004" s="3" t="str">
        <f t="shared" si="395"/>
        <v/>
      </c>
      <c r="AF2004" s="3"/>
      <c r="AH2004">
        <f>MATCH(ROUND(M2004,0)&amp;ROUND(N2004,0),樣點!N:N,0)</f>
        <v>334</v>
      </c>
      <c r="AI2004" s="5">
        <f t="shared" si="396"/>
        <v>4.8611109959892929E-3</v>
      </c>
    </row>
    <row r="2005" spans="3:35">
      <c r="C2005" s="246" t="s">
        <v>1324</v>
      </c>
      <c r="D2005" s="246" t="s">
        <v>960</v>
      </c>
      <c r="E2005" s="246" t="s">
        <v>964</v>
      </c>
      <c r="F2005" s="246" t="s">
        <v>965</v>
      </c>
      <c r="G2005" s="246">
        <v>2019</v>
      </c>
      <c r="H2005" s="246">
        <v>5</v>
      </c>
      <c r="I2005" s="246">
        <v>3</v>
      </c>
      <c r="J2005" s="246">
        <v>1</v>
      </c>
      <c r="K2005" s="246" t="s">
        <v>966</v>
      </c>
      <c r="L2005" s="247">
        <v>5</v>
      </c>
      <c r="M2005" s="246">
        <v>228687</v>
      </c>
      <c r="N2005" s="246">
        <v>2599627</v>
      </c>
      <c r="O2005" s="246">
        <v>9</v>
      </c>
      <c r="P2005" s="246">
        <v>15</v>
      </c>
      <c r="Q2005" s="246">
        <v>0</v>
      </c>
      <c r="R2005" s="246"/>
      <c r="S2005" s="246" t="s">
        <v>90</v>
      </c>
      <c r="T2005" s="246" t="s">
        <v>54</v>
      </c>
      <c r="U2005" s="246"/>
      <c r="V2005" t="str">
        <f>INDEX(樣區!H:H,MATCH(F2005,樣區!E:E,0))</f>
        <v>4月,6月</v>
      </c>
      <c r="W2005" s="3" t="str">
        <f t="shared" si="388"/>
        <v>N</v>
      </c>
      <c r="X2005" s="3" t="str">
        <f t="shared" si="389"/>
        <v/>
      </c>
      <c r="Y2005" s="3" t="str">
        <f t="shared" si="390"/>
        <v/>
      </c>
      <c r="Z2005" s="3" t="str">
        <f t="shared" si="391"/>
        <v/>
      </c>
      <c r="AA2005" s="3" t="str">
        <f t="shared" si="392"/>
        <v/>
      </c>
      <c r="AB2005" s="2" t="str">
        <f t="shared" si="393"/>
        <v/>
      </c>
      <c r="AC2005" s="3" t="str">
        <f t="shared" si="394"/>
        <v/>
      </c>
      <c r="AD2005" s="5" t="str">
        <f>IF(ISBLANK(O2005),"需記錄時間",IFERROR(IF((AI2005-TIME(0,5,59))&lt;0,"需計滿6分鍾",""),""))</f>
        <v/>
      </c>
      <c r="AE2005" s="3" t="str">
        <f t="shared" si="395"/>
        <v/>
      </c>
      <c r="AF2005" s="3"/>
      <c r="AH2005" t="e">
        <f>MATCH(ROUND(M2005,0)&amp;ROUND(N2005,0),樣點!N:N,0)</f>
        <v>#N/A</v>
      </c>
      <c r="AI2005" s="5">
        <f t="shared" si="396"/>
        <v>6.9444450200535357E-3</v>
      </c>
    </row>
    <row r="2006" spans="3:35">
      <c r="C2006" s="246" t="s">
        <v>1324</v>
      </c>
      <c r="D2006" s="246" t="s">
        <v>960</v>
      </c>
      <c r="E2006" s="246" t="s">
        <v>964</v>
      </c>
      <c r="F2006" s="246" t="s">
        <v>965</v>
      </c>
      <c r="G2006" s="246">
        <v>2019</v>
      </c>
      <c r="H2006" s="246">
        <v>5</v>
      </c>
      <c r="I2006" s="246">
        <v>3</v>
      </c>
      <c r="J2006" s="246">
        <v>1</v>
      </c>
      <c r="K2006" s="246" t="s">
        <v>966</v>
      </c>
      <c r="L2006" s="247">
        <v>6</v>
      </c>
      <c r="M2006" s="246">
        <v>228938</v>
      </c>
      <c r="N2006" s="246">
        <v>2598965</v>
      </c>
      <c r="O2006" s="246">
        <v>9</v>
      </c>
      <c r="P2006" s="246">
        <v>25</v>
      </c>
      <c r="Q2006" s="246">
        <v>0</v>
      </c>
      <c r="R2006" s="246"/>
      <c r="S2006" s="246" t="s">
        <v>90</v>
      </c>
      <c r="T2006" s="246" t="s">
        <v>32</v>
      </c>
      <c r="U2006" s="246"/>
      <c r="V2006" t="str">
        <f>INDEX(樣區!H:H,MATCH(F2006,樣區!E:E,0))</f>
        <v>4月,6月</v>
      </c>
      <c r="W2006" s="3" t="str">
        <f t="shared" si="388"/>
        <v>N</v>
      </c>
      <c r="X2006" s="3" t="str">
        <f t="shared" si="389"/>
        <v/>
      </c>
      <c r="Y2006" s="3" t="str">
        <f t="shared" si="390"/>
        <v/>
      </c>
      <c r="Z2006" s="3" t="str">
        <f t="shared" si="391"/>
        <v/>
      </c>
      <c r="AA2006" s="3" t="str">
        <f t="shared" si="392"/>
        <v/>
      </c>
      <c r="AB2006" s="2" t="str">
        <f t="shared" si="393"/>
        <v/>
      </c>
      <c r="AC2006" s="3" t="str">
        <f t="shared" si="394"/>
        <v/>
      </c>
      <c r="AD2006" s="5" t="str">
        <f>IF(ISBLANK(O2006),"需記錄時間",IFERROR(IF((AI2006-TIME(0,5,59))&lt;0,"需計滿6分鍾",""),""))</f>
        <v/>
      </c>
      <c r="AE2006" s="3" t="str">
        <f t="shared" si="395"/>
        <v/>
      </c>
      <c r="AF2006" s="3"/>
      <c r="AH2006" t="e">
        <f>MATCH(ROUND(M2006,0)&amp;ROUND(N2006,0),樣點!N:N,0)</f>
        <v>#N/A</v>
      </c>
      <c r="AI2006" s="5" t="str">
        <f t="shared" si="396"/>
        <v/>
      </c>
    </row>
    <row r="2007" spans="3:35">
      <c r="C2007" s="246" t="s">
        <v>1324</v>
      </c>
      <c r="D2007" s="246" t="s">
        <v>960</v>
      </c>
      <c r="E2007" s="246" t="s">
        <v>967</v>
      </c>
      <c r="F2007" s="246" t="s">
        <v>968</v>
      </c>
      <c r="G2007" s="246">
        <v>2019</v>
      </c>
      <c r="H2007" s="246">
        <v>5</v>
      </c>
      <c r="I2007" s="246">
        <v>3</v>
      </c>
      <c r="J2007" s="246">
        <v>1</v>
      </c>
      <c r="K2007" s="246" t="s">
        <v>966</v>
      </c>
      <c r="L2007" s="247">
        <v>1</v>
      </c>
      <c r="M2007" s="246">
        <v>228634</v>
      </c>
      <c r="N2007" s="246">
        <v>2599580</v>
      </c>
      <c r="O2007" s="246">
        <v>9</v>
      </c>
      <c r="P2007" s="246">
        <v>35</v>
      </c>
      <c r="Q2007" s="246">
        <v>0</v>
      </c>
      <c r="R2007" s="246"/>
      <c r="S2007" s="246" t="s">
        <v>90</v>
      </c>
      <c r="T2007" s="246" t="s">
        <v>32</v>
      </c>
      <c r="U2007" s="246"/>
      <c r="V2007" t="str">
        <f>INDEX(樣區!H:H,MATCH(F2007,樣區!E:E,0))</f>
        <v>4月,6月</v>
      </c>
      <c r="W2007" s="3" t="str">
        <f t="shared" si="388"/>
        <v>Y</v>
      </c>
      <c r="X2007" s="3" t="str">
        <f t="shared" si="389"/>
        <v/>
      </c>
      <c r="Y2007" s="3" t="str">
        <f t="shared" si="390"/>
        <v/>
      </c>
      <c r="Z2007" s="3" t="str">
        <f t="shared" si="391"/>
        <v/>
      </c>
      <c r="AA2007" s="3" t="str">
        <f t="shared" si="392"/>
        <v/>
      </c>
      <c r="AB2007" s="249" t="str">
        <f t="shared" si="393"/>
        <v/>
      </c>
      <c r="AC2007" s="3" t="str">
        <f t="shared" si="394"/>
        <v/>
      </c>
      <c r="AD2007" s="5" t="str">
        <f t="shared" ref="AD2007:AD2021" si="399">IF(ISBLANK(O2007),"需記錄時間",IFERROR(IF((AI2007-TIME(0,5,59))&lt;0,"需計滿6分鐘",""),""))</f>
        <v/>
      </c>
      <c r="AE2007" s="3" t="str">
        <f t="shared" si="395"/>
        <v/>
      </c>
      <c r="AF2007" s="3"/>
      <c r="AH2007">
        <f>MATCH(ROUND(M2007,0)&amp;ROUND(N2007,0),樣點!N:N,0)</f>
        <v>335</v>
      </c>
      <c r="AI2007" s="5">
        <f t="shared" si="396"/>
        <v>6.9444450200535357E-3</v>
      </c>
    </row>
    <row r="2008" spans="3:35">
      <c r="C2008" s="246" t="s">
        <v>1324</v>
      </c>
      <c r="D2008" s="246" t="s">
        <v>960</v>
      </c>
      <c r="E2008" s="246" t="s">
        <v>967</v>
      </c>
      <c r="F2008" s="246" t="s">
        <v>968</v>
      </c>
      <c r="G2008" s="246">
        <v>2019</v>
      </c>
      <c r="H2008" s="246">
        <v>5</v>
      </c>
      <c r="I2008" s="246">
        <v>3</v>
      </c>
      <c r="J2008" s="246">
        <v>1</v>
      </c>
      <c r="K2008" s="246" t="s">
        <v>966</v>
      </c>
      <c r="L2008" s="247">
        <v>2</v>
      </c>
      <c r="M2008" s="246">
        <v>228420</v>
      </c>
      <c r="N2008" s="246">
        <v>2599557</v>
      </c>
      <c r="O2008" s="246">
        <v>9</v>
      </c>
      <c r="P2008" s="246">
        <v>45</v>
      </c>
      <c r="Q2008" s="246">
        <v>0</v>
      </c>
      <c r="R2008" s="246"/>
      <c r="S2008" s="246" t="s">
        <v>90</v>
      </c>
      <c r="T2008" s="246" t="s">
        <v>32</v>
      </c>
      <c r="U2008" s="246"/>
      <c r="V2008" t="str">
        <f>INDEX(樣區!H:H,MATCH(F2008,樣區!E:E,0))</f>
        <v>4月,6月</v>
      </c>
      <c r="W2008" s="3" t="str">
        <f t="shared" si="388"/>
        <v>Y</v>
      </c>
      <c r="X2008" s="3" t="str">
        <f t="shared" si="389"/>
        <v/>
      </c>
      <c r="Y2008" s="3" t="str">
        <f t="shared" si="390"/>
        <v/>
      </c>
      <c r="Z2008" s="3" t="str">
        <f t="shared" si="391"/>
        <v/>
      </c>
      <c r="AA2008" s="3" t="str">
        <f t="shared" si="392"/>
        <v/>
      </c>
      <c r="AB2008" s="249" t="str">
        <f t="shared" si="393"/>
        <v/>
      </c>
      <c r="AC2008" s="3" t="str">
        <f t="shared" si="394"/>
        <v/>
      </c>
      <c r="AD2008" s="5" t="str">
        <f t="shared" si="399"/>
        <v/>
      </c>
      <c r="AE2008" s="3" t="str">
        <f t="shared" si="395"/>
        <v/>
      </c>
      <c r="AF2008" s="3"/>
      <c r="AH2008">
        <f>MATCH(ROUND(M2008,0)&amp;ROUND(N2008,0),樣點!N:N,0)</f>
        <v>336</v>
      </c>
      <c r="AI2008" s="5">
        <f t="shared" si="396"/>
        <v>1.0416665987577289E-2</v>
      </c>
    </row>
    <row r="2009" spans="3:35">
      <c r="C2009" s="246" t="s">
        <v>1324</v>
      </c>
      <c r="D2009" s="246" t="s">
        <v>960</v>
      </c>
      <c r="E2009" s="246" t="s">
        <v>967</v>
      </c>
      <c r="F2009" s="246" t="s">
        <v>968</v>
      </c>
      <c r="G2009" s="246">
        <v>2019</v>
      </c>
      <c r="H2009" s="246">
        <v>5</v>
      </c>
      <c r="I2009" s="246">
        <v>3</v>
      </c>
      <c r="J2009" s="246">
        <v>1</v>
      </c>
      <c r="K2009" s="246" t="s">
        <v>966</v>
      </c>
      <c r="L2009" s="247">
        <v>3</v>
      </c>
      <c r="M2009" s="246">
        <v>228155</v>
      </c>
      <c r="N2009" s="246">
        <v>2599596</v>
      </c>
      <c r="O2009" s="246">
        <v>10</v>
      </c>
      <c r="P2009" s="246">
        <v>0</v>
      </c>
      <c r="Q2009" s="246">
        <v>0</v>
      </c>
      <c r="R2009" s="246"/>
      <c r="S2009" s="246" t="s">
        <v>90</v>
      </c>
      <c r="T2009" s="246" t="s">
        <v>32</v>
      </c>
      <c r="U2009" s="246"/>
      <c r="V2009" t="str">
        <f>INDEX(樣區!H:H,MATCH(F2009,樣區!E:E,0))</f>
        <v>4月,6月</v>
      </c>
      <c r="W2009" s="3" t="str">
        <f t="shared" si="388"/>
        <v>Y</v>
      </c>
      <c r="X2009" s="3" t="str">
        <f t="shared" si="389"/>
        <v/>
      </c>
      <c r="Y2009" s="3" t="str">
        <f t="shared" si="390"/>
        <v>時間太晚</v>
      </c>
      <c r="Z2009" s="3" t="str">
        <f t="shared" si="391"/>
        <v/>
      </c>
      <c r="AA2009" s="3" t="str">
        <f t="shared" si="392"/>
        <v/>
      </c>
      <c r="AB2009" s="249" t="str">
        <f t="shared" si="393"/>
        <v/>
      </c>
      <c r="AC2009" s="3" t="str">
        <f t="shared" si="394"/>
        <v/>
      </c>
      <c r="AD2009" s="5" t="str">
        <f t="shared" si="399"/>
        <v/>
      </c>
      <c r="AE2009" s="3" t="str">
        <f t="shared" si="395"/>
        <v/>
      </c>
      <c r="AF2009" s="3"/>
      <c r="AH2009">
        <f>MATCH(ROUND(M2009,0)&amp;ROUND(N2009,0),樣點!N:N,0)</f>
        <v>337</v>
      </c>
      <c r="AI2009" s="5">
        <f t="shared" si="396"/>
        <v>8.3333340007811785E-3</v>
      </c>
    </row>
    <row r="2010" spans="3:35">
      <c r="C2010" s="246" t="s">
        <v>1324</v>
      </c>
      <c r="D2010" s="246" t="s">
        <v>960</v>
      </c>
      <c r="E2010" s="246" t="s">
        <v>967</v>
      </c>
      <c r="F2010" s="246" t="s">
        <v>968</v>
      </c>
      <c r="G2010" s="246">
        <v>2019</v>
      </c>
      <c r="H2010" s="246">
        <v>5</v>
      </c>
      <c r="I2010" s="246">
        <v>3</v>
      </c>
      <c r="J2010" s="246">
        <v>1</v>
      </c>
      <c r="K2010" s="246" t="s">
        <v>966</v>
      </c>
      <c r="L2010" s="247">
        <v>4</v>
      </c>
      <c r="M2010" s="246">
        <v>227852</v>
      </c>
      <c r="N2010" s="246">
        <v>2599649</v>
      </c>
      <c r="O2010" s="246">
        <v>10</v>
      </c>
      <c r="P2010" s="246">
        <v>12</v>
      </c>
      <c r="Q2010" s="246">
        <v>0</v>
      </c>
      <c r="R2010" s="246"/>
      <c r="S2010" s="246" t="s">
        <v>90</v>
      </c>
      <c r="T2010" s="246" t="s">
        <v>32</v>
      </c>
      <c r="U2010" s="246"/>
      <c r="V2010" t="str">
        <f>INDEX(樣區!H:H,MATCH(F2010,樣區!E:E,0))</f>
        <v>4月,6月</v>
      </c>
      <c r="W2010" s="3" t="str">
        <f t="shared" si="388"/>
        <v>Y</v>
      </c>
      <c r="X2010" s="3" t="str">
        <f t="shared" si="389"/>
        <v/>
      </c>
      <c r="Y2010" s="3" t="str">
        <f t="shared" si="390"/>
        <v>時間太晚</v>
      </c>
      <c r="Z2010" s="3" t="str">
        <f t="shared" si="391"/>
        <v/>
      </c>
      <c r="AA2010" s="3" t="str">
        <f t="shared" si="392"/>
        <v/>
      </c>
      <c r="AB2010" s="249" t="str">
        <f t="shared" si="393"/>
        <v/>
      </c>
      <c r="AC2010" s="3" t="str">
        <f t="shared" si="394"/>
        <v/>
      </c>
      <c r="AD2010" s="5" t="str">
        <f t="shared" si="399"/>
        <v/>
      </c>
      <c r="AE2010" s="3" t="str">
        <f t="shared" si="395"/>
        <v/>
      </c>
      <c r="AF2010" s="3"/>
      <c r="AH2010">
        <f>MATCH(ROUND(M2010,0)&amp;ROUND(N2010,0),樣點!N:N,0)</f>
        <v>338</v>
      </c>
      <c r="AI2010" s="5">
        <f t="shared" si="396"/>
        <v>5.5555549915879965E-3</v>
      </c>
    </row>
    <row r="2011" spans="3:35">
      <c r="C2011" s="246" t="s">
        <v>1324</v>
      </c>
      <c r="D2011" s="246" t="s">
        <v>960</v>
      </c>
      <c r="E2011" s="246" t="s">
        <v>967</v>
      </c>
      <c r="F2011" s="246" t="s">
        <v>968</v>
      </c>
      <c r="G2011" s="246">
        <v>2019</v>
      </c>
      <c r="H2011" s="246">
        <v>5</v>
      </c>
      <c r="I2011" s="246">
        <v>3</v>
      </c>
      <c r="J2011" s="246">
        <v>1</v>
      </c>
      <c r="K2011" s="246" t="s">
        <v>966</v>
      </c>
      <c r="L2011" s="247">
        <v>5</v>
      </c>
      <c r="M2011" s="246">
        <v>227858</v>
      </c>
      <c r="N2011" s="246">
        <v>2599871</v>
      </c>
      <c r="O2011" s="246">
        <v>10</v>
      </c>
      <c r="P2011" s="246">
        <v>20</v>
      </c>
      <c r="Q2011" s="246">
        <v>0</v>
      </c>
      <c r="R2011" s="246"/>
      <c r="S2011" s="246" t="s">
        <v>90</v>
      </c>
      <c r="T2011" s="246" t="s">
        <v>26</v>
      </c>
      <c r="U2011" s="246"/>
      <c r="V2011" t="str">
        <f>INDEX(樣區!H:H,MATCH(F2011,樣區!E:E,0))</f>
        <v>4月,6月</v>
      </c>
      <c r="W2011" s="3" t="str">
        <f t="shared" si="388"/>
        <v>Y</v>
      </c>
      <c r="X2011" s="3" t="str">
        <f t="shared" si="389"/>
        <v/>
      </c>
      <c r="Y2011" s="3" t="str">
        <f t="shared" si="390"/>
        <v>時間太晚</v>
      </c>
      <c r="Z2011" s="3" t="str">
        <f t="shared" si="391"/>
        <v/>
      </c>
      <c r="AA2011" s="3" t="str">
        <f t="shared" si="392"/>
        <v/>
      </c>
      <c r="AB2011" s="249" t="str">
        <f t="shared" si="393"/>
        <v/>
      </c>
      <c r="AC2011" s="3" t="str">
        <f t="shared" si="394"/>
        <v/>
      </c>
      <c r="AD2011" s="5" t="str">
        <f t="shared" si="399"/>
        <v/>
      </c>
      <c r="AE2011" s="3" t="str">
        <f t="shared" si="395"/>
        <v/>
      </c>
      <c r="AF2011" s="3"/>
      <c r="AH2011">
        <f>MATCH(ROUND(M2011,0)&amp;ROUND(N2011,0),樣點!N:N,0)</f>
        <v>339</v>
      </c>
      <c r="AI2011" s="5">
        <f t="shared" si="396"/>
        <v>6.9444450200535357E-3</v>
      </c>
    </row>
    <row r="2012" spans="3:35">
      <c r="C2012" s="246" t="s">
        <v>1324</v>
      </c>
      <c r="D2012" s="246" t="s">
        <v>960</v>
      </c>
      <c r="E2012" s="246" t="s">
        <v>967</v>
      </c>
      <c r="F2012" s="246" t="s">
        <v>968</v>
      </c>
      <c r="G2012" s="246">
        <v>2019</v>
      </c>
      <c r="H2012" s="246">
        <v>5</v>
      </c>
      <c r="I2012" s="246">
        <v>3</v>
      </c>
      <c r="J2012" s="246">
        <v>1</v>
      </c>
      <c r="K2012" s="246" t="s">
        <v>966</v>
      </c>
      <c r="L2012" s="247">
        <v>6</v>
      </c>
      <c r="M2012" s="246">
        <v>227945</v>
      </c>
      <c r="N2012" s="246">
        <v>2600160</v>
      </c>
      <c r="O2012" s="246">
        <v>10</v>
      </c>
      <c r="P2012" s="246">
        <v>30</v>
      </c>
      <c r="Q2012" s="246">
        <v>0</v>
      </c>
      <c r="R2012" s="246"/>
      <c r="S2012" s="246" t="s">
        <v>90</v>
      </c>
      <c r="T2012" s="246" t="s">
        <v>26</v>
      </c>
      <c r="U2012" s="246"/>
      <c r="V2012" t="str">
        <f>INDEX(樣區!H:H,MATCH(F2012,樣區!E:E,0))</f>
        <v>4月,6月</v>
      </c>
      <c r="W2012" s="3" t="str">
        <f t="shared" si="388"/>
        <v>Y</v>
      </c>
      <c r="X2012" s="3" t="str">
        <f t="shared" si="389"/>
        <v/>
      </c>
      <c r="Y2012" s="3" t="str">
        <f t="shared" si="390"/>
        <v>時間太晚</v>
      </c>
      <c r="Z2012" s="3" t="str">
        <f t="shared" si="391"/>
        <v/>
      </c>
      <c r="AA2012" s="3" t="str">
        <f t="shared" si="392"/>
        <v/>
      </c>
      <c r="AB2012" s="249" t="str">
        <f t="shared" si="393"/>
        <v/>
      </c>
      <c r="AC2012" s="3" t="str">
        <f t="shared" si="394"/>
        <v/>
      </c>
      <c r="AD2012" s="5" t="str">
        <f t="shared" si="399"/>
        <v/>
      </c>
      <c r="AE2012" s="3" t="str">
        <f t="shared" si="395"/>
        <v/>
      </c>
      <c r="AF2012" s="3"/>
      <c r="AH2012">
        <f>MATCH(ROUND(M2012,0)&amp;ROUND(N2012,0),樣點!N:N,0)</f>
        <v>340</v>
      </c>
      <c r="AI2012" s="5" t="str">
        <f t="shared" si="396"/>
        <v/>
      </c>
    </row>
    <row r="2013" spans="3:35">
      <c r="C2013" s="246" t="s">
        <v>1324</v>
      </c>
      <c r="D2013" s="246" t="s">
        <v>960</v>
      </c>
      <c r="E2013" s="246" t="s">
        <v>969</v>
      </c>
      <c r="F2013" s="246" t="s">
        <v>970</v>
      </c>
      <c r="G2013" s="246">
        <v>2019</v>
      </c>
      <c r="H2013" s="246">
        <v>5</v>
      </c>
      <c r="I2013" s="246">
        <v>8</v>
      </c>
      <c r="J2013" s="246">
        <v>1</v>
      </c>
      <c r="K2013" s="246" t="s">
        <v>971</v>
      </c>
      <c r="L2013" s="247">
        <v>1</v>
      </c>
      <c r="M2013" s="246">
        <v>229141</v>
      </c>
      <c r="N2013" s="246">
        <v>2600387</v>
      </c>
      <c r="O2013" s="246">
        <v>9</v>
      </c>
      <c r="P2013" s="246">
        <v>35</v>
      </c>
      <c r="Q2013" s="246">
        <v>0</v>
      </c>
      <c r="R2013" s="246"/>
      <c r="S2013" s="246" t="s">
        <v>90</v>
      </c>
      <c r="T2013" s="246" t="s">
        <v>54</v>
      </c>
      <c r="U2013" s="246"/>
      <c r="V2013" t="str">
        <f>INDEX(樣區!H:H,MATCH(F2013,樣區!E:E,0))</f>
        <v>4月,6月</v>
      </c>
      <c r="W2013" s="3" t="str">
        <f t="shared" si="388"/>
        <v>Y</v>
      </c>
      <c r="X2013" s="3" t="str">
        <f t="shared" si="389"/>
        <v/>
      </c>
      <c r="Y2013" s="3" t="str">
        <f t="shared" si="390"/>
        <v/>
      </c>
      <c r="Z2013" s="3" t="str">
        <f t="shared" si="391"/>
        <v/>
      </c>
      <c r="AA2013" s="3" t="str">
        <f t="shared" si="392"/>
        <v/>
      </c>
      <c r="AB2013" s="249" t="str">
        <f t="shared" si="393"/>
        <v/>
      </c>
      <c r="AC2013" s="3" t="str">
        <f t="shared" si="394"/>
        <v/>
      </c>
      <c r="AD2013" s="5" t="str">
        <f t="shared" si="399"/>
        <v/>
      </c>
      <c r="AE2013" s="3" t="str">
        <f t="shared" si="395"/>
        <v/>
      </c>
      <c r="AF2013" s="3"/>
      <c r="AH2013">
        <f>MATCH(ROUND(M2013,0)&amp;ROUND(N2013,0),樣點!N:N,0)</f>
        <v>341</v>
      </c>
      <c r="AI2013" s="5">
        <f t="shared" si="396"/>
        <v>7.6388890156522393E-3</v>
      </c>
    </row>
    <row r="2014" spans="3:35">
      <c r="C2014" s="246" t="s">
        <v>1324</v>
      </c>
      <c r="D2014" s="246" t="s">
        <v>960</v>
      </c>
      <c r="E2014" s="246" t="s">
        <v>969</v>
      </c>
      <c r="F2014" s="246" t="s">
        <v>970</v>
      </c>
      <c r="G2014" s="246">
        <v>2019</v>
      </c>
      <c r="H2014" s="246">
        <v>5</v>
      </c>
      <c r="I2014" s="246">
        <v>8</v>
      </c>
      <c r="J2014" s="246">
        <v>1</v>
      </c>
      <c r="K2014" s="246" t="s">
        <v>971</v>
      </c>
      <c r="L2014" s="247">
        <v>2</v>
      </c>
      <c r="M2014" s="246">
        <v>229353</v>
      </c>
      <c r="N2014" s="246">
        <v>2600444</v>
      </c>
      <c r="O2014" s="246">
        <v>9</v>
      </c>
      <c r="P2014" s="246">
        <v>46</v>
      </c>
      <c r="Q2014" s="246">
        <v>0</v>
      </c>
      <c r="R2014" s="246"/>
      <c r="S2014" s="246" t="s">
        <v>90</v>
      </c>
      <c r="T2014" s="246" t="s">
        <v>54</v>
      </c>
      <c r="U2014" s="246"/>
      <c r="V2014" t="str">
        <f>INDEX(樣區!H:H,MATCH(F2014,樣區!E:E,0))</f>
        <v>4月,6月</v>
      </c>
      <c r="W2014" s="3" t="str">
        <f t="shared" si="388"/>
        <v>Y</v>
      </c>
      <c r="X2014" s="3" t="str">
        <f t="shared" si="389"/>
        <v/>
      </c>
      <c r="Y2014" s="3" t="str">
        <f t="shared" si="390"/>
        <v/>
      </c>
      <c r="Z2014" s="3" t="str">
        <f t="shared" si="391"/>
        <v/>
      </c>
      <c r="AA2014" s="3" t="str">
        <f t="shared" si="392"/>
        <v/>
      </c>
      <c r="AB2014" s="249" t="str">
        <f t="shared" si="393"/>
        <v/>
      </c>
      <c r="AC2014" s="3" t="str">
        <f t="shared" si="394"/>
        <v/>
      </c>
      <c r="AD2014" s="5" t="str">
        <f t="shared" si="399"/>
        <v/>
      </c>
      <c r="AE2014" s="3" t="str">
        <f t="shared" si="395"/>
        <v/>
      </c>
      <c r="AF2014" s="3"/>
      <c r="AH2014">
        <f>MATCH(ROUND(M2014,0)&amp;ROUND(N2014,0),樣點!N:N,0)</f>
        <v>342</v>
      </c>
      <c r="AI2014" s="5">
        <f t="shared" si="396"/>
        <v>9.7222219919785857E-3</v>
      </c>
    </row>
    <row r="2015" spans="3:35">
      <c r="C2015" s="246" t="s">
        <v>1324</v>
      </c>
      <c r="D2015" s="246" t="s">
        <v>960</v>
      </c>
      <c r="E2015" s="246" t="s">
        <v>969</v>
      </c>
      <c r="F2015" s="246" t="s">
        <v>970</v>
      </c>
      <c r="G2015" s="246">
        <v>2019</v>
      </c>
      <c r="H2015" s="246">
        <v>5</v>
      </c>
      <c r="I2015" s="246">
        <v>8</v>
      </c>
      <c r="J2015" s="246">
        <v>1</v>
      </c>
      <c r="K2015" s="246" t="s">
        <v>971</v>
      </c>
      <c r="L2015" s="247">
        <v>3</v>
      </c>
      <c r="M2015" s="246">
        <v>229614</v>
      </c>
      <c r="N2015" s="246">
        <v>2600541</v>
      </c>
      <c r="O2015" s="246">
        <v>10</v>
      </c>
      <c r="P2015" s="246">
        <v>0</v>
      </c>
      <c r="Q2015" s="246">
        <v>0</v>
      </c>
      <c r="R2015" s="246"/>
      <c r="S2015" s="246" t="s">
        <v>90</v>
      </c>
      <c r="T2015" s="246" t="s">
        <v>32</v>
      </c>
      <c r="U2015" s="246"/>
      <c r="V2015" t="str">
        <f>INDEX(樣區!H:H,MATCH(F2015,樣區!E:E,0))</f>
        <v>4月,6月</v>
      </c>
      <c r="W2015" s="3" t="str">
        <f t="shared" si="388"/>
        <v>Y</v>
      </c>
      <c r="X2015" s="3" t="str">
        <f t="shared" si="389"/>
        <v/>
      </c>
      <c r="Y2015" s="3" t="str">
        <f t="shared" si="390"/>
        <v>時間太晚</v>
      </c>
      <c r="Z2015" s="3" t="str">
        <f t="shared" si="391"/>
        <v/>
      </c>
      <c r="AA2015" s="3" t="str">
        <f t="shared" si="392"/>
        <v/>
      </c>
      <c r="AB2015" s="249" t="str">
        <f t="shared" si="393"/>
        <v/>
      </c>
      <c r="AC2015" s="3" t="str">
        <f t="shared" si="394"/>
        <v/>
      </c>
      <c r="AD2015" s="5" t="str">
        <f t="shared" si="399"/>
        <v/>
      </c>
      <c r="AE2015" s="3" t="str">
        <f t="shared" si="395"/>
        <v/>
      </c>
      <c r="AF2015" s="3"/>
      <c r="AH2015">
        <f>MATCH(ROUND(M2015,0)&amp;ROUND(N2015,0),樣點!N:N,0)</f>
        <v>343</v>
      </c>
      <c r="AI2015" s="5">
        <f t="shared" si="396"/>
        <v>1.0416667035315186E-2</v>
      </c>
    </row>
    <row r="2016" spans="3:35">
      <c r="C2016" s="246" t="s">
        <v>1324</v>
      </c>
      <c r="D2016" s="246" t="s">
        <v>960</v>
      </c>
      <c r="E2016" s="246" t="s">
        <v>969</v>
      </c>
      <c r="F2016" s="246" t="s">
        <v>970</v>
      </c>
      <c r="G2016" s="246">
        <v>2019</v>
      </c>
      <c r="H2016" s="246">
        <v>5</v>
      </c>
      <c r="I2016" s="246">
        <v>8</v>
      </c>
      <c r="J2016" s="246">
        <v>1</v>
      </c>
      <c r="K2016" s="246" t="s">
        <v>971</v>
      </c>
      <c r="L2016" s="247">
        <v>4</v>
      </c>
      <c r="M2016" s="246">
        <v>229315</v>
      </c>
      <c r="N2016" s="246">
        <v>2600238</v>
      </c>
      <c r="O2016" s="246">
        <v>10</v>
      </c>
      <c r="P2016" s="246">
        <v>15</v>
      </c>
      <c r="Q2016" s="246">
        <v>0</v>
      </c>
      <c r="R2016" s="246"/>
      <c r="S2016" s="246" t="s">
        <v>90</v>
      </c>
      <c r="T2016" s="246" t="s">
        <v>26</v>
      </c>
      <c r="U2016" s="246"/>
      <c r="V2016" t="str">
        <f>INDEX(樣區!H:H,MATCH(F2016,樣區!E:E,0))</f>
        <v>4月,6月</v>
      </c>
      <c r="W2016" s="3" t="str">
        <f t="shared" si="388"/>
        <v>Y</v>
      </c>
      <c r="X2016" s="3" t="str">
        <f t="shared" si="389"/>
        <v/>
      </c>
      <c r="Y2016" s="3" t="str">
        <f t="shared" si="390"/>
        <v>時間太晚</v>
      </c>
      <c r="Z2016" s="3" t="str">
        <f t="shared" si="391"/>
        <v/>
      </c>
      <c r="AA2016" s="3" t="str">
        <f t="shared" si="392"/>
        <v/>
      </c>
      <c r="AB2016" s="249" t="str">
        <f t="shared" si="393"/>
        <v/>
      </c>
      <c r="AC2016" s="3" t="str">
        <f t="shared" si="394"/>
        <v/>
      </c>
      <c r="AD2016" s="5" t="str">
        <f t="shared" si="399"/>
        <v/>
      </c>
      <c r="AE2016" s="3" t="str">
        <f t="shared" si="395"/>
        <v/>
      </c>
      <c r="AF2016" s="3"/>
      <c r="AH2016">
        <f>MATCH(ROUND(M2016,0)&amp;ROUND(N2016,0),樣點!N:N,0)</f>
        <v>344</v>
      </c>
      <c r="AI2016" s="5">
        <f t="shared" si="396"/>
        <v>8.333332953043282E-3</v>
      </c>
    </row>
    <row r="2017" spans="3:35">
      <c r="C2017" s="246" t="s">
        <v>1324</v>
      </c>
      <c r="D2017" s="246" t="s">
        <v>960</v>
      </c>
      <c r="E2017" s="246" t="s">
        <v>969</v>
      </c>
      <c r="F2017" s="246" t="s">
        <v>970</v>
      </c>
      <c r="G2017" s="246">
        <v>2019</v>
      </c>
      <c r="H2017" s="246">
        <v>5</v>
      </c>
      <c r="I2017" s="246">
        <v>8</v>
      </c>
      <c r="J2017" s="246">
        <v>1</v>
      </c>
      <c r="K2017" s="246" t="s">
        <v>971</v>
      </c>
      <c r="L2017" s="247">
        <v>5</v>
      </c>
      <c r="M2017" s="246">
        <v>229279</v>
      </c>
      <c r="N2017" s="246">
        <v>2600029</v>
      </c>
      <c r="O2017" s="246">
        <v>10</v>
      </c>
      <c r="P2017" s="246">
        <v>27</v>
      </c>
      <c r="Q2017" s="246">
        <v>0</v>
      </c>
      <c r="R2017" s="246"/>
      <c r="S2017" s="246" t="s">
        <v>90</v>
      </c>
      <c r="T2017" s="246" t="s">
        <v>32</v>
      </c>
      <c r="U2017" s="246"/>
      <c r="V2017" t="str">
        <f>INDEX(樣區!H:H,MATCH(F2017,樣區!E:E,0))</f>
        <v>4月,6月</v>
      </c>
      <c r="W2017" s="3" t="str">
        <f t="shared" si="388"/>
        <v>Y</v>
      </c>
      <c r="X2017" s="3" t="str">
        <f t="shared" si="389"/>
        <v/>
      </c>
      <c r="Y2017" s="3" t="str">
        <f t="shared" si="390"/>
        <v>時間太晚</v>
      </c>
      <c r="Z2017" s="3" t="str">
        <f t="shared" si="391"/>
        <v/>
      </c>
      <c r="AA2017" s="3" t="str">
        <f t="shared" si="392"/>
        <v/>
      </c>
      <c r="AB2017" s="249" t="str">
        <f t="shared" si="393"/>
        <v/>
      </c>
      <c r="AC2017" s="3" t="str">
        <f t="shared" si="394"/>
        <v/>
      </c>
      <c r="AD2017" s="5" t="str">
        <f t="shared" si="399"/>
        <v/>
      </c>
      <c r="AE2017" s="3" t="str">
        <f t="shared" si="395"/>
        <v/>
      </c>
      <c r="AF2017" s="3"/>
      <c r="AH2017">
        <f>MATCH(ROUND(M2017,0)&amp;ROUND(N2017,0),樣點!N:N,0)</f>
        <v>345</v>
      </c>
      <c r="AI2017" s="5">
        <f t="shared" si="396"/>
        <v>1.0416667035315186E-2</v>
      </c>
    </row>
    <row r="2018" spans="3:35">
      <c r="C2018" s="246" t="s">
        <v>1324</v>
      </c>
      <c r="D2018" s="246" t="s">
        <v>960</v>
      </c>
      <c r="E2018" s="246" t="s">
        <v>969</v>
      </c>
      <c r="F2018" s="246" t="s">
        <v>970</v>
      </c>
      <c r="G2018" s="246">
        <v>2019</v>
      </c>
      <c r="H2018" s="246">
        <v>5</v>
      </c>
      <c r="I2018" s="246">
        <v>8</v>
      </c>
      <c r="J2018" s="246">
        <v>1</v>
      </c>
      <c r="K2018" s="246" t="s">
        <v>971</v>
      </c>
      <c r="L2018" s="247">
        <v>6</v>
      </c>
      <c r="M2018" s="246">
        <v>229500</v>
      </c>
      <c r="N2018" s="246">
        <v>2599933</v>
      </c>
      <c r="O2018" s="246">
        <v>10</v>
      </c>
      <c r="P2018" s="246">
        <v>42</v>
      </c>
      <c r="Q2018" s="246">
        <v>0</v>
      </c>
      <c r="R2018" s="246"/>
      <c r="S2018" s="246" t="s">
        <v>90</v>
      </c>
      <c r="T2018" s="246" t="s">
        <v>32</v>
      </c>
      <c r="U2018" s="246"/>
      <c r="V2018" t="str">
        <f>INDEX(樣區!H:H,MATCH(F2018,樣區!E:E,0))</f>
        <v>4月,6月</v>
      </c>
      <c r="W2018" s="3" t="str">
        <f t="shared" si="388"/>
        <v>Y</v>
      </c>
      <c r="X2018" s="3" t="str">
        <f t="shared" si="389"/>
        <v/>
      </c>
      <c r="Y2018" s="3" t="str">
        <f t="shared" si="390"/>
        <v>時間太晚</v>
      </c>
      <c r="Z2018" s="3" t="str">
        <f t="shared" si="391"/>
        <v/>
      </c>
      <c r="AA2018" s="3" t="str">
        <f t="shared" si="392"/>
        <v/>
      </c>
      <c r="AB2018" s="249" t="str">
        <f t="shared" si="393"/>
        <v/>
      </c>
      <c r="AC2018" s="3" t="str">
        <f t="shared" si="394"/>
        <v/>
      </c>
      <c r="AD2018" s="5" t="str">
        <f t="shared" si="399"/>
        <v/>
      </c>
      <c r="AE2018" s="3" t="str">
        <f t="shared" si="395"/>
        <v/>
      </c>
      <c r="AF2018" s="3"/>
      <c r="AH2018">
        <f>MATCH(ROUND(M2018,0)&amp;ROUND(N2018,0),樣點!N:N,0)</f>
        <v>346</v>
      </c>
      <c r="AI2018" s="5" t="str">
        <f t="shared" si="396"/>
        <v/>
      </c>
    </row>
    <row r="2019" spans="3:35">
      <c r="C2019" s="246" t="s">
        <v>1324</v>
      </c>
      <c r="D2019" s="246" t="s">
        <v>960</v>
      </c>
      <c r="E2019" s="246" t="s">
        <v>972</v>
      </c>
      <c r="F2019" s="246" t="s">
        <v>973</v>
      </c>
      <c r="G2019" s="246">
        <v>2019</v>
      </c>
      <c r="H2019" s="246">
        <v>4</v>
      </c>
      <c r="I2019" s="246">
        <v>30</v>
      </c>
      <c r="J2019" s="246">
        <v>1</v>
      </c>
      <c r="K2019" s="246" t="s">
        <v>974</v>
      </c>
      <c r="L2019" s="247">
        <v>1</v>
      </c>
      <c r="M2019" s="246">
        <v>235880</v>
      </c>
      <c r="N2019" s="246">
        <v>2596949</v>
      </c>
      <c r="O2019" s="246">
        <v>8</v>
      </c>
      <c r="P2019" s="246">
        <v>29</v>
      </c>
      <c r="Q2019" s="246">
        <v>0</v>
      </c>
      <c r="R2019" s="246"/>
      <c r="S2019" s="246" t="s">
        <v>90</v>
      </c>
      <c r="T2019" s="246" t="s">
        <v>32</v>
      </c>
      <c r="U2019" s="246"/>
      <c r="V2019" t="str">
        <f>INDEX(樣區!H:H,MATCH(F2019,樣區!E:E,0))</f>
        <v>4月,6月</v>
      </c>
      <c r="W2019" s="3" t="str">
        <f t="shared" si="388"/>
        <v>Y</v>
      </c>
      <c r="X2019" s="3" t="str">
        <f t="shared" si="389"/>
        <v/>
      </c>
      <c r="Y2019" s="3" t="str">
        <f t="shared" si="390"/>
        <v/>
      </c>
      <c r="Z2019" s="3" t="str">
        <f t="shared" si="391"/>
        <v/>
      </c>
      <c r="AA2019" s="3" t="str">
        <f t="shared" si="392"/>
        <v/>
      </c>
      <c r="AB2019" s="249" t="str">
        <f t="shared" si="393"/>
        <v/>
      </c>
      <c r="AC2019" s="3" t="str">
        <f t="shared" si="394"/>
        <v/>
      </c>
      <c r="AD2019" s="5" t="str">
        <f t="shared" si="399"/>
        <v/>
      </c>
      <c r="AE2019" s="3" t="str">
        <f t="shared" si="395"/>
        <v/>
      </c>
      <c r="AF2019" s="3"/>
      <c r="AH2019">
        <f>MATCH(ROUND(M2019,0)&amp;ROUND(N2019,0),樣點!N:N,0)</f>
        <v>350</v>
      </c>
      <c r="AI2019" s="5">
        <f t="shared" si="396"/>
        <v>4.8611109959892929E-3</v>
      </c>
    </row>
    <row r="2020" spans="3:35">
      <c r="C2020" s="246" t="s">
        <v>1324</v>
      </c>
      <c r="D2020" s="246" t="s">
        <v>960</v>
      </c>
      <c r="E2020" s="246" t="s">
        <v>972</v>
      </c>
      <c r="F2020" s="246" t="s">
        <v>973</v>
      </c>
      <c r="G2020" s="246">
        <v>2019</v>
      </c>
      <c r="H2020" s="246">
        <v>4</v>
      </c>
      <c r="I2020" s="246">
        <v>30</v>
      </c>
      <c r="J2020" s="246">
        <v>1</v>
      </c>
      <c r="K2020" s="246" t="s">
        <v>974</v>
      </c>
      <c r="L2020" s="247">
        <v>2</v>
      </c>
      <c r="M2020" s="246">
        <v>236114</v>
      </c>
      <c r="N2020" s="246">
        <v>2597010</v>
      </c>
      <c r="O2020" s="246">
        <v>8</v>
      </c>
      <c r="P2020" s="246">
        <v>36</v>
      </c>
      <c r="Q2020" s="246">
        <v>0</v>
      </c>
      <c r="R2020" s="246"/>
      <c r="S2020" s="246" t="s">
        <v>90</v>
      </c>
      <c r="T2020" s="246" t="s">
        <v>32</v>
      </c>
      <c r="U2020" s="246"/>
      <c r="V2020" t="str">
        <f>INDEX(樣區!H:H,MATCH(F2020,樣區!E:E,0))</f>
        <v>4月,6月</v>
      </c>
      <c r="W2020" s="3" t="str">
        <f t="shared" si="388"/>
        <v>Y</v>
      </c>
      <c r="X2020" s="3" t="str">
        <f t="shared" si="389"/>
        <v/>
      </c>
      <c r="Y2020" s="3" t="str">
        <f t="shared" si="390"/>
        <v/>
      </c>
      <c r="Z2020" s="3" t="str">
        <f t="shared" si="391"/>
        <v/>
      </c>
      <c r="AA2020" s="3" t="str">
        <f t="shared" si="392"/>
        <v/>
      </c>
      <c r="AB2020" s="249" t="str">
        <f t="shared" si="393"/>
        <v/>
      </c>
      <c r="AC2020" s="3" t="str">
        <f t="shared" si="394"/>
        <v/>
      </c>
      <c r="AD2020" s="5" t="str">
        <f t="shared" si="399"/>
        <v/>
      </c>
      <c r="AE2020" s="3" t="str">
        <f t="shared" si="395"/>
        <v/>
      </c>
      <c r="AF2020" s="3"/>
      <c r="AH2020">
        <f>MATCH(ROUND(M2020,0)&amp;ROUND(N2020,0),樣點!N:N,0)</f>
        <v>351</v>
      </c>
      <c r="AI2020" s="5">
        <f t="shared" si="396"/>
        <v>6.2500000349245965E-3</v>
      </c>
    </row>
    <row r="2021" spans="3:35">
      <c r="C2021" s="246" t="s">
        <v>1324</v>
      </c>
      <c r="D2021" s="246" t="s">
        <v>960</v>
      </c>
      <c r="E2021" s="246" t="s">
        <v>972</v>
      </c>
      <c r="F2021" s="246" t="s">
        <v>973</v>
      </c>
      <c r="G2021" s="246">
        <v>2019</v>
      </c>
      <c r="H2021" s="246">
        <v>4</v>
      </c>
      <c r="I2021" s="246">
        <v>30</v>
      </c>
      <c r="J2021" s="246">
        <v>1</v>
      </c>
      <c r="K2021" s="246" t="s">
        <v>974</v>
      </c>
      <c r="L2021" s="247">
        <v>3</v>
      </c>
      <c r="M2021" s="246">
        <v>236370</v>
      </c>
      <c r="N2021" s="246">
        <v>2597235</v>
      </c>
      <c r="O2021" s="246">
        <v>8</v>
      </c>
      <c r="P2021" s="246">
        <v>45</v>
      </c>
      <c r="Q2021" s="246">
        <v>0</v>
      </c>
      <c r="R2021" s="246"/>
      <c r="S2021" s="246" t="s">
        <v>90</v>
      </c>
      <c r="T2021" s="246" t="s">
        <v>32</v>
      </c>
      <c r="U2021" s="246"/>
      <c r="V2021" t="str">
        <f>INDEX(樣區!H:H,MATCH(F2021,樣區!E:E,0))</f>
        <v>4月,6月</v>
      </c>
      <c r="W2021" s="3" t="str">
        <f t="shared" si="388"/>
        <v>Y</v>
      </c>
      <c r="X2021" s="3" t="str">
        <f t="shared" si="389"/>
        <v/>
      </c>
      <c r="Y2021" s="3" t="str">
        <f t="shared" si="390"/>
        <v/>
      </c>
      <c r="Z2021" s="3" t="str">
        <f t="shared" si="391"/>
        <v/>
      </c>
      <c r="AA2021" s="3" t="str">
        <f t="shared" si="392"/>
        <v/>
      </c>
      <c r="AB2021" s="249" t="str">
        <f t="shared" si="393"/>
        <v/>
      </c>
      <c r="AC2021" s="3" t="str">
        <f t="shared" si="394"/>
        <v/>
      </c>
      <c r="AD2021" s="5" t="str">
        <f t="shared" si="399"/>
        <v/>
      </c>
      <c r="AE2021" s="3" t="str">
        <f t="shared" si="395"/>
        <v/>
      </c>
      <c r="AF2021" s="3"/>
      <c r="AH2021">
        <f>MATCH(ROUND(M2021,0)&amp;ROUND(N2021,0),樣點!N:N,0)</f>
        <v>352</v>
      </c>
      <c r="AI2021" s="5">
        <f t="shared" si="396"/>
        <v>5.5555549915879965E-3</v>
      </c>
    </row>
    <row r="2022" spans="3:35">
      <c r="C2022" s="246" t="s">
        <v>1324</v>
      </c>
      <c r="D2022" s="246" t="s">
        <v>960</v>
      </c>
      <c r="E2022" s="246" t="s">
        <v>972</v>
      </c>
      <c r="F2022" s="246" t="s">
        <v>973</v>
      </c>
      <c r="G2022" s="246">
        <v>2019</v>
      </c>
      <c r="H2022" s="246">
        <v>4</v>
      </c>
      <c r="I2022" s="246">
        <v>30</v>
      </c>
      <c r="J2022" s="246">
        <v>1</v>
      </c>
      <c r="K2022" s="246" t="s">
        <v>974</v>
      </c>
      <c r="L2022" s="247">
        <v>4</v>
      </c>
      <c r="M2022" s="246">
        <v>236500</v>
      </c>
      <c r="N2022" s="246">
        <v>2597586</v>
      </c>
      <c r="O2022" s="246">
        <v>8</v>
      </c>
      <c r="P2022" s="246">
        <v>53</v>
      </c>
      <c r="Q2022" s="246">
        <v>0</v>
      </c>
      <c r="R2022" s="246"/>
      <c r="S2022" s="246" t="s">
        <v>90</v>
      </c>
      <c r="T2022" s="246" t="s">
        <v>32</v>
      </c>
      <c r="U2022" s="246"/>
      <c r="V2022" t="str">
        <f>INDEX(樣區!H:H,MATCH(F2022,樣區!E:E,0))</f>
        <v>4月,6月</v>
      </c>
      <c r="W2022" s="3" t="str">
        <f t="shared" si="388"/>
        <v>N</v>
      </c>
      <c r="X2022" s="3" t="str">
        <f t="shared" si="389"/>
        <v/>
      </c>
      <c r="Y2022" s="3" t="str">
        <f t="shared" si="390"/>
        <v/>
      </c>
      <c r="Z2022" s="3" t="str">
        <f t="shared" si="391"/>
        <v/>
      </c>
      <c r="AA2022" s="3" t="str">
        <f t="shared" si="392"/>
        <v/>
      </c>
      <c r="AB2022" s="2" t="str">
        <f t="shared" si="393"/>
        <v/>
      </c>
      <c r="AC2022" s="3" t="str">
        <f t="shared" si="394"/>
        <v/>
      </c>
      <c r="AD2022" s="5" t="str">
        <f>IF(ISBLANK(O2022),"需記錄時間",IFERROR(IF((AI2022-TIME(0,5,59))&lt;0,"需計滿6分鍾",""),""))</f>
        <v/>
      </c>
      <c r="AE2022" s="3" t="str">
        <f t="shared" si="395"/>
        <v/>
      </c>
      <c r="AF2022" s="3"/>
      <c r="AH2022" t="e">
        <f>MATCH(ROUND(M2022,0)&amp;ROUND(N2022,0),樣點!N:N,0)</f>
        <v>#N/A</v>
      </c>
      <c r="AI2022" s="5">
        <f t="shared" si="396"/>
        <v>6.2499999767169356E-3</v>
      </c>
    </row>
    <row r="2023" spans="3:35">
      <c r="C2023" s="246" t="s">
        <v>1324</v>
      </c>
      <c r="D2023" s="246" t="s">
        <v>960</v>
      </c>
      <c r="E2023" s="246" t="s">
        <v>972</v>
      </c>
      <c r="F2023" s="246" t="s">
        <v>973</v>
      </c>
      <c r="G2023" s="246">
        <v>2019</v>
      </c>
      <c r="H2023" s="246">
        <v>4</v>
      </c>
      <c r="I2023" s="246">
        <v>30</v>
      </c>
      <c r="J2023" s="246">
        <v>1</v>
      </c>
      <c r="K2023" s="246" t="s">
        <v>974</v>
      </c>
      <c r="L2023" s="247">
        <v>5</v>
      </c>
      <c r="M2023" s="246">
        <v>236744</v>
      </c>
      <c r="N2023" s="246">
        <v>2597212</v>
      </c>
      <c r="O2023" s="246">
        <v>9</v>
      </c>
      <c r="P2023" s="246">
        <v>2</v>
      </c>
      <c r="Q2023" s="246">
        <v>0</v>
      </c>
      <c r="R2023" s="246"/>
      <c r="S2023" s="246" t="s">
        <v>90</v>
      </c>
      <c r="T2023" s="246" t="s">
        <v>32</v>
      </c>
      <c r="U2023" s="246"/>
      <c r="V2023" t="str">
        <f>INDEX(樣區!H:H,MATCH(F2023,樣區!E:E,0))</f>
        <v>4月,6月</v>
      </c>
      <c r="W2023" s="3" t="str">
        <f t="shared" si="388"/>
        <v>N</v>
      </c>
      <c r="X2023" s="3" t="str">
        <f t="shared" si="389"/>
        <v/>
      </c>
      <c r="Y2023" s="3" t="str">
        <f t="shared" si="390"/>
        <v/>
      </c>
      <c r="Z2023" s="3" t="str">
        <f t="shared" si="391"/>
        <v/>
      </c>
      <c r="AA2023" s="3" t="str">
        <f t="shared" si="392"/>
        <v/>
      </c>
      <c r="AB2023" s="2" t="str">
        <f t="shared" si="393"/>
        <v/>
      </c>
      <c r="AC2023" s="3" t="str">
        <f t="shared" si="394"/>
        <v/>
      </c>
      <c r="AD2023" s="5" t="str">
        <f>IF(ISBLANK(O2023),"需記錄時間",IFERROR(IF((AI2023-TIME(0,5,59))&lt;0,"需計滿6分鍾",""),""))</f>
        <v/>
      </c>
      <c r="AE2023" s="3" t="str">
        <f t="shared" si="395"/>
        <v/>
      </c>
      <c r="AF2023" s="3"/>
      <c r="AH2023" t="e">
        <f>MATCH(ROUND(M2023,0)&amp;ROUND(N2023,0),樣點!N:N,0)</f>
        <v>#N/A</v>
      </c>
      <c r="AI2023" s="5">
        <f t="shared" si="396"/>
        <v>4.8611119855195284E-3</v>
      </c>
    </row>
    <row r="2024" spans="3:35">
      <c r="C2024" s="246" t="s">
        <v>1324</v>
      </c>
      <c r="D2024" s="246" t="s">
        <v>960</v>
      </c>
      <c r="E2024" s="246" t="s">
        <v>972</v>
      </c>
      <c r="F2024" s="246" t="s">
        <v>973</v>
      </c>
      <c r="G2024" s="246">
        <v>2019</v>
      </c>
      <c r="H2024" s="246">
        <v>4</v>
      </c>
      <c r="I2024" s="246">
        <v>30</v>
      </c>
      <c r="J2024" s="246">
        <v>1</v>
      </c>
      <c r="K2024" s="246" t="s">
        <v>974</v>
      </c>
      <c r="L2024" s="247">
        <v>6</v>
      </c>
      <c r="M2024" s="246">
        <v>236830</v>
      </c>
      <c r="N2024" s="246">
        <v>2596928</v>
      </c>
      <c r="O2024" s="246">
        <v>9</v>
      </c>
      <c r="P2024" s="246">
        <v>9</v>
      </c>
      <c r="Q2024" s="246">
        <v>0</v>
      </c>
      <c r="R2024" s="246"/>
      <c r="S2024" s="246" t="s">
        <v>90</v>
      </c>
      <c r="T2024" s="246" t="s">
        <v>32</v>
      </c>
      <c r="U2024" s="246"/>
      <c r="V2024" t="str">
        <f>INDEX(樣區!H:H,MATCH(F2024,樣區!E:E,0))</f>
        <v>4月,6月</v>
      </c>
      <c r="W2024" s="3" t="str">
        <f t="shared" si="388"/>
        <v>N</v>
      </c>
      <c r="X2024" s="3" t="str">
        <f t="shared" si="389"/>
        <v/>
      </c>
      <c r="Y2024" s="3" t="str">
        <f t="shared" si="390"/>
        <v/>
      </c>
      <c r="Z2024" s="3" t="str">
        <f t="shared" si="391"/>
        <v/>
      </c>
      <c r="AA2024" s="3" t="str">
        <f t="shared" si="392"/>
        <v/>
      </c>
      <c r="AB2024" s="2" t="str">
        <f t="shared" si="393"/>
        <v/>
      </c>
      <c r="AC2024" s="3" t="str">
        <f t="shared" si="394"/>
        <v/>
      </c>
      <c r="AD2024" s="5" t="str">
        <f>IF(ISBLANK(O2024),"需記錄時間",IFERROR(IF((AI2024-TIME(0,5,59))&lt;0,"需計滿6分鍾",""),""))</f>
        <v/>
      </c>
      <c r="AE2024" s="3" t="str">
        <f t="shared" si="395"/>
        <v/>
      </c>
      <c r="AF2024" s="3"/>
      <c r="AH2024" t="e">
        <f>MATCH(ROUND(M2024,0)&amp;ROUND(N2024,0),樣點!N:N,0)</f>
        <v>#N/A</v>
      </c>
      <c r="AI2024" s="5" t="str">
        <f t="shared" si="396"/>
        <v/>
      </c>
    </row>
    <row r="2025" spans="3:35">
      <c r="C2025" s="246" t="s">
        <v>1324</v>
      </c>
      <c r="D2025" s="246" t="s">
        <v>960</v>
      </c>
      <c r="E2025" s="246" t="s">
        <v>975</v>
      </c>
      <c r="F2025" s="246" t="s">
        <v>976</v>
      </c>
      <c r="G2025" s="246">
        <v>2019</v>
      </c>
      <c r="H2025" s="246">
        <v>4</v>
      </c>
      <c r="I2025" s="246">
        <v>30</v>
      </c>
      <c r="J2025" s="246">
        <v>1</v>
      </c>
      <c r="K2025" s="246" t="s">
        <v>974</v>
      </c>
      <c r="L2025" s="247">
        <v>1</v>
      </c>
      <c r="M2025" s="246">
        <v>238685</v>
      </c>
      <c r="N2025" s="246">
        <v>2597227</v>
      </c>
      <c r="O2025" s="246">
        <v>9</v>
      </c>
      <c r="P2025" s="246">
        <v>45</v>
      </c>
      <c r="Q2025" s="246">
        <v>0</v>
      </c>
      <c r="R2025" s="246"/>
      <c r="S2025" s="246" t="s">
        <v>90</v>
      </c>
      <c r="T2025" s="246" t="s">
        <v>32</v>
      </c>
      <c r="U2025" s="246"/>
      <c r="V2025" t="str">
        <f>INDEX(樣區!H:H,MATCH(F2025,樣區!E:E,0))</f>
        <v>5月,6月</v>
      </c>
      <c r="W2025" s="3" t="str">
        <f t="shared" si="388"/>
        <v>Y</v>
      </c>
      <c r="X2025" s="3" t="str">
        <f t="shared" si="389"/>
        <v/>
      </c>
      <c r="Y2025" s="3" t="str">
        <f t="shared" si="390"/>
        <v/>
      </c>
      <c r="Z2025" s="3" t="str">
        <f t="shared" si="391"/>
        <v/>
      </c>
      <c r="AA2025" s="3" t="str">
        <f t="shared" si="392"/>
        <v/>
      </c>
      <c r="AB2025" s="249" t="str">
        <f t="shared" si="393"/>
        <v/>
      </c>
      <c r="AC2025" s="3" t="str">
        <f t="shared" si="394"/>
        <v/>
      </c>
      <c r="AD2025" s="5" t="str">
        <f t="shared" ref="AD2025:AD2029" si="400">IF(ISBLANK(O2025),"需記錄時間",IFERROR(IF((AI2025-TIME(0,5,59))&lt;0,"需計滿6分鐘",""),""))</f>
        <v/>
      </c>
      <c r="AE2025" s="3" t="str">
        <f t="shared" si="395"/>
        <v/>
      </c>
      <c r="AF2025" s="3"/>
      <c r="AH2025">
        <f>MATCH(ROUND(M2025,0)&amp;ROUND(N2025,0),樣點!N:N,0)</f>
        <v>353</v>
      </c>
      <c r="AI2025" s="5">
        <f t="shared" si="396"/>
        <v>6.2499999767169356E-3</v>
      </c>
    </row>
    <row r="2026" spans="3:35">
      <c r="C2026" s="246" t="s">
        <v>1324</v>
      </c>
      <c r="D2026" s="246" t="s">
        <v>960</v>
      </c>
      <c r="E2026" s="246" t="s">
        <v>975</v>
      </c>
      <c r="F2026" s="246" t="s">
        <v>976</v>
      </c>
      <c r="G2026" s="246">
        <v>2019</v>
      </c>
      <c r="H2026" s="246">
        <v>4</v>
      </c>
      <c r="I2026" s="246">
        <v>30</v>
      </c>
      <c r="J2026" s="246">
        <v>1</v>
      </c>
      <c r="K2026" s="246" t="s">
        <v>974</v>
      </c>
      <c r="L2026" s="247">
        <v>2</v>
      </c>
      <c r="M2026" s="246">
        <v>238433</v>
      </c>
      <c r="N2026" s="246">
        <v>2597107</v>
      </c>
      <c r="O2026" s="246">
        <v>9</v>
      </c>
      <c r="P2026" s="246">
        <v>54</v>
      </c>
      <c r="Q2026" s="246">
        <v>0</v>
      </c>
      <c r="R2026" s="246"/>
      <c r="S2026" s="246" t="s">
        <v>90</v>
      </c>
      <c r="T2026" s="246" t="s">
        <v>32</v>
      </c>
      <c r="U2026" s="246"/>
      <c r="V2026" t="str">
        <f>INDEX(樣區!H:H,MATCH(F2026,樣區!E:E,0))</f>
        <v>5月,6月</v>
      </c>
      <c r="W2026" s="3" t="str">
        <f t="shared" si="388"/>
        <v>Y</v>
      </c>
      <c r="X2026" s="3" t="str">
        <f t="shared" si="389"/>
        <v/>
      </c>
      <c r="Y2026" s="3" t="str">
        <f t="shared" si="390"/>
        <v/>
      </c>
      <c r="Z2026" s="3" t="str">
        <f t="shared" si="391"/>
        <v/>
      </c>
      <c r="AA2026" s="3" t="str">
        <f t="shared" si="392"/>
        <v/>
      </c>
      <c r="AB2026" s="249" t="str">
        <f t="shared" si="393"/>
        <v/>
      </c>
      <c r="AC2026" s="3" t="str">
        <f t="shared" si="394"/>
        <v/>
      </c>
      <c r="AD2026" s="5" t="str">
        <f t="shared" si="400"/>
        <v/>
      </c>
      <c r="AE2026" s="3" t="str">
        <f t="shared" si="395"/>
        <v/>
      </c>
      <c r="AF2026" s="3"/>
      <c r="AH2026">
        <f>MATCH(ROUND(M2026,0)&amp;ROUND(N2026,0),樣點!N:N,0)</f>
        <v>354</v>
      </c>
      <c r="AI2026" s="5">
        <f t="shared" si="396"/>
        <v>6.2500000349245965E-3</v>
      </c>
    </row>
    <row r="2027" spans="3:35">
      <c r="C2027" s="246" t="s">
        <v>1324</v>
      </c>
      <c r="D2027" s="246" t="s">
        <v>960</v>
      </c>
      <c r="E2027" s="246" t="s">
        <v>975</v>
      </c>
      <c r="F2027" s="246" t="s">
        <v>976</v>
      </c>
      <c r="G2027" s="246">
        <v>2019</v>
      </c>
      <c r="H2027" s="246">
        <v>4</v>
      </c>
      <c r="I2027" s="246">
        <v>30</v>
      </c>
      <c r="J2027" s="246">
        <v>1</v>
      </c>
      <c r="K2027" s="246" t="s">
        <v>974</v>
      </c>
      <c r="L2027" s="247">
        <v>3</v>
      </c>
      <c r="M2027" s="246">
        <v>238183</v>
      </c>
      <c r="N2027" s="246">
        <v>2596951</v>
      </c>
      <c r="O2027" s="246">
        <v>10</v>
      </c>
      <c r="P2027" s="246">
        <v>3</v>
      </c>
      <c r="Q2027" s="246">
        <v>0</v>
      </c>
      <c r="R2027" s="246"/>
      <c r="S2027" s="246" t="s">
        <v>90</v>
      </c>
      <c r="T2027" s="246" t="s">
        <v>32</v>
      </c>
      <c r="U2027" s="246"/>
      <c r="V2027" t="str">
        <f>INDEX(樣區!H:H,MATCH(F2027,樣區!E:E,0))</f>
        <v>5月,6月</v>
      </c>
      <c r="W2027" s="3" t="str">
        <f t="shared" si="388"/>
        <v>Y</v>
      </c>
      <c r="X2027" s="3" t="str">
        <f t="shared" si="389"/>
        <v/>
      </c>
      <c r="Y2027" s="3" t="str">
        <f t="shared" si="390"/>
        <v>時間太晚</v>
      </c>
      <c r="Z2027" s="3" t="str">
        <f t="shared" si="391"/>
        <v/>
      </c>
      <c r="AA2027" s="3" t="str">
        <f t="shared" si="392"/>
        <v/>
      </c>
      <c r="AB2027" s="249" t="str">
        <f t="shared" si="393"/>
        <v/>
      </c>
      <c r="AC2027" s="3" t="str">
        <f t="shared" si="394"/>
        <v/>
      </c>
      <c r="AD2027" s="5" t="str">
        <f t="shared" si="400"/>
        <v/>
      </c>
      <c r="AE2027" s="3" t="str">
        <f t="shared" si="395"/>
        <v/>
      </c>
      <c r="AF2027" s="3"/>
      <c r="AH2027">
        <f>MATCH(ROUND(M2027,0)&amp;ROUND(N2027,0),樣點!N:N,0)</f>
        <v>355</v>
      </c>
      <c r="AI2027" s="5">
        <f t="shared" si="396"/>
        <v>5.5555549915879965E-3</v>
      </c>
    </row>
    <row r="2028" spans="3:35">
      <c r="C2028" s="246" t="s">
        <v>1324</v>
      </c>
      <c r="D2028" s="246" t="s">
        <v>960</v>
      </c>
      <c r="E2028" s="246" t="s">
        <v>975</v>
      </c>
      <c r="F2028" s="246" t="s">
        <v>976</v>
      </c>
      <c r="G2028" s="246">
        <v>2019</v>
      </c>
      <c r="H2028" s="246">
        <v>4</v>
      </c>
      <c r="I2028" s="246">
        <v>30</v>
      </c>
      <c r="J2028" s="246">
        <v>1</v>
      </c>
      <c r="K2028" s="246" t="s">
        <v>974</v>
      </c>
      <c r="L2028" s="247">
        <v>4</v>
      </c>
      <c r="M2028" s="246">
        <v>238020</v>
      </c>
      <c r="N2028" s="246">
        <v>2596710</v>
      </c>
      <c r="O2028" s="246">
        <v>10</v>
      </c>
      <c r="P2028" s="246">
        <v>11</v>
      </c>
      <c r="Q2028" s="246">
        <v>0</v>
      </c>
      <c r="R2028" s="246"/>
      <c r="S2028" s="246" t="s">
        <v>90</v>
      </c>
      <c r="T2028" s="246" t="s">
        <v>32</v>
      </c>
      <c r="U2028" s="246"/>
      <c r="V2028" t="str">
        <f>INDEX(樣區!H:H,MATCH(F2028,樣區!E:E,0))</f>
        <v>5月,6月</v>
      </c>
      <c r="W2028" s="3" t="str">
        <f t="shared" si="388"/>
        <v>Y</v>
      </c>
      <c r="X2028" s="3" t="str">
        <f t="shared" si="389"/>
        <v/>
      </c>
      <c r="Y2028" s="3" t="str">
        <f t="shared" si="390"/>
        <v>時間太晚</v>
      </c>
      <c r="Z2028" s="3" t="str">
        <f t="shared" si="391"/>
        <v/>
      </c>
      <c r="AA2028" s="3" t="str">
        <f t="shared" si="392"/>
        <v/>
      </c>
      <c r="AB2028" s="249" t="str">
        <f t="shared" si="393"/>
        <v/>
      </c>
      <c r="AC2028" s="3" t="str">
        <f t="shared" si="394"/>
        <v/>
      </c>
      <c r="AD2028" s="5" t="str">
        <f t="shared" si="400"/>
        <v/>
      </c>
      <c r="AE2028" s="3" t="str">
        <f t="shared" si="395"/>
        <v/>
      </c>
      <c r="AF2028" s="3"/>
      <c r="AH2028">
        <f>MATCH(ROUND(M2028,0)&amp;ROUND(N2028,0),樣點!N:N,0)</f>
        <v>356</v>
      </c>
      <c r="AI2028" s="5">
        <f t="shared" si="396"/>
        <v>5.555555981118232E-3</v>
      </c>
    </row>
    <row r="2029" spans="3:35">
      <c r="C2029" s="246" t="s">
        <v>1324</v>
      </c>
      <c r="D2029" s="246" t="s">
        <v>960</v>
      </c>
      <c r="E2029" s="246" t="s">
        <v>975</v>
      </c>
      <c r="F2029" s="246" t="s">
        <v>976</v>
      </c>
      <c r="G2029" s="246">
        <v>2019</v>
      </c>
      <c r="H2029" s="246">
        <v>4</v>
      </c>
      <c r="I2029" s="246">
        <v>30</v>
      </c>
      <c r="J2029" s="246">
        <v>1</v>
      </c>
      <c r="K2029" s="246" t="s">
        <v>974</v>
      </c>
      <c r="L2029" s="247">
        <v>5</v>
      </c>
      <c r="M2029" s="246">
        <v>237815</v>
      </c>
      <c r="N2029" s="246">
        <v>2596465</v>
      </c>
      <c r="O2029" s="246">
        <v>10</v>
      </c>
      <c r="P2029" s="246">
        <v>19</v>
      </c>
      <c r="Q2029" s="246">
        <v>0</v>
      </c>
      <c r="R2029" s="246"/>
      <c r="S2029" s="246" t="s">
        <v>90</v>
      </c>
      <c r="T2029" s="246" t="s">
        <v>32</v>
      </c>
      <c r="U2029" s="246"/>
      <c r="V2029" t="str">
        <f>INDEX(樣區!H:H,MATCH(F2029,樣區!E:E,0))</f>
        <v>5月,6月</v>
      </c>
      <c r="W2029" s="3" t="str">
        <f t="shared" si="388"/>
        <v>Y</v>
      </c>
      <c r="X2029" s="3" t="str">
        <f t="shared" si="389"/>
        <v/>
      </c>
      <c r="Y2029" s="3" t="str">
        <f t="shared" si="390"/>
        <v>時間太晚</v>
      </c>
      <c r="Z2029" s="3" t="str">
        <f t="shared" si="391"/>
        <v/>
      </c>
      <c r="AA2029" s="3" t="str">
        <f t="shared" si="392"/>
        <v/>
      </c>
      <c r="AB2029" s="249" t="str">
        <f t="shared" si="393"/>
        <v/>
      </c>
      <c r="AC2029" s="3" t="str">
        <f t="shared" si="394"/>
        <v/>
      </c>
      <c r="AD2029" s="5" t="str">
        <f t="shared" si="400"/>
        <v/>
      </c>
      <c r="AE2029" s="3" t="str">
        <f t="shared" si="395"/>
        <v/>
      </c>
      <c r="AF2029" s="3"/>
      <c r="AH2029">
        <f>MATCH(ROUND(M2029,0)&amp;ROUND(N2029,0),樣點!N:N,0)</f>
        <v>357</v>
      </c>
      <c r="AI2029" s="5">
        <f t="shared" si="396"/>
        <v>6.2500000349245965E-3</v>
      </c>
    </row>
    <row r="2030" spans="3:35">
      <c r="C2030" s="246" t="s">
        <v>1324</v>
      </c>
      <c r="D2030" s="246" t="s">
        <v>960</v>
      </c>
      <c r="E2030" s="246" t="s">
        <v>975</v>
      </c>
      <c r="F2030" s="246" t="s">
        <v>976</v>
      </c>
      <c r="G2030" s="246">
        <v>2019</v>
      </c>
      <c r="H2030" s="246">
        <v>4</v>
      </c>
      <c r="I2030" s="246">
        <v>30</v>
      </c>
      <c r="J2030" s="246">
        <v>1</v>
      </c>
      <c r="K2030" s="246" t="s">
        <v>974</v>
      </c>
      <c r="L2030" s="247">
        <v>6</v>
      </c>
      <c r="M2030" s="246">
        <v>2237500</v>
      </c>
      <c r="N2030" s="246">
        <v>2596297</v>
      </c>
      <c r="O2030" s="246">
        <v>10</v>
      </c>
      <c r="P2030" s="246">
        <v>28</v>
      </c>
      <c r="Q2030" s="246">
        <v>0</v>
      </c>
      <c r="R2030" s="246"/>
      <c r="S2030" s="246" t="s">
        <v>90</v>
      </c>
      <c r="T2030" s="246" t="s">
        <v>32</v>
      </c>
      <c r="U2030" s="246"/>
      <c r="V2030" t="str">
        <f>INDEX(樣區!H:H,MATCH(F2030,樣區!E:E,0))</f>
        <v>5月,6月</v>
      </c>
      <c r="W2030" s="3" t="str">
        <f t="shared" si="388"/>
        <v>N</v>
      </c>
      <c r="X2030" s="3" t="str">
        <f t="shared" si="389"/>
        <v/>
      </c>
      <c r="Y2030" s="3" t="str">
        <f t="shared" si="390"/>
        <v>時間太晚</v>
      </c>
      <c r="Z2030" s="3" t="str">
        <f t="shared" si="391"/>
        <v/>
      </c>
      <c r="AA2030" s="3" t="str">
        <f t="shared" si="392"/>
        <v/>
      </c>
      <c r="AB2030" s="2" t="str">
        <f t="shared" si="393"/>
        <v/>
      </c>
      <c r="AC2030" s="3" t="str">
        <f t="shared" si="394"/>
        <v/>
      </c>
      <c r="AD2030" s="5" t="str">
        <f>IF(ISBLANK(O2030),"需記錄時間",IFERROR(IF((AI2030-TIME(0,5,59))&lt;0,"需計滿6分鍾",""),""))</f>
        <v/>
      </c>
      <c r="AE2030" s="3" t="str">
        <f t="shared" si="395"/>
        <v/>
      </c>
      <c r="AF2030" s="3"/>
      <c r="AH2030" t="e">
        <f>MATCH(ROUND(M2030,0)&amp;ROUND(N2030,0),樣點!N:N,0)</f>
        <v>#N/A</v>
      </c>
      <c r="AI2030" s="5" t="str">
        <f t="shared" si="396"/>
        <v/>
      </c>
    </row>
    <row r="2031" spans="3:35">
      <c r="C2031" s="246" t="s">
        <v>1324</v>
      </c>
      <c r="D2031" s="246" t="s">
        <v>960</v>
      </c>
      <c r="E2031" s="246" t="s">
        <v>977</v>
      </c>
      <c r="F2031" s="246" t="s">
        <v>978</v>
      </c>
      <c r="G2031" s="246">
        <v>2019</v>
      </c>
      <c r="H2031" s="246">
        <v>4</v>
      </c>
      <c r="I2031" s="246">
        <v>29</v>
      </c>
      <c r="J2031" s="246">
        <v>1</v>
      </c>
      <c r="K2031" s="246" t="s">
        <v>979</v>
      </c>
      <c r="L2031" s="247">
        <v>1</v>
      </c>
      <c r="M2031" s="246">
        <v>232617</v>
      </c>
      <c r="N2031" s="246">
        <v>2597905</v>
      </c>
      <c r="O2031" s="246">
        <v>9</v>
      </c>
      <c r="P2031" s="246">
        <v>37</v>
      </c>
      <c r="Q2031" s="246">
        <v>0</v>
      </c>
      <c r="R2031" s="246"/>
      <c r="S2031" s="246" t="s">
        <v>90</v>
      </c>
      <c r="T2031" s="246" t="s">
        <v>54</v>
      </c>
      <c r="U2031" s="246"/>
      <c r="V2031" t="str">
        <f>INDEX(樣區!H:H,MATCH(F2031,樣區!E:E,0))</f>
        <v>4月,6月</v>
      </c>
      <c r="W2031" s="3" t="str">
        <f t="shared" si="388"/>
        <v>Y</v>
      </c>
      <c r="X2031" s="3" t="str">
        <f t="shared" si="389"/>
        <v/>
      </c>
      <c r="Y2031" s="3" t="str">
        <f t="shared" si="390"/>
        <v/>
      </c>
      <c r="Z2031" s="3" t="str">
        <f t="shared" si="391"/>
        <v/>
      </c>
      <c r="AA2031" s="3" t="str">
        <f t="shared" si="392"/>
        <v/>
      </c>
      <c r="AB2031" s="249" t="str">
        <f t="shared" si="393"/>
        <v/>
      </c>
      <c r="AC2031" s="3" t="str">
        <f t="shared" si="394"/>
        <v/>
      </c>
      <c r="AD2031" s="5" t="str">
        <f t="shared" ref="AD2031:AD2041" si="401">IF(ISBLANK(O2031),"需記錄時間",IFERROR(IF((AI2031-TIME(0,5,59))&lt;0,"需計滿6分鐘",""),""))</f>
        <v/>
      </c>
      <c r="AE2031" s="3" t="str">
        <f t="shared" si="395"/>
        <v/>
      </c>
      <c r="AF2031" s="3"/>
      <c r="AH2031">
        <f>MATCH(ROUND(M2031,0)&amp;ROUND(N2031,0),樣點!N:N,0)</f>
        <v>359</v>
      </c>
      <c r="AI2031" s="5">
        <f t="shared" si="396"/>
        <v>4.1666670003905892E-3</v>
      </c>
    </row>
    <row r="2032" spans="3:35">
      <c r="C2032" s="246" t="s">
        <v>1324</v>
      </c>
      <c r="D2032" s="246" t="s">
        <v>960</v>
      </c>
      <c r="E2032" s="246" t="s">
        <v>977</v>
      </c>
      <c r="F2032" s="246" t="s">
        <v>978</v>
      </c>
      <c r="G2032" s="246">
        <v>2019</v>
      </c>
      <c r="H2032" s="246">
        <v>4</v>
      </c>
      <c r="I2032" s="246">
        <v>29</v>
      </c>
      <c r="J2032" s="246">
        <v>1</v>
      </c>
      <c r="K2032" s="246" t="s">
        <v>979</v>
      </c>
      <c r="L2032" s="247">
        <v>2</v>
      </c>
      <c r="M2032" s="246">
        <v>232403</v>
      </c>
      <c r="N2032" s="246">
        <v>2597782</v>
      </c>
      <c r="O2032" s="246">
        <v>9</v>
      </c>
      <c r="P2032" s="246">
        <v>43</v>
      </c>
      <c r="Q2032" s="246">
        <v>0</v>
      </c>
      <c r="R2032" s="246"/>
      <c r="S2032" s="246" t="s">
        <v>90</v>
      </c>
      <c r="T2032" s="246" t="s">
        <v>54</v>
      </c>
      <c r="U2032" s="246"/>
      <c r="V2032" t="str">
        <f>INDEX(樣區!H:H,MATCH(F2032,樣區!E:E,0))</f>
        <v>4月,6月</v>
      </c>
      <c r="W2032" s="3" t="str">
        <f t="shared" si="388"/>
        <v>Y</v>
      </c>
      <c r="X2032" s="3" t="str">
        <f t="shared" si="389"/>
        <v/>
      </c>
      <c r="Y2032" s="3" t="str">
        <f t="shared" si="390"/>
        <v/>
      </c>
      <c r="Z2032" s="3" t="str">
        <f t="shared" si="391"/>
        <v/>
      </c>
      <c r="AA2032" s="3" t="str">
        <f t="shared" si="392"/>
        <v/>
      </c>
      <c r="AB2032" s="249" t="str">
        <f t="shared" si="393"/>
        <v/>
      </c>
      <c r="AC2032" s="3" t="str">
        <f t="shared" si="394"/>
        <v/>
      </c>
      <c r="AD2032" s="5" t="str">
        <f t="shared" si="401"/>
        <v/>
      </c>
      <c r="AE2032" s="3" t="str">
        <f t="shared" si="395"/>
        <v/>
      </c>
      <c r="AF2032" s="3"/>
      <c r="AH2032">
        <f>MATCH(ROUND(M2032,0)&amp;ROUND(N2032,0),樣點!N:N,0)</f>
        <v>360</v>
      </c>
      <c r="AI2032" s="5">
        <f t="shared" si="396"/>
        <v>4.8611109959892929E-3</v>
      </c>
    </row>
    <row r="2033" spans="3:35">
      <c r="C2033" s="246" t="s">
        <v>1324</v>
      </c>
      <c r="D2033" s="246" t="s">
        <v>960</v>
      </c>
      <c r="E2033" s="246" t="s">
        <v>977</v>
      </c>
      <c r="F2033" s="246" t="s">
        <v>978</v>
      </c>
      <c r="G2033" s="246">
        <v>2019</v>
      </c>
      <c r="H2033" s="246">
        <v>4</v>
      </c>
      <c r="I2033" s="246">
        <v>29</v>
      </c>
      <c r="J2033" s="246">
        <v>1</v>
      </c>
      <c r="K2033" s="246" t="s">
        <v>979</v>
      </c>
      <c r="L2033" s="247">
        <v>3</v>
      </c>
      <c r="M2033" s="246">
        <v>232188</v>
      </c>
      <c r="N2033" s="246">
        <v>2597722</v>
      </c>
      <c r="O2033" s="246">
        <v>9</v>
      </c>
      <c r="P2033" s="246">
        <v>50</v>
      </c>
      <c r="Q2033" s="246">
        <v>0</v>
      </c>
      <c r="R2033" s="246"/>
      <c r="S2033" s="246" t="s">
        <v>90</v>
      </c>
      <c r="T2033" s="246" t="s">
        <v>54</v>
      </c>
      <c r="U2033" s="246"/>
      <c r="V2033" t="str">
        <f>INDEX(樣區!H:H,MATCH(F2033,樣區!E:E,0))</f>
        <v>4月,6月</v>
      </c>
      <c r="W2033" s="3" t="str">
        <f t="shared" si="388"/>
        <v>Y</v>
      </c>
      <c r="X2033" s="3" t="str">
        <f t="shared" si="389"/>
        <v/>
      </c>
      <c r="Y2033" s="3" t="str">
        <f t="shared" si="390"/>
        <v/>
      </c>
      <c r="Z2033" s="3" t="str">
        <f t="shared" si="391"/>
        <v/>
      </c>
      <c r="AA2033" s="3" t="str">
        <f t="shared" si="392"/>
        <v/>
      </c>
      <c r="AB2033" s="249" t="str">
        <f t="shared" si="393"/>
        <v/>
      </c>
      <c r="AC2033" s="3" t="str">
        <f t="shared" si="394"/>
        <v/>
      </c>
      <c r="AD2033" s="5" t="str">
        <f t="shared" si="401"/>
        <v/>
      </c>
      <c r="AE2033" s="3" t="str">
        <f t="shared" si="395"/>
        <v/>
      </c>
      <c r="AF2033" s="3"/>
      <c r="AH2033">
        <f>MATCH(ROUND(M2033,0)&amp;ROUND(N2033,0),樣點!N:N,0)</f>
        <v>361</v>
      </c>
      <c r="AI2033" s="5">
        <f t="shared" si="396"/>
        <v>6.9444439723156393E-3</v>
      </c>
    </row>
    <row r="2034" spans="3:35">
      <c r="C2034" s="246" t="s">
        <v>1324</v>
      </c>
      <c r="D2034" s="246" t="s">
        <v>960</v>
      </c>
      <c r="E2034" s="246" t="s">
        <v>977</v>
      </c>
      <c r="F2034" s="246" t="s">
        <v>978</v>
      </c>
      <c r="G2034" s="246">
        <v>2019</v>
      </c>
      <c r="H2034" s="246">
        <v>4</v>
      </c>
      <c r="I2034" s="246">
        <v>29</v>
      </c>
      <c r="J2034" s="246">
        <v>1</v>
      </c>
      <c r="K2034" s="246" t="s">
        <v>979</v>
      </c>
      <c r="L2034" s="247">
        <v>4</v>
      </c>
      <c r="M2034" s="246">
        <v>232065</v>
      </c>
      <c r="N2034" s="246">
        <v>2597507</v>
      </c>
      <c r="O2034" s="246">
        <v>10</v>
      </c>
      <c r="P2034" s="246">
        <v>0</v>
      </c>
      <c r="Q2034" s="246">
        <v>0</v>
      </c>
      <c r="R2034" s="246"/>
      <c r="S2034" s="246" t="s">
        <v>90</v>
      </c>
      <c r="T2034" s="246" t="s">
        <v>32</v>
      </c>
      <c r="U2034" s="246"/>
      <c r="V2034" t="str">
        <f>INDEX(樣區!H:H,MATCH(F2034,樣區!E:E,0))</f>
        <v>4月,6月</v>
      </c>
      <c r="W2034" s="3" t="str">
        <f t="shared" si="388"/>
        <v>Y</v>
      </c>
      <c r="X2034" s="3" t="str">
        <f t="shared" si="389"/>
        <v/>
      </c>
      <c r="Y2034" s="3" t="str">
        <f t="shared" si="390"/>
        <v>時間太晚</v>
      </c>
      <c r="Z2034" s="3" t="str">
        <f t="shared" si="391"/>
        <v/>
      </c>
      <c r="AA2034" s="3" t="str">
        <f t="shared" si="392"/>
        <v/>
      </c>
      <c r="AB2034" s="249" t="str">
        <f t="shared" si="393"/>
        <v/>
      </c>
      <c r="AC2034" s="3" t="str">
        <f t="shared" si="394"/>
        <v/>
      </c>
      <c r="AD2034" s="5" t="str">
        <f t="shared" si="401"/>
        <v/>
      </c>
      <c r="AE2034" s="3" t="str">
        <f t="shared" si="395"/>
        <v/>
      </c>
      <c r="AF2034" s="3"/>
      <c r="AH2034">
        <f>MATCH(ROUND(M2034,0)&amp;ROUND(N2034,0),樣點!N:N,0)</f>
        <v>362</v>
      </c>
      <c r="AI2034" s="5">
        <f t="shared" si="396"/>
        <v>6.9444450200535357E-3</v>
      </c>
    </row>
    <row r="2035" spans="3:35">
      <c r="C2035" s="246" t="s">
        <v>1324</v>
      </c>
      <c r="D2035" s="246" t="s">
        <v>960</v>
      </c>
      <c r="E2035" s="246" t="s">
        <v>977</v>
      </c>
      <c r="F2035" s="246" t="s">
        <v>978</v>
      </c>
      <c r="G2035" s="246">
        <v>2019</v>
      </c>
      <c r="H2035" s="246">
        <v>4</v>
      </c>
      <c r="I2035" s="246">
        <v>29</v>
      </c>
      <c r="J2035" s="246">
        <v>1</v>
      </c>
      <c r="K2035" s="246" t="s">
        <v>979</v>
      </c>
      <c r="L2035" s="247">
        <v>5</v>
      </c>
      <c r="M2035" s="246">
        <v>232205</v>
      </c>
      <c r="N2035" s="246">
        <v>2597276</v>
      </c>
      <c r="O2035" s="246">
        <v>10</v>
      </c>
      <c r="P2035" s="246">
        <v>10</v>
      </c>
      <c r="Q2035" s="246">
        <v>0</v>
      </c>
      <c r="R2035" s="246"/>
      <c r="S2035" s="246" t="s">
        <v>90</v>
      </c>
      <c r="T2035" s="246" t="s">
        <v>32</v>
      </c>
      <c r="U2035" s="246"/>
      <c r="V2035" t="str">
        <f>INDEX(樣區!H:H,MATCH(F2035,樣區!E:E,0))</f>
        <v>4月,6月</v>
      </c>
      <c r="W2035" s="3" t="str">
        <f t="shared" si="388"/>
        <v>Y</v>
      </c>
      <c r="X2035" s="3" t="str">
        <f t="shared" si="389"/>
        <v/>
      </c>
      <c r="Y2035" s="3" t="str">
        <f t="shared" si="390"/>
        <v>時間太晚</v>
      </c>
      <c r="Z2035" s="3" t="str">
        <f t="shared" si="391"/>
        <v/>
      </c>
      <c r="AA2035" s="3" t="str">
        <f t="shared" si="392"/>
        <v/>
      </c>
      <c r="AB2035" s="249" t="str">
        <f t="shared" si="393"/>
        <v/>
      </c>
      <c r="AC2035" s="3" t="str">
        <f t="shared" si="394"/>
        <v/>
      </c>
      <c r="AD2035" s="5" t="str">
        <f t="shared" si="401"/>
        <v/>
      </c>
      <c r="AE2035" s="3" t="str">
        <f t="shared" si="395"/>
        <v/>
      </c>
      <c r="AF2035" s="3"/>
      <c r="AH2035">
        <f>MATCH(ROUND(M2035,0)&amp;ROUND(N2035,0),樣點!N:N,0)</f>
        <v>363</v>
      </c>
      <c r="AI2035" s="5">
        <f t="shared" si="396"/>
        <v>7.6388890156522393E-3</v>
      </c>
    </row>
    <row r="2036" spans="3:35">
      <c r="C2036" s="246" t="s">
        <v>1324</v>
      </c>
      <c r="D2036" s="246" t="s">
        <v>960</v>
      </c>
      <c r="E2036" s="246" t="s">
        <v>977</v>
      </c>
      <c r="F2036" s="246" t="s">
        <v>978</v>
      </c>
      <c r="G2036" s="246">
        <v>2019</v>
      </c>
      <c r="H2036" s="246">
        <v>4</v>
      </c>
      <c r="I2036" s="246">
        <v>29</v>
      </c>
      <c r="J2036" s="246">
        <v>1</v>
      </c>
      <c r="K2036" s="246" t="s">
        <v>979</v>
      </c>
      <c r="L2036" s="247">
        <v>6</v>
      </c>
      <c r="M2036" s="246">
        <v>231780</v>
      </c>
      <c r="N2036" s="246">
        <v>2597231</v>
      </c>
      <c r="O2036" s="246">
        <v>10</v>
      </c>
      <c r="P2036" s="246">
        <v>21</v>
      </c>
      <c r="Q2036" s="246">
        <v>0</v>
      </c>
      <c r="R2036" s="246"/>
      <c r="S2036" s="246" t="s">
        <v>90</v>
      </c>
      <c r="T2036" s="246" t="s">
        <v>32</v>
      </c>
      <c r="U2036" s="246"/>
      <c r="V2036" t="str">
        <f>INDEX(樣區!H:H,MATCH(F2036,樣區!E:E,0))</f>
        <v>4月,6月</v>
      </c>
      <c r="W2036" s="3" t="str">
        <f t="shared" si="388"/>
        <v>Y</v>
      </c>
      <c r="X2036" s="3" t="str">
        <f t="shared" si="389"/>
        <v/>
      </c>
      <c r="Y2036" s="3" t="str">
        <f t="shared" si="390"/>
        <v>時間太晚</v>
      </c>
      <c r="Z2036" s="3" t="str">
        <f t="shared" si="391"/>
        <v/>
      </c>
      <c r="AA2036" s="3" t="str">
        <f t="shared" si="392"/>
        <v/>
      </c>
      <c r="AB2036" s="249" t="str">
        <f t="shared" si="393"/>
        <v/>
      </c>
      <c r="AC2036" s="3" t="str">
        <f t="shared" si="394"/>
        <v/>
      </c>
      <c r="AD2036" s="5" t="str">
        <f t="shared" si="401"/>
        <v/>
      </c>
      <c r="AE2036" s="3" t="str">
        <f t="shared" si="395"/>
        <v/>
      </c>
      <c r="AF2036" s="3"/>
      <c r="AH2036">
        <f>MATCH(ROUND(M2036,0)&amp;ROUND(N2036,0),樣點!N:N,0)</f>
        <v>364</v>
      </c>
      <c r="AI2036" s="5" t="str">
        <f t="shared" si="396"/>
        <v/>
      </c>
    </row>
    <row r="2037" spans="3:35">
      <c r="C2037" s="246" t="s">
        <v>1324</v>
      </c>
      <c r="D2037" s="246" t="s">
        <v>960</v>
      </c>
      <c r="E2037" s="246" t="s">
        <v>980</v>
      </c>
      <c r="F2037" s="246" t="s">
        <v>981</v>
      </c>
      <c r="G2037" s="246">
        <v>2019</v>
      </c>
      <c r="H2037" s="246">
        <v>4</v>
      </c>
      <c r="I2037" s="246">
        <v>26</v>
      </c>
      <c r="J2037" s="246">
        <v>1</v>
      </c>
      <c r="K2037" s="246" t="s">
        <v>982</v>
      </c>
      <c r="L2037" s="247">
        <v>1</v>
      </c>
      <c r="M2037" s="246">
        <v>231038</v>
      </c>
      <c r="N2037" s="246">
        <v>2600845</v>
      </c>
      <c r="O2037" s="246">
        <v>9</v>
      </c>
      <c r="P2037" s="246">
        <v>15</v>
      </c>
      <c r="Q2037" s="246">
        <v>1</v>
      </c>
      <c r="R2037" s="246" t="s">
        <v>89</v>
      </c>
      <c r="S2037" s="246" t="s">
        <v>90</v>
      </c>
      <c r="T2037" s="246" t="s">
        <v>32</v>
      </c>
      <c r="U2037" s="246"/>
      <c r="V2037" t="str">
        <f>INDEX(樣區!H:H,MATCH(F2037,樣區!E:E,0))</f>
        <v>4月,6月</v>
      </c>
      <c r="W2037" s="3" t="str">
        <f t="shared" si="388"/>
        <v>Y</v>
      </c>
      <c r="X2037" s="3" t="str">
        <f t="shared" si="389"/>
        <v/>
      </c>
      <c r="Y2037" s="3" t="str">
        <f t="shared" si="390"/>
        <v/>
      </c>
      <c r="Z2037" s="3" t="str">
        <f t="shared" si="391"/>
        <v/>
      </c>
      <c r="AA2037" s="3" t="str">
        <f t="shared" si="392"/>
        <v/>
      </c>
      <c r="AB2037" s="249" t="str">
        <f t="shared" si="393"/>
        <v/>
      </c>
      <c r="AC2037" s="3" t="str">
        <f t="shared" si="394"/>
        <v/>
      </c>
      <c r="AD2037" s="5" t="str">
        <f t="shared" si="401"/>
        <v/>
      </c>
      <c r="AE2037" s="3" t="str">
        <f t="shared" si="395"/>
        <v/>
      </c>
      <c r="AF2037" s="3"/>
      <c r="AH2037">
        <f>MATCH(ROUND(M2037,0)&amp;ROUND(N2037,0),樣點!N:N,0)</f>
        <v>365</v>
      </c>
      <c r="AI2037" s="5">
        <f t="shared" si="396"/>
        <v>6.9444450200535357E-3</v>
      </c>
    </row>
    <row r="2038" spans="3:35">
      <c r="C2038" s="246" t="s">
        <v>1324</v>
      </c>
      <c r="D2038" s="246" t="s">
        <v>960</v>
      </c>
      <c r="E2038" s="246" t="s">
        <v>980</v>
      </c>
      <c r="F2038" s="246" t="s">
        <v>981</v>
      </c>
      <c r="G2038" s="246">
        <v>2019</v>
      </c>
      <c r="H2038" s="246">
        <v>4</v>
      </c>
      <c r="I2038" s="246">
        <v>26</v>
      </c>
      <c r="J2038" s="246">
        <v>1</v>
      </c>
      <c r="K2038" s="246" t="s">
        <v>982</v>
      </c>
      <c r="L2038" s="247">
        <v>2</v>
      </c>
      <c r="M2038" s="246">
        <v>231208</v>
      </c>
      <c r="N2038" s="246">
        <v>2600985</v>
      </c>
      <c r="O2038" s="246">
        <v>9</v>
      </c>
      <c r="P2038" s="246">
        <v>25</v>
      </c>
      <c r="Q2038" s="246">
        <v>0</v>
      </c>
      <c r="R2038" s="246"/>
      <c r="S2038" s="246" t="s">
        <v>90</v>
      </c>
      <c r="T2038" s="246" t="s">
        <v>32</v>
      </c>
      <c r="U2038" s="246"/>
      <c r="V2038" t="str">
        <f>INDEX(樣區!H:H,MATCH(F2038,樣區!E:E,0))</f>
        <v>4月,6月</v>
      </c>
      <c r="W2038" s="3" t="str">
        <f t="shared" si="388"/>
        <v>Y</v>
      </c>
      <c r="X2038" s="3" t="str">
        <f t="shared" si="389"/>
        <v/>
      </c>
      <c r="Y2038" s="3" t="str">
        <f t="shared" si="390"/>
        <v/>
      </c>
      <c r="Z2038" s="3" t="str">
        <f t="shared" si="391"/>
        <v/>
      </c>
      <c r="AA2038" s="3" t="str">
        <f t="shared" si="392"/>
        <v/>
      </c>
      <c r="AB2038" s="249" t="str">
        <f t="shared" si="393"/>
        <v/>
      </c>
      <c r="AC2038" s="3" t="str">
        <f t="shared" si="394"/>
        <v/>
      </c>
      <c r="AD2038" s="5" t="str">
        <f t="shared" si="401"/>
        <v/>
      </c>
      <c r="AE2038" s="3" t="str">
        <f t="shared" si="395"/>
        <v/>
      </c>
      <c r="AF2038" s="3"/>
      <c r="AH2038">
        <f>MATCH(ROUND(M2038,0)&amp;ROUND(N2038,0),樣點!N:N,0)</f>
        <v>366</v>
      </c>
      <c r="AI2038" s="5">
        <f t="shared" si="396"/>
        <v>8.3333330112509429E-3</v>
      </c>
    </row>
    <row r="2039" spans="3:35">
      <c r="C2039" s="246" t="s">
        <v>1324</v>
      </c>
      <c r="D2039" s="246" t="s">
        <v>960</v>
      </c>
      <c r="E2039" s="246" t="s">
        <v>980</v>
      </c>
      <c r="F2039" s="246" t="s">
        <v>981</v>
      </c>
      <c r="G2039" s="246">
        <v>2019</v>
      </c>
      <c r="H2039" s="246">
        <v>4</v>
      </c>
      <c r="I2039" s="246">
        <v>26</v>
      </c>
      <c r="J2039" s="246">
        <v>1</v>
      </c>
      <c r="K2039" s="246" t="s">
        <v>982</v>
      </c>
      <c r="L2039" s="247">
        <v>3</v>
      </c>
      <c r="M2039" s="246">
        <v>231387</v>
      </c>
      <c r="N2039" s="246">
        <v>2601098</v>
      </c>
      <c r="O2039" s="246">
        <v>9</v>
      </c>
      <c r="P2039" s="246">
        <v>37</v>
      </c>
      <c r="Q2039" s="246">
        <v>0</v>
      </c>
      <c r="R2039" s="246"/>
      <c r="S2039" s="246" t="s">
        <v>90</v>
      </c>
      <c r="T2039" s="246" t="s">
        <v>32</v>
      </c>
      <c r="U2039" s="246"/>
      <c r="V2039" t="str">
        <f>INDEX(樣區!H:H,MATCH(F2039,樣區!E:E,0))</f>
        <v>4月,6月</v>
      </c>
      <c r="W2039" s="3" t="str">
        <f t="shared" si="388"/>
        <v>Y</v>
      </c>
      <c r="X2039" s="3" t="str">
        <f t="shared" si="389"/>
        <v/>
      </c>
      <c r="Y2039" s="3" t="str">
        <f t="shared" si="390"/>
        <v/>
      </c>
      <c r="Z2039" s="3" t="str">
        <f t="shared" si="391"/>
        <v/>
      </c>
      <c r="AA2039" s="3" t="str">
        <f t="shared" si="392"/>
        <v/>
      </c>
      <c r="AB2039" s="249" t="str">
        <f t="shared" si="393"/>
        <v/>
      </c>
      <c r="AC2039" s="3" t="str">
        <f t="shared" si="394"/>
        <v/>
      </c>
      <c r="AD2039" s="5" t="str">
        <f t="shared" si="401"/>
        <v/>
      </c>
      <c r="AE2039" s="3" t="str">
        <f t="shared" si="395"/>
        <v/>
      </c>
      <c r="AF2039" s="3"/>
      <c r="AH2039">
        <f>MATCH(ROUND(M2039,0)&amp;ROUND(N2039,0),樣點!N:N,0)</f>
        <v>367</v>
      </c>
      <c r="AI2039" s="5">
        <f t="shared" si="396"/>
        <v>5.555555981118232E-3</v>
      </c>
    </row>
    <row r="2040" spans="3:35">
      <c r="C2040" s="246" t="s">
        <v>1324</v>
      </c>
      <c r="D2040" s="246" t="s">
        <v>960</v>
      </c>
      <c r="E2040" s="246" t="s">
        <v>980</v>
      </c>
      <c r="F2040" s="246" t="s">
        <v>981</v>
      </c>
      <c r="G2040" s="246">
        <v>2019</v>
      </c>
      <c r="H2040" s="246">
        <v>4</v>
      </c>
      <c r="I2040" s="246">
        <v>26</v>
      </c>
      <c r="J2040" s="246">
        <v>1</v>
      </c>
      <c r="K2040" s="246" t="s">
        <v>982</v>
      </c>
      <c r="L2040" s="247">
        <v>4</v>
      </c>
      <c r="M2040" s="246">
        <v>231526</v>
      </c>
      <c r="N2040" s="246">
        <v>2601238</v>
      </c>
      <c r="O2040" s="246">
        <v>9</v>
      </c>
      <c r="P2040" s="246">
        <v>45</v>
      </c>
      <c r="Q2040" s="246">
        <v>0</v>
      </c>
      <c r="R2040" s="246"/>
      <c r="S2040" s="246" t="s">
        <v>90</v>
      </c>
      <c r="T2040" s="246" t="s">
        <v>32</v>
      </c>
      <c r="U2040" s="246"/>
      <c r="V2040" t="str">
        <f>INDEX(樣區!H:H,MATCH(F2040,樣區!E:E,0))</f>
        <v>4月,6月</v>
      </c>
      <c r="W2040" s="3" t="str">
        <f t="shared" si="388"/>
        <v>Y</v>
      </c>
      <c r="X2040" s="3" t="str">
        <f t="shared" si="389"/>
        <v/>
      </c>
      <c r="Y2040" s="3" t="str">
        <f t="shared" si="390"/>
        <v/>
      </c>
      <c r="Z2040" s="3" t="str">
        <f t="shared" si="391"/>
        <v/>
      </c>
      <c r="AA2040" s="3" t="str">
        <f t="shared" si="392"/>
        <v/>
      </c>
      <c r="AB2040" s="249" t="str">
        <f t="shared" si="393"/>
        <v/>
      </c>
      <c r="AC2040" s="3" t="str">
        <f t="shared" si="394"/>
        <v/>
      </c>
      <c r="AD2040" s="5" t="str">
        <f t="shared" si="401"/>
        <v/>
      </c>
      <c r="AE2040" s="3" t="str">
        <f t="shared" si="395"/>
        <v/>
      </c>
      <c r="AF2040" s="3"/>
      <c r="AH2040">
        <f>MATCH(ROUND(M2040,0)&amp;ROUND(N2040,0),樣點!N:N,0)</f>
        <v>368</v>
      </c>
      <c r="AI2040" s="5">
        <f t="shared" si="396"/>
        <v>4.8611109959892929E-3</v>
      </c>
    </row>
    <row r="2041" spans="3:35">
      <c r="C2041" s="246" t="s">
        <v>1324</v>
      </c>
      <c r="D2041" s="246" t="s">
        <v>960</v>
      </c>
      <c r="E2041" s="246" t="s">
        <v>980</v>
      </c>
      <c r="F2041" s="246" t="s">
        <v>981</v>
      </c>
      <c r="G2041" s="246">
        <v>2019</v>
      </c>
      <c r="H2041" s="246">
        <v>4</v>
      </c>
      <c r="I2041" s="246">
        <v>26</v>
      </c>
      <c r="J2041" s="246">
        <v>1</v>
      </c>
      <c r="K2041" s="246" t="s">
        <v>982</v>
      </c>
      <c r="L2041" s="247">
        <v>5</v>
      </c>
      <c r="M2041" s="246">
        <v>231760</v>
      </c>
      <c r="N2041" s="246">
        <v>2601206</v>
      </c>
      <c r="O2041" s="246">
        <v>9</v>
      </c>
      <c r="P2041" s="246">
        <v>52</v>
      </c>
      <c r="Q2041" s="246">
        <v>0</v>
      </c>
      <c r="R2041" s="246"/>
      <c r="S2041" s="246" t="s">
        <v>90</v>
      </c>
      <c r="T2041" s="246" t="s">
        <v>32</v>
      </c>
      <c r="U2041" s="246"/>
      <c r="V2041" t="str">
        <f>INDEX(樣區!H:H,MATCH(F2041,樣區!E:E,0))</f>
        <v>4月,6月</v>
      </c>
      <c r="W2041" s="3" t="str">
        <f t="shared" si="388"/>
        <v>Y</v>
      </c>
      <c r="X2041" s="3" t="str">
        <f t="shared" si="389"/>
        <v/>
      </c>
      <c r="Y2041" s="3" t="str">
        <f t="shared" si="390"/>
        <v/>
      </c>
      <c r="Z2041" s="3" t="str">
        <f t="shared" si="391"/>
        <v/>
      </c>
      <c r="AA2041" s="3" t="str">
        <f t="shared" si="392"/>
        <v/>
      </c>
      <c r="AB2041" s="249" t="str">
        <f t="shared" si="393"/>
        <v/>
      </c>
      <c r="AC2041" s="3" t="str">
        <f t="shared" si="394"/>
        <v/>
      </c>
      <c r="AD2041" s="5" t="str">
        <f t="shared" si="401"/>
        <v/>
      </c>
      <c r="AE2041" s="3" t="str">
        <f t="shared" si="395"/>
        <v/>
      </c>
      <c r="AF2041" s="3"/>
      <c r="AH2041">
        <f>MATCH(ROUND(M2041,0)&amp;ROUND(N2041,0),樣點!N:N,0)</f>
        <v>369</v>
      </c>
      <c r="AI2041" s="5">
        <f t="shared" si="396"/>
        <v>4.8611109959892929E-3</v>
      </c>
    </row>
    <row r="2042" spans="3:35">
      <c r="C2042" s="246" t="s">
        <v>1324</v>
      </c>
      <c r="D2042" s="246" t="s">
        <v>960</v>
      </c>
      <c r="E2042" s="246" t="s">
        <v>980</v>
      </c>
      <c r="F2042" s="246" t="s">
        <v>981</v>
      </c>
      <c r="G2042" s="246">
        <v>2019</v>
      </c>
      <c r="H2042" s="246">
        <v>4</v>
      </c>
      <c r="I2042" s="246">
        <v>26</v>
      </c>
      <c r="J2042" s="246">
        <v>1</v>
      </c>
      <c r="K2042" s="246" t="s">
        <v>982</v>
      </c>
      <c r="L2042" s="247">
        <v>6</v>
      </c>
      <c r="M2042" s="246">
        <v>231810</v>
      </c>
      <c r="N2042" s="246">
        <v>2600810</v>
      </c>
      <c r="O2042" s="246">
        <v>9</v>
      </c>
      <c r="P2042" s="246">
        <v>59</v>
      </c>
      <c r="Q2042" s="246">
        <v>0</v>
      </c>
      <c r="R2042" s="246"/>
      <c r="S2042" s="246" t="s">
        <v>90</v>
      </c>
      <c r="T2042" s="246" t="s">
        <v>32</v>
      </c>
      <c r="U2042" s="246"/>
      <c r="V2042" t="str">
        <f>INDEX(樣區!H:H,MATCH(F2042,樣區!E:E,0))</f>
        <v>4月,6月</v>
      </c>
      <c r="W2042" s="3" t="str">
        <f t="shared" si="388"/>
        <v>N</v>
      </c>
      <c r="X2042" s="3" t="str">
        <f t="shared" si="389"/>
        <v/>
      </c>
      <c r="Y2042" s="3" t="str">
        <f t="shared" si="390"/>
        <v/>
      </c>
      <c r="Z2042" s="3" t="str">
        <f t="shared" si="391"/>
        <v/>
      </c>
      <c r="AA2042" s="3" t="str">
        <f t="shared" si="392"/>
        <v/>
      </c>
      <c r="AB2042" s="2" t="str">
        <f t="shared" si="393"/>
        <v/>
      </c>
      <c r="AC2042" s="3" t="str">
        <f t="shared" si="394"/>
        <v/>
      </c>
      <c r="AD2042" s="5" t="str">
        <f t="shared" ref="AD2042:AD2048" si="402">IF(ISBLANK(O2042),"需記錄時間",IFERROR(IF((AI2042-TIME(0,5,59))&lt;0,"需計滿6分鍾",""),""))</f>
        <v/>
      </c>
      <c r="AE2042" s="3" t="str">
        <f t="shared" si="395"/>
        <v/>
      </c>
      <c r="AF2042" s="3"/>
      <c r="AH2042" t="e">
        <f>MATCH(ROUND(M2042,0)&amp;ROUND(N2042,0),樣點!N:N,0)</f>
        <v>#N/A</v>
      </c>
      <c r="AI2042" s="5" t="str">
        <f t="shared" si="396"/>
        <v/>
      </c>
    </row>
    <row r="2043" spans="3:35">
      <c r="C2043" s="246" t="s">
        <v>1324</v>
      </c>
      <c r="D2043" s="246" t="s">
        <v>960</v>
      </c>
      <c r="E2043" s="246" t="s">
        <v>983</v>
      </c>
      <c r="F2043" s="246" t="s">
        <v>984</v>
      </c>
      <c r="G2043" s="246">
        <v>2019</v>
      </c>
      <c r="H2043" s="246">
        <v>4</v>
      </c>
      <c r="I2043" s="246">
        <v>8</v>
      </c>
      <c r="J2043" s="246">
        <v>1</v>
      </c>
      <c r="K2043" s="246" t="s">
        <v>985</v>
      </c>
      <c r="L2043" s="247">
        <v>1</v>
      </c>
      <c r="M2043" s="246">
        <v>230396</v>
      </c>
      <c r="N2043" s="246">
        <v>2610541</v>
      </c>
      <c r="O2043" s="246">
        <v>8</v>
      </c>
      <c r="P2043" s="246">
        <v>2</v>
      </c>
      <c r="Q2043" s="246">
        <v>0</v>
      </c>
      <c r="R2043" s="246"/>
      <c r="S2043" s="246" t="s">
        <v>90</v>
      </c>
      <c r="T2043" s="246" t="s">
        <v>32</v>
      </c>
      <c r="U2043" s="246"/>
      <c r="V2043" t="str">
        <f>INDEX(樣區!H:H,MATCH(F2043,樣區!E:E,0))</f>
        <v>4月,6月</v>
      </c>
      <c r="W2043" s="3" t="str">
        <f t="shared" si="388"/>
        <v>N</v>
      </c>
      <c r="X2043" s="3" t="str">
        <f t="shared" si="389"/>
        <v/>
      </c>
      <c r="Y2043" s="3" t="str">
        <f t="shared" si="390"/>
        <v/>
      </c>
      <c r="Z2043" s="3" t="str">
        <f t="shared" si="391"/>
        <v/>
      </c>
      <c r="AA2043" s="3" t="str">
        <f t="shared" si="392"/>
        <v/>
      </c>
      <c r="AB2043" s="2" t="str">
        <f t="shared" si="393"/>
        <v/>
      </c>
      <c r="AC2043" s="3" t="str">
        <f t="shared" si="394"/>
        <v/>
      </c>
      <c r="AD2043" s="5" t="str">
        <f t="shared" si="402"/>
        <v/>
      </c>
      <c r="AE2043" s="3" t="str">
        <f t="shared" si="395"/>
        <v/>
      </c>
      <c r="AF2043" s="3"/>
      <c r="AH2043" t="e">
        <f>MATCH(ROUND(M2043,0)&amp;ROUND(N2043,0),樣點!N:N,0)</f>
        <v>#N/A</v>
      </c>
      <c r="AI2043" s="5">
        <f t="shared" si="396"/>
        <v>1.2500000011641532E-2</v>
      </c>
    </row>
    <row r="2044" spans="3:35">
      <c r="C2044" s="246" t="s">
        <v>1324</v>
      </c>
      <c r="D2044" s="246" t="s">
        <v>960</v>
      </c>
      <c r="E2044" s="246" t="s">
        <v>983</v>
      </c>
      <c r="F2044" s="246" t="s">
        <v>984</v>
      </c>
      <c r="G2044" s="246">
        <v>2019</v>
      </c>
      <c r="H2044" s="246">
        <v>4</v>
      </c>
      <c r="I2044" s="246">
        <v>8</v>
      </c>
      <c r="J2044" s="246">
        <v>1</v>
      </c>
      <c r="K2044" s="246" t="s">
        <v>985</v>
      </c>
      <c r="L2044" s="247">
        <v>2</v>
      </c>
      <c r="M2044" s="246">
        <v>229871</v>
      </c>
      <c r="N2044" s="246">
        <v>2609968</v>
      </c>
      <c r="O2044" s="246">
        <v>8</v>
      </c>
      <c r="P2044" s="246">
        <v>20</v>
      </c>
      <c r="Q2044" s="246">
        <v>0</v>
      </c>
      <c r="R2044" s="246"/>
      <c r="S2044" s="246" t="s">
        <v>90</v>
      </c>
      <c r="T2044" s="246" t="s">
        <v>32</v>
      </c>
      <c r="U2044" s="246"/>
      <c r="V2044" t="str">
        <f>INDEX(樣區!H:H,MATCH(F2044,樣區!E:E,0))</f>
        <v>4月,6月</v>
      </c>
      <c r="W2044" s="3" t="str">
        <f t="shared" si="388"/>
        <v>N</v>
      </c>
      <c r="X2044" s="3" t="str">
        <f t="shared" si="389"/>
        <v/>
      </c>
      <c r="Y2044" s="3" t="str">
        <f t="shared" si="390"/>
        <v/>
      </c>
      <c r="Z2044" s="3" t="str">
        <f t="shared" si="391"/>
        <v/>
      </c>
      <c r="AA2044" s="3" t="str">
        <f t="shared" si="392"/>
        <v/>
      </c>
      <c r="AB2044" s="2" t="str">
        <f t="shared" si="393"/>
        <v/>
      </c>
      <c r="AC2044" s="3" t="str">
        <f t="shared" si="394"/>
        <v/>
      </c>
      <c r="AD2044" s="5" t="str">
        <f t="shared" si="402"/>
        <v/>
      </c>
      <c r="AE2044" s="3" t="str">
        <f t="shared" si="395"/>
        <v/>
      </c>
      <c r="AF2044" s="3"/>
      <c r="AH2044" t="e">
        <f>MATCH(ROUND(M2044,0)&amp;ROUND(N2044,0),樣點!N:N,0)</f>
        <v>#N/A</v>
      </c>
      <c r="AI2044" s="5">
        <f t="shared" si="396"/>
        <v>1.7361111007630825E-2</v>
      </c>
    </row>
    <row r="2045" spans="3:35">
      <c r="C2045" s="246" t="s">
        <v>1324</v>
      </c>
      <c r="D2045" s="246" t="s">
        <v>960</v>
      </c>
      <c r="E2045" s="246" t="s">
        <v>983</v>
      </c>
      <c r="F2045" s="246" t="s">
        <v>984</v>
      </c>
      <c r="G2045" s="246">
        <v>2019</v>
      </c>
      <c r="H2045" s="246">
        <v>4</v>
      </c>
      <c r="I2045" s="246">
        <v>8</v>
      </c>
      <c r="J2045" s="246">
        <v>1</v>
      </c>
      <c r="K2045" s="246" t="s">
        <v>985</v>
      </c>
      <c r="L2045" s="247">
        <v>3</v>
      </c>
      <c r="M2045" s="246">
        <v>229367</v>
      </c>
      <c r="N2045" s="246">
        <v>2610454</v>
      </c>
      <c r="O2045" s="246">
        <v>8</v>
      </c>
      <c r="P2045" s="246">
        <v>45</v>
      </c>
      <c r="Q2045" s="246">
        <v>0</v>
      </c>
      <c r="R2045" s="246"/>
      <c r="S2045" s="246" t="s">
        <v>90</v>
      </c>
      <c r="T2045" s="246" t="s">
        <v>32</v>
      </c>
      <c r="U2045" s="246"/>
      <c r="V2045" t="str">
        <f>INDEX(樣區!H:H,MATCH(F2045,樣區!E:E,0))</f>
        <v>4月,6月</v>
      </c>
      <c r="W2045" s="3" t="str">
        <f t="shared" si="388"/>
        <v>N</v>
      </c>
      <c r="X2045" s="3" t="str">
        <f t="shared" si="389"/>
        <v/>
      </c>
      <c r="Y2045" s="3" t="str">
        <f t="shared" si="390"/>
        <v/>
      </c>
      <c r="Z2045" s="3" t="str">
        <f t="shared" si="391"/>
        <v/>
      </c>
      <c r="AA2045" s="3" t="str">
        <f t="shared" si="392"/>
        <v/>
      </c>
      <c r="AB2045" s="2" t="str">
        <f t="shared" si="393"/>
        <v/>
      </c>
      <c r="AC2045" s="3" t="str">
        <f t="shared" si="394"/>
        <v/>
      </c>
      <c r="AD2045" s="5" t="str">
        <f t="shared" si="402"/>
        <v/>
      </c>
      <c r="AE2045" s="3" t="str">
        <f t="shared" si="395"/>
        <v/>
      </c>
      <c r="AF2045" s="3"/>
      <c r="AH2045" t="e">
        <f>MATCH(ROUND(M2045,0)&amp;ROUND(N2045,0),樣點!N:N,0)</f>
        <v>#N/A</v>
      </c>
      <c r="AI2045" s="5">
        <f t="shared" si="396"/>
        <v>9.0277779963798821E-3</v>
      </c>
    </row>
    <row r="2046" spans="3:35">
      <c r="C2046" s="246" t="s">
        <v>1324</v>
      </c>
      <c r="D2046" s="246" t="s">
        <v>960</v>
      </c>
      <c r="E2046" s="246" t="s">
        <v>983</v>
      </c>
      <c r="F2046" s="246" t="s">
        <v>984</v>
      </c>
      <c r="G2046" s="246">
        <v>2019</v>
      </c>
      <c r="H2046" s="246">
        <v>4</v>
      </c>
      <c r="I2046" s="246">
        <v>8</v>
      </c>
      <c r="J2046" s="246">
        <v>1</v>
      </c>
      <c r="K2046" s="246" t="s">
        <v>985</v>
      </c>
      <c r="L2046" s="247">
        <v>4</v>
      </c>
      <c r="M2046" s="246">
        <v>228677</v>
      </c>
      <c r="N2046" s="246">
        <v>2610347</v>
      </c>
      <c r="O2046" s="246">
        <v>8</v>
      </c>
      <c r="P2046" s="246">
        <v>58</v>
      </c>
      <c r="Q2046" s="246">
        <v>0</v>
      </c>
      <c r="R2046" s="246"/>
      <c r="S2046" s="246" t="s">
        <v>90</v>
      </c>
      <c r="T2046" s="246" t="s">
        <v>32</v>
      </c>
      <c r="U2046" s="246"/>
      <c r="V2046" t="str">
        <f>INDEX(樣區!H:H,MATCH(F2046,樣區!E:E,0))</f>
        <v>4月,6月</v>
      </c>
      <c r="W2046" s="3" t="str">
        <f t="shared" si="388"/>
        <v>N</v>
      </c>
      <c r="X2046" s="3" t="str">
        <f t="shared" si="389"/>
        <v/>
      </c>
      <c r="Y2046" s="3" t="str">
        <f t="shared" si="390"/>
        <v/>
      </c>
      <c r="Z2046" s="3" t="str">
        <f t="shared" si="391"/>
        <v/>
      </c>
      <c r="AA2046" s="3" t="str">
        <f t="shared" si="392"/>
        <v/>
      </c>
      <c r="AB2046" s="2" t="str">
        <f t="shared" si="393"/>
        <v/>
      </c>
      <c r="AC2046" s="3" t="str">
        <f t="shared" si="394"/>
        <v/>
      </c>
      <c r="AD2046" s="5" t="str">
        <f t="shared" si="402"/>
        <v/>
      </c>
      <c r="AE2046" s="3" t="str">
        <f t="shared" si="395"/>
        <v/>
      </c>
      <c r="AF2046" s="3"/>
      <c r="AH2046" t="e">
        <f>MATCH(ROUND(M2046,0)&amp;ROUND(N2046,0),樣點!N:N,0)</f>
        <v>#N/A</v>
      </c>
      <c r="AI2046" s="5">
        <f t="shared" si="396"/>
        <v>1.1805554968304932E-2</v>
      </c>
    </row>
    <row r="2047" spans="3:35">
      <c r="C2047" s="246" t="s">
        <v>1324</v>
      </c>
      <c r="D2047" s="246" t="s">
        <v>960</v>
      </c>
      <c r="E2047" s="246" t="s">
        <v>983</v>
      </c>
      <c r="F2047" s="246" t="s">
        <v>984</v>
      </c>
      <c r="G2047" s="246">
        <v>2019</v>
      </c>
      <c r="H2047" s="246">
        <v>4</v>
      </c>
      <c r="I2047" s="246">
        <v>8</v>
      </c>
      <c r="J2047" s="246">
        <v>1</v>
      </c>
      <c r="K2047" s="246" t="s">
        <v>985</v>
      </c>
      <c r="L2047" s="247">
        <v>5</v>
      </c>
      <c r="M2047" s="246">
        <v>229867</v>
      </c>
      <c r="N2047" s="246">
        <v>2610347</v>
      </c>
      <c r="O2047" s="246">
        <v>9</v>
      </c>
      <c r="P2047" s="246">
        <v>15</v>
      </c>
      <c r="Q2047" s="246">
        <v>0</v>
      </c>
      <c r="R2047" s="246"/>
      <c r="S2047" s="246" t="s">
        <v>90</v>
      </c>
      <c r="T2047" s="246" t="s">
        <v>32</v>
      </c>
      <c r="U2047" s="246"/>
      <c r="V2047" t="str">
        <f>INDEX(樣區!H:H,MATCH(F2047,樣區!E:E,0))</f>
        <v>4月,6月</v>
      </c>
      <c r="W2047" s="3" t="str">
        <f t="shared" si="388"/>
        <v>N</v>
      </c>
      <c r="X2047" s="3" t="str">
        <f t="shared" si="389"/>
        <v/>
      </c>
      <c r="Y2047" s="3" t="str">
        <f t="shared" si="390"/>
        <v/>
      </c>
      <c r="Z2047" s="3" t="str">
        <f t="shared" si="391"/>
        <v/>
      </c>
      <c r="AA2047" s="3" t="str">
        <f t="shared" si="392"/>
        <v/>
      </c>
      <c r="AB2047" s="2" t="str">
        <f t="shared" si="393"/>
        <v/>
      </c>
      <c r="AC2047" s="3" t="str">
        <f t="shared" si="394"/>
        <v/>
      </c>
      <c r="AD2047" s="5" t="str">
        <f t="shared" si="402"/>
        <v/>
      </c>
      <c r="AE2047" s="3" t="str">
        <f t="shared" si="395"/>
        <v/>
      </c>
      <c r="AF2047" s="3"/>
      <c r="AH2047" t="e">
        <f>MATCH(ROUND(M2047,0)&amp;ROUND(N2047,0),樣點!N:N,0)</f>
        <v>#N/A</v>
      </c>
      <c r="AI2047" s="5">
        <f t="shared" si="396"/>
        <v>9.0277779963798821E-3</v>
      </c>
    </row>
    <row r="2048" spans="3:35">
      <c r="C2048" s="246" t="s">
        <v>1324</v>
      </c>
      <c r="D2048" s="246" t="s">
        <v>960</v>
      </c>
      <c r="E2048" s="246" t="s">
        <v>983</v>
      </c>
      <c r="F2048" s="246" t="s">
        <v>984</v>
      </c>
      <c r="G2048" s="246">
        <v>2019</v>
      </c>
      <c r="H2048" s="246">
        <v>4</v>
      </c>
      <c r="I2048" s="246">
        <v>8</v>
      </c>
      <c r="J2048" s="246">
        <v>1</v>
      </c>
      <c r="K2048" s="246" t="s">
        <v>985</v>
      </c>
      <c r="L2048" s="247">
        <v>6</v>
      </c>
      <c r="M2048" s="246">
        <v>229092</v>
      </c>
      <c r="N2048" s="246">
        <v>2611162</v>
      </c>
      <c r="O2048" s="246">
        <v>9</v>
      </c>
      <c r="P2048" s="246">
        <v>28</v>
      </c>
      <c r="Q2048" s="246">
        <v>0</v>
      </c>
      <c r="R2048" s="246"/>
      <c r="S2048" s="246" t="s">
        <v>90</v>
      </c>
      <c r="T2048" s="246" t="s">
        <v>32</v>
      </c>
      <c r="U2048" s="246"/>
      <c r="V2048" t="str">
        <f>INDEX(樣區!H:H,MATCH(F2048,樣區!E:E,0))</f>
        <v>4月,6月</v>
      </c>
      <c r="W2048" s="3" t="str">
        <f t="shared" si="388"/>
        <v>N</v>
      </c>
      <c r="X2048" s="3" t="str">
        <f t="shared" si="389"/>
        <v/>
      </c>
      <c r="Y2048" s="3" t="str">
        <f t="shared" si="390"/>
        <v/>
      </c>
      <c r="Z2048" s="3" t="str">
        <f t="shared" si="391"/>
        <v/>
      </c>
      <c r="AA2048" s="3" t="str">
        <f t="shared" si="392"/>
        <v/>
      </c>
      <c r="AB2048" s="2" t="str">
        <f t="shared" si="393"/>
        <v/>
      </c>
      <c r="AC2048" s="3" t="str">
        <f t="shared" si="394"/>
        <v/>
      </c>
      <c r="AD2048" s="5" t="str">
        <f t="shared" si="402"/>
        <v/>
      </c>
      <c r="AE2048" s="3" t="str">
        <f t="shared" si="395"/>
        <v/>
      </c>
      <c r="AF2048" s="3"/>
      <c r="AH2048" t="e">
        <f>MATCH(ROUND(M2048,0)&amp;ROUND(N2048,0),樣點!N:N,0)</f>
        <v>#N/A</v>
      </c>
      <c r="AI2048" s="5" t="str">
        <f t="shared" si="396"/>
        <v/>
      </c>
    </row>
    <row r="2049" spans="3:35">
      <c r="C2049" s="246" t="s">
        <v>1324</v>
      </c>
      <c r="D2049" s="246" t="s">
        <v>960</v>
      </c>
      <c r="E2049" s="246" t="s">
        <v>986</v>
      </c>
      <c r="F2049" s="246" t="s">
        <v>987</v>
      </c>
      <c r="G2049" s="246">
        <v>2019</v>
      </c>
      <c r="H2049" s="246">
        <v>4</v>
      </c>
      <c r="I2049" s="246">
        <v>30</v>
      </c>
      <c r="J2049" s="246">
        <v>1</v>
      </c>
      <c r="K2049" s="246" t="s">
        <v>988</v>
      </c>
      <c r="L2049" s="247">
        <v>1</v>
      </c>
      <c r="M2049" s="246">
        <v>231113</v>
      </c>
      <c r="N2049" s="246">
        <v>2602742</v>
      </c>
      <c r="O2049" s="246">
        <v>9</v>
      </c>
      <c r="P2049" s="246">
        <v>27</v>
      </c>
      <c r="Q2049" s="246">
        <v>0</v>
      </c>
      <c r="R2049" s="246"/>
      <c r="S2049" s="246" t="s">
        <v>90</v>
      </c>
      <c r="T2049" s="246" t="s">
        <v>54</v>
      </c>
      <c r="U2049" s="246"/>
      <c r="V2049" t="str">
        <f>INDEX(樣區!H:H,MATCH(F2049,樣區!E:E,0))</f>
        <v>4月,6月</v>
      </c>
      <c r="W2049" s="3" t="str">
        <f t="shared" si="388"/>
        <v>Y</v>
      </c>
      <c r="X2049" s="3" t="str">
        <f t="shared" si="389"/>
        <v/>
      </c>
      <c r="Y2049" s="3" t="str">
        <f t="shared" si="390"/>
        <v/>
      </c>
      <c r="Z2049" s="3" t="str">
        <f t="shared" si="391"/>
        <v/>
      </c>
      <c r="AA2049" s="3" t="str">
        <f t="shared" si="392"/>
        <v/>
      </c>
      <c r="AB2049" s="249" t="str">
        <f t="shared" si="393"/>
        <v/>
      </c>
      <c r="AC2049" s="3" t="str">
        <f t="shared" si="394"/>
        <v/>
      </c>
      <c r="AD2049" s="5" t="str">
        <f t="shared" ref="AD2049:AD2053" si="403">IF(ISBLANK(O2049),"需記錄時間",IFERROR(IF((AI2049-TIME(0,5,59))&lt;0,"需計滿6分鐘",""),""))</f>
        <v/>
      </c>
      <c r="AE2049" s="3" t="str">
        <f t="shared" si="395"/>
        <v/>
      </c>
      <c r="AF2049" s="3"/>
      <c r="AH2049">
        <f>MATCH(ROUND(M2049,0)&amp;ROUND(N2049,0),樣點!N:N,0)</f>
        <v>377</v>
      </c>
      <c r="AI2049" s="5">
        <f t="shared" si="396"/>
        <v>9.7222219919785857E-3</v>
      </c>
    </row>
    <row r="2050" spans="3:35">
      <c r="C2050" s="246" t="s">
        <v>1324</v>
      </c>
      <c r="D2050" s="246" t="s">
        <v>960</v>
      </c>
      <c r="E2050" s="246" t="s">
        <v>986</v>
      </c>
      <c r="F2050" s="246" t="s">
        <v>987</v>
      </c>
      <c r="G2050" s="246">
        <v>2019</v>
      </c>
      <c r="H2050" s="246">
        <v>4</v>
      </c>
      <c r="I2050" s="246">
        <v>30</v>
      </c>
      <c r="J2050" s="246">
        <v>1</v>
      </c>
      <c r="K2050" s="246" t="s">
        <v>988</v>
      </c>
      <c r="L2050" s="247">
        <v>2</v>
      </c>
      <c r="M2050" s="246">
        <v>230927</v>
      </c>
      <c r="N2050" s="246">
        <v>2602843</v>
      </c>
      <c r="O2050" s="246">
        <v>9</v>
      </c>
      <c r="P2050" s="246">
        <v>41</v>
      </c>
      <c r="Q2050" s="246">
        <v>0</v>
      </c>
      <c r="R2050" s="246"/>
      <c r="S2050" s="246" t="s">
        <v>90</v>
      </c>
      <c r="T2050" s="246" t="s">
        <v>54</v>
      </c>
      <c r="U2050" s="246"/>
      <c r="V2050" t="str">
        <f>INDEX(樣區!H:H,MATCH(F2050,樣區!E:E,0))</f>
        <v>4月,6月</v>
      </c>
      <c r="W2050" s="3" t="str">
        <f t="shared" ref="W2050:W2113" si="404">IF(ISNUMBER(AH2050),"Y","N")</f>
        <v>Y</v>
      </c>
      <c r="X2050" s="3" t="str">
        <f t="shared" ref="X2050:X2113" si="405">IF(OR(ISBLANK(H2050),ISBLANK(I2050)),"需記錄日期","")</f>
        <v/>
      </c>
      <c r="Y2050" s="3" t="str">
        <f t="shared" ref="Y2050:Y2113" si="406">IF(O2050&gt;9,"時間太晚","")</f>
        <v/>
      </c>
      <c r="Z2050" s="3" t="str">
        <f t="shared" ref="Z2050:Z2113" si="407">IF(ISBLANK(Q2050),"需記錄數量",IF(Q2050&gt;2,"2隻以上，請記為猴群",""))</f>
        <v/>
      </c>
      <c r="AA2050" s="3" t="str">
        <f t="shared" ref="AA2050:AA2113" si="408">IF(OR(Q2050=1,Q2050=2),IF(ISTEXT(R2050),"","需記錄距離"),"")</f>
        <v/>
      </c>
      <c r="AB2050" s="249" t="str">
        <f t="shared" ref="AB2050:AB2113" si="409">IF(S2050="Y",IF(Q2050&lt;&gt;2,"有叫聲應為猴群",""),"")</f>
        <v/>
      </c>
      <c r="AC2050" s="3" t="str">
        <f t="shared" ref="AC2050:AC2113" si="410">IF(ISBLANK(T2050),"需記錄棲地類型",IF(LEN(T2050)&lt;&gt;2,"請填最主要的棲地類型，其餘的可在備注補充說明",""))</f>
        <v/>
      </c>
      <c r="AD2050" s="5" t="str">
        <f t="shared" si="403"/>
        <v/>
      </c>
      <c r="AE2050" s="3" t="str">
        <f t="shared" ref="AE2050:AE2113" si="411">IF(COUNTIF(U2050,"*搖樹*")=1,IF(Q2050&lt;&gt;2,"有搖樹行為應為猴群",""),"")</f>
        <v/>
      </c>
      <c r="AF2050" s="3"/>
      <c r="AH2050">
        <f>MATCH(ROUND(M2050,0)&amp;ROUND(N2050,0),樣點!N:N,0)</f>
        <v>378</v>
      </c>
      <c r="AI2050" s="5">
        <f t="shared" ref="AI2050:AI2113" si="412">IF((F2051&amp;J2051)=(F2050&amp;J2050),ABS((DATE(G2051,H2051,I2051)&amp;TIME(O2051,P2051,0))-(DATE(G2050,H2050,I2050)&amp;TIME(O2050,P2050,0))),"")</f>
        <v>7.6388890156522393E-3</v>
      </c>
    </row>
    <row r="2051" spans="3:35">
      <c r="C2051" s="246" t="s">
        <v>1324</v>
      </c>
      <c r="D2051" s="246" t="s">
        <v>960</v>
      </c>
      <c r="E2051" s="246" t="s">
        <v>986</v>
      </c>
      <c r="F2051" s="246" t="s">
        <v>987</v>
      </c>
      <c r="G2051" s="246">
        <v>2019</v>
      </c>
      <c r="H2051" s="246">
        <v>4</v>
      </c>
      <c r="I2051" s="246">
        <v>30</v>
      </c>
      <c r="J2051" s="246">
        <v>1</v>
      </c>
      <c r="K2051" s="246" t="s">
        <v>988</v>
      </c>
      <c r="L2051" s="247">
        <v>3</v>
      </c>
      <c r="M2051" s="246">
        <v>230740</v>
      </c>
      <c r="N2051" s="246">
        <v>2602959</v>
      </c>
      <c r="O2051" s="246">
        <v>9</v>
      </c>
      <c r="P2051" s="246">
        <v>52</v>
      </c>
      <c r="Q2051" s="246">
        <v>0</v>
      </c>
      <c r="R2051" s="246"/>
      <c r="S2051" s="246" t="s">
        <v>90</v>
      </c>
      <c r="T2051" s="246" t="s">
        <v>54</v>
      </c>
      <c r="U2051" s="246"/>
      <c r="V2051" t="str">
        <f>INDEX(樣區!H:H,MATCH(F2051,樣區!E:E,0))</f>
        <v>4月,6月</v>
      </c>
      <c r="W2051" s="3" t="str">
        <f t="shared" si="404"/>
        <v>Y</v>
      </c>
      <c r="X2051" s="3" t="str">
        <f t="shared" si="405"/>
        <v/>
      </c>
      <c r="Y2051" s="3" t="str">
        <f t="shared" si="406"/>
        <v/>
      </c>
      <c r="Z2051" s="3" t="str">
        <f t="shared" si="407"/>
        <v/>
      </c>
      <c r="AA2051" s="3" t="str">
        <f t="shared" si="408"/>
        <v/>
      </c>
      <c r="AB2051" s="249" t="str">
        <f t="shared" si="409"/>
        <v/>
      </c>
      <c r="AC2051" s="3" t="str">
        <f t="shared" si="410"/>
        <v/>
      </c>
      <c r="AD2051" s="5" t="str">
        <f t="shared" si="403"/>
        <v/>
      </c>
      <c r="AE2051" s="3" t="str">
        <f t="shared" si="411"/>
        <v/>
      </c>
      <c r="AF2051" s="3"/>
      <c r="AH2051">
        <f>MATCH(ROUND(M2051,0)&amp;ROUND(N2051,0),樣點!N:N,0)</f>
        <v>379</v>
      </c>
      <c r="AI2051" s="5">
        <f t="shared" si="412"/>
        <v>6.9444440305233002E-3</v>
      </c>
    </row>
    <row r="2052" spans="3:35">
      <c r="C2052" s="246" t="s">
        <v>1324</v>
      </c>
      <c r="D2052" s="246" t="s">
        <v>960</v>
      </c>
      <c r="E2052" s="246" t="s">
        <v>986</v>
      </c>
      <c r="F2052" s="246" t="s">
        <v>987</v>
      </c>
      <c r="G2052" s="246">
        <v>2019</v>
      </c>
      <c r="H2052" s="246">
        <v>4</v>
      </c>
      <c r="I2052" s="246">
        <v>30</v>
      </c>
      <c r="J2052" s="246">
        <v>1</v>
      </c>
      <c r="K2052" s="246" t="s">
        <v>988</v>
      </c>
      <c r="L2052" s="247">
        <v>4</v>
      </c>
      <c r="M2052" s="246">
        <v>230611</v>
      </c>
      <c r="N2052" s="246">
        <v>2603125</v>
      </c>
      <c r="O2052" s="246">
        <v>10</v>
      </c>
      <c r="P2052" s="246">
        <v>2</v>
      </c>
      <c r="Q2052" s="246">
        <v>0</v>
      </c>
      <c r="R2052" s="246"/>
      <c r="S2052" s="246" t="s">
        <v>90</v>
      </c>
      <c r="T2052" s="246" t="s">
        <v>54</v>
      </c>
      <c r="U2052" s="246"/>
      <c r="V2052" t="str">
        <f>INDEX(樣區!H:H,MATCH(F2052,樣區!E:E,0))</f>
        <v>4月,6月</v>
      </c>
      <c r="W2052" s="3" t="str">
        <f t="shared" si="404"/>
        <v>Y</v>
      </c>
      <c r="X2052" s="3" t="str">
        <f t="shared" si="405"/>
        <v/>
      </c>
      <c r="Y2052" s="3" t="str">
        <f t="shared" si="406"/>
        <v>時間太晚</v>
      </c>
      <c r="Z2052" s="3" t="str">
        <f t="shared" si="407"/>
        <v/>
      </c>
      <c r="AA2052" s="3" t="str">
        <f t="shared" si="408"/>
        <v/>
      </c>
      <c r="AB2052" s="249" t="str">
        <f t="shared" si="409"/>
        <v/>
      </c>
      <c r="AC2052" s="3" t="str">
        <f t="shared" si="410"/>
        <v/>
      </c>
      <c r="AD2052" s="5" t="str">
        <f t="shared" si="403"/>
        <v/>
      </c>
      <c r="AE2052" s="3" t="str">
        <f t="shared" si="411"/>
        <v/>
      </c>
      <c r="AF2052" s="3"/>
      <c r="AH2052">
        <f>MATCH(ROUND(M2052,0)&amp;ROUND(N2052,0),樣點!N:N,0)</f>
        <v>380</v>
      </c>
      <c r="AI2052" s="5">
        <f t="shared" si="412"/>
        <v>6.9444449618458748E-3</v>
      </c>
    </row>
    <row r="2053" spans="3:35">
      <c r="C2053" s="246" t="s">
        <v>1324</v>
      </c>
      <c r="D2053" s="246" t="s">
        <v>960</v>
      </c>
      <c r="E2053" s="246" t="s">
        <v>986</v>
      </c>
      <c r="F2053" s="246" t="s">
        <v>987</v>
      </c>
      <c r="G2053" s="246">
        <v>2019</v>
      </c>
      <c r="H2053" s="246">
        <v>4</v>
      </c>
      <c r="I2053" s="246">
        <v>30</v>
      </c>
      <c r="J2053" s="246">
        <v>1</v>
      </c>
      <c r="K2053" s="246" t="s">
        <v>988</v>
      </c>
      <c r="L2053" s="247">
        <v>5</v>
      </c>
      <c r="M2053" s="246">
        <v>230421</v>
      </c>
      <c r="N2053" s="246">
        <v>2603237</v>
      </c>
      <c r="O2053" s="246">
        <v>10</v>
      </c>
      <c r="P2053" s="246">
        <v>12</v>
      </c>
      <c r="Q2053" s="246">
        <v>0</v>
      </c>
      <c r="R2053" s="246"/>
      <c r="S2053" s="246" t="s">
        <v>90</v>
      </c>
      <c r="T2053" s="246" t="s">
        <v>54</v>
      </c>
      <c r="U2053" s="246"/>
      <c r="V2053" t="str">
        <f>INDEX(樣區!H:H,MATCH(F2053,樣區!E:E,0))</f>
        <v>4月,6月</v>
      </c>
      <c r="W2053" s="3" t="str">
        <f t="shared" si="404"/>
        <v>Y</v>
      </c>
      <c r="X2053" s="3" t="str">
        <f t="shared" si="405"/>
        <v/>
      </c>
      <c r="Y2053" s="3" t="str">
        <f t="shared" si="406"/>
        <v>時間太晚</v>
      </c>
      <c r="Z2053" s="3" t="str">
        <f t="shared" si="407"/>
        <v/>
      </c>
      <c r="AA2053" s="3" t="str">
        <f t="shared" si="408"/>
        <v/>
      </c>
      <c r="AB2053" s="249" t="str">
        <f t="shared" si="409"/>
        <v/>
      </c>
      <c r="AC2053" s="3" t="str">
        <f t="shared" si="410"/>
        <v/>
      </c>
      <c r="AD2053" s="5" t="str">
        <f t="shared" si="403"/>
        <v/>
      </c>
      <c r="AE2053" s="3" t="str">
        <f t="shared" si="411"/>
        <v/>
      </c>
      <c r="AF2053" s="3"/>
      <c r="AH2053">
        <f>MATCH(ROUND(M2053,0)&amp;ROUND(N2053,0),樣點!N:N,0)</f>
        <v>381</v>
      </c>
      <c r="AI2053" s="5">
        <f t="shared" si="412"/>
        <v>7.6388880261220038E-3</v>
      </c>
    </row>
    <row r="2054" spans="3:35">
      <c r="C2054" s="246" t="s">
        <v>1324</v>
      </c>
      <c r="D2054" s="246" t="s">
        <v>960</v>
      </c>
      <c r="E2054" s="246" t="s">
        <v>986</v>
      </c>
      <c r="F2054" s="246" t="s">
        <v>987</v>
      </c>
      <c r="G2054" s="246">
        <v>2019</v>
      </c>
      <c r="H2054" s="246">
        <v>4</v>
      </c>
      <c r="I2054" s="246">
        <v>30</v>
      </c>
      <c r="J2054" s="246">
        <v>1</v>
      </c>
      <c r="K2054" s="246" t="s">
        <v>988</v>
      </c>
      <c r="L2054" s="247">
        <v>6</v>
      </c>
      <c r="M2054" s="246">
        <v>230193</v>
      </c>
      <c r="N2054" s="246">
        <v>2303279</v>
      </c>
      <c r="O2054" s="246">
        <v>10</v>
      </c>
      <c r="P2054" s="246">
        <v>23</v>
      </c>
      <c r="Q2054" s="246">
        <v>0</v>
      </c>
      <c r="R2054" s="246"/>
      <c r="S2054" s="246" t="s">
        <v>90</v>
      </c>
      <c r="T2054" s="246" t="s">
        <v>54</v>
      </c>
      <c r="U2054" s="246"/>
      <c r="V2054" t="str">
        <f>INDEX(樣區!H:H,MATCH(F2054,樣區!E:E,0))</f>
        <v>4月,6月</v>
      </c>
      <c r="W2054" s="3" t="str">
        <f t="shared" si="404"/>
        <v>N</v>
      </c>
      <c r="X2054" s="3" t="str">
        <f t="shared" si="405"/>
        <v/>
      </c>
      <c r="Y2054" s="3" t="str">
        <f t="shared" si="406"/>
        <v>時間太晚</v>
      </c>
      <c r="Z2054" s="3" t="str">
        <f t="shared" si="407"/>
        <v/>
      </c>
      <c r="AA2054" s="3" t="str">
        <f t="shared" si="408"/>
        <v/>
      </c>
      <c r="AB2054" s="2" t="str">
        <f t="shared" si="409"/>
        <v/>
      </c>
      <c r="AC2054" s="3" t="str">
        <f t="shared" si="410"/>
        <v/>
      </c>
      <c r="AD2054" s="5" t="str">
        <f>IF(ISBLANK(O2054),"需記錄時間",IFERROR(IF((AI2054-TIME(0,5,59))&lt;0,"需計滿6分鍾",""),""))</f>
        <v/>
      </c>
      <c r="AE2054" s="3" t="str">
        <f t="shared" si="411"/>
        <v/>
      </c>
      <c r="AF2054" s="3"/>
      <c r="AH2054" t="e">
        <f>MATCH(ROUND(M2054,0)&amp;ROUND(N2054,0),樣點!N:N,0)</f>
        <v>#N/A</v>
      </c>
      <c r="AI2054" s="5" t="str">
        <f t="shared" si="412"/>
        <v/>
      </c>
    </row>
    <row r="2055" spans="3:35">
      <c r="C2055" s="246" t="s">
        <v>1324</v>
      </c>
      <c r="D2055" s="246" t="s">
        <v>960</v>
      </c>
      <c r="E2055" s="246" t="s">
        <v>989</v>
      </c>
      <c r="F2055" s="246" t="s">
        <v>990</v>
      </c>
      <c r="G2055" s="246">
        <v>2019</v>
      </c>
      <c r="H2055" s="246">
        <v>5</v>
      </c>
      <c r="I2055" s="246">
        <v>12</v>
      </c>
      <c r="J2055" s="246">
        <v>1</v>
      </c>
      <c r="K2055" s="246" t="s">
        <v>991</v>
      </c>
      <c r="L2055" s="247">
        <v>1</v>
      </c>
      <c r="M2055" s="246">
        <v>229262</v>
      </c>
      <c r="N2055" s="246">
        <v>2603712</v>
      </c>
      <c r="O2055" s="246">
        <v>8</v>
      </c>
      <c r="P2055" s="246">
        <v>5</v>
      </c>
      <c r="Q2055" s="246">
        <v>0</v>
      </c>
      <c r="R2055" s="246"/>
      <c r="S2055" s="246" t="s">
        <v>90</v>
      </c>
      <c r="T2055" s="246" t="s">
        <v>54</v>
      </c>
      <c r="U2055" s="246"/>
      <c r="V2055" t="str">
        <f>INDEX(樣區!H:H,MATCH(F2055,樣區!E:E,0))</f>
        <v>4月,6月</v>
      </c>
      <c r="W2055" s="3" t="str">
        <f t="shared" si="404"/>
        <v>Y</v>
      </c>
      <c r="X2055" s="3" t="str">
        <f t="shared" si="405"/>
        <v/>
      </c>
      <c r="Y2055" s="3" t="str">
        <f t="shared" si="406"/>
        <v/>
      </c>
      <c r="Z2055" s="3" t="str">
        <f t="shared" si="407"/>
        <v/>
      </c>
      <c r="AA2055" s="3" t="str">
        <f t="shared" si="408"/>
        <v/>
      </c>
      <c r="AB2055" s="249" t="str">
        <f t="shared" si="409"/>
        <v/>
      </c>
      <c r="AC2055" s="3" t="str">
        <f t="shared" si="410"/>
        <v/>
      </c>
      <c r="AD2055" s="5" t="str">
        <f t="shared" ref="AD2055:AD2066" si="413">IF(ISBLANK(O2055),"需記錄時間",IFERROR(IF((AI2055-TIME(0,5,59))&lt;0,"需計滿6分鐘",""),""))</f>
        <v/>
      </c>
      <c r="AE2055" s="3" t="str">
        <f t="shared" si="411"/>
        <v/>
      </c>
      <c r="AF2055" s="3"/>
      <c r="AH2055">
        <f>MATCH(ROUND(M2055,0)&amp;ROUND(N2055,0),樣點!N:N,0)</f>
        <v>383</v>
      </c>
      <c r="AI2055" s="5">
        <f t="shared" si="412"/>
        <v>1.1805556016042829E-2</v>
      </c>
    </row>
    <row r="2056" spans="3:35">
      <c r="C2056" s="246" t="s">
        <v>1324</v>
      </c>
      <c r="D2056" s="246" t="s">
        <v>960</v>
      </c>
      <c r="E2056" s="246" t="s">
        <v>989</v>
      </c>
      <c r="F2056" s="246" t="s">
        <v>990</v>
      </c>
      <c r="G2056" s="246">
        <v>2019</v>
      </c>
      <c r="H2056" s="246">
        <v>5</v>
      </c>
      <c r="I2056" s="246">
        <v>12</v>
      </c>
      <c r="J2056" s="246">
        <v>1</v>
      </c>
      <c r="K2056" s="246" t="s">
        <v>991</v>
      </c>
      <c r="L2056" s="247">
        <v>2</v>
      </c>
      <c r="M2056" s="246">
        <v>229413</v>
      </c>
      <c r="N2056" s="246">
        <v>2603931</v>
      </c>
      <c r="O2056" s="246">
        <v>8</v>
      </c>
      <c r="P2056" s="246">
        <v>22</v>
      </c>
      <c r="Q2056" s="246">
        <v>0</v>
      </c>
      <c r="R2056" s="246"/>
      <c r="S2056" s="246" t="s">
        <v>90</v>
      </c>
      <c r="T2056" s="246" t="s">
        <v>54</v>
      </c>
      <c r="U2056" s="246"/>
      <c r="V2056" t="str">
        <f>INDEX(樣區!H:H,MATCH(F2056,樣區!E:E,0))</f>
        <v>4月,6月</v>
      </c>
      <c r="W2056" s="3" t="str">
        <f t="shared" si="404"/>
        <v>Y</v>
      </c>
      <c r="X2056" s="3" t="str">
        <f t="shared" si="405"/>
        <v/>
      </c>
      <c r="Y2056" s="3" t="str">
        <f t="shared" si="406"/>
        <v/>
      </c>
      <c r="Z2056" s="3" t="str">
        <f t="shared" si="407"/>
        <v/>
      </c>
      <c r="AA2056" s="3" t="str">
        <f t="shared" si="408"/>
        <v/>
      </c>
      <c r="AB2056" s="249" t="str">
        <f t="shared" si="409"/>
        <v/>
      </c>
      <c r="AC2056" s="3" t="str">
        <f t="shared" si="410"/>
        <v/>
      </c>
      <c r="AD2056" s="5" t="str">
        <f t="shared" si="413"/>
        <v/>
      </c>
      <c r="AE2056" s="3" t="str">
        <f t="shared" si="411"/>
        <v/>
      </c>
      <c r="AF2056" s="3"/>
      <c r="AH2056">
        <f>MATCH(ROUND(M2056,0)&amp;ROUND(N2056,0),樣點!N:N,0)</f>
        <v>384</v>
      </c>
      <c r="AI2056" s="5">
        <f t="shared" si="412"/>
        <v>1.1111111030913889E-2</v>
      </c>
    </row>
    <row r="2057" spans="3:35">
      <c r="C2057" s="246" t="s">
        <v>1324</v>
      </c>
      <c r="D2057" s="246" t="s">
        <v>960</v>
      </c>
      <c r="E2057" s="246" t="s">
        <v>989</v>
      </c>
      <c r="F2057" s="246" t="s">
        <v>990</v>
      </c>
      <c r="G2057" s="246">
        <v>2019</v>
      </c>
      <c r="H2057" s="246">
        <v>5</v>
      </c>
      <c r="I2057" s="246">
        <v>12</v>
      </c>
      <c r="J2057" s="246">
        <v>1</v>
      </c>
      <c r="K2057" s="246" t="s">
        <v>991</v>
      </c>
      <c r="L2057" s="247">
        <v>3</v>
      </c>
      <c r="M2057" s="246">
        <v>229548</v>
      </c>
      <c r="N2057" s="246">
        <v>2604147</v>
      </c>
      <c r="O2057" s="246">
        <v>8</v>
      </c>
      <c r="P2057" s="246">
        <v>38</v>
      </c>
      <c r="Q2057" s="246">
        <v>0</v>
      </c>
      <c r="R2057" s="246"/>
      <c r="S2057" s="246" t="s">
        <v>90</v>
      </c>
      <c r="T2057" s="246" t="s">
        <v>54</v>
      </c>
      <c r="U2057" s="246"/>
      <c r="V2057" t="str">
        <f>INDEX(樣區!H:H,MATCH(F2057,樣區!E:E,0))</f>
        <v>4月,6月</v>
      </c>
      <c r="W2057" s="3" t="str">
        <f t="shared" si="404"/>
        <v>Y</v>
      </c>
      <c r="X2057" s="3" t="str">
        <f t="shared" si="405"/>
        <v/>
      </c>
      <c r="Y2057" s="3" t="str">
        <f t="shared" si="406"/>
        <v/>
      </c>
      <c r="Z2057" s="3" t="str">
        <f t="shared" si="407"/>
        <v/>
      </c>
      <c r="AA2057" s="3" t="str">
        <f t="shared" si="408"/>
        <v/>
      </c>
      <c r="AB2057" s="249" t="str">
        <f t="shared" si="409"/>
        <v/>
      </c>
      <c r="AC2057" s="3" t="str">
        <f t="shared" si="410"/>
        <v/>
      </c>
      <c r="AD2057" s="5" t="str">
        <f t="shared" si="413"/>
        <v/>
      </c>
      <c r="AE2057" s="3" t="str">
        <f t="shared" si="411"/>
        <v/>
      </c>
      <c r="AF2057" s="3"/>
      <c r="AH2057">
        <f>MATCH(ROUND(M2057,0)&amp;ROUND(N2057,0),樣點!N:N,0)</f>
        <v>385</v>
      </c>
      <c r="AI2057" s="5">
        <f t="shared" si="412"/>
        <v>1.0416665987577289E-2</v>
      </c>
    </row>
    <row r="2058" spans="3:35">
      <c r="C2058" s="246" t="s">
        <v>1324</v>
      </c>
      <c r="D2058" s="246" t="s">
        <v>960</v>
      </c>
      <c r="E2058" s="246" t="s">
        <v>989</v>
      </c>
      <c r="F2058" s="246" t="s">
        <v>990</v>
      </c>
      <c r="G2058" s="246">
        <v>2019</v>
      </c>
      <c r="H2058" s="246">
        <v>5</v>
      </c>
      <c r="I2058" s="246">
        <v>12</v>
      </c>
      <c r="J2058" s="246">
        <v>1</v>
      </c>
      <c r="K2058" s="246" t="s">
        <v>991</v>
      </c>
      <c r="L2058" s="247">
        <v>4</v>
      </c>
      <c r="M2058" s="246">
        <v>229765</v>
      </c>
      <c r="N2058" s="246">
        <v>2604377</v>
      </c>
      <c r="O2058" s="246">
        <v>8</v>
      </c>
      <c r="P2058" s="246">
        <v>53</v>
      </c>
      <c r="Q2058" s="246">
        <v>0</v>
      </c>
      <c r="R2058" s="246"/>
      <c r="S2058" s="246" t="s">
        <v>90</v>
      </c>
      <c r="T2058" s="246" t="s">
        <v>54</v>
      </c>
      <c r="U2058" s="246"/>
      <c r="V2058" t="str">
        <f>INDEX(樣區!H:H,MATCH(F2058,樣區!E:E,0))</f>
        <v>4月,6月</v>
      </c>
      <c r="W2058" s="3" t="str">
        <f t="shared" si="404"/>
        <v>Y</v>
      </c>
      <c r="X2058" s="3" t="str">
        <f t="shared" si="405"/>
        <v/>
      </c>
      <c r="Y2058" s="3" t="str">
        <f t="shared" si="406"/>
        <v/>
      </c>
      <c r="Z2058" s="3" t="str">
        <f t="shared" si="407"/>
        <v/>
      </c>
      <c r="AA2058" s="3" t="str">
        <f t="shared" si="408"/>
        <v/>
      </c>
      <c r="AB2058" s="249" t="str">
        <f t="shared" si="409"/>
        <v/>
      </c>
      <c r="AC2058" s="3" t="str">
        <f t="shared" si="410"/>
        <v/>
      </c>
      <c r="AD2058" s="5" t="str">
        <f t="shared" si="413"/>
        <v/>
      </c>
      <c r="AE2058" s="3" t="str">
        <f t="shared" si="411"/>
        <v/>
      </c>
      <c r="AF2058" s="3"/>
      <c r="AH2058">
        <f>MATCH(ROUND(M2058,0)&amp;ROUND(N2058,0),樣點!N:N,0)</f>
        <v>386</v>
      </c>
      <c r="AI2058" s="5">
        <f t="shared" si="412"/>
        <v>1.1805555957835168E-2</v>
      </c>
    </row>
    <row r="2059" spans="3:35">
      <c r="C2059" s="246" t="s">
        <v>1324</v>
      </c>
      <c r="D2059" s="246" t="s">
        <v>960</v>
      </c>
      <c r="E2059" s="246" t="s">
        <v>989</v>
      </c>
      <c r="F2059" s="246" t="s">
        <v>990</v>
      </c>
      <c r="G2059" s="246">
        <v>2019</v>
      </c>
      <c r="H2059" s="246">
        <v>5</v>
      </c>
      <c r="I2059" s="246">
        <v>12</v>
      </c>
      <c r="J2059" s="246">
        <v>1</v>
      </c>
      <c r="K2059" s="246" t="s">
        <v>991</v>
      </c>
      <c r="L2059" s="247">
        <v>5</v>
      </c>
      <c r="M2059" s="246">
        <v>230001</v>
      </c>
      <c r="N2059" s="246">
        <v>2604560</v>
      </c>
      <c r="O2059" s="246">
        <v>9</v>
      </c>
      <c r="P2059" s="246">
        <v>10</v>
      </c>
      <c r="Q2059" s="246">
        <v>0</v>
      </c>
      <c r="R2059" s="246"/>
      <c r="S2059" s="246" t="s">
        <v>90</v>
      </c>
      <c r="T2059" s="246" t="s">
        <v>54</v>
      </c>
      <c r="U2059" s="246"/>
      <c r="V2059" t="str">
        <f>INDEX(樣區!H:H,MATCH(F2059,樣區!E:E,0))</f>
        <v>4月,6月</v>
      </c>
      <c r="W2059" s="3" t="str">
        <f t="shared" si="404"/>
        <v>Y</v>
      </c>
      <c r="X2059" s="3" t="str">
        <f t="shared" si="405"/>
        <v/>
      </c>
      <c r="Y2059" s="3" t="str">
        <f t="shared" si="406"/>
        <v/>
      </c>
      <c r="Z2059" s="3" t="str">
        <f t="shared" si="407"/>
        <v/>
      </c>
      <c r="AA2059" s="3" t="str">
        <f t="shared" si="408"/>
        <v/>
      </c>
      <c r="AB2059" s="249" t="str">
        <f t="shared" si="409"/>
        <v/>
      </c>
      <c r="AC2059" s="3" t="str">
        <f t="shared" si="410"/>
        <v/>
      </c>
      <c r="AD2059" s="5" t="str">
        <f t="shared" si="413"/>
        <v/>
      </c>
      <c r="AE2059" s="3" t="str">
        <f t="shared" si="411"/>
        <v/>
      </c>
      <c r="AF2059" s="3"/>
      <c r="AH2059">
        <f>MATCH(ROUND(M2059,0)&amp;ROUND(N2059,0),樣點!N:N,0)</f>
        <v>387</v>
      </c>
      <c r="AI2059" s="5">
        <f t="shared" si="412"/>
        <v>1.0416667035315186E-2</v>
      </c>
    </row>
    <row r="2060" spans="3:35">
      <c r="C2060" s="246" t="s">
        <v>1324</v>
      </c>
      <c r="D2060" s="246" t="s">
        <v>960</v>
      </c>
      <c r="E2060" s="246" t="s">
        <v>989</v>
      </c>
      <c r="F2060" s="246" t="s">
        <v>990</v>
      </c>
      <c r="G2060" s="246">
        <v>2019</v>
      </c>
      <c r="H2060" s="246">
        <v>5</v>
      </c>
      <c r="I2060" s="246">
        <v>12</v>
      </c>
      <c r="J2060" s="246">
        <v>1</v>
      </c>
      <c r="K2060" s="246" t="s">
        <v>991</v>
      </c>
      <c r="L2060" s="247">
        <v>6</v>
      </c>
      <c r="M2060" s="246">
        <v>230235</v>
      </c>
      <c r="N2060" s="246">
        <v>2604777</v>
      </c>
      <c r="O2060" s="246">
        <v>9</v>
      </c>
      <c r="P2060" s="246">
        <v>25</v>
      </c>
      <c r="Q2060" s="246">
        <v>0</v>
      </c>
      <c r="R2060" s="246"/>
      <c r="S2060" s="246" t="s">
        <v>90</v>
      </c>
      <c r="T2060" s="246" t="s">
        <v>54</v>
      </c>
      <c r="U2060" s="246"/>
      <c r="V2060" t="str">
        <f>INDEX(樣區!H:H,MATCH(F2060,樣區!E:E,0))</f>
        <v>4月,6月</v>
      </c>
      <c r="W2060" s="3" t="str">
        <f t="shared" si="404"/>
        <v>Y</v>
      </c>
      <c r="X2060" s="3" t="str">
        <f t="shared" si="405"/>
        <v/>
      </c>
      <c r="Y2060" s="3" t="str">
        <f t="shared" si="406"/>
        <v/>
      </c>
      <c r="Z2060" s="3" t="str">
        <f t="shared" si="407"/>
        <v/>
      </c>
      <c r="AA2060" s="3" t="str">
        <f t="shared" si="408"/>
        <v/>
      </c>
      <c r="AB2060" s="249" t="str">
        <f t="shared" si="409"/>
        <v/>
      </c>
      <c r="AC2060" s="3" t="str">
        <f t="shared" si="410"/>
        <v/>
      </c>
      <c r="AD2060" s="5" t="str">
        <f t="shared" si="413"/>
        <v/>
      </c>
      <c r="AE2060" s="3" t="str">
        <f t="shared" si="411"/>
        <v/>
      </c>
      <c r="AF2060" s="3"/>
      <c r="AH2060">
        <f>MATCH(ROUND(M2060,0)&amp;ROUND(N2060,0),樣點!N:N,0)</f>
        <v>388</v>
      </c>
      <c r="AI2060" s="5" t="str">
        <f t="shared" si="412"/>
        <v/>
      </c>
    </row>
    <row r="2061" spans="3:35">
      <c r="C2061" s="246" t="s">
        <v>1324</v>
      </c>
      <c r="D2061" s="246" t="s">
        <v>960</v>
      </c>
      <c r="E2061" s="246" t="s">
        <v>992</v>
      </c>
      <c r="F2061" s="246" t="s">
        <v>993</v>
      </c>
      <c r="G2061" s="246">
        <v>2019</v>
      </c>
      <c r="H2061" s="246">
        <v>4</v>
      </c>
      <c r="I2061" s="246">
        <v>9</v>
      </c>
      <c r="J2061" s="246">
        <v>1</v>
      </c>
      <c r="K2061" s="246" t="s">
        <v>994</v>
      </c>
      <c r="L2061" s="247">
        <v>1</v>
      </c>
      <c r="M2061" s="246">
        <v>228724</v>
      </c>
      <c r="N2061" s="246">
        <v>2610373</v>
      </c>
      <c r="O2061" s="246">
        <v>8</v>
      </c>
      <c r="P2061" s="246">
        <v>30</v>
      </c>
      <c r="Q2061" s="246">
        <v>0</v>
      </c>
      <c r="R2061" s="246"/>
      <c r="S2061" s="246" t="s">
        <v>90</v>
      </c>
      <c r="T2061" s="246" t="s">
        <v>32</v>
      </c>
      <c r="U2061" s="246"/>
      <c r="V2061" t="str">
        <f>INDEX(樣區!H:H,MATCH(F2061,樣區!E:E,0))</f>
        <v>4月,6月</v>
      </c>
      <c r="W2061" s="3" t="str">
        <f t="shared" si="404"/>
        <v>Y</v>
      </c>
      <c r="X2061" s="3" t="str">
        <f t="shared" si="405"/>
        <v/>
      </c>
      <c r="Y2061" s="3" t="str">
        <f t="shared" si="406"/>
        <v/>
      </c>
      <c r="Z2061" s="3" t="str">
        <f t="shared" si="407"/>
        <v/>
      </c>
      <c r="AA2061" s="3" t="str">
        <f t="shared" si="408"/>
        <v/>
      </c>
      <c r="AB2061" s="249" t="str">
        <f t="shared" si="409"/>
        <v/>
      </c>
      <c r="AC2061" s="3" t="str">
        <f t="shared" si="410"/>
        <v/>
      </c>
      <c r="AD2061" s="5" t="str">
        <f t="shared" si="413"/>
        <v/>
      </c>
      <c r="AE2061" s="3" t="str">
        <f t="shared" si="411"/>
        <v/>
      </c>
      <c r="AF2061" s="3"/>
      <c r="AH2061">
        <f>MATCH(ROUND(M2061,0)&amp;ROUND(N2061,0),樣點!N:N,0)</f>
        <v>389</v>
      </c>
      <c r="AI2061" s="5">
        <f t="shared" si="412"/>
        <v>9.7222219919785857E-3</v>
      </c>
    </row>
    <row r="2062" spans="3:35">
      <c r="C2062" s="246" t="s">
        <v>1324</v>
      </c>
      <c r="D2062" s="246" t="s">
        <v>960</v>
      </c>
      <c r="E2062" s="246" t="s">
        <v>992</v>
      </c>
      <c r="F2062" s="246" t="s">
        <v>993</v>
      </c>
      <c r="G2062" s="246">
        <v>2019</v>
      </c>
      <c r="H2062" s="246">
        <v>4</v>
      </c>
      <c r="I2062" s="246">
        <v>9</v>
      </c>
      <c r="J2062" s="246">
        <v>1</v>
      </c>
      <c r="K2062" s="246" t="s">
        <v>994</v>
      </c>
      <c r="L2062" s="247">
        <v>2</v>
      </c>
      <c r="M2062" s="246">
        <v>228914</v>
      </c>
      <c r="N2062" s="246">
        <v>2610465</v>
      </c>
      <c r="O2062" s="246">
        <v>8</v>
      </c>
      <c r="P2062" s="246">
        <v>44</v>
      </c>
      <c r="Q2062" s="246">
        <v>0</v>
      </c>
      <c r="R2062" s="246"/>
      <c r="S2062" s="246" t="s">
        <v>90</v>
      </c>
      <c r="T2062" s="246" t="s">
        <v>32</v>
      </c>
      <c r="U2062" s="246"/>
      <c r="V2062" t="str">
        <f>INDEX(樣區!H:H,MATCH(F2062,樣區!E:E,0))</f>
        <v>4月,6月</v>
      </c>
      <c r="W2062" s="3" t="str">
        <f t="shared" si="404"/>
        <v>Y</v>
      </c>
      <c r="X2062" s="3" t="str">
        <f t="shared" si="405"/>
        <v/>
      </c>
      <c r="Y2062" s="3" t="str">
        <f t="shared" si="406"/>
        <v/>
      </c>
      <c r="Z2062" s="3" t="str">
        <f t="shared" si="407"/>
        <v/>
      </c>
      <c r="AA2062" s="3" t="str">
        <f t="shared" si="408"/>
        <v/>
      </c>
      <c r="AB2062" s="249" t="str">
        <f t="shared" si="409"/>
        <v/>
      </c>
      <c r="AC2062" s="3" t="str">
        <f t="shared" si="410"/>
        <v/>
      </c>
      <c r="AD2062" s="5" t="str">
        <f t="shared" si="413"/>
        <v/>
      </c>
      <c r="AE2062" s="3" t="str">
        <f t="shared" si="411"/>
        <v/>
      </c>
      <c r="AF2062" s="3"/>
      <c r="AH2062">
        <f>MATCH(ROUND(M2062,0)&amp;ROUND(N2062,0),樣點!N:N,0)</f>
        <v>390</v>
      </c>
      <c r="AI2062" s="5">
        <f t="shared" si="412"/>
        <v>7.6388890156522393E-3</v>
      </c>
    </row>
    <row r="2063" spans="3:35">
      <c r="C2063" s="246" t="s">
        <v>1324</v>
      </c>
      <c r="D2063" s="246" t="s">
        <v>960</v>
      </c>
      <c r="E2063" s="246" t="s">
        <v>992</v>
      </c>
      <c r="F2063" s="246" t="s">
        <v>993</v>
      </c>
      <c r="G2063" s="246">
        <v>2019</v>
      </c>
      <c r="H2063" s="246">
        <v>4</v>
      </c>
      <c r="I2063" s="246">
        <v>9</v>
      </c>
      <c r="J2063" s="246">
        <v>1</v>
      </c>
      <c r="K2063" s="246" t="s">
        <v>994</v>
      </c>
      <c r="L2063" s="247">
        <v>3</v>
      </c>
      <c r="M2063" s="246">
        <v>229128</v>
      </c>
      <c r="N2063" s="246">
        <v>2610395</v>
      </c>
      <c r="O2063" s="246">
        <v>8</v>
      </c>
      <c r="P2063" s="246">
        <v>55</v>
      </c>
      <c r="Q2063" s="246">
        <v>0</v>
      </c>
      <c r="R2063" s="246"/>
      <c r="S2063" s="246" t="s">
        <v>90</v>
      </c>
      <c r="T2063" s="246" t="s">
        <v>32</v>
      </c>
      <c r="U2063" s="246"/>
      <c r="V2063" t="str">
        <f>INDEX(樣區!H:H,MATCH(F2063,樣區!E:E,0))</f>
        <v>4月,6月</v>
      </c>
      <c r="W2063" s="3" t="str">
        <f t="shared" si="404"/>
        <v>Y</v>
      </c>
      <c r="X2063" s="3" t="str">
        <f t="shared" si="405"/>
        <v/>
      </c>
      <c r="Y2063" s="3" t="str">
        <f t="shared" si="406"/>
        <v/>
      </c>
      <c r="Z2063" s="3" t="str">
        <f t="shared" si="407"/>
        <v/>
      </c>
      <c r="AA2063" s="3" t="str">
        <f t="shared" si="408"/>
        <v/>
      </c>
      <c r="AB2063" s="249" t="str">
        <f t="shared" si="409"/>
        <v/>
      </c>
      <c r="AC2063" s="3" t="str">
        <f t="shared" si="410"/>
        <v/>
      </c>
      <c r="AD2063" s="5" t="str">
        <f t="shared" si="413"/>
        <v/>
      </c>
      <c r="AE2063" s="3" t="str">
        <f t="shared" si="411"/>
        <v/>
      </c>
      <c r="AF2063" s="3"/>
      <c r="AH2063">
        <f>MATCH(ROUND(M2063,0)&amp;ROUND(N2063,0),樣點!N:N,0)</f>
        <v>391</v>
      </c>
      <c r="AI2063" s="5">
        <f t="shared" si="412"/>
        <v>6.9444450200535357E-3</v>
      </c>
    </row>
    <row r="2064" spans="3:35">
      <c r="C2064" s="246" t="s">
        <v>1324</v>
      </c>
      <c r="D2064" s="246" t="s">
        <v>960</v>
      </c>
      <c r="E2064" s="246" t="s">
        <v>992</v>
      </c>
      <c r="F2064" s="246" t="s">
        <v>993</v>
      </c>
      <c r="G2064" s="246">
        <v>2019</v>
      </c>
      <c r="H2064" s="246">
        <v>4</v>
      </c>
      <c r="I2064" s="246">
        <v>9</v>
      </c>
      <c r="J2064" s="246">
        <v>1</v>
      </c>
      <c r="K2064" s="246" t="s">
        <v>994</v>
      </c>
      <c r="L2064" s="247">
        <v>4</v>
      </c>
      <c r="M2064" s="246">
        <v>229351</v>
      </c>
      <c r="N2064" s="246">
        <v>2610413</v>
      </c>
      <c r="O2064" s="246">
        <v>9</v>
      </c>
      <c r="P2064" s="246">
        <v>5</v>
      </c>
      <c r="Q2064" s="246">
        <v>0</v>
      </c>
      <c r="R2064" s="246"/>
      <c r="S2064" s="246" t="s">
        <v>90</v>
      </c>
      <c r="T2064" s="246" t="s">
        <v>32</v>
      </c>
      <c r="U2064" s="246"/>
      <c r="V2064" t="str">
        <f>INDEX(樣區!H:H,MATCH(F2064,樣區!E:E,0))</f>
        <v>4月,6月</v>
      </c>
      <c r="W2064" s="3" t="str">
        <f t="shared" si="404"/>
        <v>Y</v>
      </c>
      <c r="X2064" s="3" t="str">
        <f t="shared" si="405"/>
        <v/>
      </c>
      <c r="Y2064" s="3" t="str">
        <f t="shared" si="406"/>
        <v/>
      </c>
      <c r="Z2064" s="3" t="str">
        <f t="shared" si="407"/>
        <v/>
      </c>
      <c r="AA2064" s="3" t="str">
        <f t="shared" si="408"/>
        <v/>
      </c>
      <c r="AB2064" s="249" t="str">
        <f t="shared" si="409"/>
        <v/>
      </c>
      <c r="AC2064" s="3" t="str">
        <f t="shared" si="410"/>
        <v/>
      </c>
      <c r="AD2064" s="5" t="str">
        <f t="shared" si="413"/>
        <v/>
      </c>
      <c r="AE2064" s="3" t="str">
        <f t="shared" si="411"/>
        <v/>
      </c>
      <c r="AF2064" s="3"/>
      <c r="AH2064">
        <f>MATCH(ROUND(M2064,0)&amp;ROUND(N2064,0),樣點!N:N,0)</f>
        <v>392</v>
      </c>
      <c r="AI2064" s="5">
        <f t="shared" si="412"/>
        <v>6.9444439723156393E-3</v>
      </c>
    </row>
    <row r="2065" spans="3:35">
      <c r="C2065" s="246" t="s">
        <v>1324</v>
      </c>
      <c r="D2065" s="246" t="s">
        <v>960</v>
      </c>
      <c r="E2065" s="246" t="s">
        <v>992</v>
      </c>
      <c r="F2065" s="246" t="s">
        <v>993</v>
      </c>
      <c r="G2065" s="246">
        <v>2019</v>
      </c>
      <c r="H2065" s="246">
        <v>4</v>
      </c>
      <c r="I2065" s="246">
        <v>9</v>
      </c>
      <c r="J2065" s="246">
        <v>1</v>
      </c>
      <c r="K2065" s="246" t="s">
        <v>994</v>
      </c>
      <c r="L2065" s="247">
        <v>5</v>
      </c>
      <c r="M2065" s="246">
        <v>229613</v>
      </c>
      <c r="N2065" s="246">
        <v>2610429</v>
      </c>
      <c r="O2065" s="246">
        <v>9</v>
      </c>
      <c r="P2065" s="246">
        <v>15</v>
      </c>
      <c r="Q2065" s="246">
        <v>0</v>
      </c>
      <c r="R2065" s="246"/>
      <c r="S2065" s="246" t="s">
        <v>90</v>
      </c>
      <c r="T2065" s="246" t="s">
        <v>32</v>
      </c>
      <c r="U2065" s="246"/>
      <c r="V2065" t="str">
        <f>INDEX(樣區!H:H,MATCH(F2065,樣區!E:E,0))</f>
        <v>4月,6月</v>
      </c>
      <c r="W2065" s="3" t="str">
        <f t="shared" si="404"/>
        <v>Y</v>
      </c>
      <c r="X2065" s="3" t="str">
        <f t="shared" si="405"/>
        <v/>
      </c>
      <c r="Y2065" s="3" t="str">
        <f t="shared" si="406"/>
        <v/>
      </c>
      <c r="Z2065" s="3" t="str">
        <f t="shared" si="407"/>
        <v/>
      </c>
      <c r="AA2065" s="3" t="str">
        <f t="shared" si="408"/>
        <v/>
      </c>
      <c r="AB2065" s="249" t="str">
        <f t="shared" si="409"/>
        <v/>
      </c>
      <c r="AC2065" s="3" t="str">
        <f t="shared" si="410"/>
        <v/>
      </c>
      <c r="AD2065" s="5" t="str">
        <f t="shared" si="413"/>
        <v/>
      </c>
      <c r="AE2065" s="3" t="str">
        <f t="shared" si="411"/>
        <v/>
      </c>
      <c r="AF2065" s="3"/>
      <c r="AH2065">
        <f>MATCH(ROUND(M2065,0)&amp;ROUND(N2065,0),樣點!N:N,0)</f>
        <v>393</v>
      </c>
      <c r="AI2065" s="5">
        <f t="shared" si="412"/>
        <v>7.6388890156522393E-3</v>
      </c>
    </row>
    <row r="2066" spans="3:35">
      <c r="C2066" s="246" t="s">
        <v>1324</v>
      </c>
      <c r="D2066" s="246" t="s">
        <v>960</v>
      </c>
      <c r="E2066" s="246" t="s">
        <v>992</v>
      </c>
      <c r="F2066" s="246" t="s">
        <v>993</v>
      </c>
      <c r="G2066" s="246">
        <v>2019</v>
      </c>
      <c r="H2066" s="246">
        <v>4</v>
      </c>
      <c r="I2066" s="246">
        <v>9</v>
      </c>
      <c r="J2066" s="246">
        <v>1</v>
      </c>
      <c r="K2066" s="246" t="s">
        <v>994</v>
      </c>
      <c r="L2066" s="247">
        <v>6</v>
      </c>
      <c r="M2066" s="246">
        <v>229451</v>
      </c>
      <c r="N2066" s="246">
        <v>2610578</v>
      </c>
      <c r="O2066" s="246">
        <v>9</v>
      </c>
      <c r="P2066" s="246">
        <v>26</v>
      </c>
      <c r="Q2066" s="246">
        <v>0</v>
      </c>
      <c r="R2066" s="246"/>
      <c r="S2066" s="246" t="s">
        <v>90</v>
      </c>
      <c r="T2066" s="246" t="s">
        <v>32</v>
      </c>
      <c r="U2066" s="246"/>
      <c r="V2066" t="str">
        <f>INDEX(樣區!H:H,MATCH(F2066,樣區!E:E,0))</f>
        <v>4月,6月</v>
      </c>
      <c r="W2066" s="3" t="str">
        <f t="shared" si="404"/>
        <v>Y</v>
      </c>
      <c r="X2066" s="3" t="str">
        <f t="shared" si="405"/>
        <v/>
      </c>
      <c r="Y2066" s="3" t="str">
        <f t="shared" si="406"/>
        <v/>
      </c>
      <c r="Z2066" s="3" t="str">
        <f t="shared" si="407"/>
        <v/>
      </c>
      <c r="AA2066" s="3" t="str">
        <f t="shared" si="408"/>
        <v/>
      </c>
      <c r="AB2066" s="249" t="str">
        <f t="shared" si="409"/>
        <v/>
      </c>
      <c r="AC2066" s="3" t="str">
        <f t="shared" si="410"/>
        <v/>
      </c>
      <c r="AD2066" s="5" t="str">
        <f t="shared" si="413"/>
        <v/>
      </c>
      <c r="AE2066" s="3" t="str">
        <f t="shared" si="411"/>
        <v/>
      </c>
      <c r="AF2066" s="3"/>
      <c r="AH2066">
        <f>MATCH(ROUND(M2066,0)&amp;ROUND(N2066,0),樣點!N:N,0)</f>
        <v>394</v>
      </c>
      <c r="AI2066" s="5" t="str">
        <f t="shared" si="412"/>
        <v/>
      </c>
    </row>
    <row r="2067" spans="3:35">
      <c r="C2067" s="246" t="s">
        <v>1324</v>
      </c>
      <c r="D2067" s="246" t="s">
        <v>960</v>
      </c>
      <c r="E2067" s="246" t="s">
        <v>995</v>
      </c>
      <c r="F2067" s="246" t="s">
        <v>996</v>
      </c>
      <c r="G2067" s="246">
        <v>2019</v>
      </c>
      <c r="H2067" s="246">
        <v>5</v>
      </c>
      <c r="I2067" s="246">
        <v>8</v>
      </c>
      <c r="J2067" s="246">
        <v>1</v>
      </c>
      <c r="K2067" s="246" t="s">
        <v>991</v>
      </c>
      <c r="L2067" s="247">
        <v>1</v>
      </c>
      <c r="M2067" s="246">
        <v>229415</v>
      </c>
      <c r="N2067" s="246">
        <v>2603950</v>
      </c>
      <c r="O2067" s="246">
        <v>8</v>
      </c>
      <c r="P2067" s="246">
        <v>3</v>
      </c>
      <c r="Q2067" s="246">
        <v>0</v>
      </c>
      <c r="R2067" s="246"/>
      <c r="S2067" s="246" t="s">
        <v>90</v>
      </c>
      <c r="T2067" s="246" t="s">
        <v>54</v>
      </c>
      <c r="U2067" s="246"/>
      <c r="V2067" t="str">
        <f>INDEX(樣區!H:H,MATCH(F2067,樣區!E:E,0))</f>
        <v>4月,6月</v>
      </c>
      <c r="W2067" s="3" t="str">
        <f t="shared" si="404"/>
        <v>N</v>
      </c>
      <c r="X2067" s="3" t="str">
        <f t="shared" si="405"/>
        <v/>
      </c>
      <c r="Y2067" s="3" t="str">
        <f t="shared" si="406"/>
        <v/>
      </c>
      <c r="Z2067" s="3" t="str">
        <f t="shared" si="407"/>
        <v/>
      </c>
      <c r="AA2067" s="3" t="str">
        <f t="shared" si="408"/>
        <v/>
      </c>
      <c r="AB2067" s="2" t="str">
        <f t="shared" si="409"/>
        <v/>
      </c>
      <c r="AC2067" s="3" t="str">
        <f t="shared" si="410"/>
        <v/>
      </c>
      <c r="AD2067" s="5" t="str">
        <f t="shared" ref="AD2067:AD2072" si="414">IF(ISBLANK(O2067),"需記錄時間",IFERROR(IF((AI2067-TIME(0,5,59))&lt;0,"需計滿6分鍾",""),""))</f>
        <v/>
      </c>
      <c r="AE2067" s="3" t="str">
        <f t="shared" si="411"/>
        <v/>
      </c>
      <c r="AF2067" s="3"/>
      <c r="AH2067" t="e">
        <f>MATCH(ROUND(M2067,0)&amp;ROUND(N2067,0),樣點!N:N,0)</f>
        <v>#N/A</v>
      </c>
      <c r="AI2067" s="5">
        <f t="shared" si="412"/>
        <v>1.1805556016042829E-2</v>
      </c>
    </row>
    <row r="2068" spans="3:35">
      <c r="C2068" s="246" t="s">
        <v>1324</v>
      </c>
      <c r="D2068" s="246" t="s">
        <v>960</v>
      </c>
      <c r="E2068" s="246" t="s">
        <v>995</v>
      </c>
      <c r="F2068" s="246" t="s">
        <v>996</v>
      </c>
      <c r="G2068" s="246">
        <v>2019</v>
      </c>
      <c r="H2068" s="246">
        <v>5</v>
      </c>
      <c r="I2068" s="246">
        <v>8</v>
      </c>
      <c r="J2068" s="246">
        <v>1</v>
      </c>
      <c r="K2068" s="246" t="s">
        <v>991</v>
      </c>
      <c r="L2068" s="247">
        <v>2</v>
      </c>
      <c r="M2068" s="246">
        <v>229630</v>
      </c>
      <c r="N2068" s="246">
        <v>2604171</v>
      </c>
      <c r="O2068" s="246">
        <v>8</v>
      </c>
      <c r="P2068" s="246">
        <v>20</v>
      </c>
      <c r="Q2068" s="246">
        <v>0</v>
      </c>
      <c r="R2068" s="246"/>
      <c r="S2068" s="246" t="s">
        <v>90</v>
      </c>
      <c r="T2068" s="246" t="s">
        <v>54</v>
      </c>
      <c r="U2068" s="246"/>
      <c r="V2068" t="str">
        <f>INDEX(樣區!H:H,MATCH(F2068,樣區!E:E,0))</f>
        <v>4月,6月</v>
      </c>
      <c r="W2068" s="3" t="str">
        <f t="shared" si="404"/>
        <v>N</v>
      </c>
      <c r="X2068" s="3" t="str">
        <f t="shared" si="405"/>
        <v/>
      </c>
      <c r="Y2068" s="3" t="str">
        <f t="shared" si="406"/>
        <v/>
      </c>
      <c r="Z2068" s="3" t="str">
        <f t="shared" si="407"/>
        <v/>
      </c>
      <c r="AA2068" s="3" t="str">
        <f t="shared" si="408"/>
        <v/>
      </c>
      <c r="AB2068" s="2" t="str">
        <f t="shared" si="409"/>
        <v/>
      </c>
      <c r="AC2068" s="3" t="str">
        <f t="shared" si="410"/>
        <v/>
      </c>
      <c r="AD2068" s="5" t="str">
        <f t="shared" si="414"/>
        <v/>
      </c>
      <c r="AE2068" s="3" t="str">
        <f t="shared" si="411"/>
        <v/>
      </c>
      <c r="AF2068" s="3"/>
      <c r="AH2068" t="e">
        <f>MATCH(ROUND(M2068,0)&amp;ROUND(N2068,0),樣點!N:N,0)</f>
        <v>#N/A</v>
      </c>
      <c r="AI2068" s="5">
        <f t="shared" si="412"/>
        <v>1.2500000011641532E-2</v>
      </c>
    </row>
    <row r="2069" spans="3:35">
      <c r="C2069" s="246" t="s">
        <v>1324</v>
      </c>
      <c r="D2069" s="246" t="s">
        <v>960</v>
      </c>
      <c r="E2069" s="246" t="s">
        <v>995</v>
      </c>
      <c r="F2069" s="246" t="s">
        <v>996</v>
      </c>
      <c r="G2069" s="246">
        <v>2019</v>
      </c>
      <c r="H2069" s="246">
        <v>5</v>
      </c>
      <c r="I2069" s="246">
        <v>8</v>
      </c>
      <c r="J2069" s="246">
        <v>1</v>
      </c>
      <c r="K2069" s="246" t="s">
        <v>991</v>
      </c>
      <c r="L2069" s="247">
        <v>3</v>
      </c>
      <c r="M2069" s="246">
        <v>229855</v>
      </c>
      <c r="N2069" s="246">
        <v>2604383</v>
      </c>
      <c r="O2069" s="246">
        <v>8</v>
      </c>
      <c r="P2069" s="246">
        <v>38</v>
      </c>
      <c r="Q2069" s="246">
        <v>0</v>
      </c>
      <c r="R2069" s="246"/>
      <c r="S2069" s="246" t="s">
        <v>90</v>
      </c>
      <c r="T2069" s="246" t="s">
        <v>54</v>
      </c>
      <c r="U2069" s="246"/>
      <c r="V2069" t="str">
        <f>INDEX(樣區!H:H,MATCH(F2069,樣區!E:E,0))</f>
        <v>4月,6月</v>
      </c>
      <c r="W2069" s="3" t="str">
        <f t="shared" si="404"/>
        <v>N</v>
      </c>
      <c r="X2069" s="3" t="str">
        <f t="shared" si="405"/>
        <v/>
      </c>
      <c r="Y2069" s="3" t="str">
        <f t="shared" si="406"/>
        <v/>
      </c>
      <c r="Z2069" s="3" t="str">
        <f t="shared" si="407"/>
        <v/>
      </c>
      <c r="AA2069" s="3" t="str">
        <f t="shared" si="408"/>
        <v/>
      </c>
      <c r="AB2069" s="2" t="str">
        <f t="shared" si="409"/>
        <v/>
      </c>
      <c r="AC2069" s="3" t="str">
        <f t="shared" si="410"/>
        <v/>
      </c>
      <c r="AD2069" s="5" t="str">
        <f t="shared" si="414"/>
        <v/>
      </c>
      <c r="AE2069" s="3" t="str">
        <f t="shared" si="411"/>
        <v/>
      </c>
      <c r="AF2069" s="3"/>
      <c r="AH2069" t="e">
        <f>MATCH(ROUND(M2069,0)&amp;ROUND(N2069,0),樣點!N:N,0)</f>
        <v>#N/A</v>
      </c>
      <c r="AI2069" s="5">
        <f t="shared" si="412"/>
        <v>1.3194443949032575E-2</v>
      </c>
    </row>
    <row r="2070" spans="3:35">
      <c r="C2070" s="246" t="s">
        <v>1324</v>
      </c>
      <c r="D2070" s="246" t="s">
        <v>960</v>
      </c>
      <c r="E2070" s="246" t="s">
        <v>995</v>
      </c>
      <c r="F2070" s="246" t="s">
        <v>996</v>
      </c>
      <c r="G2070" s="246">
        <v>2019</v>
      </c>
      <c r="H2070" s="246">
        <v>5</v>
      </c>
      <c r="I2070" s="246">
        <v>8</v>
      </c>
      <c r="J2070" s="246">
        <v>1</v>
      </c>
      <c r="K2070" s="246" t="s">
        <v>991</v>
      </c>
      <c r="L2070" s="247">
        <v>4</v>
      </c>
      <c r="M2070" s="246">
        <v>230006</v>
      </c>
      <c r="N2070" s="246">
        <v>2604605</v>
      </c>
      <c r="O2070" s="246">
        <v>8</v>
      </c>
      <c r="P2070" s="246">
        <v>57</v>
      </c>
      <c r="Q2070" s="246">
        <v>0</v>
      </c>
      <c r="R2070" s="246"/>
      <c r="S2070" s="246" t="s">
        <v>90</v>
      </c>
      <c r="T2070" s="246" t="s">
        <v>54</v>
      </c>
      <c r="U2070" s="246"/>
      <c r="V2070" t="str">
        <f>INDEX(樣區!H:H,MATCH(F2070,樣區!E:E,0))</f>
        <v>4月,6月</v>
      </c>
      <c r="W2070" s="3" t="str">
        <f t="shared" si="404"/>
        <v>N</v>
      </c>
      <c r="X2070" s="3" t="str">
        <f t="shared" si="405"/>
        <v/>
      </c>
      <c r="Y2070" s="3" t="str">
        <f t="shared" si="406"/>
        <v/>
      </c>
      <c r="Z2070" s="3" t="str">
        <f t="shared" si="407"/>
        <v/>
      </c>
      <c r="AA2070" s="3" t="str">
        <f t="shared" si="408"/>
        <v/>
      </c>
      <c r="AB2070" s="2" t="str">
        <f t="shared" si="409"/>
        <v/>
      </c>
      <c r="AC2070" s="3" t="str">
        <f t="shared" si="410"/>
        <v/>
      </c>
      <c r="AD2070" s="5" t="str">
        <f t="shared" si="414"/>
        <v/>
      </c>
      <c r="AE2070" s="3" t="str">
        <f t="shared" si="411"/>
        <v/>
      </c>
      <c r="AF2070" s="3"/>
      <c r="AH2070" t="e">
        <f>MATCH(ROUND(M2070,0)&amp;ROUND(N2070,0),樣點!N:N,0)</f>
        <v>#N/A</v>
      </c>
      <c r="AI2070" s="5">
        <f t="shared" si="412"/>
        <v>1.1111111030913889E-2</v>
      </c>
    </row>
    <row r="2071" spans="3:35">
      <c r="C2071" s="246" t="s">
        <v>1324</v>
      </c>
      <c r="D2071" s="246" t="s">
        <v>960</v>
      </c>
      <c r="E2071" s="246" t="s">
        <v>995</v>
      </c>
      <c r="F2071" s="246" t="s">
        <v>996</v>
      </c>
      <c r="G2071" s="246">
        <v>2019</v>
      </c>
      <c r="H2071" s="246">
        <v>5</v>
      </c>
      <c r="I2071" s="246">
        <v>8</v>
      </c>
      <c r="J2071" s="246">
        <v>1</v>
      </c>
      <c r="K2071" s="246" t="s">
        <v>991</v>
      </c>
      <c r="L2071" s="247">
        <v>5</v>
      </c>
      <c r="M2071" s="246">
        <v>230227</v>
      </c>
      <c r="N2071" s="246">
        <v>2604767</v>
      </c>
      <c r="O2071" s="246">
        <v>9</v>
      </c>
      <c r="P2071" s="246">
        <v>13</v>
      </c>
      <c r="Q2071" s="246">
        <v>0</v>
      </c>
      <c r="R2071" s="246"/>
      <c r="S2071" s="246" t="s">
        <v>90</v>
      </c>
      <c r="T2071" s="246" t="s">
        <v>54</v>
      </c>
      <c r="U2071" s="246"/>
      <c r="V2071" t="str">
        <f>INDEX(樣區!H:H,MATCH(F2071,樣區!E:E,0))</f>
        <v>4月,6月</v>
      </c>
      <c r="W2071" s="3" t="str">
        <f t="shared" si="404"/>
        <v>N</v>
      </c>
      <c r="X2071" s="3" t="str">
        <f t="shared" si="405"/>
        <v/>
      </c>
      <c r="Y2071" s="3" t="str">
        <f t="shared" si="406"/>
        <v/>
      </c>
      <c r="Z2071" s="3" t="str">
        <f t="shared" si="407"/>
        <v/>
      </c>
      <c r="AA2071" s="3" t="str">
        <f t="shared" si="408"/>
        <v/>
      </c>
      <c r="AB2071" s="2" t="str">
        <f t="shared" si="409"/>
        <v/>
      </c>
      <c r="AC2071" s="3" t="str">
        <f t="shared" si="410"/>
        <v/>
      </c>
      <c r="AD2071" s="5" t="str">
        <f t="shared" si="414"/>
        <v/>
      </c>
      <c r="AE2071" s="3" t="str">
        <f t="shared" si="411"/>
        <v/>
      </c>
      <c r="AF2071" s="3"/>
      <c r="AH2071" t="e">
        <f>MATCH(ROUND(M2071,0)&amp;ROUND(N2071,0),樣點!N:N,0)</f>
        <v>#N/A</v>
      </c>
      <c r="AI2071" s="5">
        <f t="shared" si="412"/>
        <v>1.0416666977107525E-2</v>
      </c>
    </row>
    <row r="2072" spans="3:35">
      <c r="C2072" s="246" t="s">
        <v>1324</v>
      </c>
      <c r="D2072" s="246" t="s">
        <v>960</v>
      </c>
      <c r="E2072" s="246" t="s">
        <v>995</v>
      </c>
      <c r="F2072" s="246" t="s">
        <v>996</v>
      </c>
      <c r="G2072" s="246">
        <v>2019</v>
      </c>
      <c r="H2072" s="246">
        <v>5</v>
      </c>
      <c r="I2072" s="246">
        <v>8</v>
      </c>
      <c r="J2072" s="246">
        <v>1</v>
      </c>
      <c r="K2072" s="246" t="s">
        <v>991</v>
      </c>
      <c r="L2072" s="247">
        <v>6</v>
      </c>
      <c r="M2072" s="246">
        <v>230415</v>
      </c>
      <c r="N2072" s="246">
        <v>2605068</v>
      </c>
      <c r="O2072" s="246">
        <v>9</v>
      </c>
      <c r="P2072" s="246">
        <v>28</v>
      </c>
      <c r="Q2072" s="246">
        <v>0</v>
      </c>
      <c r="R2072" s="246"/>
      <c r="S2072" s="246" t="s">
        <v>90</v>
      </c>
      <c r="T2072" s="246" t="s">
        <v>54</v>
      </c>
      <c r="U2072" s="246"/>
      <c r="V2072" t="str">
        <f>INDEX(樣區!H:H,MATCH(F2072,樣區!E:E,0))</f>
        <v>4月,6月</v>
      </c>
      <c r="W2072" s="3" t="str">
        <f t="shared" si="404"/>
        <v>N</v>
      </c>
      <c r="X2072" s="3" t="str">
        <f t="shared" si="405"/>
        <v/>
      </c>
      <c r="Y2072" s="3" t="str">
        <f t="shared" si="406"/>
        <v/>
      </c>
      <c r="Z2072" s="3" t="str">
        <f t="shared" si="407"/>
        <v/>
      </c>
      <c r="AA2072" s="3" t="str">
        <f t="shared" si="408"/>
        <v/>
      </c>
      <c r="AB2072" s="2" t="str">
        <f t="shared" si="409"/>
        <v/>
      </c>
      <c r="AC2072" s="3" t="str">
        <f t="shared" si="410"/>
        <v/>
      </c>
      <c r="AD2072" s="5" t="str">
        <f t="shared" si="414"/>
        <v/>
      </c>
      <c r="AE2072" s="3" t="str">
        <f t="shared" si="411"/>
        <v/>
      </c>
      <c r="AF2072" s="3"/>
      <c r="AH2072" t="e">
        <f>MATCH(ROUND(M2072,0)&amp;ROUND(N2072,0),樣點!N:N,0)</f>
        <v>#N/A</v>
      </c>
      <c r="AI2072" s="5" t="str">
        <f t="shared" si="412"/>
        <v/>
      </c>
    </row>
    <row r="2073" spans="3:35">
      <c r="C2073" s="246" t="s">
        <v>1324</v>
      </c>
      <c r="D2073" s="246" t="s">
        <v>997</v>
      </c>
      <c r="E2073" s="246" t="s">
        <v>998</v>
      </c>
      <c r="F2073" s="246" t="s">
        <v>999</v>
      </c>
      <c r="G2073" s="246">
        <v>2019</v>
      </c>
      <c r="H2073" s="246">
        <v>4</v>
      </c>
      <c r="I2073" s="246">
        <v>29</v>
      </c>
      <c r="J2073" s="246">
        <v>1</v>
      </c>
      <c r="K2073" s="246" t="s">
        <v>1000</v>
      </c>
      <c r="L2073" s="247">
        <v>1</v>
      </c>
      <c r="M2073" s="246">
        <v>225570</v>
      </c>
      <c r="N2073" s="246">
        <v>2599012</v>
      </c>
      <c r="O2073" s="246">
        <v>9</v>
      </c>
      <c r="P2073" s="246">
        <v>11</v>
      </c>
      <c r="Q2073" s="246">
        <v>0</v>
      </c>
      <c r="R2073" s="246"/>
      <c r="S2073" s="246" t="s">
        <v>90</v>
      </c>
      <c r="T2073" s="246" t="s">
        <v>32</v>
      </c>
      <c r="U2073" s="246"/>
      <c r="V2073" t="str">
        <f>INDEX(樣區!H:H,MATCH(F2073,樣區!E:E,0))</f>
        <v>4月,6月</v>
      </c>
      <c r="W2073" s="3" t="str">
        <f t="shared" si="404"/>
        <v>Y</v>
      </c>
      <c r="X2073" s="3" t="str">
        <f t="shared" si="405"/>
        <v/>
      </c>
      <c r="Y2073" s="3" t="str">
        <f t="shared" si="406"/>
        <v/>
      </c>
      <c r="Z2073" s="3" t="str">
        <f t="shared" si="407"/>
        <v/>
      </c>
      <c r="AA2073" s="3" t="str">
        <f t="shared" si="408"/>
        <v/>
      </c>
      <c r="AB2073" s="249" t="str">
        <f t="shared" si="409"/>
        <v/>
      </c>
      <c r="AC2073" s="3" t="str">
        <f t="shared" si="410"/>
        <v/>
      </c>
      <c r="AD2073" s="5" t="str">
        <f t="shared" ref="AD2073:AD2136" si="415">IF(ISBLANK(O2073),"需記錄時間",IFERROR(IF((AI2073-TIME(0,5,59))&lt;0,"需計滿6分鐘",""),""))</f>
        <v/>
      </c>
      <c r="AE2073" s="3" t="str">
        <f t="shared" si="411"/>
        <v/>
      </c>
      <c r="AF2073" s="3"/>
      <c r="AH2073">
        <f>MATCH(ROUND(M2073,0)&amp;ROUND(N2073,0),樣點!N:N,0)</f>
        <v>401</v>
      </c>
      <c r="AI2073" s="5">
        <f t="shared" si="412"/>
        <v>4.8611119855195284E-3</v>
      </c>
    </row>
    <row r="2074" spans="3:35">
      <c r="C2074" s="246" t="s">
        <v>1324</v>
      </c>
      <c r="D2074" s="246" t="s">
        <v>997</v>
      </c>
      <c r="E2074" s="246" t="s">
        <v>998</v>
      </c>
      <c r="F2074" s="246" t="s">
        <v>999</v>
      </c>
      <c r="G2074" s="246">
        <v>2019</v>
      </c>
      <c r="H2074" s="246">
        <v>4</v>
      </c>
      <c r="I2074" s="246">
        <v>29</v>
      </c>
      <c r="J2074" s="246">
        <v>1</v>
      </c>
      <c r="K2074" s="246" t="s">
        <v>1000</v>
      </c>
      <c r="L2074" s="247">
        <v>2</v>
      </c>
      <c r="M2074" s="246">
        <v>225349</v>
      </c>
      <c r="N2074" s="246">
        <v>2598984</v>
      </c>
      <c r="O2074" s="246">
        <v>9</v>
      </c>
      <c r="P2074" s="246">
        <v>18</v>
      </c>
      <c r="Q2074" s="246">
        <v>0</v>
      </c>
      <c r="R2074" s="246"/>
      <c r="S2074" s="246" t="s">
        <v>90</v>
      </c>
      <c r="T2074" s="246" t="s">
        <v>54</v>
      </c>
      <c r="U2074" s="246"/>
      <c r="V2074" t="str">
        <f>INDEX(樣區!H:H,MATCH(F2074,樣區!E:E,0))</f>
        <v>4月,6月</v>
      </c>
      <c r="W2074" s="3" t="str">
        <f t="shared" si="404"/>
        <v>Y</v>
      </c>
      <c r="X2074" s="3" t="str">
        <f t="shared" si="405"/>
        <v/>
      </c>
      <c r="Y2074" s="3" t="str">
        <f t="shared" si="406"/>
        <v/>
      </c>
      <c r="Z2074" s="3" t="str">
        <f t="shared" si="407"/>
        <v/>
      </c>
      <c r="AA2074" s="3" t="str">
        <f t="shared" si="408"/>
        <v/>
      </c>
      <c r="AB2074" s="249" t="str">
        <f t="shared" si="409"/>
        <v/>
      </c>
      <c r="AC2074" s="3" t="str">
        <f t="shared" si="410"/>
        <v/>
      </c>
      <c r="AD2074" s="5" t="str">
        <f t="shared" si="415"/>
        <v/>
      </c>
      <c r="AE2074" s="3" t="str">
        <f t="shared" si="411"/>
        <v/>
      </c>
      <c r="AF2074" s="3"/>
      <c r="AH2074">
        <f>MATCH(ROUND(M2074,0)&amp;ROUND(N2074,0),樣點!N:N,0)</f>
        <v>402</v>
      </c>
      <c r="AI2074" s="5">
        <f t="shared" si="412"/>
        <v>7.6388879679143429E-3</v>
      </c>
    </row>
    <row r="2075" spans="3:35">
      <c r="C2075" s="246" t="s">
        <v>1324</v>
      </c>
      <c r="D2075" s="246" t="s">
        <v>997</v>
      </c>
      <c r="E2075" s="246" t="s">
        <v>998</v>
      </c>
      <c r="F2075" s="246" t="s">
        <v>999</v>
      </c>
      <c r="G2075" s="246">
        <v>2019</v>
      </c>
      <c r="H2075" s="246">
        <v>4</v>
      </c>
      <c r="I2075" s="246">
        <v>29</v>
      </c>
      <c r="J2075" s="246">
        <v>1</v>
      </c>
      <c r="K2075" s="246" t="s">
        <v>1000</v>
      </c>
      <c r="L2075" s="247">
        <v>3</v>
      </c>
      <c r="M2075" s="246">
        <v>225256</v>
      </c>
      <c r="N2075" s="246">
        <v>2598785</v>
      </c>
      <c r="O2075" s="246">
        <v>9</v>
      </c>
      <c r="P2075" s="246">
        <v>29</v>
      </c>
      <c r="Q2075" s="246">
        <v>0</v>
      </c>
      <c r="R2075" s="246"/>
      <c r="S2075" s="246" t="s">
        <v>90</v>
      </c>
      <c r="T2075" s="246" t="s">
        <v>32</v>
      </c>
      <c r="U2075" s="246"/>
      <c r="V2075" t="str">
        <f>INDEX(樣區!H:H,MATCH(F2075,樣區!E:E,0))</f>
        <v>4月,6月</v>
      </c>
      <c r="W2075" s="3" t="str">
        <f t="shared" si="404"/>
        <v>Y</v>
      </c>
      <c r="X2075" s="3" t="str">
        <f t="shared" si="405"/>
        <v/>
      </c>
      <c r="Y2075" s="3" t="str">
        <f t="shared" si="406"/>
        <v/>
      </c>
      <c r="Z2075" s="3" t="str">
        <f t="shared" si="407"/>
        <v/>
      </c>
      <c r="AA2075" s="3" t="str">
        <f t="shared" si="408"/>
        <v/>
      </c>
      <c r="AB2075" s="249" t="str">
        <f t="shared" si="409"/>
        <v/>
      </c>
      <c r="AC2075" s="3" t="str">
        <f t="shared" si="410"/>
        <v/>
      </c>
      <c r="AD2075" s="5" t="str">
        <f t="shared" si="415"/>
        <v/>
      </c>
      <c r="AE2075" s="3" t="str">
        <f t="shared" si="411"/>
        <v/>
      </c>
      <c r="AF2075" s="3"/>
      <c r="AH2075">
        <f>MATCH(ROUND(M2075,0)&amp;ROUND(N2075,0),樣點!N:N,0)</f>
        <v>403</v>
      </c>
      <c r="AI2075" s="5">
        <f t="shared" si="412"/>
        <v>9.7222230397164822E-3</v>
      </c>
    </row>
    <row r="2076" spans="3:35">
      <c r="C2076" s="246" t="s">
        <v>1324</v>
      </c>
      <c r="D2076" s="246" t="s">
        <v>997</v>
      </c>
      <c r="E2076" s="246" t="s">
        <v>998</v>
      </c>
      <c r="F2076" s="246" t="s">
        <v>999</v>
      </c>
      <c r="G2076" s="246">
        <v>2019</v>
      </c>
      <c r="H2076" s="246">
        <v>4</v>
      </c>
      <c r="I2076" s="246">
        <v>29</v>
      </c>
      <c r="J2076" s="246">
        <v>1</v>
      </c>
      <c r="K2076" s="246" t="s">
        <v>1000</v>
      </c>
      <c r="L2076" s="247">
        <v>4</v>
      </c>
      <c r="M2076" s="246">
        <v>225345</v>
      </c>
      <c r="N2076" s="246">
        <v>2598590</v>
      </c>
      <c r="O2076" s="246">
        <v>9</v>
      </c>
      <c r="P2076" s="246">
        <v>43</v>
      </c>
      <c r="Q2076" s="246">
        <v>0</v>
      </c>
      <c r="R2076" s="246"/>
      <c r="S2076" s="246" t="s">
        <v>90</v>
      </c>
      <c r="T2076" s="246" t="s">
        <v>32</v>
      </c>
      <c r="U2076" s="246"/>
      <c r="V2076" t="str">
        <f>INDEX(樣區!H:H,MATCH(F2076,樣區!E:E,0))</f>
        <v>4月,6月</v>
      </c>
      <c r="W2076" s="3" t="str">
        <f t="shared" si="404"/>
        <v>Y</v>
      </c>
      <c r="X2076" s="3" t="str">
        <f t="shared" si="405"/>
        <v/>
      </c>
      <c r="Y2076" s="3" t="str">
        <f t="shared" si="406"/>
        <v/>
      </c>
      <c r="Z2076" s="3" t="str">
        <f t="shared" si="407"/>
        <v/>
      </c>
      <c r="AA2076" s="3" t="str">
        <f t="shared" si="408"/>
        <v/>
      </c>
      <c r="AB2076" s="249" t="str">
        <f t="shared" si="409"/>
        <v/>
      </c>
      <c r="AC2076" s="3" t="str">
        <f t="shared" si="410"/>
        <v/>
      </c>
      <c r="AD2076" s="5" t="str">
        <f t="shared" si="415"/>
        <v/>
      </c>
      <c r="AE2076" s="3" t="str">
        <f t="shared" si="411"/>
        <v/>
      </c>
      <c r="AF2076" s="3"/>
      <c r="AH2076">
        <f>MATCH(ROUND(M2076,0)&amp;ROUND(N2076,0),樣點!N:N,0)</f>
        <v>404</v>
      </c>
      <c r="AI2076" s="5">
        <f t="shared" si="412"/>
        <v>29.987499999988358</v>
      </c>
    </row>
    <row r="2077" spans="3:35">
      <c r="C2077" s="246" t="s">
        <v>1324</v>
      </c>
      <c r="D2077" s="246" t="s">
        <v>997</v>
      </c>
      <c r="E2077" s="246" t="s">
        <v>998</v>
      </c>
      <c r="F2077" s="246" t="s">
        <v>999</v>
      </c>
      <c r="G2077" s="246">
        <v>2019</v>
      </c>
      <c r="H2077" s="246">
        <v>5</v>
      </c>
      <c r="I2077" s="246">
        <v>2</v>
      </c>
      <c r="J2077" s="246">
        <v>1</v>
      </c>
      <c r="K2077" s="246" t="s">
        <v>1000</v>
      </c>
      <c r="L2077" s="247">
        <v>5</v>
      </c>
      <c r="M2077" s="246">
        <v>225035</v>
      </c>
      <c r="N2077" s="246">
        <v>2598794</v>
      </c>
      <c r="O2077" s="246">
        <v>9</v>
      </c>
      <c r="P2077" s="246">
        <v>25</v>
      </c>
      <c r="Q2077" s="246">
        <v>0</v>
      </c>
      <c r="R2077" s="246"/>
      <c r="S2077" s="246" t="s">
        <v>90</v>
      </c>
      <c r="T2077" s="246" t="s">
        <v>32</v>
      </c>
      <c r="U2077" s="246"/>
      <c r="V2077" t="str">
        <f>INDEX(樣區!H:H,MATCH(F2077,樣區!E:E,0))</f>
        <v>4月,6月</v>
      </c>
      <c r="W2077" s="3" t="str">
        <f t="shared" si="404"/>
        <v>Y</v>
      </c>
      <c r="X2077" s="3" t="str">
        <f t="shared" si="405"/>
        <v/>
      </c>
      <c r="Y2077" s="3" t="str">
        <f t="shared" si="406"/>
        <v/>
      </c>
      <c r="Z2077" s="3" t="str">
        <f t="shared" si="407"/>
        <v/>
      </c>
      <c r="AA2077" s="3" t="str">
        <f t="shared" si="408"/>
        <v/>
      </c>
      <c r="AB2077" s="249" t="str">
        <f t="shared" si="409"/>
        <v/>
      </c>
      <c r="AC2077" s="3" t="str">
        <f t="shared" si="410"/>
        <v/>
      </c>
      <c r="AD2077" s="5" t="str">
        <f t="shared" si="415"/>
        <v/>
      </c>
      <c r="AE2077" s="3" t="str">
        <f t="shared" si="411"/>
        <v/>
      </c>
      <c r="AF2077" s="3"/>
      <c r="AH2077">
        <f>MATCH(ROUND(M2077,0)&amp;ROUND(N2077,0),樣點!N:N,0)</f>
        <v>405</v>
      </c>
      <c r="AI2077" s="5">
        <f t="shared" si="412"/>
        <v>1.1805554968304932E-2</v>
      </c>
    </row>
    <row r="2078" spans="3:35">
      <c r="C2078" s="246" t="s">
        <v>1324</v>
      </c>
      <c r="D2078" s="246" t="s">
        <v>997</v>
      </c>
      <c r="E2078" s="246" t="s">
        <v>998</v>
      </c>
      <c r="F2078" s="246" t="s">
        <v>999</v>
      </c>
      <c r="G2078" s="246">
        <v>2019</v>
      </c>
      <c r="H2078" s="246">
        <v>5</v>
      </c>
      <c r="I2078" s="246">
        <v>2</v>
      </c>
      <c r="J2078" s="246">
        <v>1</v>
      </c>
      <c r="K2078" s="246" t="s">
        <v>1000</v>
      </c>
      <c r="L2078" s="247">
        <v>6</v>
      </c>
      <c r="M2078" s="246">
        <v>225413</v>
      </c>
      <c r="N2078" s="246">
        <v>2598394</v>
      </c>
      <c r="O2078" s="246">
        <v>9</v>
      </c>
      <c r="P2078" s="246">
        <v>42</v>
      </c>
      <c r="Q2078" s="246">
        <v>0</v>
      </c>
      <c r="R2078" s="246"/>
      <c r="S2078" s="246" t="s">
        <v>90</v>
      </c>
      <c r="T2078" s="246" t="s">
        <v>32</v>
      </c>
      <c r="U2078" s="246"/>
      <c r="V2078" t="str">
        <f>INDEX(樣區!H:H,MATCH(F2078,樣區!E:E,0))</f>
        <v>4月,6月</v>
      </c>
      <c r="W2078" s="3" t="str">
        <f t="shared" si="404"/>
        <v>Y</v>
      </c>
      <c r="X2078" s="3" t="str">
        <f t="shared" si="405"/>
        <v/>
      </c>
      <c r="Y2078" s="3" t="str">
        <f t="shared" si="406"/>
        <v/>
      </c>
      <c r="Z2078" s="3" t="str">
        <f t="shared" si="407"/>
        <v/>
      </c>
      <c r="AA2078" s="3" t="str">
        <f t="shared" si="408"/>
        <v/>
      </c>
      <c r="AB2078" s="249" t="str">
        <f t="shared" si="409"/>
        <v/>
      </c>
      <c r="AC2078" s="3" t="str">
        <f t="shared" si="410"/>
        <v/>
      </c>
      <c r="AD2078" s="5" t="str">
        <f t="shared" si="415"/>
        <v/>
      </c>
      <c r="AE2078" s="3" t="str">
        <f t="shared" si="411"/>
        <v/>
      </c>
      <c r="AF2078" s="3"/>
      <c r="AH2078">
        <f>MATCH(ROUND(M2078,0)&amp;ROUND(N2078,0),樣點!N:N,0)</f>
        <v>406</v>
      </c>
      <c r="AI2078" s="5" t="str">
        <f t="shared" si="412"/>
        <v/>
      </c>
    </row>
    <row r="2079" spans="3:35">
      <c r="C2079" s="246" t="s">
        <v>1324</v>
      </c>
      <c r="D2079" s="246" t="s">
        <v>997</v>
      </c>
      <c r="E2079" s="246" t="s">
        <v>1001</v>
      </c>
      <c r="F2079" s="246" t="s">
        <v>1002</v>
      </c>
      <c r="G2079" s="246">
        <v>2019</v>
      </c>
      <c r="H2079" s="246">
        <v>4</v>
      </c>
      <c r="I2079" s="246">
        <v>17</v>
      </c>
      <c r="J2079" s="246">
        <v>1</v>
      </c>
      <c r="K2079" s="246" t="s">
        <v>1003</v>
      </c>
      <c r="L2079" s="247">
        <v>1</v>
      </c>
      <c r="M2079" s="246">
        <v>219654</v>
      </c>
      <c r="N2079" s="246">
        <v>2599458</v>
      </c>
      <c r="O2079" s="246">
        <v>8</v>
      </c>
      <c r="P2079" s="246">
        <v>50</v>
      </c>
      <c r="Q2079" s="246">
        <v>0</v>
      </c>
      <c r="R2079" s="246"/>
      <c r="S2079" s="246" t="s">
        <v>90</v>
      </c>
      <c r="T2079" s="246" t="s">
        <v>133</v>
      </c>
      <c r="U2079" s="246"/>
      <c r="V2079" t="str">
        <f>INDEX(樣區!H:H,MATCH(F2079,樣區!E:E,0))</f>
        <v>4月,6月</v>
      </c>
      <c r="W2079" s="3" t="str">
        <f t="shared" si="404"/>
        <v>Y</v>
      </c>
      <c r="X2079" s="3" t="str">
        <f t="shared" si="405"/>
        <v/>
      </c>
      <c r="Y2079" s="3" t="str">
        <f t="shared" si="406"/>
        <v/>
      </c>
      <c r="Z2079" s="3" t="str">
        <f t="shared" si="407"/>
        <v/>
      </c>
      <c r="AA2079" s="3" t="str">
        <f t="shared" si="408"/>
        <v/>
      </c>
      <c r="AB2079" s="249" t="str">
        <f t="shared" si="409"/>
        <v/>
      </c>
      <c r="AC2079" s="3" t="str">
        <f t="shared" si="410"/>
        <v/>
      </c>
      <c r="AD2079" s="5" t="str">
        <f t="shared" si="415"/>
        <v/>
      </c>
      <c r="AE2079" s="3" t="str">
        <f t="shared" si="411"/>
        <v/>
      </c>
      <c r="AF2079" s="3"/>
      <c r="AH2079">
        <f>MATCH(ROUND(M2079,0)&amp;ROUND(N2079,0),樣點!N:N,0)</f>
        <v>407</v>
      </c>
      <c r="AI2079" s="5">
        <f t="shared" si="412"/>
        <v>9.7222219919785857E-3</v>
      </c>
    </row>
    <row r="2080" spans="3:35">
      <c r="C2080" s="246" t="s">
        <v>1324</v>
      </c>
      <c r="D2080" s="246" t="s">
        <v>997</v>
      </c>
      <c r="E2080" s="246" t="s">
        <v>1001</v>
      </c>
      <c r="F2080" s="246" t="s">
        <v>1002</v>
      </c>
      <c r="G2080" s="246">
        <v>2019</v>
      </c>
      <c r="H2080" s="246">
        <v>4</v>
      </c>
      <c r="I2080" s="246">
        <v>17</v>
      </c>
      <c r="J2080" s="246">
        <v>1</v>
      </c>
      <c r="K2080" s="246" t="s">
        <v>1003</v>
      </c>
      <c r="L2080" s="247">
        <v>2</v>
      </c>
      <c r="M2080" s="246">
        <v>219557</v>
      </c>
      <c r="N2080" s="246">
        <v>2599264</v>
      </c>
      <c r="O2080" s="246">
        <v>9</v>
      </c>
      <c r="P2080" s="246">
        <v>4</v>
      </c>
      <c r="Q2080" s="246">
        <v>0</v>
      </c>
      <c r="R2080" s="246"/>
      <c r="S2080" s="246" t="s">
        <v>90</v>
      </c>
      <c r="T2080" s="246" t="s">
        <v>133</v>
      </c>
      <c r="U2080" s="246"/>
      <c r="V2080" t="str">
        <f>INDEX(樣區!H:H,MATCH(F2080,樣區!E:E,0))</f>
        <v>4月,6月</v>
      </c>
      <c r="W2080" s="3" t="str">
        <f t="shared" si="404"/>
        <v>Y</v>
      </c>
      <c r="X2080" s="3" t="str">
        <f t="shared" si="405"/>
        <v/>
      </c>
      <c r="Y2080" s="3" t="str">
        <f t="shared" si="406"/>
        <v/>
      </c>
      <c r="Z2080" s="3" t="str">
        <f t="shared" si="407"/>
        <v/>
      </c>
      <c r="AA2080" s="3" t="str">
        <f t="shared" si="408"/>
        <v/>
      </c>
      <c r="AB2080" s="249" t="str">
        <f t="shared" si="409"/>
        <v/>
      </c>
      <c r="AC2080" s="3" t="str">
        <f t="shared" si="410"/>
        <v/>
      </c>
      <c r="AD2080" s="5" t="str">
        <f t="shared" si="415"/>
        <v/>
      </c>
      <c r="AE2080" s="3" t="str">
        <f t="shared" si="411"/>
        <v/>
      </c>
      <c r="AF2080" s="3"/>
      <c r="AH2080">
        <f>MATCH(ROUND(M2080,0)&amp;ROUND(N2080,0),樣點!N:N,0)</f>
        <v>408</v>
      </c>
      <c r="AI2080" s="5">
        <f t="shared" si="412"/>
        <v>9.7222230397164822E-3</v>
      </c>
    </row>
    <row r="2081" spans="3:35">
      <c r="C2081" s="246" t="s">
        <v>1324</v>
      </c>
      <c r="D2081" s="246" t="s">
        <v>997</v>
      </c>
      <c r="E2081" s="246" t="s">
        <v>1001</v>
      </c>
      <c r="F2081" s="246" t="s">
        <v>1002</v>
      </c>
      <c r="G2081" s="246">
        <v>2019</v>
      </c>
      <c r="H2081" s="246">
        <v>4</v>
      </c>
      <c r="I2081" s="246">
        <v>17</v>
      </c>
      <c r="J2081" s="246">
        <v>1</v>
      </c>
      <c r="K2081" s="246" t="s">
        <v>1003</v>
      </c>
      <c r="L2081" s="247">
        <v>3</v>
      </c>
      <c r="M2081" s="246">
        <v>219385</v>
      </c>
      <c r="N2081" s="246">
        <v>2599136</v>
      </c>
      <c r="O2081" s="246">
        <v>9</v>
      </c>
      <c r="P2081" s="246">
        <v>18</v>
      </c>
      <c r="Q2081" s="246">
        <v>0</v>
      </c>
      <c r="R2081" s="246"/>
      <c r="S2081" s="246" t="s">
        <v>90</v>
      </c>
      <c r="T2081" s="246" t="s">
        <v>133</v>
      </c>
      <c r="U2081" s="246"/>
      <c r="V2081" t="str">
        <f>INDEX(樣區!H:H,MATCH(F2081,樣區!E:E,0))</f>
        <v>4月,6月</v>
      </c>
      <c r="W2081" s="3" t="str">
        <f t="shared" si="404"/>
        <v>Y</v>
      </c>
      <c r="X2081" s="3" t="str">
        <f t="shared" si="405"/>
        <v/>
      </c>
      <c r="Y2081" s="3" t="str">
        <f t="shared" si="406"/>
        <v/>
      </c>
      <c r="Z2081" s="3" t="str">
        <f t="shared" si="407"/>
        <v/>
      </c>
      <c r="AA2081" s="3" t="str">
        <f t="shared" si="408"/>
        <v/>
      </c>
      <c r="AB2081" s="249" t="str">
        <f t="shared" si="409"/>
        <v/>
      </c>
      <c r="AC2081" s="3" t="str">
        <f t="shared" si="410"/>
        <v/>
      </c>
      <c r="AD2081" s="5" t="str">
        <f t="shared" si="415"/>
        <v/>
      </c>
      <c r="AE2081" s="3" t="str">
        <f t="shared" si="411"/>
        <v/>
      </c>
      <c r="AF2081" s="3"/>
      <c r="AH2081">
        <f>MATCH(ROUND(M2081,0)&amp;ROUND(N2081,0),樣點!N:N,0)</f>
        <v>409</v>
      </c>
      <c r="AI2081" s="5">
        <f t="shared" si="412"/>
        <v>7.6388879679143429E-3</v>
      </c>
    </row>
    <row r="2082" spans="3:35">
      <c r="C2082" s="246" t="s">
        <v>1324</v>
      </c>
      <c r="D2082" s="246" t="s">
        <v>997</v>
      </c>
      <c r="E2082" s="246" t="s">
        <v>1001</v>
      </c>
      <c r="F2082" s="246" t="s">
        <v>1002</v>
      </c>
      <c r="G2082" s="246">
        <v>2019</v>
      </c>
      <c r="H2082" s="246">
        <v>4</v>
      </c>
      <c r="I2082" s="246">
        <v>17</v>
      </c>
      <c r="J2082" s="246">
        <v>1</v>
      </c>
      <c r="K2082" s="246" t="s">
        <v>1003</v>
      </c>
      <c r="L2082" s="247">
        <v>4</v>
      </c>
      <c r="M2082" s="246">
        <v>219348</v>
      </c>
      <c r="N2082" s="246">
        <v>2598920</v>
      </c>
      <c r="O2082" s="246">
        <v>9</v>
      </c>
      <c r="P2082" s="246">
        <v>29</v>
      </c>
      <c r="Q2082" s="246">
        <v>0</v>
      </c>
      <c r="R2082" s="246"/>
      <c r="S2082" s="246" t="s">
        <v>90</v>
      </c>
      <c r="T2082" s="246" t="s">
        <v>54</v>
      </c>
      <c r="U2082" s="246"/>
      <c r="V2082" t="str">
        <f>INDEX(樣區!H:H,MATCH(F2082,樣區!E:E,0))</f>
        <v>4月,6月</v>
      </c>
      <c r="W2082" s="3" t="str">
        <f t="shared" si="404"/>
        <v>Y</v>
      </c>
      <c r="X2082" s="3" t="str">
        <f t="shared" si="405"/>
        <v/>
      </c>
      <c r="Y2082" s="3" t="str">
        <f t="shared" si="406"/>
        <v/>
      </c>
      <c r="Z2082" s="3" t="str">
        <f t="shared" si="407"/>
        <v/>
      </c>
      <c r="AA2082" s="3" t="str">
        <f t="shared" si="408"/>
        <v/>
      </c>
      <c r="AB2082" s="249" t="str">
        <f t="shared" si="409"/>
        <v/>
      </c>
      <c r="AC2082" s="3" t="str">
        <f t="shared" si="410"/>
        <v/>
      </c>
      <c r="AD2082" s="5" t="str">
        <f t="shared" si="415"/>
        <v/>
      </c>
      <c r="AE2082" s="3" t="str">
        <f t="shared" si="411"/>
        <v/>
      </c>
      <c r="AF2082" s="3"/>
      <c r="AH2082">
        <f>MATCH(ROUND(M2082,0)&amp;ROUND(N2082,0),樣點!N:N,0)</f>
        <v>410</v>
      </c>
      <c r="AI2082" s="5">
        <f t="shared" si="412"/>
        <v>7.6388890156522393E-3</v>
      </c>
    </row>
    <row r="2083" spans="3:35">
      <c r="C2083" s="246" t="s">
        <v>1324</v>
      </c>
      <c r="D2083" s="246" t="s">
        <v>997</v>
      </c>
      <c r="E2083" s="246" t="s">
        <v>1001</v>
      </c>
      <c r="F2083" s="246" t="s">
        <v>1002</v>
      </c>
      <c r="G2083" s="246">
        <v>2019</v>
      </c>
      <c r="H2083" s="246">
        <v>4</v>
      </c>
      <c r="I2083" s="246">
        <v>17</v>
      </c>
      <c r="J2083" s="246">
        <v>1</v>
      </c>
      <c r="K2083" s="246" t="s">
        <v>1003</v>
      </c>
      <c r="L2083" s="247">
        <v>5</v>
      </c>
      <c r="M2083" s="246">
        <v>219291</v>
      </c>
      <c r="N2083" s="246">
        <v>2598703</v>
      </c>
      <c r="O2083" s="246">
        <v>9</v>
      </c>
      <c r="P2083" s="246">
        <v>40</v>
      </c>
      <c r="Q2083" s="246">
        <v>0</v>
      </c>
      <c r="R2083" s="246"/>
      <c r="S2083" s="246" t="s">
        <v>90</v>
      </c>
      <c r="T2083" s="246" t="s">
        <v>32</v>
      </c>
      <c r="U2083" s="246"/>
      <c r="V2083" t="str">
        <f>INDEX(樣區!H:H,MATCH(F2083,樣區!E:E,0))</f>
        <v>4月,6月</v>
      </c>
      <c r="W2083" s="3" t="str">
        <f t="shared" si="404"/>
        <v>Y</v>
      </c>
      <c r="X2083" s="3" t="str">
        <f t="shared" si="405"/>
        <v/>
      </c>
      <c r="Y2083" s="3" t="str">
        <f t="shared" si="406"/>
        <v/>
      </c>
      <c r="Z2083" s="3" t="str">
        <f t="shared" si="407"/>
        <v/>
      </c>
      <c r="AA2083" s="3" t="str">
        <f t="shared" si="408"/>
        <v/>
      </c>
      <c r="AB2083" s="249" t="str">
        <f t="shared" si="409"/>
        <v/>
      </c>
      <c r="AC2083" s="3" t="str">
        <f t="shared" si="410"/>
        <v/>
      </c>
      <c r="AD2083" s="5" t="str">
        <f t="shared" si="415"/>
        <v/>
      </c>
      <c r="AE2083" s="3" t="str">
        <f t="shared" si="411"/>
        <v/>
      </c>
      <c r="AF2083" s="3"/>
      <c r="AH2083">
        <f>MATCH(ROUND(M2083,0)&amp;ROUND(N2083,0),樣點!N:N,0)</f>
        <v>411</v>
      </c>
      <c r="AI2083" s="5">
        <f t="shared" si="412"/>
        <v>6.9444450200535357E-3</v>
      </c>
    </row>
    <row r="2084" spans="3:35">
      <c r="C2084" s="246" t="s">
        <v>1324</v>
      </c>
      <c r="D2084" s="246" t="s">
        <v>997</v>
      </c>
      <c r="E2084" s="246" t="s">
        <v>1001</v>
      </c>
      <c r="F2084" s="246" t="s">
        <v>1002</v>
      </c>
      <c r="G2084" s="246">
        <v>2019</v>
      </c>
      <c r="H2084" s="246">
        <v>4</v>
      </c>
      <c r="I2084" s="246">
        <v>17</v>
      </c>
      <c r="J2084" s="246">
        <v>1</v>
      </c>
      <c r="K2084" s="246" t="s">
        <v>1003</v>
      </c>
      <c r="L2084" s="247">
        <v>6</v>
      </c>
      <c r="M2084" s="246">
        <v>219197</v>
      </c>
      <c r="N2084" s="246">
        <v>2598506</v>
      </c>
      <c r="O2084" s="246">
        <v>9</v>
      </c>
      <c r="P2084" s="246">
        <v>50</v>
      </c>
      <c r="Q2084" s="246">
        <v>0</v>
      </c>
      <c r="R2084" s="246"/>
      <c r="S2084" s="246" t="s">
        <v>90</v>
      </c>
      <c r="T2084" s="246" t="s">
        <v>133</v>
      </c>
      <c r="U2084" s="246"/>
      <c r="V2084" t="str">
        <f>INDEX(樣區!H:H,MATCH(F2084,樣區!E:E,0))</f>
        <v>4月,6月</v>
      </c>
      <c r="W2084" s="3" t="str">
        <f t="shared" si="404"/>
        <v>Y</v>
      </c>
      <c r="X2084" s="3" t="str">
        <f t="shared" si="405"/>
        <v/>
      </c>
      <c r="Y2084" s="3" t="str">
        <f t="shared" si="406"/>
        <v/>
      </c>
      <c r="Z2084" s="3" t="str">
        <f t="shared" si="407"/>
        <v/>
      </c>
      <c r="AA2084" s="3" t="str">
        <f t="shared" si="408"/>
        <v/>
      </c>
      <c r="AB2084" s="249" t="str">
        <f t="shared" si="409"/>
        <v/>
      </c>
      <c r="AC2084" s="3" t="str">
        <f t="shared" si="410"/>
        <v/>
      </c>
      <c r="AD2084" s="5" t="str">
        <f t="shared" si="415"/>
        <v/>
      </c>
      <c r="AE2084" s="3" t="str">
        <f t="shared" si="411"/>
        <v/>
      </c>
      <c r="AF2084" s="3"/>
      <c r="AH2084">
        <f>MATCH(ROUND(M2084,0)&amp;ROUND(N2084,0),樣點!N:N,0)</f>
        <v>412</v>
      </c>
      <c r="AI2084" s="5" t="str">
        <f t="shared" si="412"/>
        <v/>
      </c>
    </row>
    <row r="2085" spans="3:35">
      <c r="C2085" s="246" t="s">
        <v>1324</v>
      </c>
      <c r="D2085" s="246" t="s">
        <v>997</v>
      </c>
      <c r="E2085" s="246" t="s">
        <v>1004</v>
      </c>
      <c r="F2085" s="246" t="s">
        <v>1005</v>
      </c>
      <c r="G2085" s="246">
        <v>2019</v>
      </c>
      <c r="H2085" s="246">
        <v>4</v>
      </c>
      <c r="I2085" s="246">
        <v>12</v>
      </c>
      <c r="J2085" s="246">
        <v>1</v>
      </c>
      <c r="K2085" s="246" t="s">
        <v>1006</v>
      </c>
      <c r="L2085" s="247">
        <v>1</v>
      </c>
      <c r="M2085" s="246">
        <v>223896</v>
      </c>
      <c r="N2085" s="246">
        <v>2597446</v>
      </c>
      <c r="O2085" s="246">
        <v>8</v>
      </c>
      <c r="P2085" s="246">
        <v>48</v>
      </c>
      <c r="Q2085" s="246">
        <v>0</v>
      </c>
      <c r="R2085" s="246"/>
      <c r="S2085" s="246" t="s">
        <v>90</v>
      </c>
      <c r="T2085" s="246" t="s">
        <v>32</v>
      </c>
      <c r="U2085" s="246"/>
      <c r="V2085" t="str">
        <f>INDEX(樣區!H:H,MATCH(F2085,樣區!E:E,0))</f>
        <v>4月,6月</v>
      </c>
      <c r="W2085" s="3" t="str">
        <f t="shared" si="404"/>
        <v>Y</v>
      </c>
      <c r="X2085" s="3" t="str">
        <f t="shared" si="405"/>
        <v/>
      </c>
      <c r="Y2085" s="3" t="str">
        <f t="shared" si="406"/>
        <v/>
      </c>
      <c r="Z2085" s="3" t="str">
        <f t="shared" si="407"/>
        <v/>
      </c>
      <c r="AA2085" s="3" t="str">
        <f t="shared" si="408"/>
        <v/>
      </c>
      <c r="AB2085" s="249" t="str">
        <f t="shared" si="409"/>
        <v/>
      </c>
      <c r="AC2085" s="3" t="str">
        <f t="shared" si="410"/>
        <v/>
      </c>
      <c r="AD2085" s="5" t="str">
        <f t="shared" si="415"/>
        <v/>
      </c>
      <c r="AE2085" s="3" t="str">
        <f t="shared" si="411"/>
        <v/>
      </c>
      <c r="AF2085" s="3"/>
      <c r="AH2085">
        <f>MATCH(ROUND(M2085,0)&amp;ROUND(N2085,0),樣點!N:N,0)</f>
        <v>413</v>
      </c>
      <c r="AI2085" s="5">
        <f t="shared" si="412"/>
        <v>1.1805556016042829E-2</v>
      </c>
    </row>
    <row r="2086" spans="3:35">
      <c r="C2086" s="246" t="s">
        <v>1324</v>
      </c>
      <c r="D2086" s="246" t="s">
        <v>997</v>
      </c>
      <c r="E2086" s="246" t="s">
        <v>1004</v>
      </c>
      <c r="F2086" s="246" t="s">
        <v>1005</v>
      </c>
      <c r="G2086" s="246">
        <v>2019</v>
      </c>
      <c r="H2086" s="246">
        <v>4</v>
      </c>
      <c r="I2086" s="246">
        <v>12</v>
      </c>
      <c r="J2086" s="246">
        <v>1</v>
      </c>
      <c r="K2086" s="246" t="s">
        <v>1006</v>
      </c>
      <c r="L2086" s="247">
        <v>2</v>
      </c>
      <c r="M2086" s="246">
        <v>223713</v>
      </c>
      <c r="N2086" s="246">
        <v>2597577</v>
      </c>
      <c r="O2086" s="246">
        <v>9</v>
      </c>
      <c r="P2086" s="246">
        <v>5</v>
      </c>
      <c r="Q2086" s="246">
        <v>0</v>
      </c>
      <c r="R2086" s="246"/>
      <c r="S2086" s="246" t="s">
        <v>90</v>
      </c>
      <c r="T2086" s="246" t="s">
        <v>32</v>
      </c>
      <c r="U2086" s="246"/>
      <c r="V2086" t="str">
        <f>INDEX(樣區!H:H,MATCH(F2086,樣區!E:E,0))</f>
        <v>4月,6月</v>
      </c>
      <c r="W2086" s="3" t="str">
        <f t="shared" si="404"/>
        <v>Y</v>
      </c>
      <c r="X2086" s="3" t="str">
        <f t="shared" si="405"/>
        <v/>
      </c>
      <c r="Y2086" s="3" t="str">
        <f t="shared" si="406"/>
        <v/>
      </c>
      <c r="Z2086" s="3" t="str">
        <f t="shared" si="407"/>
        <v/>
      </c>
      <c r="AA2086" s="3" t="str">
        <f t="shared" si="408"/>
        <v/>
      </c>
      <c r="AB2086" s="249" t="str">
        <f t="shared" si="409"/>
        <v/>
      </c>
      <c r="AC2086" s="3" t="str">
        <f t="shared" si="410"/>
        <v/>
      </c>
      <c r="AD2086" s="5" t="str">
        <f t="shared" si="415"/>
        <v/>
      </c>
      <c r="AE2086" s="3" t="str">
        <f t="shared" si="411"/>
        <v/>
      </c>
      <c r="AF2086" s="3"/>
      <c r="AH2086">
        <f>MATCH(ROUND(M2086,0)&amp;ROUND(N2086,0),樣點!N:N,0)</f>
        <v>414</v>
      </c>
      <c r="AI2086" s="5">
        <f t="shared" si="412"/>
        <v>6.9444439723156393E-3</v>
      </c>
    </row>
    <row r="2087" spans="3:35">
      <c r="C2087" s="246" t="s">
        <v>1324</v>
      </c>
      <c r="D2087" s="246" t="s">
        <v>997</v>
      </c>
      <c r="E2087" s="246" t="s">
        <v>1004</v>
      </c>
      <c r="F2087" s="246" t="s">
        <v>1005</v>
      </c>
      <c r="G2087" s="246">
        <v>2019</v>
      </c>
      <c r="H2087" s="246">
        <v>4</v>
      </c>
      <c r="I2087" s="246">
        <v>12</v>
      </c>
      <c r="J2087" s="246">
        <v>1</v>
      </c>
      <c r="K2087" s="246" t="s">
        <v>1006</v>
      </c>
      <c r="L2087" s="247">
        <v>3</v>
      </c>
      <c r="M2087" s="246">
        <v>223582</v>
      </c>
      <c r="N2087" s="246">
        <v>2597761</v>
      </c>
      <c r="O2087" s="246">
        <v>9</v>
      </c>
      <c r="P2087" s="246">
        <v>15</v>
      </c>
      <c r="Q2087" s="246">
        <v>0</v>
      </c>
      <c r="R2087" s="246"/>
      <c r="S2087" s="246" t="s">
        <v>90</v>
      </c>
      <c r="T2087" s="246" t="s">
        <v>133</v>
      </c>
      <c r="U2087" s="246"/>
      <c r="V2087" t="str">
        <f>INDEX(樣區!H:H,MATCH(F2087,樣區!E:E,0))</f>
        <v>4月,6月</v>
      </c>
      <c r="W2087" s="3" t="str">
        <f t="shared" si="404"/>
        <v>Y</v>
      </c>
      <c r="X2087" s="3" t="str">
        <f t="shared" si="405"/>
        <v/>
      </c>
      <c r="Y2087" s="3" t="str">
        <f t="shared" si="406"/>
        <v/>
      </c>
      <c r="Z2087" s="3" t="str">
        <f t="shared" si="407"/>
        <v/>
      </c>
      <c r="AA2087" s="3" t="str">
        <f t="shared" si="408"/>
        <v/>
      </c>
      <c r="AB2087" s="249" t="str">
        <f t="shared" si="409"/>
        <v/>
      </c>
      <c r="AC2087" s="3" t="str">
        <f t="shared" si="410"/>
        <v/>
      </c>
      <c r="AD2087" s="5" t="str">
        <f t="shared" si="415"/>
        <v/>
      </c>
      <c r="AE2087" s="3" t="str">
        <f t="shared" si="411"/>
        <v/>
      </c>
      <c r="AF2087" s="3"/>
      <c r="AH2087">
        <f>MATCH(ROUND(M2087,0)&amp;ROUND(N2087,0),樣點!N:N,0)</f>
        <v>415</v>
      </c>
      <c r="AI2087" s="5">
        <f t="shared" si="412"/>
        <v>6.9444450200535357E-3</v>
      </c>
    </row>
    <row r="2088" spans="3:35">
      <c r="C2088" s="246" t="s">
        <v>1324</v>
      </c>
      <c r="D2088" s="246" t="s">
        <v>997</v>
      </c>
      <c r="E2088" s="246" t="s">
        <v>1004</v>
      </c>
      <c r="F2088" s="246" t="s">
        <v>1005</v>
      </c>
      <c r="G2088" s="246">
        <v>2019</v>
      </c>
      <c r="H2088" s="246">
        <v>4</v>
      </c>
      <c r="I2088" s="246">
        <v>12</v>
      </c>
      <c r="J2088" s="246">
        <v>1</v>
      </c>
      <c r="K2088" s="246" t="s">
        <v>1006</v>
      </c>
      <c r="L2088" s="247">
        <v>4</v>
      </c>
      <c r="M2088" s="246">
        <v>224112</v>
      </c>
      <c r="N2088" s="246">
        <v>2597482</v>
      </c>
      <c r="O2088" s="246">
        <v>9</v>
      </c>
      <c r="P2088" s="246">
        <v>25</v>
      </c>
      <c r="Q2088" s="246">
        <v>0</v>
      </c>
      <c r="R2088" s="246"/>
      <c r="S2088" s="246" t="s">
        <v>90</v>
      </c>
      <c r="T2088" s="246" t="s">
        <v>133</v>
      </c>
      <c r="U2088" s="246"/>
      <c r="V2088" t="str">
        <f>INDEX(樣區!H:H,MATCH(F2088,樣區!E:E,0))</f>
        <v>4月,6月</v>
      </c>
      <c r="W2088" s="3" t="str">
        <f t="shared" si="404"/>
        <v>Y</v>
      </c>
      <c r="X2088" s="3" t="str">
        <f t="shared" si="405"/>
        <v/>
      </c>
      <c r="Y2088" s="3" t="str">
        <f t="shared" si="406"/>
        <v/>
      </c>
      <c r="Z2088" s="3" t="str">
        <f t="shared" si="407"/>
        <v/>
      </c>
      <c r="AA2088" s="3" t="str">
        <f t="shared" si="408"/>
        <v/>
      </c>
      <c r="AB2088" s="249" t="str">
        <f t="shared" si="409"/>
        <v/>
      </c>
      <c r="AC2088" s="3" t="str">
        <f t="shared" si="410"/>
        <v/>
      </c>
      <c r="AD2088" s="5" t="str">
        <f t="shared" si="415"/>
        <v/>
      </c>
      <c r="AE2088" s="3" t="str">
        <f t="shared" si="411"/>
        <v/>
      </c>
      <c r="AF2088" s="3"/>
      <c r="AH2088">
        <f>MATCH(ROUND(M2088,0)&amp;ROUND(N2088,0),樣點!N:N,0)</f>
        <v>416</v>
      </c>
      <c r="AI2088" s="5">
        <f t="shared" si="412"/>
        <v>6.2499999767169356E-3</v>
      </c>
    </row>
    <row r="2089" spans="3:35">
      <c r="C2089" s="246" t="s">
        <v>1324</v>
      </c>
      <c r="D2089" s="246" t="s">
        <v>997</v>
      </c>
      <c r="E2089" s="246" t="s">
        <v>1004</v>
      </c>
      <c r="F2089" s="246" t="s">
        <v>1005</v>
      </c>
      <c r="G2089" s="246">
        <v>2019</v>
      </c>
      <c r="H2089" s="246">
        <v>4</v>
      </c>
      <c r="I2089" s="246">
        <v>12</v>
      </c>
      <c r="J2089" s="246">
        <v>1</v>
      </c>
      <c r="K2089" s="246" t="s">
        <v>1006</v>
      </c>
      <c r="L2089" s="247">
        <v>5</v>
      </c>
      <c r="M2089" s="246">
        <v>224140</v>
      </c>
      <c r="N2089" s="246">
        <v>2597706</v>
      </c>
      <c r="O2089" s="246">
        <v>9</v>
      </c>
      <c r="P2089" s="246">
        <v>34</v>
      </c>
      <c r="Q2089" s="246">
        <v>0</v>
      </c>
      <c r="R2089" s="246"/>
      <c r="S2089" s="246" t="s">
        <v>90</v>
      </c>
      <c r="T2089" s="246" t="s">
        <v>32</v>
      </c>
      <c r="U2089" s="246"/>
      <c r="V2089" t="str">
        <f>INDEX(樣區!H:H,MATCH(F2089,樣區!E:E,0))</f>
        <v>4月,6月</v>
      </c>
      <c r="W2089" s="3" t="str">
        <f t="shared" si="404"/>
        <v>Y</v>
      </c>
      <c r="X2089" s="3" t="str">
        <f t="shared" si="405"/>
        <v/>
      </c>
      <c r="Y2089" s="3" t="str">
        <f t="shared" si="406"/>
        <v/>
      </c>
      <c r="Z2089" s="3" t="str">
        <f t="shared" si="407"/>
        <v/>
      </c>
      <c r="AA2089" s="3" t="str">
        <f t="shared" si="408"/>
        <v/>
      </c>
      <c r="AB2089" s="249" t="str">
        <f t="shared" si="409"/>
        <v/>
      </c>
      <c r="AC2089" s="3" t="str">
        <f t="shared" si="410"/>
        <v/>
      </c>
      <c r="AD2089" s="5" t="str">
        <f t="shared" si="415"/>
        <v/>
      </c>
      <c r="AE2089" s="3" t="str">
        <f t="shared" si="411"/>
        <v/>
      </c>
      <c r="AF2089" s="3"/>
      <c r="AH2089">
        <f>MATCH(ROUND(M2089,0)&amp;ROUND(N2089,0),樣點!N:N,0)</f>
        <v>417</v>
      </c>
      <c r="AI2089" s="5">
        <f t="shared" si="412"/>
        <v>5.5555549915879965E-3</v>
      </c>
    </row>
    <row r="2090" spans="3:35">
      <c r="C2090" s="246" t="s">
        <v>1324</v>
      </c>
      <c r="D2090" s="246" t="s">
        <v>997</v>
      </c>
      <c r="E2090" s="246" t="s">
        <v>1004</v>
      </c>
      <c r="F2090" s="246" t="s">
        <v>1005</v>
      </c>
      <c r="G2090" s="246">
        <v>2019</v>
      </c>
      <c r="H2090" s="246">
        <v>4</v>
      </c>
      <c r="I2090" s="246">
        <v>12</v>
      </c>
      <c r="J2090" s="246">
        <v>1</v>
      </c>
      <c r="K2090" s="246" t="s">
        <v>1006</v>
      </c>
      <c r="L2090" s="247">
        <v>6</v>
      </c>
      <c r="M2090" s="246">
        <v>224091</v>
      </c>
      <c r="N2090" s="246">
        <v>2597917</v>
      </c>
      <c r="O2090" s="246">
        <v>9</v>
      </c>
      <c r="P2090" s="246">
        <v>42</v>
      </c>
      <c r="Q2090" s="246">
        <v>0</v>
      </c>
      <c r="R2090" s="246"/>
      <c r="S2090" s="246" t="s">
        <v>90</v>
      </c>
      <c r="T2090" s="246" t="s">
        <v>32</v>
      </c>
      <c r="U2090" s="246"/>
      <c r="V2090" t="str">
        <f>INDEX(樣區!H:H,MATCH(F2090,樣區!E:E,0))</f>
        <v>4月,6月</v>
      </c>
      <c r="W2090" s="3" t="str">
        <f t="shared" si="404"/>
        <v>Y</v>
      </c>
      <c r="X2090" s="3" t="str">
        <f t="shared" si="405"/>
        <v/>
      </c>
      <c r="Y2090" s="3" t="str">
        <f t="shared" si="406"/>
        <v/>
      </c>
      <c r="Z2090" s="3" t="str">
        <f t="shared" si="407"/>
        <v/>
      </c>
      <c r="AA2090" s="3" t="str">
        <f t="shared" si="408"/>
        <v/>
      </c>
      <c r="AB2090" s="249" t="str">
        <f t="shared" si="409"/>
        <v/>
      </c>
      <c r="AC2090" s="3" t="str">
        <f t="shared" si="410"/>
        <v/>
      </c>
      <c r="AD2090" s="5" t="str">
        <f t="shared" si="415"/>
        <v/>
      </c>
      <c r="AE2090" s="3" t="str">
        <f t="shared" si="411"/>
        <v/>
      </c>
      <c r="AF2090" s="3"/>
      <c r="AH2090">
        <f>MATCH(ROUND(M2090,0)&amp;ROUND(N2090,0),樣點!N:N,0)</f>
        <v>418</v>
      </c>
      <c r="AI2090" s="5" t="str">
        <f t="shared" si="412"/>
        <v/>
      </c>
    </row>
    <row r="2091" spans="3:35">
      <c r="C2091" s="246" t="s">
        <v>1324</v>
      </c>
      <c r="D2091" s="246" t="s">
        <v>997</v>
      </c>
      <c r="E2091" s="246" t="s">
        <v>1007</v>
      </c>
      <c r="F2091" s="246" t="s">
        <v>1008</v>
      </c>
      <c r="G2091" s="246">
        <v>2019</v>
      </c>
      <c r="H2091" s="246">
        <v>5</v>
      </c>
      <c r="I2091" s="246">
        <v>22</v>
      </c>
      <c r="J2091" s="246">
        <v>1</v>
      </c>
      <c r="K2091" s="246" t="s">
        <v>1009</v>
      </c>
      <c r="L2091" s="247">
        <v>1</v>
      </c>
      <c r="M2091" s="246">
        <v>214551</v>
      </c>
      <c r="N2091" s="246">
        <v>2594571</v>
      </c>
      <c r="O2091" s="246">
        <v>6</v>
      </c>
      <c r="P2091" s="246">
        <v>30</v>
      </c>
      <c r="Q2091" s="246">
        <v>0</v>
      </c>
      <c r="R2091" s="246"/>
      <c r="S2091" s="246" t="s">
        <v>90</v>
      </c>
      <c r="T2091" s="246" t="s">
        <v>32</v>
      </c>
      <c r="U2091" s="246"/>
      <c r="V2091" t="str">
        <f>INDEX(樣區!H:H,MATCH(F2091,樣區!E:E,0))</f>
        <v>3月,5月</v>
      </c>
      <c r="W2091" s="3" t="str">
        <f t="shared" si="404"/>
        <v>Y</v>
      </c>
      <c r="X2091" s="3" t="str">
        <f t="shared" si="405"/>
        <v/>
      </c>
      <c r="Y2091" s="3" t="str">
        <f t="shared" si="406"/>
        <v/>
      </c>
      <c r="Z2091" s="3" t="str">
        <f t="shared" si="407"/>
        <v/>
      </c>
      <c r="AA2091" s="3" t="str">
        <f t="shared" si="408"/>
        <v/>
      </c>
      <c r="AB2091" s="249" t="str">
        <f t="shared" si="409"/>
        <v/>
      </c>
      <c r="AC2091" s="3" t="str">
        <f t="shared" si="410"/>
        <v/>
      </c>
      <c r="AD2091" s="5" t="str">
        <f t="shared" si="415"/>
        <v/>
      </c>
      <c r="AE2091" s="3" t="str">
        <f t="shared" si="411"/>
        <v/>
      </c>
      <c r="AF2091" s="3"/>
      <c r="AH2091">
        <f>MATCH(ROUND(M2091,0)&amp;ROUND(N2091,0),樣點!N:N,0)</f>
        <v>419</v>
      </c>
      <c r="AI2091" s="5">
        <f t="shared" si="412"/>
        <v>1.0416666977107525E-2</v>
      </c>
    </row>
    <row r="2092" spans="3:35">
      <c r="C2092" s="246" t="s">
        <v>1324</v>
      </c>
      <c r="D2092" s="246" t="s">
        <v>997</v>
      </c>
      <c r="E2092" s="246" t="s">
        <v>1007</v>
      </c>
      <c r="F2092" s="246" t="s">
        <v>1008</v>
      </c>
      <c r="G2092" s="246">
        <v>2019</v>
      </c>
      <c r="H2092" s="246">
        <v>5</v>
      </c>
      <c r="I2092" s="246">
        <v>22</v>
      </c>
      <c r="J2092" s="246">
        <v>1</v>
      </c>
      <c r="K2092" s="246" t="s">
        <v>1009</v>
      </c>
      <c r="L2092" s="247">
        <v>2</v>
      </c>
      <c r="M2092" s="246">
        <v>214380</v>
      </c>
      <c r="N2092" s="246">
        <v>2594708</v>
      </c>
      <c r="O2092" s="246">
        <v>6</v>
      </c>
      <c r="P2092" s="246">
        <v>45</v>
      </c>
      <c r="Q2092" s="246">
        <v>0</v>
      </c>
      <c r="R2092" s="246"/>
      <c r="S2092" s="246" t="s">
        <v>90</v>
      </c>
      <c r="T2092" s="246" t="s">
        <v>133</v>
      </c>
      <c r="U2092" s="246"/>
      <c r="V2092" t="str">
        <f>INDEX(樣區!H:H,MATCH(F2092,樣區!E:E,0))</f>
        <v>3月,5月</v>
      </c>
      <c r="W2092" s="3" t="str">
        <f t="shared" si="404"/>
        <v>Y</v>
      </c>
      <c r="X2092" s="3" t="str">
        <f t="shared" si="405"/>
        <v/>
      </c>
      <c r="Y2092" s="3" t="str">
        <f t="shared" si="406"/>
        <v/>
      </c>
      <c r="Z2092" s="3" t="str">
        <f t="shared" si="407"/>
        <v/>
      </c>
      <c r="AA2092" s="3" t="str">
        <f t="shared" si="408"/>
        <v/>
      </c>
      <c r="AB2092" s="249" t="str">
        <f t="shared" si="409"/>
        <v/>
      </c>
      <c r="AC2092" s="3" t="str">
        <f t="shared" si="410"/>
        <v/>
      </c>
      <c r="AD2092" s="5" t="str">
        <f t="shared" si="415"/>
        <v/>
      </c>
      <c r="AE2092" s="3" t="str">
        <f t="shared" si="411"/>
        <v/>
      </c>
      <c r="AF2092" s="3"/>
      <c r="AH2092">
        <f>MATCH(ROUND(M2092,0)&amp;ROUND(N2092,0),樣點!N:N,0)</f>
        <v>420</v>
      </c>
      <c r="AI2092" s="5">
        <f t="shared" si="412"/>
        <v>1.0416665987577289E-2</v>
      </c>
    </row>
    <row r="2093" spans="3:35">
      <c r="C2093" s="246" t="s">
        <v>1324</v>
      </c>
      <c r="D2093" s="246" t="s">
        <v>997</v>
      </c>
      <c r="E2093" s="246" t="s">
        <v>1007</v>
      </c>
      <c r="F2093" s="246" t="s">
        <v>1008</v>
      </c>
      <c r="G2093" s="246">
        <v>2019</v>
      </c>
      <c r="H2093" s="246">
        <v>5</v>
      </c>
      <c r="I2093" s="246">
        <v>22</v>
      </c>
      <c r="J2093" s="246">
        <v>1</v>
      </c>
      <c r="K2093" s="246" t="s">
        <v>1009</v>
      </c>
      <c r="L2093" s="247">
        <v>3</v>
      </c>
      <c r="M2093" s="246">
        <v>214222</v>
      </c>
      <c r="N2093" s="246">
        <v>2594865</v>
      </c>
      <c r="O2093" s="246">
        <v>7</v>
      </c>
      <c r="P2093" s="246">
        <v>0</v>
      </c>
      <c r="Q2093" s="246">
        <v>0</v>
      </c>
      <c r="R2093" s="246"/>
      <c r="S2093" s="246" t="s">
        <v>90</v>
      </c>
      <c r="T2093" s="246" t="s">
        <v>133</v>
      </c>
      <c r="U2093" s="246"/>
      <c r="V2093" t="str">
        <f>INDEX(樣區!H:H,MATCH(F2093,樣區!E:E,0))</f>
        <v>3月,5月</v>
      </c>
      <c r="W2093" s="3" t="str">
        <f t="shared" si="404"/>
        <v>Y</v>
      </c>
      <c r="X2093" s="3" t="str">
        <f t="shared" si="405"/>
        <v/>
      </c>
      <c r="Y2093" s="3" t="str">
        <f t="shared" si="406"/>
        <v/>
      </c>
      <c r="Z2093" s="3" t="str">
        <f t="shared" si="407"/>
        <v/>
      </c>
      <c r="AA2093" s="3" t="str">
        <f t="shared" si="408"/>
        <v/>
      </c>
      <c r="AB2093" s="249" t="str">
        <f t="shared" si="409"/>
        <v/>
      </c>
      <c r="AC2093" s="3" t="str">
        <f t="shared" si="410"/>
        <v/>
      </c>
      <c r="AD2093" s="5" t="str">
        <f t="shared" si="415"/>
        <v/>
      </c>
      <c r="AE2093" s="3" t="str">
        <f t="shared" si="411"/>
        <v/>
      </c>
      <c r="AF2093" s="3"/>
      <c r="AH2093">
        <f>MATCH(ROUND(M2093,0)&amp;ROUND(N2093,0),樣點!N:N,0)</f>
        <v>421</v>
      </c>
      <c r="AI2093" s="5">
        <f t="shared" si="412"/>
        <v>1.0416667035315186E-2</v>
      </c>
    </row>
    <row r="2094" spans="3:35">
      <c r="C2094" s="246" t="s">
        <v>1324</v>
      </c>
      <c r="D2094" s="246" t="s">
        <v>997</v>
      </c>
      <c r="E2094" s="246" t="s">
        <v>1007</v>
      </c>
      <c r="F2094" s="246" t="s">
        <v>1008</v>
      </c>
      <c r="G2094" s="246">
        <v>2019</v>
      </c>
      <c r="H2094" s="246">
        <v>5</v>
      </c>
      <c r="I2094" s="246">
        <v>22</v>
      </c>
      <c r="J2094" s="246">
        <v>1</v>
      </c>
      <c r="K2094" s="246" t="s">
        <v>1009</v>
      </c>
      <c r="L2094" s="247">
        <v>4</v>
      </c>
      <c r="M2094" s="246">
        <v>214739</v>
      </c>
      <c r="N2094" s="246">
        <v>2594453</v>
      </c>
      <c r="O2094" s="246">
        <v>7</v>
      </c>
      <c r="P2094" s="246">
        <v>15</v>
      </c>
      <c r="Q2094" s="246">
        <v>0</v>
      </c>
      <c r="R2094" s="246"/>
      <c r="S2094" s="246" t="s">
        <v>90</v>
      </c>
      <c r="T2094" s="246" t="s">
        <v>133</v>
      </c>
      <c r="U2094" s="246"/>
      <c r="V2094" t="str">
        <f>INDEX(樣區!H:H,MATCH(F2094,樣區!E:E,0))</f>
        <v>3月,5月</v>
      </c>
      <c r="W2094" s="3" t="str">
        <f t="shared" si="404"/>
        <v>Y</v>
      </c>
      <c r="X2094" s="3" t="str">
        <f t="shared" si="405"/>
        <v/>
      </c>
      <c r="Y2094" s="3" t="str">
        <f t="shared" si="406"/>
        <v/>
      </c>
      <c r="Z2094" s="3" t="str">
        <f t="shared" si="407"/>
        <v/>
      </c>
      <c r="AA2094" s="3" t="str">
        <f t="shared" si="408"/>
        <v/>
      </c>
      <c r="AB2094" s="249" t="str">
        <f t="shared" si="409"/>
        <v/>
      </c>
      <c r="AC2094" s="3" t="str">
        <f t="shared" si="410"/>
        <v/>
      </c>
      <c r="AD2094" s="5" t="str">
        <f t="shared" si="415"/>
        <v/>
      </c>
      <c r="AE2094" s="3" t="str">
        <f t="shared" si="411"/>
        <v/>
      </c>
      <c r="AF2094" s="3"/>
      <c r="AH2094">
        <f>MATCH(ROUND(M2094,0)&amp;ROUND(N2094,0),樣點!N:N,0)</f>
        <v>422</v>
      </c>
      <c r="AI2094" s="5">
        <f t="shared" si="412"/>
        <v>1.0416666977107525E-2</v>
      </c>
    </row>
    <row r="2095" spans="3:35">
      <c r="C2095" s="246" t="s">
        <v>1324</v>
      </c>
      <c r="D2095" s="246" t="s">
        <v>997</v>
      </c>
      <c r="E2095" s="246" t="s">
        <v>1007</v>
      </c>
      <c r="F2095" s="246" t="s">
        <v>1008</v>
      </c>
      <c r="G2095" s="246">
        <v>2019</v>
      </c>
      <c r="H2095" s="246">
        <v>5</v>
      </c>
      <c r="I2095" s="246">
        <v>22</v>
      </c>
      <c r="J2095" s="246">
        <v>1</v>
      </c>
      <c r="K2095" s="246" t="s">
        <v>1009</v>
      </c>
      <c r="L2095" s="247">
        <v>5</v>
      </c>
      <c r="M2095" s="246">
        <v>214951</v>
      </c>
      <c r="N2095" s="246">
        <v>2594391</v>
      </c>
      <c r="O2095" s="246">
        <v>7</v>
      </c>
      <c r="P2095" s="246">
        <v>30</v>
      </c>
      <c r="Q2095" s="246">
        <v>0</v>
      </c>
      <c r="R2095" s="246"/>
      <c r="S2095" s="246" t="s">
        <v>90</v>
      </c>
      <c r="T2095" s="246" t="s">
        <v>133</v>
      </c>
      <c r="U2095" s="246"/>
      <c r="V2095" t="str">
        <f>INDEX(樣區!H:H,MATCH(F2095,樣區!E:E,0))</f>
        <v>3月,5月</v>
      </c>
      <c r="W2095" s="3" t="str">
        <f t="shared" si="404"/>
        <v>Y</v>
      </c>
      <c r="X2095" s="3" t="str">
        <f t="shared" si="405"/>
        <v/>
      </c>
      <c r="Y2095" s="3" t="str">
        <f t="shared" si="406"/>
        <v/>
      </c>
      <c r="Z2095" s="3" t="str">
        <f t="shared" si="407"/>
        <v/>
      </c>
      <c r="AA2095" s="3" t="str">
        <f t="shared" si="408"/>
        <v/>
      </c>
      <c r="AB2095" s="249" t="str">
        <f t="shared" si="409"/>
        <v/>
      </c>
      <c r="AC2095" s="3" t="str">
        <f t="shared" si="410"/>
        <v/>
      </c>
      <c r="AD2095" s="5" t="str">
        <f t="shared" si="415"/>
        <v/>
      </c>
      <c r="AE2095" s="3" t="str">
        <f t="shared" si="411"/>
        <v/>
      </c>
      <c r="AF2095" s="3"/>
      <c r="AH2095">
        <f>MATCH(ROUND(M2095,0)&amp;ROUND(N2095,0),樣點!N:N,0)</f>
        <v>423</v>
      </c>
      <c r="AI2095" s="5">
        <f t="shared" si="412"/>
        <v>1.0416665987577289E-2</v>
      </c>
    </row>
    <row r="2096" spans="3:35">
      <c r="C2096" s="246" t="s">
        <v>1324</v>
      </c>
      <c r="D2096" s="246" t="s">
        <v>997</v>
      </c>
      <c r="E2096" s="246" t="s">
        <v>1007</v>
      </c>
      <c r="F2096" s="246" t="s">
        <v>1008</v>
      </c>
      <c r="G2096" s="246">
        <v>2019</v>
      </c>
      <c r="H2096" s="246">
        <v>5</v>
      </c>
      <c r="I2096" s="246">
        <v>22</v>
      </c>
      <c r="J2096" s="246">
        <v>1</v>
      </c>
      <c r="K2096" s="246" t="s">
        <v>1009</v>
      </c>
      <c r="L2096" s="247">
        <v>6</v>
      </c>
      <c r="M2096" s="246">
        <v>215113</v>
      </c>
      <c r="N2096" s="246">
        <v>2594552</v>
      </c>
      <c r="O2096" s="246">
        <v>7</v>
      </c>
      <c r="P2096" s="246">
        <v>45</v>
      </c>
      <c r="Q2096" s="246">
        <v>0</v>
      </c>
      <c r="R2096" s="246"/>
      <c r="S2096" s="246" t="s">
        <v>90</v>
      </c>
      <c r="T2096" s="246" t="s">
        <v>230</v>
      </c>
      <c r="U2096" s="246"/>
      <c r="V2096" t="str">
        <f>INDEX(樣區!H:H,MATCH(F2096,樣區!E:E,0))</f>
        <v>3月,5月</v>
      </c>
      <c r="W2096" s="3" t="str">
        <f t="shared" si="404"/>
        <v>Y</v>
      </c>
      <c r="X2096" s="3" t="str">
        <f t="shared" si="405"/>
        <v/>
      </c>
      <c r="Y2096" s="3" t="str">
        <f t="shared" si="406"/>
        <v/>
      </c>
      <c r="Z2096" s="3" t="str">
        <f t="shared" si="407"/>
        <v/>
      </c>
      <c r="AA2096" s="3" t="str">
        <f t="shared" si="408"/>
        <v/>
      </c>
      <c r="AB2096" s="249" t="str">
        <f t="shared" si="409"/>
        <v/>
      </c>
      <c r="AC2096" s="3" t="str">
        <f t="shared" si="410"/>
        <v/>
      </c>
      <c r="AD2096" s="5" t="str">
        <f t="shared" si="415"/>
        <v/>
      </c>
      <c r="AE2096" s="3" t="str">
        <f t="shared" si="411"/>
        <v/>
      </c>
      <c r="AF2096" s="3"/>
      <c r="AH2096">
        <f>MATCH(ROUND(M2096,0)&amp;ROUND(N2096,0),樣點!N:N,0)</f>
        <v>424</v>
      </c>
      <c r="AI2096" s="5" t="str">
        <f t="shared" si="412"/>
        <v/>
      </c>
    </row>
    <row r="2097" spans="3:35">
      <c r="C2097" s="246" t="s">
        <v>1324</v>
      </c>
      <c r="D2097" s="246" t="s">
        <v>997</v>
      </c>
      <c r="E2097" s="246" t="s">
        <v>1010</v>
      </c>
      <c r="F2097" s="246" t="s">
        <v>1011</v>
      </c>
      <c r="G2097" s="246">
        <v>2019</v>
      </c>
      <c r="H2097" s="246">
        <v>4</v>
      </c>
      <c r="I2097" s="246">
        <v>16</v>
      </c>
      <c r="J2097" s="246">
        <v>1</v>
      </c>
      <c r="K2097" s="246" t="s">
        <v>1012</v>
      </c>
      <c r="L2097" s="247">
        <v>1</v>
      </c>
      <c r="M2097" s="246">
        <v>221887</v>
      </c>
      <c r="N2097" s="246">
        <v>2601199</v>
      </c>
      <c r="O2097" s="246">
        <v>9</v>
      </c>
      <c r="P2097" s="246">
        <v>33</v>
      </c>
      <c r="Q2097" s="246">
        <v>0</v>
      </c>
      <c r="R2097" s="246"/>
      <c r="S2097" s="246" t="s">
        <v>90</v>
      </c>
      <c r="T2097" s="246" t="s">
        <v>133</v>
      </c>
      <c r="U2097" s="246"/>
      <c r="V2097" t="str">
        <f>INDEX(樣區!H:H,MATCH(F2097,樣區!E:E,0))</f>
        <v>4月,6月</v>
      </c>
      <c r="W2097" s="3" t="str">
        <f t="shared" si="404"/>
        <v>Y</v>
      </c>
      <c r="X2097" s="3" t="str">
        <f t="shared" si="405"/>
        <v/>
      </c>
      <c r="Y2097" s="3" t="str">
        <f t="shared" si="406"/>
        <v/>
      </c>
      <c r="Z2097" s="3" t="str">
        <f t="shared" si="407"/>
        <v/>
      </c>
      <c r="AA2097" s="3" t="str">
        <f t="shared" si="408"/>
        <v/>
      </c>
      <c r="AB2097" s="249" t="str">
        <f t="shared" si="409"/>
        <v/>
      </c>
      <c r="AC2097" s="3" t="str">
        <f t="shared" si="410"/>
        <v/>
      </c>
      <c r="AD2097" s="5" t="str">
        <f t="shared" si="415"/>
        <v>需計滿6分鐘</v>
      </c>
      <c r="AE2097" s="3" t="str">
        <f t="shared" si="411"/>
        <v/>
      </c>
      <c r="AF2097" s="3"/>
      <c r="AH2097">
        <f>MATCH(ROUND(M2097,0)&amp;ROUND(N2097,0),樣點!N:N,0)</f>
        <v>425</v>
      </c>
      <c r="AI2097" s="5">
        <f t="shared" si="412"/>
        <v>3.4722220152616501E-3</v>
      </c>
    </row>
    <row r="2098" spans="3:35">
      <c r="C2098" s="246" t="s">
        <v>1324</v>
      </c>
      <c r="D2098" s="246" t="s">
        <v>997</v>
      </c>
      <c r="E2098" s="246" t="s">
        <v>1010</v>
      </c>
      <c r="F2098" s="246" t="s">
        <v>1011</v>
      </c>
      <c r="G2098" s="246">
        <v>2019</v>
      </c>
      <c r="H2098" s="246">
        <v>4</v>
      </c>
      <c r="I2098" s="246">
        <v>16</v>
      </c>
      <c r="J2098" s="246">
        <v>1</v>
      </c>
      <c r="K2098" s="246" t="s">
        <v>1012</v>
      </c>
      <c r="L2098" s="247">
        <v>2</v>
      </c>
      <c r="M2098" s="246">
        <v>222080</v>
      </c>
      <c r="N2098" s="246">
        <v>2601082</v>
      </c>
      <c r="O2098" s="246">
        <v>9</v>
      </c>
      <c r="P2098" s="246">
        <v>38</v>
      </c>
      <c r="Q2098" s="246">
        <v>0</v>
      </c>
      <c r="R2098" s="246"/>
      <c r="S2098" s="246" t="s">
        <v>90</v>
      </c>
      <c r="T2098" s="246" t="s">
        <v>133</v>
      </c>
      <c r="U2098" s="246"/>
      <c r="V2098" t="str">
        <f>INDEX(樣區!H:H,MATCH(F2098,樣區!E:E,0))</f>
        <v>4月,6月</v>
      </c>
      <c r="W2098" s="3" t="str">
        <f t="shared" si="404"/>
        <v>Y</v>
      </c>
      <c r="X2098" s="3" t="str">
        <f t="shared" si="405"/>
        <v/>
      </c>
      <c r="Y2098" s="3" t="str">
        <f t="shared" si="406"/>
        <v/>
      </c>
      <c r="Z2098" s="3" t="str">
        <f t="shared" si="407"/>
        <v/>
      </c>
      <c r="AA2098" s="3" t="str">
        <f t="shared" si="408"/>
        <v/>
      </c>
      <c r="AB2098" s="249" t="str">
        <f t="shared" si="409"/>
        <v/>
      </c>
      <c r="AC2098" s="3" t="str">
        <f t="shared" si="410"/>
        <v/>
      </c>
      <c r="AD2098" s="5" t="str">
        <f t="shared" si="415"/>
        <v>需計滿6分鐘</v>
      </c>
      <c r="AE2098" s="3" t="str">
        <f t="shared" si="411"/>
        <v/>
      </c>
      <c r="AF2098" s="3"/>
      <c r="AH2098">
        <f>MATCH(ROUND(M2098,0)&amp;ROUND(N2098,0),樣點!N:N,0)</f>
        <v>426</v>
      </c>
      <c r="AI2098" s="5">
        <f t="shared" si="412"/>
        <v>1.3888889807276428E-3</v>
      </c>
    </row>
    <row r="2099" spans="3:35">
      <c r="C2099" s="246" t="s">
        <v>1324</v>
      </c>
      <c r="D2099" s="246" t="s">
        <v>997</v>
      </c>
      <c r="E2099" s="246" t="s">
        <v>1010</v>
      </c>
      <c r="F2099" s="246" t="s">
        <v>1011</v>
      </c>
      <c r="G2099" s="246">
        <v>2019</v>
      </c>
      <c r="H2099" s="246">
        <v>4</v>
      </c>
      <c r="I2099" s="246">
        <v>16</v>
      </c>
      <c r="J2099" s="246">
        <v>1</v>
      </c>
      <c r="K2099" s="246" t="s">
        <v>1012</v>
      </c>
      <c r="L2099" s="247">
        <v>3</v>
      </c>
      <c r="M2099" s="246">
        <v>221894</v>
      </c>
      <c r="N2099" s="246">
        <v>2600960</v>
      </c>
      <c r="O2099" s="246">
        <v>9</v>
      </c>
      <c r="P2099" s="246">
        <v>40</v>
      </c>
      <c r="Q2099" s="246">
        <v>0</v>
      </c>
      <c r="R2099" s="246"/>
      <c r="S2099" s="246" t="s">
        <v>90</v>
      </c>
      <c r="T2099" s="246" t="s">
        <v>133</v>
      </c>
      <c r="U2099" s="246"/>
      <c r="V2099" t="str">
        <f>INDEX(樣區!H:H,MATCH(F2099,樣區!E:E,0))</f>
        <v>4月,6月</v>
      </c>
      <c r="W2099" s="3" t="str">
        <f t="shared" si="404"/>
        <v>Y</v>
      </c>
      <c r="X2099" s="3" t="str">
        <f t="shared" si="405"/>
        <v/>
      </c>
      <c r="Y2099" s="3" t="str">
        <f t="shared" si="406"/>
        <v/>
      </c>
      <c r="Z2099" s="3" t="str">
        <f t="shared" si="407"/>
        <v/>
      </c>
      <c r="AA2099" s="3" t="str">
        <f t="shared" si="408"/>
        <v/>
      </c>
      <c r="AB2099" s="249" t="str">
        <f t="shared" si="409"/>
        <v/>
      </c>
      <c r="AC2099" s="3" t="str">
        <f t="shared" si="410"/>
        <v/>
      </c>
      <c r="AD2099" s="5" t="str">
        <f t="shared" si="415"/>
        <v/>
      </c>
      <c r="AE2099" s="3" t="str">
        <f t="shared" si="411"/>
        <v/>
      </c>
      <c r="AF2099" s="3"/>
      <c r="AH2099">
        <f>MATCH(ROUND(M2099,0)&amp;ROUND(N2099,0),樣點!N:N,0)</f>
        <v>427</v>
      </c>
      <c r="AI2099" s="5">
        <f t="shared" si="412"/>
        <v>1.3888888992369175E-2</v>
      </c>
    </row>
    <row r="2100" spans="3:35">
      <c r="C2100" s="246" t="s">
        <v>1324</v>
      </c>
      <c r="D2100" s="246" t="s">
        <v>997</v>
      </c>
      <c r="E2100" s="246" t="s">
        <v>1010</v>
      </c>
      <c r="F2100" s="246" t="s">
        <v>1011</v>
      </c>
      <c r="G2100" s="246">
        <v>2019</v>
      </c>
      <c r="H2100" s="246">
        <v>4</v>
      </c>
      <c r="I2100" s="246">
        <v>16</v>
      </c>
      <c r="J2100" s="246">
        <v>1</v>
      </c>
      <c r="K2100" s="246" t="s">
        <v>1012</v>
      </c>
      <c r="L2100" s="247">
        <v>4</v>
      </c>
      <c r="M2100" s="246">
        <v>221743</v>
      </c>
      <c r="N2100" s="246">
        <v>2600792</v>
      </c>
      <c r="O2100" s="246">
        <v>9</v>
      </c>
      <c r="P2100" s="246">
        <v>20</v>
      </c>
      <c r="Q2100" s="246">
        <v>0</v>
      </c>
      <c r="R2100" s="246"/>
      <c r="S2100" s="246" t="s">
        <v>90</v>
      </c>
      <c r="T2100" s="246" t="s">
        <v>133</v>
      </c>
      <c r="U2100" s="246"/>
      <c r="V2100" t="str">
        <f>INDEX(樣區!H:H,MATCH(F2100,樣區!E:E,0))</f>
        <v>4月,6月</v>
      </c>
      <c r="W2100" s="3" t="str">
        <f t="shared" si="404"/>
        <v>Y</v>
      </c>
      <c r="X2100" s="3" t="str">
        <f t="shared" si="405"/>
        <v/>
      </c>
      <c r="Y2100" s="3" t="str">
        <f t="shared" si="406"/>
        <v/>
      </c>
      <c r="Z2100" s="3" t="str">
        <f t="shared" si="407"/>
        <v/>
      </c>
      <c r="AA2100" s="3" t="str">
        <f t="shared" si="408"/>
        <v/>
      </c>
      <c r="AB2100" s="249" t="str">
        <f t="shared" si="409"/>
        <v/>
      </c>
      <c r="AC2100" s="3" t="str">
        <f t="shared" si="410"/>
        <v/>
      </c>
      <c r="AD2100" s="5" t="str">
        <f t="shared" si="415"/>
        <v>需計滿6分鐘</v>
      </c>
      <c r="AE2100" s="3" t="str">
        <f t="shared" si="411"/>
        <v/>
      </c>
      <c r="AF2100" s="3"/>
      <c r="AH2100">
        <f>MATCH(ROUND(M2100,0)&amp;ROUND(N2100,0),樣點!N:N,0)</f>
        <v>428</v>
      </c>
      <c r="AI2100" s="5">
        <f t="shared" si="412"/>
        <v>3.4722230047918856E-3</v>
      </c>
    </row>
    <row r="2101" spans="3:35">
      <c r="C2101" s="246" t="s">
        <v>1324</v>
      </c>
      <c r="D2101" s="246" t="s">
        <v>997</v>
      </c>
      <c r="E2101" s="246" t="s">
        <v>1010</v>
      </c>
      <c r="F2101" s="246" t="s">
        <v>1011</v>
      </c>
      <c r="G2101" s="246">
        <v>2019</v>
      </c>
      <c r="H2101" s="246">
        <v>4</v>
      </c>
      <c r="I2101" s="246">
        <v>16</v>
      </c>
      <c r="J2101" s="246">
        <v>1</v>
      </c>
      <c r="K2101" s="246" t="s">
        <v>1012</v>
      </c>
      <c r="L2101" s="247">
        <v>5</v>
      </c>
      <c r="M2101" s="246">
        <v>221923</v>
      </c>
      <c r="N2101" s="246">
        <v>2601452</v>
      </c>
      <c r="O2101" s="246">
        <v>9</v>
      </c>
      <c r="P2101" s="246">
        <v>25</v>
      </c>
      <c r="Q2101" s="246">
        <v>0</v>
      </c>
      <c r="R2101" s="246"/>
      <c r="S2101" s="246" t="s">
        <v>90</v>
      </c>
      <c r="T2101" s="246" t="s">
        <v>133</v>
      </c>
      <c r="U2101" s="246"/>
      <c r="V2101" t="str">
        <f>INDEX(樣區!H:H,MATCH(F2101,樣區!E:E,0))</f>
        <v>4月,6月</v>
      </c>
      <c r="W2101" s="3" t="str">
        <f t="shared" si="404"/>
        <v>Y</v>
      </c>
      <c r="X2101" s="3" t="str">
        <f t="shared" si="405"/>
        <v/>
      </c>
      <c r="Y2101" s="3" t="str">
        <f t="shared" si="406"/>
        <v/>
      </c>
      <c r="Z2101" s="3" t="str">
        <f t="shared" si="407"/>
        <v/>
      </c>
      <c r="AA2101" s="3" t="str">
        <f t="shared" si="408"/>
        <v/>
      </c>
      <c r="AB2101" s="249" t="str">
        <f t="shared" si="409"/>
        <v/>
      </c>
      <c r="AC2101" s="3" t="str">
        <f t="shared" si="410"/>
        <v/>
      </c>
      <c r="AD2101" s="5" t="str">
        <f t="shared" si="415"/>
        <v>需計滿6分鐘</v>
      </c>
      <c r="AE2101" s="3" t="str">
        <f t="shared" si="411"/>
        <v/>
      </c>
      <c r="AF2101" s="3"/>
      <c r="AH2101">
        <f>MATCH(ROUND(M2101,0)&amp;ROUND(N2101,0),樣點!N:N,0)</f>
        <v>429</v>
      </c>
      <c r="AI2101" s="5">
        <f t="shared" si="412"/>
        <v>2.0833329763263464E-3</v>
      </c>
    </row>
    <row r="2102" spans="3:35">
      <c r="C2102" s="246" t="s">
        <v>1324</v>
      </c>
      <c r="D2102" s="246" t="s">
        <v>997</v>
      </c>
      <c r="E2102" s="246" t="s">
        <v>1010</v>
      </c>
      <c r="F2102" s="246" t="s">
        <v>1011</v>
      </c>
      <c r="G2102" s="246">
        <v>2019</v>
      </c>
      <c r="H2102" s="246">
        <v>4</v>
      </c>
      <c r="I2102" s="246">
        <v>16</v>
      </c>
      <c r="J2102" s="246">
        <v>1</v>
      </c>
      <c r="K2102" s="246" t="s">
        <v>1012</v>
      </c>
      <c r="L2102" s="247">
        <v>6</v>
      </c>
      <c r="M2102" s="246">
        <v>222203</v>
      </c>
      <c r="N2102" s="246">
        <v>2601442</v>
      </c>
      <c r="O2102" s="246">
        <v>9</v>
      </c>
      <c r="P2102" s="246">
        <v>28</v>
      </c>
      <c r="Q2102" s="246">
        <v>0</v>
      </c>
      <c r="R2102" s="246"/>
      <c r="S2102" s="246" t="s">
        <v>90</v>
      </c>
      <c r="T2102" s="246" t="s">
        <v>133</v>
      </c>
      <c r="U2102" s="246"/>
      <c r="V2102" t="str">
        <f>INDEX(樣區!H:H,MATCH(F2102,樣區!E:E,0))</f>
        <v>4月,6月</v>
      </c>
      <c r="W2102" s="3" t="str">
        <f t="shared" si="404"/>
        <v>Y</v>
      </c>
      <c r="X2102" s="3" t="str">
        <f t="shared" si="405"/>
        <v/>
      </c>
      <c r="Y2102" s="3" t="str">
        <f t="shared" si="406"/>
        <v/>
      </c>
      <c r="Z2102" s="3" t="str">
        <f t="shared" si="407"/>
        <v/>
      </c>
      <c r="AA2102" s="3" t="str">
        <f t="shared" si="408"/>
        <v/>
      </c>
      <c r="AB2102" s="249" t="str">
        <f t="shared" si="409"/>
        <v/>
      </c>
      <c r="AC2102" s="3" t="str">
        <f t="shared" si="410"/>
        <v/>
      </c>
      <c r="AD2102" s="5" t="str">
        <f t="shared" si="415"/>
        <v/>
      </c>
      <c r="AE2102" s="3" t="str">
        <f t="shared" si="411"/>
        <v/>
      </c>
      <c r="AF2102" s="3"/>
      <c r="AH2102">
        <f>MATCH(ROUND(M2102,0)&amp;ROUND(N2102,0),樣點!N:N,0)</f>
        <v>430</v>
      </c>
      <c r="AI2102" s="5" t="str">
        <f t="shared" si="412"/>
        <v/>
      </c>
    </row>
    <row r="2103" spans="3:35">
      <c r="C2103" s="246" t="s">
        <v>1324</v>
      </c>
      <c r="D2103" s="246" t="s">
        <v>997</v>
      </c>
      <c r="E2103" s="246" t="s">
        <v>1013</v>
      </c>
      <c r="F2103" s="246" t="s">
        <v>1014</v>
      </c>
      <c r="G2103" s="246">
        <v>2019</v>
      </c>
      <c r="H2103" s="246">
        <v>5</v>
      </c>
      <c r="I2103" s="246">
        <v>14</v>
      </c>
      <c r="J2103" s="246">
        <v>1</v>
      </c>
      <c r="K2103" s="246" t="s">
        <v>1015</v>
      </c>
      <c r="L2103" s="247">
        <v>1</v>
      </c>
      <c r="M2103" s="246">
        <v>224371</v>
      </c>
      <c r="N2103" s="246">
        <v>2607211</v>
      </c>
      <c r="O2103" s="246">
        <v>9</v>
      </c>
      <c r="P2103" s="246">
        <v>23</v>
      </c>
      <c r="Q2103" s="246">
        <v>0</v>
      </c>
      <c r="R2103" s="246"/>
      <c r="S2103" s="246" t="s">
        <v>90</v>
      </c>
      <c r="T2103" s="246" t="s">
        <v>26</v>
      </c>
      <c r="U2103" s="246"/>
      <c r="V2103" t="str">
        <f>INDEX(樣區!H:H,MATCH(F2103,樣區!E:E,0))</f>
        <v>3月,5月</v>
      </c>
      <c r="W2103" s="3" t="str">
        <f t="shared" si="404"/>
        <v>Y</v>
      </c>
      <c r="X2103" s="3" t="str">
        <f t="shared" si="405"/>
        <v/>
      </c>
      <c r="Y2103" s="3" t="str">
        <f t="shared" si="406"/>
        <v/>
      </c>
      <c r="Z2103" s="3" t="str">
        <f t="shared" si="407"/>
        <v/>
      </c>
      <c r="AA2103" s="3" t="str">
        <f t="shared" si="408"/>
        <v/>
      </c>
      <c r="AB2103" s="249" t="str">
        <f t="shared" si="409"/>
        <v/>
      </c>
      <c r="AC2103" s="3" t="str">
        <f t="shared" si="410"/>
        <v/>
      </c>
      <c r="AD2103" s="5" t="str">
        <f t="shared" si="415"/>
        <v/>
      </c>
      <c r="AE2103" s="3" t="str">
        <f t="shared" si="411"/>
        <v/>
      </c>
      <c r="AF2103" s="3"/>
      <c r="AH2103">
        <f>MATCH(ROUND(M2103,0)&amp;ROUND(N2103,0),樣點!N:N,0)</f>
        <v>431</v>
      </c>
      <c r="AI2103" s="5">
        <f t="shared" si="412"/>
        <v>6.2500000349245965E-3</v>
      </c>
    </row>
    <row r="2104" spans="3:35">
      <c r="C2104" s="246" t="s">
        <v>1324</v>
      </c>
      <c r="D2104" s="246" t="s">
        <v>997</v>
      </c>
      <c r="E2104" s="246" t="s">
        <v>1013</v>
      </c>
      <c r="F2104" s="246" t="s">
        <v>1014</v>
      </c>
      <c r="G2104" s="246">
        <v>2019</v>
      </c>
      <c r="H2104" s="246">
        <v>5</v>
      </c>
      <c r="I2104" s="246">
        <v>14</v>
      </c>
      <c r="J2104" s="246">
        <v>1</v>
      </c>
      <c r="K2104" s="246" t="s">
        <v>1015</v>
      </c>
      <c r="L2104" s="247">
        <v>2</v>
      </c>
      <c r="M2104" s="246">
        <v>224530</v>
      </c>
      <c r="N2104" s="246">
        <v>2607369</v>
      </c>
      <c r="O2104" s="246">
        <v>9</v>
      </c>
      <c r="P2104" s="246">
        <v>14</v>
      </c>
      <c r="Q2104" s="246">
        <v>2</v>
      </c>
      <c r="R2104" s="246" t="s">
        <v>43</v>
      </c>
      <c r="S2104" s="246" t="s">
        <v>44</v>
      </c>
      <c r="T2104" s="246" t="s">
        <v>26</v>
      </c>
      <c r="U2104" s="246"/>
      <c r="V2104" t="str">
        <f>INDEX(樣區!H:H,MATCH(F2104,樣區!E:E,0))</f>
        <v>3月,5月</v>
      </c>
      <c r="W2104" s="3" t="str">
        <f t="shared" si="404"/>
        <v>Y</v>
      </c>
      <c r="X2104" s="3" t="str">
        <f t="shared" si="405"/>
        <v/>
      </c>
      <c r="Y2104" s="3" t="str">
        <f t="shared" si="406"/>
        <v/>
      </c>
      <c r="Z2104" s="3" t="str">
        <f t="shared" si="407"/>
        <v/>
      </c>
      <c r="AA2104" s="3" t="str">
        <f t="shared" si="408"/>
        <v/>
      </c>
      <c r="AB2104" s="249" t="str">
        <f t="shared" si="409"/>
        <v/>
      </c>
      <c r="AC2104" s="3" t="str">
        <f t="shared" si="410"/>
        <v/>
      </c>
      <c r="AD2104" s="5" t="str">
        <f t="shared" si="415"/>
        <v/>
      </c>
      <c r="AE2104" s="3" t="str">
        <f t="shared" si="411"/>
        <v/>
      </c>
      <c r="AF2104" s="3"/>
      <c r="AH2104">
        <f>MATCH(ROUND(M2104,0)&amp;ROUND(N2104,0),樣點!N:N,0)</f>
        <v>432</v>
      </c>
      <c r="AI2104" s="5">
        <f t="shared" si="412"/>
        <v>1.1805555026512593E-2</v>
      </c>
    </row>
    <row r="2105" spans="3:35">
      <c r="C2105" s="246" t="s">
        <v>1324</v>
      </c>
      <c r="D2105" s="246" t="s">
        <v>997</v>
      </c>
      <c r="E2105" s="246" t="s">
        <v>1013</v>
      </c>
      <c r="F2105" s="246" t="s">
        <v>1014</v>
      </c>
      <c r="G2105" s="246">
        <v>2019</v>
      </c>
      <c r="H2105" s="246">
        <v>5</v>
      </c>
      <c r="I2105" s="246">
        <v>14</v>
      </c>
      <c r="J2105" s="246">
        <v>1</v>
      </c>
      <c r="K2105" s="246" t="s">
        <v>1015</v>
      </c>
      <c r="L2105" s="247">
        <v>3</v>
      </c>
      <c r="M2105" s="246">
        <v>224345</v>
      </c>
      <c r="N2105" s="246">
        <v>2606993</v>
      </c>
      <c r="O2105" s="246">
        <v>9</v>
      </c>
      <c r="P2105" s="246">
        <v>31</v>
      </c>
      <c r="Q2105" s="246">
        <v>0</v>
      </c>
      <c r="R2105" s="246"/>
      <c r="S2105" s="246" t="s">
        <v>90</v>
      </c>
      <c r="T2105" s="246" t="s">
        <v>133</v>
      </c>
      <c r="U2105" s="246"/>
      <c r="V2105" t="str">
        <f>INDEX(樣區!H:H,MATCH(F2105,樣區!E:E,0))</f>
        <v>3月,5月</v>
      </c>
      <c r="W2105" s="3" t="str">
        <f t="shared" si="404"/>
        <v>Y</v>
      </c>
      <c r="X2105" s="3" t="str">
        <f t="shared" si="405"/>
        <v/>
      </c>
      <c r="Y2105" s="3" t="str">
        <f t="shared" si="406"/>
        <v/>
      </c>
      <c r="Z2105" s="3" t="str">
        <f t="shared" si="407"/>
        <v/>
      </c>
      <c r="AA2105" s="3" t="str">
        <f t="shared" si="408"/>
        <v/>
      </c>
      <c r="AB2105" s="249" t="str">
        <f t="shared" si="409"/>
        <v/>
      </c>
      <c r="AC2105" s="3" t="str">
        <f t="shared" si="410"/>
        <v/>
      </c>
      <c r="AD2105" s="5" t="str">
        <f t="shared" si="415"/>
        <v/>
      </c>
      <c r="AE2105" s="3" t="str">
        <f t="shared" si="411"/>
        <v/>
      </c>
      <c r="AF2105" s="3"/>
      <c r="AH2105">
        <f>MATCH(ROUND(M2105,0)&amp;ROUND(N2105,0),樣點!N:N,0)</f>
        <v>433</v>
      </c>
      <c r="AI2105" s="5">
        <f t="shared" si="412"/>
        <v>6.2499999767169356E-3</v>
      </c>
    </row>
    <row r="2106" spans="3:35">
      <c r="C2106" s="246" t="s">
        <v>1324</v>
      </c>
      <c r="D2106" s="246" t="s">
        <v>997</v>
      </c>
      <c r="E2106" s="246" t="s">
        <v>1013</v>
      </c>
      <c r="F2106" s="246" t="s">
        <v>1014</v>
      </c>
      <c r="G2106" s="246">
        <v>2019</v>
      </c>
      <c r="H2106" s="246">
        <v>5</v>
      </c>
      <c r="I2106" s="246">
        <v>14</v>
      </c>
      <c r="J2106" s="246">
        <v>1</v>
      </c>
      <c r="K2106" s="246" t="s">
        <v>1015</v>
      </c>
      <c r="L2106" s="247">
        <v>4</v>
      </c>
      <c r="M2106" s="246">
        <v>224497</v>
      </c>
      <c r="N2106" s="246">
        <v>2606831</v>
      </c>
      <c r="O2106" s="246">
        <v>9</v>
      </c>
      <c r="P2106" s="246">
        <v>40</v>
      </c>
      <c r="Q2106" s="246">
        <v>0</v>
      </c>
      <c r="R2106" s="246"/>
      <c r="S2106" s="246" t="s">
        <v>90</v>
      </c>
      <c r="T2106" s="246" t="s">
        <v>230</v>
      </c>
      <c r="U2106" s="246"/>
      <c r="V2106" t="str">
        <f>INDEX(樣區!H:H,MATCH(F2106,樣區!E:E,0))</f>
        <v>3月,5月</v>
      </c>
      <c r="W2106" s="3" t="str">
        <f t="shared" si="404"/>
        <v>Y</v>
      </c>
      <c r="X2106" s="3" t="str">
        <f t="shared" si="405"/>
        <v/>
      </c>
      <c r="Y2106" s="3" t="str">
        <f t="shared" si="406"/>
        <v/>
      </c>
      <c r="Z2106" s="3" t="str">
        <f t="shared" si="407"/>
        <v/>
      </c>
      <c r="AA2106" s="3" t="str">
        <f t="shared" si="408"/>
        <v/>
      </c>
      <c r="AB2106" s="249" t="str">
        <f t="shared" si="409"/>
        <v/>
      </c>
      <c r="AC2106" s="3" t="str">
        <f t="shared" si="410"/>
        <v/>
      </c>
      <c r="AD2106" s="5" t="str">
        <f t="shared" si="415"/>
        <v/>
      </c>
      <c r="AE2106" s="3" t="str">
        <f t="shared" si="411"/>
        <v/>
      </c>
      <c r="AF2106" s="3"/>
      <c r="AH2106">
        <f>MATCH(ROUND(M2106,0)&amp;ROUND(N2106,0),樣點!N:N,0)</f>
        <v>434</v>
      </c>
      <c r="AI2106" s="5">
        <f t="shared" si="412"/>
        <v>6.9444450200535357E-3</v>
      </c>
    </row>
    <row r="2107" spans="3:35">
      <c r="C2107" s="246" t="s">
        <v>1324</v>
      </c>
      <c r="D2107" s="246" t="s">
        <v>997</v>
      </c>
      <c r="E2107" s="246" t="s">
        <v>1013</v>
      </c>
      <c r="F2107" s="246" t="s">
        <v>1014</v>
      </c>
      <c r="G2107" s="246">
        <v>2019</v>
      </c>
      <c r="H2107" s="246">
        <v>5</v>
      </c>
      <c r="I2107" s="246">
        <v>14</v>
      </c>
      <c r="J2107" s="246">
        <v>1</v>
      </c>
      <c r="K2107" s="246" t="s">
        <v>1015</v>
      </c>
      <c r="L2107" s="247">
        <v>5</v>
      </c>
      <c r="M2107" s="246">
        <v>224722</v>
      </c>
      <c r="N2107" s="246">
        <v>2606830</v>
      </c>
      <c r="O2107" s="246">
        <v>9</v>
      </c>
      <c r="P2107" s="246">
        <v>50</v>
      </c>
      <c r="Q2107" s="246">
        <v>0</v>
      </c>
      <c r="R2107" s="246"/>
      <c r="S2107" s="246" t="s">
        <v>90</v>
      </c>
      <c r="T2107" s="246" t="s">
        <v>26</v>
      </c>
      <c r="U2107" s="246"/>
      <c r="V2107" t="str">
        <f>INDEX(樣區!H:H,MATCH(F2107,樣區!E:E,0))</f>
        <v>3月,5月</v>
      </c>
      <c r="W2107" s="3" t="str">
        <f t="shared" si="404"/>
        <v>Y</v>
      </c>
      <c r="X2107" s="3" t="str">
        <f t="shared" si="405"/>
        <v/>
      </c>
      <c r="Y2107" s="3" t="str">
        <f t="shared" si="406"/>
        <v/>
      </c>
      <c r="Z2107" s="3" t="str">
        <f t="shared" si="407"/>
        <v/>
      </c>
      <c r="AA2107" s="3" t="str">
        <f t="shared" si="408"/>
        <v/>
      </c>
      <c r="AB2107" s="249" t="str">
        <f t="shared" si="409"/>
        <v/>
      </c>
      <c r="AC2107" s="3" t="str">
        <f t="shared" si="410"/>
        <v/>
      </c>
      <c r="AD2107" s="5" t="str">
        <f t="shared" si="415"/>
        <v/>
      </c>
      <c r="AE2107" s="3" t="str">
        <f t="shared" si="411"/>
        <v/>
      </c>
      <c r="AF2107" s="3"/>
      <c r="AH2107">
        <f>MATCH(ROUND(M2107,0)&amp;ROUND(N2107,0),樣點!N:N,0)</f>
        <v>435</v>
      </c>
      <c r="AI2107" s="5">
        <f t="shared" si="412"/>
        <v>6.9444439723156393E-3</v>
      </c>
    </row>
    <row r="2108" spans="3:35">
      <c r="C2108" s="246" t="s">
        <v>1324</v>
      </c>
      <c r="D2108" s="246" t="s">
        <v>997</v>
      </c>
      <c r="E2108" s="246" t="s">
        <v>1013</v>
      </c>
      <c r="F2108" s="246" t="s">
        <v>1014</v>
      </c>
      <c r="G2108" s="246">
        <v>2019</v>
      </c>
      <c r="H2108" s="246">
        <v>5</v>
      </c>
      <c r="I2108" s="246">
        <v>14</v>
      </c>
      <c r="J2108" s="246">
        <v>1</v>
      </c>
      <c r="K2108" s="246" t="s">
        <v>1015</v>
      </c>
      <c r="L2108" s="247">
        <v>6</v>
      </c>
      <c r="M2108" s="246">
        <v>224951</v>
      </c>
      <c r="N2108" s="246">
        <v>2606813</v>
      </c>
      <c r="O2108" s="246">
        <v>10</v>
      </c>
      <c r="P2108" s="246">
        <v>0</v>
      </c>
      <c r="Q2108" s="246">
        <v>0</v>
      </c>
      <c r="R2108" s="246"/>
      <c r="S2108" s="246" t="s">
        <v>90</v>
      </c>
      <c r="T2108" s="246" t="s">
        <v>26</v>
      </c>
      <c r="U2108" s="246"/>
      <c r="V2108" t="str">
        <f>INDEX(樣區!H:H,MATCH(F2108,樣區!E:E,0))</f>
        <v>3月,5月</v>
      </c>
      <c r="W2108" s="3" t="str">
        <f t="shared" si="404"/>
        <v>Y</v>
      </c>
      <c r="X2108" s="3" t="str">
        <f t="shared" si="405"/>
        <v/>
      </c>
      <c r="Y2108" s="3" t="str">
        <f t="shared" si="406"/>
        <v>時間太晚</v>
      </c>
      <c r="Z2108" s="3" t="str">
        <f t="shared" si="407"/>
        <v/>
      </c>
      <c r="AA2108" s="3" t="str">
        <f t="shared" si="408"/>
        <v/>
      </c>
      <c r="AB2108" s="249" t="str">
        <f t="shared" si="409"/>
        <v/>
      </c>
      <c r="AC2108" s="3" t="str">
        <f t="shared" si="410"/>
        <v/>
      </c>
      <c r="AD2108" s="5" t="str">
        <f t="shared" si="415"/>
        <v/>
      </c>
      <c r="AE2108" s="3" t="str">
        <f t="shared" si="411"/>
        <v/>
      </c>
      <c r="AF2108" s="3"/>
      <c r="AH2108">
        <f>MATCH(ROUND(M2108,0)&amp;ROUND(N2108,0),樣點!N:N,0)</f>
        <v>436</v>
      </c>
      <c r="AI2108" s="5" t="str">
        <f t="shared" si="412"/>
        <v/>
      </c>
    </row>
    <row r="2109" spans="3:35">
      <c r="C2109" s="246" t="s">
        <v>1324</v>
      </c>
      <c r="D2109" s="246" t="s">
        <v>997</v>
      </c>
      <c r="E2109" s="246" t="s">
        <v>1016</v>
      </c>
      <c r="F2109" s="246" t="s">
        <v>1017</v>
      </c>
      <c r="G2109" s="246">
        <v>2019</v>
      </c>
      <c r="H2109" s="246">
        <v>4</v>
      </c>
      <c r="I2109" s="246">
        <v>3</v>
      </c>
      <c r="J2109" s="246">
        <v>1</v>
      </c>
      <c r="K2109" s="246" t="s">
        <v>1018</v>
      </c>
      <c r="L2109" s="247">
        <v>1</v>
      </c>
      <c r="M2109" s="246">
        <v>221171</v>
      </c>
      <c r="N2109" s="246">
        <v>2611685</v>
      </c>
      <c r="O2109" s="246">
        <v>9</v>
      </c>
      <c r="P2109" s="246">
        <v>28</v>
      </c>
      <c r="Q2109" s="246">
        <v>0</v>
      </c>
      <c r="R2109" s="246"/>
      <c r="S2109" s="246" t="s">
        <v>90</v>
      </c>
      <c r="T2109" s="246" t="s">
        <v>133</v>
      </c>
      <c r="U2109" s="246"/>
      <c r="V2109" t="str">
        <f>INDEX(樣區!H:H,MATCH(F2109,樣區!E:E,0))</f>
        <v>4月,6月</v>
      </c>
      <c r="W2109" s="3" t="str">
        <f t="shared" si="404"/>
        <v>Y</v>
      </c>
      <c r="X2109" s="3" t="str">
        <f t="shared" si="405"/>
        <v/>
      </c>
      <c r="Y2109" s="3" t="str">
        <f t="shared" si="406"/>
        <v/>
      </c>
      <c r="Z2109" s="3" t="str">
        <f t="shared" si="407"/>
        <v/>
      </c>
      <c r="AA2109" s="3" t="str">
        <f t="shared" si="408"/>
        <v/>
      </c>
      <c r="AB2109" s="249" t="str">
        <f t="shared" si="409"/>
        <v/>
      </c>
      <c r="AC2109" s="3" t="str">
        <f t="shared" si="410"/>
        <v/>
      </c>
      <c r="AD2109" s="5" t="str">
        <f t="shared" si="415"/>
        <v/>
      </c>
      <c r="AE2109" s="3" t="str">
        <f t="shared" si="411"/>
        <v/>
      </c>
      <c r="AF2109" s="3"/>
      <c r="AH2109">
        <f>MATCH(ROUND(M2109,0)&amp;ROUND(N2109,0),樣點!N:N,0)</f>
        <v>437</v>
      </c>
      <c r="AI2109" s="5">
        <f t="shared" si="412"/>
        <v>4.1666670003905892E-3</v>
      </c>
    </row>
    <row r="2110" spans="3:35">
      <c r="C2110" s="246" t="s">
        <v>1324</v>
      </c>
      <c r="D2110" s="246" t="s">
        <v>997</v>
      </c>
      <c r="E2110" s="246" t="s">
        <v>1016</v>
      </c>
      <c r="F2110" s="246" t="s">
        <v>1017</v>
      </c>
      <c r="G2110" s="246">
        <v>2019</v>
      </c>
      <c r="H2110" s="246">
        <v>4</v>
      </c>
      <c r="I2110" s="246">
        <v>3</v>
      </c>
      <c r="J2110" s="246">
        <v>1</v>
      </c>
      <c r="K2110" s="246" t="s">
        <v>1018</v>
      </c>
      <c r="L2110" s="247">
        <v>2</v>
      </c>
      <c r="M2110" s="246">
        <v>221355</v>
      </c>
      <c r="N2110" s="246">
        <v>2611794</v>
      </c>
      <c r="O2110" s="246">
        <v>9</v>
      </c>
      <c r="P2110" s="246">
        <v>22</v>
      </c>
      <c r="Q2110" s="246">
        <v>0</v>
      </c>
      <c r="R2110" s="246"/>
      <c r="S2110" s="246" t="s">
        <v>90</v>
      </c>
      <c r="T2110" s="246" t="s">
        <v>133</v>
      </c>
      <c r="U2110" s="246"/>
      <c r="V2110" t="str">
        <f>INDEX(樣區!H:H,MATCH(F2110,樣區!E:E,0))</f>
        <v>4月,6月</v>
      </c>
      <c r="W2110" s="3" t="str">
        <f t="shared" si="404"/>
        <v>Y</v>
      </c>
      <c r="X2110" s="3" t="str">
        <f t="shared" si="405"/>
        <v/>
      </c>
      <c r="Y2110" s="3" t="str">
        <f t="shared" si="406"/>
        <v/>
      </c>
      <c r="Z2110" s="3" t="str">
        <f t="shared" si="407"/>
        <v/>
      </c>
      <c r="AA2110" s="3" t="str">
        <f t="shared" si="408"/>
        <v/>
      </c>
      <c r="AB2110" s="249" t="str">
        <f t="shared" si="409"/>
        <v/>
      </c>
      <c r="AC2110" s="3" t="str">
        <f t="shared" si="410"/>
        <v/>
      </c>
      <c r="AD2110" s="5" t="str">
        <f t="shared" si="415"/>
        <v/>
      </c>
      <c r="AE2110" s="3" t="str">
        <f t="shared" si="411"/>
        <v/>
      </c>
      <c r="AF2110" s="3"/>
      <c r="AH2110">
        <f>MATCH(ROUND(M2110,0)&amp;ROUND(N2110,0),樣點!N:N,0)</f>
        <v>438</v>
      </c>
      <c r="AI2110" s="5">
        <f t="shared" si="412"/>
        <v>4.8611109959892929E-3</v>
      </c>
    </row>
    <row r="2111" spans="3:35">
      <c r="C2111" s="246" t="s">
        <v>1324</v>
      </c>
      <c r="D2111" s="246" t="s">
        <v>997</v>
      </c>
      <c r="E2111" s="246" t="s">
        <v>1016</v>
      </c>
      <c r="F2111" s="246" t="s">
        <v>1017</v>
      </c>
      <c r="G2111" s="246">
        <v>2019</v>
      </c>
      <c r="H2111" s="246">
        <v>4</v>
      </c>
      <c r="I2111" s="246">
        <v>3</v>
      </c>
      <c r="J2111" s="246">
        <v>1</v>
      </c>
      <c r="K2111" s="246" t="s">
        <v>1018</v>
      </c>
      <c r="L2111" s="247">
        <v>3</v>
      </c>
      <c r="M2111" s="246">
        <v>221515</v>
      </c>
      <c r="N2111" s="246">
        <v>2611665</v>
      </c>
      <c r="O2111" s="246">
        <v>9</v>
      </c>
      <c r="P2111" s="246">
        <v>15</v>
      </c>
      <c r="Q2111" s="246">
        <v>0</v>
      </c>
      <c r="R2111" s="246"/>
      <c r="S2111" s="246" t="s">
        <v>90</v>
      </c>
      <c r="T2111" s="246" t="s">
        <v>133</v>
      </c>
      <c r="U2111" s="246"/>
      <c r="V2111" t="str">
        <f>INDEX(樣區!H:H,MATCH(F2111,樣區!E:E,0))</f>
        <v>4月,6月</v>
      </c>
      <c r="W2111" s="3" t="str">
        <f t="shared" si="404"/>
        <v>Y</v>
      </c>
      <c r="X2111" s="3" t="str">
        <f t="shared" si="405"/>
        <v/>
      </c>
      <c r="Y2111" s="3" t="str">
        <f t="shared" si="406"/>
        <v/>
      </c>
      <c r="Z2111" s="3" t="str">
        <f t="shared" si="407"/>
        <v/>
      </c>
      <c r="AA2111" s="3" t="str">
        <f t="shared" si="408"/>
        <v/>
      </c>
      <c r="AB2111" s="249" t="str">
        <f t="shared" si="409"/>
        <v/>
      </c>
      <c r="AC2111" s="3" t="str">
        <f t="shared" si="410"/>
        <v/>
      </c>
      <c r="AD2111" s="5" t="str">
        <f t="shared" si="415"/>
        <v/>
      </c>
      <c r="AE2111" s="3" t="str">
        <f t="shared" si="411"/>
        <v/>
      </c>
      <c r="AF2111" s="3"/>
      <c r="AH2111">
        <f>MATCH(ROUND(M2111,0)&amp;ROUND(N2111,0),樣點!N:N,0)</f>
        <v>439</v>
      </c>
      <c r="AI2111" s="5">
        <f t="shared" si="412"/>
        <v>4.8611109959892929E-3</v>
      </c>
    </row>
    <row r="2112" spans="3:35">
      <c r="C2112" s="246" t="s">
        <v>1324</v>
      </c>
      <c r="D2112" s="246" t="s">
        <v>997</v>
      </c>
      <c r="E2112" s="246" t="s">
        <v>1016</v>
      </c>
      <c r="F2112" s="246" t="s">
        <v>1017</v>
      </c>
      <c r="G2112" s="246">
        <v>2019</v>
      </c>
      <c r="H2112" s="246">
        <v>4</v>
      </c>
      <c r="I2112" s="246">
        <v>3</v>
      </c>
      <c r="J2112" s="246">
        <v>1</v>
      </c>
      <c r="K2112" s="246" t="s">
        <v>1018</v>
      </c>
      <c r="L2112" s="247">
        <v>4</v>
      </c>
      <c r="M2112" s="246">
        <v>221022</v>
      </c>
      <c r="N2112" s="246">
        <v>2611814</v>
      </c>
      <c r="O2112" s="246">
        <v>9</v>
      </c>
      <c r="P2112" s="246">
        <v>8</v>
      </c>
      <c r="Q2112" s="246">
        <v>0</v>
      </c>
      <c r="R2112" s="246"/>
      <c r="S2112" s="246" t="s">
        <v>90</v>
      </c>
      <c r="T2112" s="246" t="s">
        <v>133</v>
      </c>
      <c r="U2112" s="246"/>
      <c r="V2112" t="str">
        <f>INDEX(樣區!H:H,MATCH(F2112,樣區!E:E,0))</f>
        <v>4月,6月</v>
      </c>
      <c r="W2112" s="3" t="str">
        <f t="shared" si="404"/>
        <v>Y</v>
      </c>
      <c r="X2112" s="3" t="str">
        <f t="shared" si="405"/>
        <v/>
      </c>
      <c r="Y2112" s="3" t="str">
        <f t="shared" si="406"/>
        <v/>
      </c>
      <c r="Z2112" s="3" t="str">
        <f t="shared" si="407"/>
        <v/>
      </c>
      <c r="AA2112" s="3" t="str">
        <f t="shared" si="408"/>
        <v/>
      </c>
      <c r="AB2112" s="249" t="str">
        <f t="shared" si="409"/>
        <v/>
      </c>
      <c r="AC2112" s="3" t="str">
        <f t="shared" si="410"/>
        <v/>
      </c>
      <c r="AD2112" s="5" t="str">
        <f t="shared" si="415"/>
        <v/>
      </c>
      <c r="AE2112" s="3" t="str">
        <f t="shared" si="411"/>
        <v/>
      </c>
      <c r="AF2112" s="3"/>
      <c r="AH2112">
        <f>MATCH(ROUND(M2112,0)&amp;ROUND(N2112,0),樣點!N:N,0)</f>
        <v>440</v>
      </c>
      <c r="AI2112" s="5">
        <f t="shared" si="412"/>
        <v>4.1666670003905892E-3</v>
      </c>
    </row>
    <row r="2113" spans="3:35">
      <c r="C2113" s="246" t="s">
        <v>1324</v>
      </c>
      <c r="D2113" s="246" t="s">
        <v>997</v>
      </c>
      <c r="E2113" s="246" t="s">
        <v>1016</v>
      </c>
      <c r="F2113" s="246" t="s">
        <v>1017</v>
      </c>
      <c r="G2113" s="246">
        <v>2019</v>
      </c>
      <c r="H2113" s="246">
        <v>4</v>
      </c>
      <c r="I2113" s="246">
        <v>3</v>
      </c>
      <c r="J2113" s="246">
        <v>1</v>
      </c>
      <c r="K2113" s="246" t="s">
        <v>1018</v>
      </c>
      <c r="L2113" s="247">
        <v>5</v>
      </c>
      <c r="M2113" s="246">
        <v>221193</v>
      </c>
      <c r="N2113" s="246">
        <v>2611936</v>
      </c>
      <c r="O2113" s="246">
        <v>9</v>
      </c>
      <c r="P2113" s="246">
        <v>2</v>
      </c>
      <c r="Q2113" s="246">
        <v>0</v>
      </c>
      <c r="R2113" s="246"/>
      <c r="S2113" s="246" t="s">
        <v>90</v>
      </c>
      <c r="T2113" s="246" t="s">
        <v>133</v>
      </c>
      <c r="U2113" s="246"/>
      <c r="V2113" t="str">
        <f>INDEX(樣區!H:H,MATCH(F2113,樣區!E:E,0))</f>
        <v>4月,6月</v>
      </c>
      <c r="W2113" s="3" t="str">
        <f t="shared" si="404"/>
        <v>Y</v>
      </c>
      <c r="X2113" s="3" t="str">
        <f t="shared" si="405"/>
        <v/>
      </c>
      <c r="Y2113" s="3" t="str">
        <f t="shared" si="406"/>
        <v/>
      </c>
      <c r="Z2113" s="3" t="str">
        <f t="shared" si="407"/>
        <v/>
      </c>
      <c r="AA2113" s="3" t="str">
        <f t="shared" si="408"/>
        <v/>
      </c>
      <c r="AB2113" s="249" t="str">
        <f t="shared" si="409"/>
        <v/>
      </c>
      <c r="AC2113" s="3" t="str">
        <f t="shared" si="410"/>
        <v/>
      </c>
      <c r="AD2113" s="5" t="str">
        <f t="shared" si="415"/>
        <v/>
      </c>
      <c r="AE2113" s="3" t="str">
        <f t="shared" si="411"/>
        <v/>
      </c>
      <c r="AF2113" s="3"/>
      <c r="AH2113">
        <f>MATCH(ROUND(M2113,0)&amp;ROUND(N2113,0),樣點!N:N,0)</f>
        <v>441</v>
      </c>
      <c r="AI2113" s="5">
        <f t="shared" si="412"/>
        <v>4.8611109959892929E-3</v>
      </c>
    </row>
    <row r="2114" spans="3:35">
      <c r="C2114" s="246" t="s">
        <v>1324</v>
      </c>
      <c r="D2114" s="246" t="s">
        <v>997</v>
      </c>
      <c r="E2114" s="246" t="s">
        <v>1016</v>
      </c>
      <c r="F2114" s="246" t="s">
        <v>1017</v>
      </c>
      <c r="G2114" s="246">
        <v>2019</v>
      </c>
      <c r="H2114" s="246">
        <v>4</v>
      </c>
      <c r="I2114" s="246">
        <v>3</v>
      </c>
      <c r="J2114" s="246">
        <v>1</v>
      </c>
      <c r="K2114" s="246" t="s">
        <v>1018</v>
      </c>
      <c r="L2114" s="247">
        <v>6</v>
      </c>
      <c r="M2114" s="246">
        <v>221339</v>
      </c>
      <c r="N2114" s="246">
        <v>2612085</v>
      </c>
      <c r="O2114" s="246">
        <v>8</v>
      </c>
      <c r="P2114" s="246">
        <v>55</v>
      </c>
      <c r="Q2114" s="246">
        <v>0</v>
      </c>
      <c r="R2114" s="246"/>
      <c r="S2114" s="246" t="s">
        <v>90</v>
      </c>
      <c r="T2114" s="246" t="s">
        <v>133</v>
      </c>
      <c r="U2114" s="246"/>
      <c r="V2114" t="str">
        <f>INDEX(樣區!H:H,MATCH(F2114,樣區!E:E,0))</f>
        <v>4月,6月</v>
      </c>
      <c r="W2114" s="3" t="str">
        <f t="shared" ref="W2114:W2177" si="416">IF(ISNUMBER(AH2114),"Y","N")</f>
        <v>Y</v>
      </c>
      <c r="X2114" s="3" t="str">
        <f t="shared" ref="X2114:X2177" si="417">IF(OR(ISBLANK(H2114),ISBLANK(I2114)),"需記錄日期","")</f>
        <v/>
      </c>
      <c r="Y2114" s="3" t="str">
        <f t="shared" ref="Y2114:Y2177" si="418">IF(O2114&gt;9,"時間太晚","")</f>
        <v/>
      </c>
      <c r="Z2114" s="3" t="str">
        <f t="shared" ref="Z2114:Z2177" si="419">IF(ISBLANK(Q2114),"需記錄數量",IF(Q2114&gt;2,"2隻以上，請記為猴群",""))</f>
        <v/>
      </c>
      <c r="AA2114" s="3" t="str">
        <f t="shared" ref="AA2114:AA2177" si="420">IF(OR(Q2114=1,Q2114=2),IF(ISTEXT(R2114),"","需記錄距離"),"")</f>
        <v/>
      </c>
      <c r="AB2114" s="249" t="str">
        <f t="shared" ref="AB2114:AB2177" si="421">IF(S2114="Y",IF(Q2114&lt;&gt;2,"有叫聲應為猴群",""),"")</f>
        <v/>
      </c>
      <c r="AC2114" s="3" t="str">
        <f t="shared" ref="AC2114:AC2177" si="422">IF(ISBLANK(T2114),"需記錄棲地類型",IF(LEN(T2114)&lt;&gt;2,"請填最主要的棲地類型，其餘的可在備注補充說明",""))</f>
        <v/>
      </c>
      <c r="AD2114" s="5" t="str">
        <f t="shared" si="415"/>
        <v/>
      </c>
      <c r="AE2114" s="3" t="str">
        <f t="shared" ref="AE2114:AE2177" si="423">IF(COUNTIF(U2114,"*搖樹*")=1,IF(Q2114&lt;&gt;2,"有搖樹行為應為猴群",""),"")</f>
        <v/>
      </c>
      <c r="AF2114" s="3"/>
      <c r="AH2114">
        <f>MATCH(ROUND(M2114,0)&amp;ROUND(N2114,0),樣點!N:N,0)</f>
        <v>442</v>
      </c>
      <c r="AI2114" s="5" t="str">
        <f t="shared" ref="AI2114:AI2177" si="424">IF((F2115&amp;J2115)=(F2114&amp;J2114),ABS((DATE(G2115,H2115,I2115)&amp;TIME(O2115,P2115,0))-(DATE(G2114,H2114,I2114)&amp;TIME(O2114,P2114,0))),"")</f>
        <v/>
      </c>
    </row>
    <row r="2115" spans="3:35">
      <c r="C2115" s="246" t="s">
        <v>1324</v>
      </c>
      <c r="D2115" s="246" t="s">
        <v>997</v>
      </c>
      <c r="E2115" s="246" t="s">
        <v>1019</v>
      </c>
      <c r="F2115" s="246" t="s">
        <v>1020</v>
      </c>
      <c r="G2115" s="246">
        <v>2019</v>
      </c>
      <c r="H2115" s="246">
        <v>4</v>
      </c>
      <c r="I2115" s="246">
        <v>17</v>
      </c>
      <c r="J2115" s="246">
        <v>1</v>
      </c>
      <c r="K2115" s="246" t="s">
        <v>1021</v>
      </c>
      <c r="L2115" s="247">
        <v>1</v>
      </c>
      <c r="M2115" s="246">
        <v>228727</v>
      </c>
      <c r="N2115" s="246">
        <v>2596360</v>
      </c>
      <c r="O2115" s="246">
        <v>10</v>
      </c>
      <c r="P2115" s="246">
        <v>24</v>
      </c>
      <c r="Q2115" s="246">
        <v>0</v>
      </c>
      <c r="R2115" s="246"/>
      <c r="S2115" s="246" t="s">
        <v>90</v>
      </c>
      <c r="T2115" s="246" t="s">
        <v>26</v>
      </c>
      <c r="U2115" s="246"/>
      <c r="V2115" t="str">
        <f>INDEX(樣區!H:H,MATCH(F2115,樣區!E:E,0))</f>
        <v>4月,6月</v>
      </c>
      <c r="W2115" s="3" t="str">
        <f t="shared" si="416"/>
        <v>Y</v>
      </c>
      <c r="X2115" s="3" t="str">
        <f t="shared" si="417"/>
        <v/>
      </c>
      <c r="Y2115" s="3" t="str">
        <f t="shared" si="418"/>
        <v>時間太晚</v>
      </c>
      <c r="Z2115" s="3" t="str">
        <f t="shared" si="419"/>
        <v/>
      </c>
      <c r="AA2115" s="3" t="str">
        <f t="shared" si="420"/>
        <v/>
      </c>
      <c r="AB2115" s="249" t="str">
        <f t="shared" si="421"/>
        <v/>
      </c>
      <c r="AC2115" s="3" t="str">
        <f t="shared" si="422"/>
        <v/>
      </c>
      <c r="AD2115" s="5" t="str">
        <f t="shared" si="415"/>
        <v/>
      </c>
      <c r="AE2115" s="3" t="str">
        <f t="shared" si="423"/>
        <v/>
      </c>
      <c r="AF2115" s="3"/>
      <c r="AH2115">
        <f>MATCH(ROUND(M2115,0)&amp;ROUND(N2115,0),樣點!N:N,0)</f>
        <v>443</v>
      </c>
      <c r="AI2115" s="5">
        <f t="shared" si="424"/>
        <v>2.0138889027293772E-2</v>
      </c>
    </row>
    <row r="2116" spans="3:35">
      <c r="C2116" s="246" t="s">
        <v>1324</v>
      </c>
      <c r="D2116" s="246" t="s">
        <v>997</v>
      </c>
      <c r="E2116" s="246" t="s">
        <v>1019</v>
      </c>
      <c r="F2116" s="246" t="s">
        <v>1020</v>
      </c>
      <c r="G2116" s="246">
        <v>2019</v>
      </c>
      <c r="H2116" s="246">
        <v>4</v>
      </c>
      <c r="I2116" s="246">
        <v>17</v>
      </c>
      <c r="J2116" s="246">
        <v>1</v>
      </c>
      <c r="K2116" s="246" t="s">
        <v>1021</v>
      </c>
      <c r="L2116" s="247">
        <v>2</v>
      </c>
      <c r="M2116" s="246">
        <v>228489</v>
      </c>
      <c r="N2116" s="246">
        <v>2596377</v>
      </c>
      <c r="O2116" s="246">
        <v>9</v>
      </c>
      <c r="P2116" s="246">
        <v>55</v>
      </c>
      <c r="Q2116" s="246">
        <v>0</v>
      </c>
      <c r="R2116" s="246"/>
      <c r="S2116" s="246" t="s">
        <v>90</v>
      </c>
      <c r="T2116" s="246" t="s">
        <v>26</v>
      </c>
      <c r="U2116" s="246"/>
      <c r="V2116" t="str">
        <f>INDEX(樣區!H:H,MATCH(F2116,樣區!E:E,0))</f>
        <v>4月,6月</v>
      </c>
      <c r="W2116" s="3" t="str">
        <f t="shared" si="416"/>
        <v>Y</v>
      </c>
      <c r="X2116" s="3" t="str">
        <f t="shared" si="417"/>
        <v/>
      </c>
      <c r="Y2116" s="3" t="str">
        <f t="shared" si="418"/>
        <v/>
      </c>
      <c r="Z2116" s="3" t="str">
        <f t="shared" si="419"/>
        <v/>
      </c>
      <c r="AA2116" s="3" t="str">
        <f t="shared" si="420"/>
        <v/>
      </c>
      <c r="AB2116" s="249" t="str">
        <f t="shared" si="421"/>
        <v/>
      </c>
      <c r="AC2116" s="3" t="str">
        <f t="shared" si="422"/>
        <v/>
      </c>
      <c r="AD2116" s="5" t="str">
        <f t="shared" si="415"/>
        <v/>
      </c>
      <c r="AE2116" s="3" t="str">
        <f t="shared" si="423"/>
        <v/>
      </c>
      <c r="AF2116" s="3"/>
      <c r="AH2116">
        <f>MATCH(ROUND(M2116,0)&amp;ROUND(N2116,0),樣點!N:N,0)</f>
        <v>444</v>
      </c>
      <c r="AI2116" s="5">
        <f t="shared" si="424"/>
        <v>2.9166666965465993E-2</v>
      </c>
    </row>
    <row r="2117" spans="3:35">
      <c r="C2117" s="246" t="s">
        <v>1324</v>
      </c>
      <c r="D2117" s="246" t="s">
        <v>997</v>
      </c>
      <c r="E2117" s="246" t="s">
        <v>1019</v>
      </c>
      <c r="F2117" s="246" t="s">
        <v>1020</v>
      </c>
      <c r="G2117" s="246">
        <v>2019</v>
      </c>
      <c r="H2117" s="246">
        <v>4</v>
      </c>
      <c r="I2117" s="246">
        <v>17</v>
      </c>
      <c r="J2117" s="246">
        <v>1</v>
      </c>
      <c r="K2117" s="246" t="s">
        <v>1021</v>
      </c>
      <c r="L2117" s="247">
        <v>3</v>
      </c>
      <c r="M2117" s="246">
        <v>228420</v>
      </c>
      <c r="N2117" s="246">
        <v>2596170</v>
      </c>
      <c r="O2117" s="246">
        <v>9</v>
      </c>
      <c r="P2117" s="246">
        <v>13</v>
      </c>
      <c r="Q2117" s="246">
        <v>2</v>
      </c>
      <c r="R2117" s="246" t="s">
        <v>75</v>
      </c>
      <c r="S2117" s="246" t="s">
        <v>44</v>
      </c>
      <c r="T2117" s="246" t="s">
        <v>133</v>
      </c>
      <c r="U2117" s="246"/>
      <c r="V2117" t="str">
        <f>INDEX(樣區!H:H,MATCH(F2117,樣區!E:E,0))</f>
        <v>4月,6月</v>
      </c>
      <c r="W2117" s="3" t="str">
        <f t="shared" si="416"/>
        <v>Y</v>
      </c>
      <c r="X2117" s="3" t="str">
        <f t="shared" si="417"/>
        <v/>
      </c>
      <c r="Y2117" s="3" t="str">
        <f t="shared" si="418"/>
        <v/>
      </c>
      <c r="Z2117" s="3" t="str">
        <f t="shared" si="419"/>
        <v/>
      </c>
      <c r="AA2117" s="3" t="str">
        <f t="shared" si="420"/>
        <v/>
      </c>
      <c r="AB2117" s="249" t="str">
        <f t="shared" si="421"/>
        <v/>
      </c>
      <c r="AC2117" s="3" t="str">
        <f t="shared" si="422"/>
        <v/>
      </c>
      <c r="AD2117" s="5" t="str">
        <f t="shared" si="415"/>
        <v/>
      </c>
      <c r="AE2117" s="3" t="str">
        <f t="shared" si="423"/>
        <v/>
      </c>
      <c r="AF2117" s="3"/>
      <c r="AH2117">
        <f>MATCH(ROUND(M2117,0)&amp;ROUND(N2117,0),樣點!N:N,0)</f>
        <v>445</v>
      </c>
      <c r="AI2117" s="5">
        <f t="shared" si="424"/>
        <v>1.4583333977498114E-2</v>
      </c>
    </row>
    <row r="2118" spans="3:35">
      <c r="C2118" s="246" t="s">
        <v>1324</v>
      </c>
      <c r="D2118" s="246" t="s">
        <v>997</v>
      </c>
      <c r="E2118" s="246" t="s">
        <v>1019</v>
      </c>
      <c r="F2118" s="246" t="s">
        <v>1020</v>
      </c>
      <c r="G2118" s="246">
        <v>2019</v>
      </c>
      <c r="H2118" s="246">
        <v>4</v>
      </c>
      <c r="I2118" s="246">
        <v>17</v>
      </c>
      <c r="J2118" s="246">
        <v>1</v>
      </c>
      <c r="K2118" s="246" t="s">
        <v>1021</v>
      </c>
      <c r="L2118" s="247">
        <v>4</v>
      </c>
      <c r="M2118" s="246">
        <v>228646</v>
      </c>
      <c r="N2118" s="246">
        <v>2596188</v>
      </c>
      <c r="O2118" s="246">
        <v>9</v>
      </c>
      <c r="P2118" s="246">
        <v>34</v>
      </c>
      <c r="Q2118" s="246">
        <v>0</v>
      </c>
      <c r="R2118" s="246"/>
      <c r="S2118" s="246" t="s">
        <v>90</v>
      </c>
      <c r="T2118" s="246" t="s">
        <v>26</v>
      </c>
      <c r="U2118" s="246"/>
      <c r="V2118" t="str">
        <f>INDEX(樣區!H:H,MATCH(F2118,樣區!E:E,0))</f>
        <v>4月,6月</v>
      </c>
      <c r="W2118" s="3" t="str">
        <f t="shared" si="416"/>
        <v>Y</v>
      </c>
      <c r="X2118" s="3" t="str">
        <f t="shared" si="417"/>
        <v/>
      </c>
      <c r="Y2118" s="3" t="str">
        <f t="shared" si="418"/>
        <v/>
      </c>
      <c r="Z2118" s="3" t="str">
        <f t="shared" si="419"/>
        <v/>
      </c>
      <c r="AA2118" s="3" t="str">
        <f t="shared" si="420"/>
        <v/>
      </c>
      <c r="AB2118" s="249" t="str">
        <f t="shared" si="421"/>
        <v/>
      </c>
      <c r="AC2118" s="3" t="str">
        <f t="shared" si="422"/>
        <v/>
      </c>
      <c r="AD2118" s="5" t="str">
        <f t="shared" si="415"/>
        <v/>
      </c>
      <c r="AE2118" s="3" t="str">
        <f t="shared" si="423"/>
        <v/>
      </c>
      <c r="AF2118" s="3"/>
      <c r="AH2118">
        <f>MATCH(ROUND(M2118,0)&amp;ROUND(N2118,0),樣點!N:N,0)</f>
        <v>446</v>
      </c>
      <c r="AI2118" s="5">
        <f t="shared" si="424"/>
        <v>4.9305555003229529E-2</v>
      </c>
    </row>
    <row r="2119" spans="3:35">
      <c r="C2119" s="246" t="s">
        <v>1324</v>
      </c>
      <c r="D2119" s="246" t="s">
        <v>997</v>
      </c>
      <c r="E2119" s="246" t="s">
        <v>1019</v>
      </c>
      <c r="F2119" s="246" t="s">
        <v>1020</v>
      </c>
      <c r="G2119" s="246">
        <v>2019</v>
      </c>
      <c r="H2119" s="246">
        <v>4</v>
      </c>
      <c r="I2119" s="246">
        <v>17</v>
      </c>
      <c r="J2119" s="246">
        <v>1</v>
      </c>
      <c r="K2119" s="246" t="s">
        <v>1021</v>
      </c>
      <c r="L2119" s="247">
        <v>5</v>
      </c>
      <c r="M2119" s="246">
        <v>228931</v>
      </c>
      <c r="N2119" s="246">
        <v>2596434</v>
      </c>
      <c r="O2119" s="246">
        <v>10</v>
      </c>
      <c r="P2119" s="246">
        <v>45</v>
      </c>
      <c r="Q2119" s="246">
        <v>2</v>
      </c>
      <c r="R2119" s="246" t="s">
        <v>43</v>
      </c>
      <c r="S2119" s="246" t="s">
        <v>44</v>
      </c>
      <c r="T2119" s="246" t="s">
        <v>133</v>
      </c>
      <c r="U2119" s="246" t="s">
        <v>1022</v>
      </c>
      <c r="V2119" t="str">
        <f>INDEX(樣區!H:H,MATCH(F2119,樣區!E:E,0))</f>
        <v>4月,6月</v>
      </c>
      <c r="W2119" s="3" t="str">
        <f t="shared" si="416"/>
        <v>Y</v>
      </c>
      <c r="X2119" s="3" t="str">
        <f t="shared" si="417"/>
        <v/>
      </c>
      <c r="Y2119" s="3" t="str">
        <f t="shared" si="418"/>
        <v>時間太晚</v>
      </c>
      <c r="Z2119" s="3" t="str">
        <f t="shared" si="419"/>
        <v/>
      </c>
      <c r="AA2119" s="3" t="str">
        <f t="shared" si="420"/>
        <v/>
      </c>
      <c r="AB2119" s="249" t="str">
        <f t="shared" si="421"/>
        <v/>
      </c>
      <c r="AC2119" s="3" t="str">
        <f t="shared" si="422"/>
        <v/>
      </c>
      <c r="AD2119" s="5" t="str">
        <f t="shared" si="415"/>
        <v/>
      </c>
      <c r="AE2119" s="3" t="str">
        <f t="shared" si="423"/>
        <v/>
      </c>
      <c r="AF2119" s="3"/>
      <c r="AH2119">
        <f>MATCH(ROUND(M2119,0)&amp;ROUND(N2119,0),樣點!N:N,0)</f>
        <v>447</v>
      </c>
      <c r="AI2119" s="5">
        <f t="shared" si="424"/>
        <v>1.7361111007630825E-2</v>
      </c>
    </row>
    <row r="2120" spans="3:35">
      <c r="C2120" s="246" t="s">
        <v>1324</v>
      </c>
      <c r="D2120" s="246" t="s">
        <v>997</v>
      </c>
      <c r="E2120" s="246" t="s">
        <v>1019</v>
      </c>
      <c r="F2120" s="246" t="s">
        <v>1020</v>
      </c>
      <c r="G2120" s="246">
        <v>2019</v>
      </c>
      <c r="H2120" s="246">
        <v>4</v>
      </c>
      <c r="I2120" s="246">
        <v>17</v>
      </c>
      <c r="J2120" s="246">
        <v>1</v>
      </c>
      <c r="K2120" s="246" t="s">
        <v>1021</v>
      </c>
      <c r="L2120" s="247">
        <v>6</v>
      </c>
      <c r="M2120" s="246">
        <v>228984</v>
      </c>
      <c r="N2120" s="246">
        <v>2596647</v>
      </c>
      <c r="O2120" s="246">
        <v>11</v>
      </c>
      <c r="P2120" s="246">
        <v>10</v>
      </c>
      <c r="Q2120" s="246">
        <v>0</v>
      </c>
      <c r="R2120" s="246"/>
      <c r="S2120" s="246" t="s">
        <v>90</v>
      </c>
      <c r="T2120" s="246" t="s">
        <v>26</v>
      </c>
      <c r="U2120" s="246"/>
      <c r="V2120" t="str">
        <f>INDEX(樣區!H:H,MATCH(F2120,樣區!E:E,0))</f>
        <v>4月,6月</v>
      </c>
      <c r="W2120" s="3" t="str">
        <f t="shared" si="416"/>
        <v>Y</v>
      </c>
      <c r="X2120" s="3" t="str">
        <f t="shared" si="417"/>
        <v/>
      </c>
      <c r="Y2120" s="3" t="str">
        <f t="shared" si="418"/>
        <v>時間太晚</v>
      </c>
      <c r="Z2120" s="3" t="str">
        <f t="shared" si="419"/>
        <v/>
      </c>
      <c r="AA2120" s="3" t="str">
        <f t="shared" si="420"/>
        <v/>
      </c>
      <c r="AB2120" s="249" t="str">
        <f t="shared" si="421"/>
        <v/>
      </c>
      <c r="AC2120" s="3" t="str">
        <f t="shared" si="422"/>
        <v/>
      </c>
      <c r="AD2120" s="5" t="str">
        <f t="shared" si="415"/>
        <v/>
      </c>
      <c r="AE2120" s="3" t="str">
        <f t="shared" si="423"/>
        <v/>
      </c>
      <c r="AF2120" s="3"/>
      <c r="AH2120">
        <f>MATCH(ROUND(M2120,0)&amp;ROUND(N2120,0),樣點!N:N,0)</f>
        <v>448</v>
      </c>
      <c r="AI2120" s="5" t="str">
        <f t="shared" si="424"/>
        <v/>
      </c>
    </row>
    <row r="2121" spans="3:35">
      <c r="C2121" s="246" t="s">
        <v>1324</v>
      </c>
      <c r="D2121" s="246" t="s">
        <v>997</v>
      </c>
      <c r="E2121" s="246" t="s">
        <v>1023</v>
      </c>
      <c r="F2121" s="246" t="s">
        <v>1024</v>
      </c>
      <c r="G2121" s="246">
        <v>2019</v>
      </c>
      <c r="H2121" s="246">
        <v>4</v>
      </c>
      <c r="I2121" s="246">
        <v>17</v>
      </c>
      <c r="J2121" s="246">
        <v>1</v>
      </c>
      <c r="K2121" s="246" t="s">
        <v>1025</v>
      </c>
      <c r="L2121" s="247">
        <v>1</v>
      </c>
      <c r="M2121" s="246">
        <v>221338</v>
      </c>
      <c r="N2121" s="246">
        <v>2592467</v>
      </c>
      <c r="O2121" s="246">
        <v>9</v>
      </c>
      <c r="P2121" s="246">
        <v>20</v>
      </c>
      <c r="Q2121" s="246">
        <v>0</v>
      </c>
      <c r="R2121" s="246"/>
      <c r="S2121" s="246" t="s">
        <v>90</v>
      </c>
      <c r="T2121" s="246" t="s">
        <v>133</v>
      </c>
      <c r="U2121" s="246"/>
      <c r="V2121" t="str">
        <f>INDEX(樣區!H:H,MATCH(F2121,樣區!E:E,0))</f>
        <v>4月,6月</v>
      </c>
      <c r="W2121" s="3" t="str">
        <f t="shared" si="416"/>
        <v>Y</v>
      </c>
      <c r="X2121" s="3" t="str">
        <f t="shared" si="417"/>
        <v/>
      </c>
      <c r="Y2121" s="3" t="str">
        <f t="shared" si="418"/>
        <v/>
      </c>
      <c r="Z2121" s="3" t="str">
        <f t="shared" si="419"/>
        <v/>
      </c>
      <c r="AA2121" s="3" t="str">
        <f t="shared" si="420"/>
        <v/>
      </c>
      <c r="AB2121" s="249" t="str">
        <f t="shared" si="421"/>
        <v/>
      </c>
      <c r="AC2121" s="3" t="str">
        <f t="shared" si="422"/>
        <v/>
      </c>
      <c r="AD2121" s="5" t="str">
        <f t="shared" si="415"/>
        <v/>
      </c>
      <c r="AE2121" s="3" t="str">
        <f t="shared" si="423"/>
        <v/>
      </c>
      <c r="AF2121" s="3"/>
      <c r="AH2121">
        <f>MATCH(ROUND(M2121,0)&amp;ROUND(N2121,0),樣點!N:N,0)</f>
        <v>449</v>
      </c>
      <c r="AI2121" s="5">
        <f t="shared" si="424"/>
        <v>1.1111112020444125E-2</v>
      </c>
    </row>
    <row r="2122" spans="3:35">
      <c r="C2122" s="246" t="s">
        <v>1324</v>
      </c>
      <c r="D2122" s="246" t="s">
        <v>997</v>
      </c>
      <c r="E2122" s="246" t="s">
        <v>1026</v>
      </c>
      <c r="F2122" s="246" t="s">
        <v>1024</v>
      </c>
      <c r="G2122" s="246">
        <v>2019</v>
      </c>
      <c r="H2122" s="246">
        <v>4</v>
      </c>
      <c r="I2122" s="246">
        <v>17</v>
      </c>
      <c r="J2122" s="246">
        <v>1</v>
      </c>
      <c r="K2122" s="246" t="s">
        <v>1025</v>
      </c>
      <c r="L2122" s="247">
        <v>2</v>
      </c>
      <c r="M2122" s="246">
        <v>221510</v>
      </c>
      <c r="N2122" s="246">
        <v>2592610</v>
      </c>
      <c r="O2122" s="246">
        <v>9</v>
      </c>
      <c r="P2122" s="246">
        <v>36</v>
      </c>
      <c r="Q2122" s="246">
        <v>2</v>
      </c>
      <c r="R2122" s="246" t="s">
        <v>75</v>
      </c>
      <c r="S2122" s="246" t="s">
        <v>44</v>
      </c>
      <c r="T2122" s="246" t="s">
        <v>133</v>
      </c>
      <c r="U2122" s="246" t="s">
        <v>1027</v>
      </c>
      <c r="V2122" t="str">
        <f>INDEX(樣區!H:H,MATCH(F2122,樣區!E:E,0))</f>
        <v>4月,6月</v>
      </c>
      <c r="W2122" s="3" t="str">
        <f t="shared" si="416"/>
        <v>Y</v>
      </c>
      <c r="X2122" s="3" t="str">
        <f t="shared" si="417"/>
        <v/>
      </c>
      <c r="Y2122" s="3" t="str">
        <f t="shared" si="418"/>
        <v/>
      </c>
      <c r="Z2122" s="3" t="str">
        <f t="shared" si="419"/>
        <v/>
      </c>
      <c r="AA2122" s="3" t="str">
        <f t="shared" si="420"/>
        <v/>
      </c>
      <c r="AB2122" s="249" t="str">
        <f t="shared" si="421"/>
        <v/>
      </c>
      <c r="AC2122" s="3" t="str">
        <f t="shared" si="422"/>
        <v/>
      </c>
      <c r="AD2122" s="5" t="str">
        <f t="shared" si="415"/>
        <v/>
      </c>
      <c r="AE2122" s="3" t="str">
        <f t="shared" si="423"/>
        <v/>
      </c>
      <c r="AF2122" s="3"/>
      <c r="AH2122">
        <f>MATCH(ROUND(M2122,0)&amp;ROUND(N2122,0),樣點!N:N,0)</f>
        <v>450</v>
      </c>
      <c r="AI2122" s="5">
        <f t="shared" si="424"/>
        <v>9.9854166659642942</v>
      </c>
    </row>
    <row r="2123" spans="3:35">
      <c r="C2123" s="246" t="s">
        <v>1324</v>
      </c>
      <c r="D2123" s="246" t="s">
        <v>997</v>
      </c>
      <c r="E2123" s="246" t="s">
        <v>1028</v>
      </c>
      <c r="F2123" s="246" t="s">
        <v>1024</v>
      </c>
      <c r="G2123" s="246">
        <v>2019</v>
      </c>
      <c r="H2123" s="246">
        <v>4</v>
      </c>
      <c r="I2123" s="246">
        <v>18</v>
      </c>
      <c r="J2123" s="246">
        <v>1</v>
      </c>
      <c r="K2123" s="246" t="s">
        <v>1025</v>
      </c>
      <c r="L2123" s="247">
        <v>3</v>
      </c>
      <c r="M2123" s="246">
        <v>221655</v>
      </c>
      <c r="N2123" s="246">
        <v>2592798</v>
      </c>
      <c r="O2123" s="246">
        <v>9</v>
      </c>
      <c r="P2123" s="246">
        <v>15</v>
      </c>
      <c r="Q2123" s="246">
        <v>0</v>
      </c>
      <c r="R2123" s="246"/>
      <c r="S2123" s="246" t="s">
        <v>90</v>
      </c>
      <c r="T2123" s="246" t="s">
        <v>133</v>
      </c>
      <c r="U2123" s="246"/>
      <c r="V2123" t="str">
        <f>INDEX(樣區!H:H,MATCH(F2123,樣區!E:E,0))</f>
        <v>4月,6月</v>
      </c>
      <c r="W2123" s="3" t="str">
        <f t="shared" si="416"/>
        <v>Y</v>
      </c>
      <c r="X2123" s="3" t="str">
        <f t="shared" si="417"/>
        <v/>
      </c>
      <c r="Y2123" s="3" t="str">
        <f t="shared" si="418"/>
        <v/>
      </c>
      <c r="Z2123" s="3" t="str">
        <f t="shared" si="419"/>
        <v/>
      </c>
      <c r="AA2123" s="3" t="str">
        <f t="shared" si="420"/>
        <v/>
      </c>
      <c r="AB2123" s="249" t="str">
        <f t="shared" si="421"/>
        <v/>
      </c>
      <c r="AC2123" s="3" t="str">
        <f t="shared" si="422"/>
        <v/>
      </c>
      <c r="AD2123" s="5" t="str">
        <f t="shared" si="415"/>
        <v/>
      </c>
      <c r="AE2123" s="3" t="str">
        <f t="shared" si="423"/>
        <v/>
      </c>
      <c r="AF2123" s="3"/>
      <c r="AH2123">
        <f>MATCH(ROUND(M2123,0)&amp;ROUND(N2123,0),樣點!N:N,0)</f>
        <v>451</v>
      </c>
      <c r="AI2123" s="5">
        <f t="shared" si="424"/>
        <v>1.0416667035315186E-2</v>
      </c>
    </row>
    <row r="2124" spans="3:35">
      <c r="C2124" s="246" t="s">
        <v>1324</v>
      </c>
      <c r="D2124" s="246" t="s">
        <v>997</v>
      </c>
      <c r="E2124" s="246" t="s">
        <v>1029</v>
      </c>
      <c r="F2124" s="246" t="s">
        <v>1024</v>
      </c>
      <c r="G2124" s="246">
        <v>2019</v>
      </c>
      <c r="H2124" s="246">
        <v>4</v>
      </c>
      <c r="I2124" s="246">
        <v>18</v>
      </c>
      <c r="J2124" s="246">
        <v>1</v>
      </c>
      <c r="K2124" s="246" t="s">
        <v>1025</v>
      </c>
      <c r="L2124" s="247">
        <v>4</v>
      </c>
      <c r="M2124" s="246">
        <v>221655</v>
      </c>
      <c r="N2124" s="246">
        <v>2592303</v>
      </c>
      <c r="O2124" s="246">
        <v>9</v>
      </c>
      <c r="P2124" s="246">
        <v>30</v>
      </c>
      <c r="Q2124" s="246">
        <v>0</v>
      </c>
      <c r="R2124" s="246"/>
      <c r="S2124" s="246" t="s">
        <v>90</v>
      </c>
      <c r="T2124" s="246" t="s">
        <v>133</v>
      </c>
      <c r="U2124" s="246"/>
      <c r="V2124" t="str">
        <f>INDEX(樣區!H:H,MATCH(F2124,樣區!E:E,0))</f>
        <v>4月,6月</v>
      </c>
      <c r="W2124" s="3" t="str">
        <f t="shared" si="416"/>
        <v>Y</v>
      </c>
      <c r="X2124" s="3" t="str">
        <f t="shared" si="417"/>
        <v/>
      </c>
      <c r="Y2124" s="3" t="str">
        <f t="shared" si="418"/>
        <v/>
      </c>
      <c r="Z2124" s="3" t="str">
        <f t="shared" si="419"/>
        <v/>
      </c>
      <c r="AA2124" s="3" t="str">
        <f t="shared" si="420"/>
        <v/>
      </c>
      <c r="AB2124" s="249" t="str">
        <f t="shared" si="421"/>
        <v/>
      </c>
      <c r="AC2124" s="3" t="str">
        <f t="shared" si="422"/>
        <v/>
      </c>
      <c r="AD2124" s="5" t="str">
        <f t="shared" si="415"/>
        <v/>
      </c>
      <c r="AE2124" s="3" t="str">
        <f t="shared" si="423"/>
        <v/>
      </c>
      <c r="AF2124" s="3"/>
      <c r="AH2124">
        <f>MATCH(ROUND(M2124,0)&amp;ROUND(N2124,0),樣點!N:N,0)</f>
        <v>452</v>
      </c>
      <c r="AI2124" s="5">
        <f t="shared" si="424"/>
        <v>1.0416666977107525E-2</v>
      </c>
    </row>
    <row r="2125" spans="3:35">
      <c r="C2125" s="246" t="s">
        <v>1324</v>
      </c>
      <c r="D2125" s="246" t="s">
        <v>997</v>
      </c>
      <c r="E2125" s="246" t="s">
        <v>1030</v>
      </c>
      <c r="F2125" s="246" t="s">
        <v>1024</v>
      </c>
      <c r="G2125" s="246">
        <v>2019</v>
      </c>
      <c r="H2125" s="246">
        <v>4</v>
      </c>
      <c r="I2125" s="246">
        <v>18</v>
      </c>
      <c r="J2125" s="246">
        <v>1</v>
      </c>
      <c r="K2125" s="246" t="s">
        <v>1025</v>
      </c>
      <c r="L2125" s="247">
        <v>5</v>
      </c>
      <c r="M2125" s="246">
        <v>220932</v>
      </c>
      <c r="N2125" s="246">
        <v>2592229</v>
      </c>
      <c r="O2125" s="246">
        <v>9</v>
      </c>
      <c r="P2125" s="246">
        <v>45</v>
      </c>
      <c r="Q2125" s="246">
        <v>0</v>
      </c>
      <c r="R2125" s="246"/>
      <c r="S2125" s="246" t="s">
        <v>90</v>
      </c>
      <c r="T2125" s="246" t="s">
        <v>54</v>
      </c>
      <c r="U2125" s="246"/>
      <c r="V2125" t="str">
        <f>INDEX(樣區!H:H,MATCH(F2125,樣區!E:E,0))</f>
        <v>4月,6月</v>
      </c>
      <c r="W2125" s="3" t="str">
        <f t="shared" si="416"/>
        <v>Y</v>
      </c>
      <c r="X2125" s="3" t="str">
        <f t="shared" si="417"/>
        <v/>
      </c>
      <c r="Y2125" s="3" t="str">
        <f t="shared" si="418"/>
        <v/>
      </c>
      <c r="Z2125" s="3" t="str">
        <f t="shared" si="419"/>
        <v/>
      </c>
      <c r="AA2125" s="3" t="str">
        <f t="shared" si="420"/>
        <v/>
      </c>
      <c r="AB2125" s="249" t="str">
        <f t="shared" si="421"/>
        <v/>
      </c>
      <c r="AC2125" s="3" t="str">
        <f t="shared" si="422"/>
        <v/>
      </c>
      <c r="AD2125" s="5" t="str">
        <f t="shared" si="415"/>
        <v/>
      </c>
      <c r="AE2125" s="3" t="str">
        <f t="shared" si="423"/>
        <v/>
      </c>
      <c r="AF2125" s="3"/>
      <c r="AH2125">
        <f>MATCH(ROUND(M2125,0)&amp;ROUND(N2125,0),樣點!N:N,0)</f>
        <v>453</v>
      </c>
      <c r="AI2125" s="5">
        <f t="shared" si="424"/>
        <v>6.9444439723156393E-3</v>
      </c>
    </row>
    <row r="2126" spans="3:35">
      <c r="C2126" s="246" t="s">
        <v>1324</v>
      </c>
      <c r="D2126" s="246" t="s">
        <v>997</v>
      </c>
      <c r="E2126" s="246" t="s">
        <v>1031</v>
      </c>
      <c r="F2126" s="246" t="s">
        <v>1024</v>
      </c>
      <c r="G2126" s="246">
        <v>2019</v>
      </c>
      <c r="H2126" s="246">
        <v>4</v>
      </c>
      <c r="I2126" s="246">
        <v>18</v>
      </c>
      <c r="J2126" s="246">
        <v>1</v>
      </c>
      <c r="K2126" s="246" t="s">
        <v>1025</v>
      </c>
      <c r="L2126" s="247">
        <v>6</v>
      </c>
      <c r="M2126" s="246">
        <v>220932</v>
      </c>
      <c r="N2126" s="246">
        <v>2591998</v>
      </c>
      <c r="O2126" s="246">
        <v>9</v>
      </c>
      <c r="P2126" s="246">
        <v>55</v>
      </c>
      <c r="Q2126" s="246">
        <v>0</v>
      </c>
      <c r="R2126" s="246"/>
      <c r="S2126" s="246" t="s">
        <v>90</v>
      </c>
      <c r="T2126" s="246" t="s">
        <v>54</v>
      </c>
      <c r="U2126" s="246"/>
      <c r="V2126" t="str">
        <f>INDEX(樣區!H:H,MATCH(F2126,樣區!E:E,0))</f>
        <v>4月,6月</v>
      </c>
      <c r="W2126" s="3" t="str">
        <f t="shared" si="416"/>
        <v>Y</v>
      </c>
      <c r="X2126" s="3" t="str">
        <f t="shared" si="417"/>
        <v/>
      </c>
      <c r="Y2126" s="3" t="str">
        <f t="shared" si="418"/>
        <v/>
      </c>
      <c r="Z2126" s="3" t="str">
        <f t="shared" si="419"/>
        <v/>
      </c>
      <c r="AA2126" s="3" t="str">
        <f t="shared" si="420"/>
        <v/>
      </c>
      <c r="AB2126" s="249" t="str">
        <f t="shared" si="421"/>
        <v/>
      </c>
      <c r="AC2126" s="3" t="str">
        <f t="shared" si="422"/>
        <v/>
      </c>
      <c r="AD2126" s="5" t="str">
        <f t="shared" si="415"/>
        <v/>
      </c>
      <c r="AE2126" s="3" t="str">
        <f t="shared" si="423"/>
        <v/>
      </c>
      <c r="AF2126" s="3"/>
      <c r="AH2126">
        <f>MATCH(ROUND(M2126,0)&amp;ROUND(N2126,0),樣點!N:N,0)</f>
        <v>454</v>
      </c>
      <c r="AI2126" s="5" t="str">
        <f t="shared" si="424"/>
        <v/>
      </c>
    </row>
    <row r="2127" spans="3:35">
      <c r="C2127" s="246" t="s">
        <v>1324</v>
      </c>
      <c r="D2127" s="246" t="s">
        <v>997</v>
      </c>
      <c r="E2127" s="246" t="s">
        <v>1032</v>
      </c>
      <c r="F2127" s="246" t="s">
        <v>1033</v>
      </c>
      <c r="G2127" s="246">
        <v>2019</v>
      </c>
      <c r="H2127" s="246">
        <v>4</v>
      </c>
      <c r="I2127" s="246">
        <v>23</v>
      </c>
      <c r="J2127" s="246">
        <v>1</v>
      </c>
      <c r="K2127" s="246" t="s">
        <v>1034</v>
      </c>
      <c r="L2127" s="247">
        <v>1</v>
      </c>
      <c r="M2127" s="246">
        <v>218920</v>
      </c>
      <c r="N2127" s="246">
        <v>2587558</v>
      </c>
      <c r="O2127" s="246">
        <v>9</v>
      </c>
      <c r="P2127" s="246">
        <v>43</v>
      </c>
      <c r="Q2127" s="246">
        <v>0</v>
      </c>
      <c r="R2127" s="246"/>
      <c r="S2127" s="246" t="s">
        <v>90</v>
      </c>
      <c r="T2127" s="246" t="s">
        <v>133</v>
      </c>
      <c r="U2127" s="246"/>
      <c r="V2127" t="str">
        <f>INDEX(樣區!H:H,MATCH(F2127,樣區!E:E,0))</f>
        <v>4月,6月</v>
      </c>
      <c r="W2127" s="3" t="str">
        <f t="shared" si="416"/>
        <v>Y</v>
      </c>
      <c r="X2127" s="3" t="str">
        <f t="shared" si="417"/>
        <v/>
      </c>
      <c r="Y2127" s="3" t="str">
        <f t="shared" si="418"/>
        <v/>
      </c>
      <c r="Z2127" s="3" t="str">
        <f t="shared" si="419"/>
        <v/>
      </c>
      <c r="AA2127" s="3" t="str">
        <f t="shared" si="420"/>
        <v/>
      </c>
      <c r="AB2127" s="249" t="str">
        <f t="shared" si="421"/>
        <v/>
      </c>
      <c r="AC2127" s="3" t="str">
        <f t="shared" si="422"/>
        <v/>
      </c>
      <c r="AD2127" s="5" t="str">
        <f t="shared" si="415"/>
        <v>需計滿6分鐘</v>
      </c>
      <c r="AE2127" s="3" t="str">
        <f t="shared" si="423"/>
        <v/>
      </c>
      <c r="AF2127" s="3"/>
      <c r="AH2127">
        <f>MATCH(ROUND(M2127,0)&amp;ROUND(N2127,0),樣點!N:N,0)</f>
        <v>455</v>
      </c>
      <c r="AI2127" s="5">
        <f t="shared" si="424"/>
        <v>3.4722219570539892E-3</v>
      </c>
    </row>
    <row r="2128" spans="3:35">
      <c r="C2128" s="246" t="s">
        <v>1324</v>
      </c>
      <c r="D2128" s="246" t="s">
        <v>997</v>
      </c>
      <c r="E2128" s="246" t="s">
        <v>1032</v>
      </c>
      <c r="F2128" s="246" t="s">
        <v>1033</v>
      </c>
      <c r="G2128" s="246">
        <v>2019</v>
      </c>
      <c r="H2128" s="246">
        <v>4</v>
      </c>
      <c r="I2128" s="246">
        <v>23</v>
      </c>
      <c r="J2128" s="246">
        <v>1</v>
      </c>
      <c r="K2128" s="246" t="s">
        <v>1034</v>
      </c>
      <c r="L2128" s="247">
        <v>2</v>
      </c>
      <c r="M2128" s="246">
        <v>218833</v>
      </c>
      <c r="N2128" s="246">
        <v>2587358</v>
      </c>
      <c r="O2128" s="246">
        <v>9</v>
      </c>
      <c r="P2128" s="246">
        <v>48</v>
      </c>
      <c r="Q2128" s="246">
        <v>0</v>
      </c>
      <c r="R2128" s="246"/>
      <c r="S2128" s="246" t="s">
        <v>90</v>
      </c>
      <c r="T2128" s="246" t="s">
        <v>133</v>
      </c>
      <c r="U2128" s="246"/>
      <c r="V2128" t="str">
        <f>INDEX(樣區!H:H,MATCH(F2128,樣區!E:E,0))</f>
        <v>4月,6月</v>
      </c>
      <c r="W2128" s="3" t="str">
        <f t="shared" si="416"/>
        <v>Y</v>
      </c>
      <c r="X2128" s="3" t="str">
        <f t="shared" si="417"/>
        <v/>
      </c>
      <c r="Y2128" s="3" t="str">
        <f t="shared" si="418"/>
        <v/>
      </c>
      <c r="Z2128" s="3" t="str">
        <f t="shared" si="419"/>
        <v/>
      </c>
      <c r="AA2128" s="3" t="str">
        <f t="shared" si="420"/>
        <v/>
      </c>
      <c r="AB2128" s="249" t="str">
        <f t="shared" si="421"/>
        <v/>
      </c>
      <c r="AC2128" s="3" t="str">
        <f t="shared" si="422"/>
        <v/>
      </c>
      <c r="AD2128" s="5" t="str">
        <f t="shared" si="415"/>
        <v>需計滿6分鐘</v>
      </c>
      <c r="AE2128" s="3" t="str">
        <f t="shared" si="423"/>
        <v/>
      </c>
      <c r="AF2128" s="3"/>
      <c r="AH2128">
        <f>MATCH(ROUND(M2128,0)&amp;ROUND(N2128,0),樣點!N:N,0)</f>
        <v>456</v>
      </c>
      <c r="AI2128" s="5">
        <f t="shared" si="424"/>
        <v>3.4722220152616501E-3</v>
      </c>
    </row>
    <row r="2129" spans="3:35">
      <c r="C2129" s="246" t="s">
        <v>1324</v>
      </c>
      <c r="D2129" s="246" t="s">
        <v>997</v>
      </c>
      <c r="E2129" s="246" t="s">
        <v>1032</v>
      </c>
      <c r="F2129" s="246" t="s">
        <v>1033</v>
      </c>
      <c r="G2129" s="246">
        <v>2019</v>
      </c>
      <c r="H2129" s="246">
        <v>4</v>
      </c>
      <c r="I2129" s="246">
        <v>23</v>
      </c>
      <c r="J2129" s="246">
        <v>1</v>
      </c>
      <c r="K2129" s="246" t="s">
        <v>1034</v>
      </c>
      <c r="L2129" s="247">
        <v>3</v>
      </c>
      <c r="M2129" s="246">
        <v>219106</v>
      </c>
      <c r="N2129" s="246">
        <v>2587673</v>
      </c>
      <c r="O2129" s="246">
        <v>9</v>
      </c>
      <c r="P2129" s="246">
        <v>53</v>
      </c>
      <c r="Q2129" s="246">
        <v>1</v>
      </c>
      <c r="R2129" s="246" t="s">
        <v>43</v>
      </c>
      <c r="S2129" s="246" t="s">
        <v>90</v>
      </c>
      <c r="T2129" s="246" t="s">
        <v>133</v>
      </c>
      <c r="U2129" s="246"/>
      <c r="V2129" t="str">
        <f>INDEX(樣區!H:H,MATCH(F2129,樣區!E:E,0))</f>
        <v>4月,6月</v>
      </c>
      <c r="W2129" s="3" t="str">
        <f t="shared" si="416"/>
        <v>Y</v>
      </c>
      <c r="X2129" s="3" t="str">
        <f t="shared" si="417"/>
        <v/>
      </c>
      <c r="Y2129" s="3" t="str">
        <f t="shared" si="418"/>
        <v/>
      </c>
      <c r="Z2129" s="3" t="str">
        <f t="shared" si="419"/>
        <v/>
      </c>
      <c r="AA2129" s="3" t="str">
        <f t="shared" si="420"/>
        <v/>
      </c>
      <c r="AB2129" s="249" t="str">
        <f t="shared" si="421"/>
        <v/>
      </c>
      <c r="AC2129" s="3" t="str">
        <f t="shared" si="422"/>
        <v/>
      </c>
      <c r="AD2129" s="5" t="str">
        <f t="shared" si="415"/>
        <v>需計滿6分鐘</v>
      </c>
      <c r="AE2129" s="3" t="str">
        <f t="shared" si="423"/>
        <v/>
      </c>
      <c r="AF2129" s="3"/>
      <c r="AH2129">
        <f>MATCH(ROUND(M2129,0)&amp;ROUND(N2129,0),樣點!N:N,0)</f>
        <v>457</v>
      </c>
      <c r="AI2129" s="5">
        <f t="shared" si="424"/>
        <v>3.4722220152616501E-3</v>
      </c>
    </row>
    <row r="2130" spans="3:35">
      <c r="C2130" s="246" t="s">
        <v>1324</v>
      </c>
      <c r="D2130" s="246" t="s">
        <v>997</v>
      </c>
      <c r="E2130" s="246" t="s">
        <v>1032</v>
      </c>
      <c r="F2130" s="246" t="s">
        <v>1033</v>
      </c>
      <c r="G2130" s="246">
        <v>2019</v>
      </c>
      <c r="H2130" s="246">
        <v>4</v>
      </c>
      <c r="I2130" s="246">
        <v>23</v>
      </c>
      <c r="J2130" s="246">
        <v>1</v>
      </c>
      <c r="K2130" s="246" t="s">
        <v>1034</v>
      </c>
      <c r="L2130" s="247">
        <v>4</v>
      </c>
      <c r="M2130" s="246">
        <v>219149</v>
      </c>
      <c r="N2130" s="246">
        <v>2587889</v>
      </c>
      <c r="O2130" s="246">
        <v>9</v>
      </c>
      <c r="P2130" s="246">
        <v>58</v>
      </c>
      <c r="Q2130" s="246">
        <v>1</v>
      </c>
      <c r="R2130" s="246" t="s">
        <v>75</v>
      </c>
      <c r="S2130" s="246" t="s">
        <v>90</v>
      </c>
      <c r="T2130" s="246" t="s">
        <v>133</v>
      </c>
      <c r="U2130" s="246" t="s">
        <v>1022</v>
      </c>
      <c r="V2130" t="str">
        <f>INDEX(樣區!H:H,MATCH(F2130,樣區!E:E,0))</f>
        <v>4月,6月</v>
      </c>
      <c r="W2130" s="3" t="str">
        <f t="shared" si="416"/>
        <v>Y</v>
      </c>
      <c r="X2130" s="3" t="str">
        <f t="shared" si="417"/>
        <v/>
      </c>
      <c r="Y2130" s="3" t="str">
        <f t="shared" si="418"/>
        <v/>
      </c>
      <c r="Z2130" s="3" t="str">
        <f t="shared" si="419"/>
        <v/>
      </c>
      <c r="AA2130" s="3" t="str">
        <f t="shared" si="420"/>
        <v/>
      </c>
      <c r="AB2130" s="249" t="str">
        <f t="shared" si="421"/>
        <v/>
      </c>
      <c r="AC2130" s="3" t="str">
        <f t="shared" si="422"/>
        <v/>
      </c>
      <c r="AD2130" s="5" t="str">
        <f t="shared" si="415"/>
        <v/>
      </c>
      <c r="AE2130" s="3" t="str">
        <f t="shared" si="423"/>
        <v/>
      </c>
      <c r="AF2130" s="3"/>
      <c r="AH2130">
        <f>MATCH(ROUND(M2130,0)&amp;ROUND(N2130,0),樣點!N:N,0)</f>
        <v>458</v>
      </c>
      <c r="AI2130" s="5">
        <f t="shared" si="424"/>
        <v>4.8611109959892929E-3</v>
      </c>
    </row>
    <row r="2131" spans="3:35">
      <c r="C2131" s="246" t="s">
        <v>1324</v>
      </c>
      <c r="D2131" s="246" t="s">
        <v>997</v>
      </c>
      <c r="E2131" s="246" t="s">
        <v>1032</v>
      </c>
      <c r="F2131" s="246" t="s">
        <v>1033</v>
      </c>
      <c r="G2131" s="246">
        <v>2019</v>
      </c>
      <c r="H2131" s="246">
        <v>4</v>
      </c>
      <c r="I2131" s="246">
        <v>23</v>
      </c>
      <c r="J2131" s="246">
        <v>1</v>
      </c>
      <c r="K2131" s="246" t="s">
        <v>1034</v>
      </c>
      <c r="L2131" s="247">
        <v>5</v>
      </c>
      <c r="M2131" s="246">
        <v>219193</v>
      </c>
      <c r="N2131" s="246">
        <v>2588111</v>
      </c>
      <c r="O2131" s="246">
        <v>10</v>
      </c>
      <c r="P2131" s="246">
        <v>5</v>
      </c>
      <c r="Q2131" s="246">
        <v>0</v>
      </c>
      <c r="R2131" s="246"/>
      <c r="S2131" s="246" t="s">
        <v>90</v>
      </c>
      <c r="T2131" s="246" t="s">
        <v>133</v>
      </c>
      <c r="U2131" s="246"/>
      <c r="V2131" t="str">
        <f>INDEX(樣區!H:H,MATCH(F2131,樣區!E:E,0))</f>
        <v>4月,6月</v>
      </c>
      <c r="W2131" s="3" t="str">
        <f t="shared" si="416"/>
        <v>Y</v>
      </c>
      <c r="X2131" s="3" t="str">
        <f t="shared" si="417"/>
        <v/>
      </c>
      <c r="Y2131" s="3" t="str">
        <f t="shared" si="418"/>
        <v>時間太晚</v>
      </c>
      <c r="Z2131" s="3" t="str">
        <f t="shared" si="419"/>
        <v/>
      </c>
      <c r="AA2131" s="3" t="str">
        <f t="shared" si="420"/>
        <v/>
      </c>
      <c r="AB2131" s="249" t="str">
        <f t="shared" si="421"/>
        <v/>
      </c>
      <c r="AC2131" s="3" t="str">
        <f t="shared" si="422"/>
        <v/>
      </c>
      <c r="AD2131" s="5" t="str">
        <f t="shared" si="415"/>
        <v>需計滿6分鐘</v>
      </c>
      <c r="AE2131" s="3" t="str">
        <f t="shared" si="423"/>
        <v/>
      </c>
      <c r="AF2131" s="3"/>
      <c r="AH2131">
        <f>MATCH(ROUND(M2131,0)&amp;ROUND(N2131,0),樣點!N:N,0)</f>
        <v>459</v>
      </c>
      <c r="AI2131" s="5">
        <f t="shared" si="424"/>
        <v>3.4722230047918856E-3</v>
      </c>
    </row>
    <row r="2132" spans="3:35">
      <c r="C2132" s="246" t="s">
        <v>1324</v>
      </c>
      <c r="D2132" s="246" t="s">
        <v>997</v>
      </c>
      <c r="E2132" s="246" t="s">
        <v>1032</v>
      </c>
      <c r="F2132" s="246" t="s">
        <v>1033</v>
      </c>
      <c r="G2132" s="246">
        <v>2019</v>
      </c>
      <c r="H2132" s="246">
        <v>4</v>
      </c>
      <c r="I2132" s="246">
        <v>23</v>
      </c>
      <c r="J2132" s="246">
        <v>1</v>
      </c>
      <c r="K2132" s="246" t="s">
        <v>1034</v>
      </c>
      <c r="L2132" s="247">
        <v>6</v>
      </c>
      <c r="M2132" s="246">
        <v>219112</v>
      </c>
      <c r="N2132" s="246">
        <v>2588371</v>
      </c>
      <c r="O2132" s="246">
        <v>10</v>
      </c>
      <c r="P2132" s="246">
        <v>10</v>
      </c>
      <c r="Q2132" s="246">
        <v>0</v>
      </c>
      <c r="R2132" s="246"/>
      <c r="S2132" s="246" t="s">
        <v>90</v>
      </c>
      <c r="T2132" s="246" t="s">
        <v>133</v>
      </c>
      <c r="U2132" s="246"/>
      <c r="V2132" t="str">
        <f>INDEX(樣區!H:H,MATCH(F2132,樣區!E:E,0))</f>
        <v>4月,6月</v>
      </c>
      <c r="W2132" s="3" t="str">
        <f t="shared" si="416"/>
        <v>Y</v>
      </c>
      <c r="X2132" s="3" t="str">
        <f t="shared" si="417"/>
        <v/>
      </c>
      <c r="Y2132" s="3" t="str">
        <f t="shared" si="418"/>
        <v>時間太晚</v>
      </c>
      <c r="Z2132" s="3" t="str">
        <f t="shared" si="419"/>
        <v/>
      </c>
      <c r="AA2132" s="3" t="str">
        <f t="shared" si="420"/>
        <v/>
      </c>
      <c r="AB2132" s="249" t="str">
        <f t="shared" si="421"/>
        <v/>
      </c>
      <c r="AC2132" s="3" t="str">
        <f t="shared" si="422"/>
        <v/>
      </c>
      <c r="AD2132" s="5" t="str">
        <f t="shared" si="415"/>
        <v/>
      </c>
      <c r="AE2132" s="3" t="str">
        <f t="shared" si="423"/>
        <v/>
      </c>
      <c r="AF2132" s="3"/>
      <c r="AH2132">
        <f>MATCH(ROUND(M2132,0)&amp;ROUND(N2132,0),樣點!N:N,0)</f>
        <v>460</v>
      </c>
      <c r="AI2132" s="5" t="str">
        <f t="shared" si="424"/>
        <v/>
      </c>
    </row>
    <row r="2133" spans="3:35">
      <c r="C2133" s="246" t="s">
        <v>1324</v>
      </c>
      <c r="D2133" s="246" t="s">
        <v>997</v>
      </c>
      <c r="E2133" s="246" t="s">
        <v>1035</v>
      </c>
      <c r="F2133" s="246" t="s">
        <v>1036</v>
      </c>
      <c r="G2133" s="246">
        <v>2019</v>
      </c>
      <c r="H2133" s="246">
        <v>4</v>
      </c>
      <c r="I2133" s="246">
        <v>12</v>
      </c>
      <c r="J2133" s="246">
        <v>1</v>
      </c>
      <c r="K2133" s="246" t="s">
        <v>1037</v>
      </c>
      <c r="L2133" s="247">
        <v>1</v>
      </c>
      <c r="M2133" s="246">
        <v>209976</v>
      </c>
      <c r="N2133" s="246">
        <v>2604423</v>
      </c>
      <c r="O2133" s="246">
        <v>8</v>
      </c>
      <c r="P2133" s="246">
        <v>20</v>
      </c>
      <c r="Q2133" s="246">
        <v>0</v>
      </c>
      <c r="R2133" s="246"/>
      <c r="S2133" s="246" t="s">
        <v>90</v>
      </c>
      <c r="T2133" s="246" t="s">
        <v>32</v>
      </c>
      <c r="U2133" s="246"/>
      <c r="V2133" t="str">
        <f>INDEX(樣區!H:H,MATCH(F2133,樣區!E:E,0))</f>
        <v>3月,5月</v>
      </c>
      <c r="W2133" s="3" t="str">
        <f t="shared" si="416"/>
        <v>Y</v>
      </c>
      <c r="X2133" s="3" t="str">
        <f t="shared" si="417"/>
        <v/>
      </c>
      <c r="Y2133" s="3" t="str">
        <f t="shared" si="418"/>
        <v/>
      </c>
      <c r="Z2133" s="3" t="str">
        <f t="shared" si="419"/>
        <v/>
      </c>
      <c r="AA2133" s="3" t="str">
        <f t="shared" si="420"/>
        <v/>
      </c>
      <c r="AB2133" s="249" t="str">
        <f t="shared" si="421"/>
        <v/>
      </c>
      <c r="AC2133" s="3" t="str">
        <f t="shared" si="422"/>
        <v/>
      </c>
      <c r="AD2133" s="5" t="str">
        <f t="shared" si="415"/>
        <v/>
      </c>
      <c r="AE2133" s="3" t="str">
        <f t="shared" si="423"/>
        <v/>
      </c>
      <c r="AF2133" s="3"/>
      <c r="AH2133">
        <f>MATCH(ROUND(M2133,0)&amp;ROUND(N2133,0),樣點!N:N,0)</f>
        <v>461</v>
      </c>
      <c r="AI2133" s="5">
        <f t="shared" si="424"/>
        <v>1.0416665987577289E-2</v>
      </c>
    </row>
    <row r="2134" spans="3:35">
      <c r="C2134" s="246" t="s">
        <v>1324</v>
      </c>
      <c r="D2134" s="246" t="s">
        <v>997</v>
      </c>
      <c r="E2134" s="246" t="s">
        <v>1035</v>
      </c>
      <c r="F2134" s="246" t="s">
        <v>1036</v>
      </c>
      <c r="G2134" s="246">
        <v>2019</v>
      </c>
      <c r="H2134" s="246">
        <v>4</v>
      </c>
      <c r="I2134" s="246">
        <v>12</v>
      </c>
      <c r="J2134" s="246">
        <v>1</v>
      </c>
      <c r="K2134" s="246" t="s">
        <v>1037</v>
      </c>
      <c r="L2134" s="247">
        <v>2</v>
      </c>
      <c r="M2134" s="246">
        <v>209855</v>
      </c>
      <c r="N2134" s="246">
        <v>2604235</v>
      </c>
      <c r="O2134" s="246">
        <v>8</v>
      </c>
      <c r="P2134" s="246">
        <v>35</v>
      </c>
      <c r="Q2134" s="246">
        <v>0</v>
      </c>
      <c r="R2134" s="246"/>
      <c r="S2134" s="246" t="s">
        <v>90</v>
      </c>
      <c r="T2134" s="246" t="s">
        <v>32</v>
      </c>
      <c r="U2134" s="246"/>
      <c r="V2134" t="str">
        <f>INDEX(樣區!H:H,MATCH(F2134,樣區!E:E,0))</f>
        <v>3月,5月</v>
      </c>
      <c r="W2134" s="3" t="str">
        <f t="shared" si="416"/>
        <v>Y</v>
      </c>
      <c r="X2134" s="3" t="str">
        <f t="shared" si="417"/>
        <v/>
      </c>
      <c r="Y2134" s="3" t="str">
        <f t="shared" si="418"/>
        <v/>
      </c>
      <c r="Z2134" s="3" t="str">
        <f t="shared" si="419"/>
        <v/>
      </c>
      <c r="AA2134" s="3" t="str">
        <f t="shared" si="420"/>
        <v/>
      </c>
      <c r="AB2134" s="249" t="str">
        <f t="shared" si="421"/>
        <v/>
      </c>
      <c r="AC2134" s="3" t="str">
        <f t="shared" si="422"/>
        <v/>
      </c>
      <c r="AD2134" s="5" t="str">
        <f t="shared" si="415"/>
        <v/>
      </c>
      <c r="AE2134" s="3" t="str">
        <f t="shared" si="423"/>
        <v/>
      </c>
      <c r="AF2134" s="3"/>
      <c r="AH2134">
        <f>MATCH(ROUND(M2134,0)&amp;ROUND(N2134,0),樣點!N:N,0)</f>
        <v>462</v>
      </c>
      <c r="AI2134" s="5">
        <f t="shared" si="424"/>
        <v>6.9444450200535357E-3</v>
      </c>
    </row>
    <row r="2135" spans="3:35">
      <c r="C2135" s="246" t="s">
        <v>1324</v>
      </c>
      <c r="D2135" s="246" t="s">
        <v>997</v>
      </c>
      <c r="E2135" s="246" t="s">
        <v>1035</v>
      </c>
      <c r="F2135" s="246" t="s">
        <v>1036</v>
      </c>
      <c r="G2135" s="246">
        <v>2019</v>
      </c>
      <c r="H2135" s="246">
        <v>4</v>
      </c>
      <c r="I2135" s="246">
        <v>12</v>
      </c>
      <c r="J2135" s="246">
        <v>1</v>
      </c>
      <c r="K2135" s="246" t="s">
        <v>1037</v>
      </c>
      <c r="L2135" s="247">
        <v>3</v>
      </c>
      <c r="M2135" s="246">
        <v>209894</v>
      </c>
      <c r="N2135" s="246">
        <v>2604058</v>
      </c>
      <c r="O2135" s="246">
        <v>8</v>
      </c>
      <c r="P2135" s="246">
        <v>45</v>
      </c>
      <c r="Q2135" s="246">
        <v>0</v>
      </c>
      <c r="R2135" s="246"/>
      <c r="S2135" s="246" t="s">
        <v>90</v>
      </c>
      <c r="T2135" s="246" t="s">
        <v>32</v>
      </c>
      <c r="U2135" s="246"/>
      <c r="V2135" t="str">
        <f>INDEX(樣區!H:H,MATCH(F2135,樣區!E:E,0))</f>
        <v>3月,5月</v>
      </c>
      <c r="W2135" s="3" t="str">
        <f t="shared" si="416"/>
        <v>Y</v>
      </c>
      <c r="X2135" s="3" t="str">
        <f t="shared" si="417"/>
        <v/>
      </c>
      <c r="Y2135" s="3" t="str">
        <f t="shared" si="418"/>
        <v/>
      </c>
      <c r="Z2135" s="3" t="str">
        <f t="shared" si="419"/>
        <v/>
      </c>
      <c r="AA2135" s="3" t="str">
        <f t="shared" si="420"/>
        <v/>
      </c>
      <c r="AB2135" s="249" t="str">
        <f t="shared" si="421"/>
        <v/>
      </c>
      <c r="AC2135" s="3" t="str">
        <f t="shared" si="422"/>
        <v/>
      </c>
      <c r="AD2135" s="5" t="str">
        <f t="shared" si="415"/>
        <v/>
      </c>
      <c r="AE2135" s="3" t="str">
        <f t="shared" si="423"/>
        <v/>
      </c>
      <c r="AF2135" s="3"/>
      <c r="AH2135">
        <f>MATCH(ROUND(M2135,0)&amp;ROUND(N2135,0),樣點!N:N,0)</f>
        <v>463</v>
      </c>
      <c r="AI2135" s="5">
        <f t="shared" si="424"/>
        <v>6.9444439723156393E-3</v>
      </c>
    </row>
    <row r="2136" spans="3:35">
      <c r="C2136" s="246" t="s">
        <v>1324</v>
      </c>
      <c r="D2136" s="246" t="s">
        <v>997</v>
      </c>
      <c r="E2136" s="246" t="s">
        <v>1035</v>
      </c>
      <c r="F2136" s="246" t="s">
        <v>1036</v>
      </c>
      <c r="G2136" s="246">
        <v>2019</v>
      </c>
      <c r="H2136" s="246">
        <v>4</v>
      </c>
      <c r="I2136" s="246">
        <v>12</v>
      </c>
      <c r="J2136" s="246">
        <v>1</v>
      </c>
      <c r="K2136" s="246" t="s">
        <v>1037</v>
      </c>
      <c r="L2136" s="247">
        <v>4</v>
      </c>
      <c r="M2136" s="246">
        <v>209634</v>
      </c>
      <c r="N2136" s="246">
        <v>2604264</v>
      </c>
      <c r="O2136" s="246">
        <v>8</v>
      </c>
      <c r="P2136" s="246">
        <v>55</v>
      </c>
      <c r="Q2136" s="246">
        <v>0</v>
      </c>
      <c r="R2136" s="246"/>
      <c r="S2136" s="246" t="s">
        <v>90</v>
      </c>
      <c r="T2136" s="246" t="s">
        <v>32</v>
      </c>
      <c r="U2136" s="246"/>
      <c r="V2136" t="str">
        <f>INDEX(樣區!H:H,MATCH(F2136,樣區!E:E,0))</f>
        <v>3月,5月</v>
      </c>
      <c r="W2136" s="3" t="str">
        <f t="shared" si="416"/>
        <v>Y</v>
      </c>
      <c r="X2136" s="3" t="str">
        <f t="shared" si="417"/>
        <v/>
      </c>
      <c r="Y2136" s="3" t="str">
        <f t="shared" si="418"/>
        <v/>
      </c>
      <c r="Z2136" s="3" t="str">
        <f t="shared" si="419"/>
        <v/>
      </c>
      <c r="AA2136" s="3" t="str">
        <f t="shared" si="420"/>
        <v/>
      </c>
      <c r="AB2136" s="249" t="str">
        <f t="shared" si="421"/>
        <v/>
      </c>
      <c r="AC2136" s="3" t="str">
        <f t="shared" si="422"/>
        <v/>
      </c>
      <c r="AD2136" s="5" t="str">
        <f t="shared" si="415"/>
        <v/>
      </c>
      <c r="AE2136" s="3" t="str">
        <f t="shared" si="423"/>
        <v/>
      </c>
      <c r="AF2136" s="3"/>
      <c r="AH2136">
        <f>MATCH(ROUND(M2136,0)&amp;ROUND(N2136,0),樣點!N:N,0)</f>
        <v>464</v>
      </c>
      <c r="AI2136" s="5">
        <f t="shared" si="424"/>
        <v>1.7361111007630825E-2</v>
      </c>
    </row>
    <row r="2137" spans="3:35">
      <c r="C2137" s="246" t="s">
        <v>1324</v>
      </c>
      <c r="D2137" s="246" t="s">
        <v>997</v>
      </c>
      <c r="E2137" s="246" t="s">
        <v>1035</v>
      </c>
      <c r="F2137" s="246" t="s">
        <v>1036</v>
      </c>
      <c r="G2137" s="246">
        <v>2019</v>
      </c>
      <c r="H2137" s="246">
        <v>4</v>
      </c>
      <c r="I2137" s="246">
        <v>12</v>
      </c>
      <c r="J2137" s="246">
        <v>1</v>
      </c>
      <c r="K2137" s="246" t="s">
        <v>1037</v>
      </c>
      <c r="L2137" s="247">
        <v>5</v>
      </c>
      <c r="M2137" s="246">
        <v>209433</v>
      </c>
      <c r="N2137" s="246">
        <v>2604381</v>
      </c>
      <c r="O2137" s="246">
        <v>9</v>
      </c>
      <c r="P2137" s="246">
        <v>20</v>
      </c>
      <c r="Q2137" s="246">
        <v>0</v>
      </c>
      <c r="R2137" s="246"/>
      <c r="S2137" s="246" t="s">
        <v>90</v>
      </c>
      <c r="T2137" s="246" t="s">
        <v>32</v>
      </c>
      <c r="U2137" s="246"/>
      <c r="V2137" t="str">
        <f>INDEX(樣區!H:H,MATCH(F2137,樣區!E:E,0))</f>
        <v>3月,5月</v>
      </c>
      <c r="W2137" s="3" t="str">
        <f t="shared" si="416"/>
        <v>Y</v>
      </c>
      <c r="X2137" s="3" t="str">
        <f t="shared" si="417"/>
        <v/>
      </c>
      <c r="Y2137" s="3" t="str">
        <f t="shared" si="418"/>
        <v/>
      </c>
      <c r="Z2137" s="3" t="str">
        <f t="shared" si="419"/>
        <v/>
      </c>
      <c r="AA2137" s="3" t="str">
        <f t="shared" si="420"/>
        <v/>
      </c>
      <c r="AB2137" s="249" t="str">
        <f t="shared" si="421"/>
        <v/>
      </c>
      <c r="AC2137" s="3" t="str">
        <f t="shared" si="422"/>
        <v/>
      </c>
      <c r="AD2137" s="5" t="str">
        <f t="shared" ref="AD2137:AD2156" si="425">IF(ISBLANK(O2137),"需記錄時間",IFERROR(IF((AI2137-TIME(0,5,59))&lt;0,"需計滿6分鐘",""),""))</f>
        <v/>
      </c>
      <c r="AE2137" s="3" t="str">
        <f t="shared" si="423"/>
        <v/>
      </c>
      <c r="AF2137" s="3"/>
      <c r="AH2137">
        <f>MATCH(ROUND(M2137,0)&amp;ROUND(N2137,0),樣點!N:N,0)</f>
        <v>465</v>
      </c>
      <c r="AI2137" s="5">
        <f t="shared" si="424"/>
        <v>1.7361111997161061E-2</v>
      </c>
    </row>
    <row r="2138" spans="3:35">
      <c r="C2138" s="246" t="s">
        <v>1324</v>
      </c>
      <c r="D2138" s="246" t="s">
        <v>997</v>
      </c>
      <c r="E2138" s="246" t="s">
        <v>1035</v>
      </c>
      <c r="F2138" s="246" t="s">
        <v>1036</v>
      </c>
      <c r="G2138" s="246">
        <v>2019</v>
      </c>
      <c r="H2138" s="246">
        <v>4</v>
      </c>
      <c r="I2138" s="246">
        <v>12</v>
      </c>
      <c r="J2138" s="246">
        <v>1</v>
      </c>
      <c r="K2138" s="246" t="s">
        <v>1037</v>
      </c>
      <c r="L2138" s="247">
        <v>6</v>
      </c>
      <c r="M2138" s="246">
        <v>209266</v>
      </c>
      <c r="N2138" s="246">
        <v>2604547</v>
      </c>
      <c r="O2138" s="246">
        <v>9</v>
      </c>
      <c r="P2138" s="246">
        <v>45</v>
      </c>
      <c r="Q2138" s="246">
        <v>0</v>
      </c>
      <c r="R2138" s="246"/>
      <c r="S2138" s="246" t="s">
        <v>90</v>
      </c>
      <c r="T2138" s="246" t="s">
        <v>32</v>
      </c>
      <c r="U2138" s="246"/>
      <c r="V2138" t="str">
        <f>INDEX(樣區!H:H,MATCH(F2138,樣區!E:E,0))</f>
        <v>3月,5月</v>
      </c>
      <c r="W2138" s="3" t="str">
        <f t="shared" si="416"/>
        <v>Y</v>
      </c>
      <c r="X2138" s="3" t="str">
        <f t="shared" si="417"/>
        <v/>
      </c>
      <c r="Y2138" s="3" t="str">
        <f t="shared" si="418"/>
        <v/>
      </c>
      <c r="Z2138" s="3" t="str">
        <f t="shared" si="419"/>
        <v/>
      </c>
      <c r="AA2138" s="3" t="str">
        <f t="shared" si="420"/>
        <v/>
      </c>
      <c r="AB2138" s="249" t="str">
        <f t="shared" si="421"/>
        <v/>
      </c>
      <c r="AC2138" s="3" t="str">
        <f t="shared" si="422"/>
        <v/>
      </c>
      <c r="AD2138" s="5" t="str">
        <f t="shared" si="425"/>
        <v/>
      </c>
      <c r="AE2138" s="3" t="str">
        <f t="shared" si="423"/>
        <v/>
      </c>
      <c r="AF2138" s="3"/>
      <c r="AH2138">
        <f>MATCH(ROUND(M2138,0)&amp;ROUND(N2138,0),樣點!N:N,0)</f>
        <v>466</v>
      </c>
      <c r="AI2138" s="5" t="str">
        <f t="shared" si="424"/>
        <v/>
      </c>
    </row>
    <row r="2139" spans="3:35">
      <c r="C2139" s="246" t="s">
        <v>1324</v>
      </c>
      <c r="D2139" s="246" t="s">
        <v>997</v>
      </c>
      <c r="E2139" s="246" t="s">
        <v>1038</v>
      </c>
      <c r="F2139" s="246" t="s">
        <v>1039</v>
      </c>
      <c r="G2139" s="246">
        <v>2019</v>
      </c>
      <c r="H2139" s="246">
        <v>4</v>
      </c>
      <c r="I2139" s="246">
        <v>11</v>
      </c>
      <c r="J2139" s="246">
        <v>1</v>
      </c>
      <c r="K2139" s="246" t="s">
        <v>1040</v>
      </c>
      <c r="L2139" s="247">
        <v>1</v>
      </c>
      <c r="M2139" s="246">
        <v>215135</v>
      </c>
      <c r="N2139" s="246">
        <v>2603361</v>
      </c>
      <c r="O2139" s="246">
        <v>7</v>
      </c>
      <c r="P2139" s="246">
        <v>22</v>
      </c>
      <c r="Q2139" s="246">
        <v>2</v>
      </c>
      <c r="R2139" s="246" t="s">
        <v>75</v>
      </c>
      <c r="S2139" s="246" t="s">
        <v>44</v>
      </c>
      <c r="T2139" s="246" t="s">
        <v>32</v>
      </c>
      <c r="U2139" s="246"/>
      <c r="V2139" t="str">
        <f>INDEX(樣區!H:H,MATCH(F2139,樣區!E:E,0))</f>
        <v>3月,5月</v>
      </c>
      <c r="W2139" s="3" t="str">
        <f t="shared" si="416"/>
        <v>Y</v>
      </c>
      <c r="X2139" s="3" t="str">
        <f t="shared" si="417"/>
        <v/>
      </c>
      <c r="Y2139" s="3" t="str">
        <f t="shared" si="418"/>
        <v/>
      </c>
      <c r="Z2139" s="3" t="str">
        <f t="shared" si="419"/>
        <v/>
      </c>
      <c r="AA2139" s="3" t="str">
        <f t="shared" si="420"/>
        <v/>
      </c>
      <c r="AB2139" s="249" t="str">
        <f t="shared" si="421"/>
        <v/>
      </c>
      <c r="AC2139" s="3" t="str">
        <f t="shared" si="422"/>
        <v/>
      </c>
      <c r="AD2139" s="5" t="str">
        <f t="shared" si="425"/>
        <v/>
      </c>
      <c r="AE2139" s="3" t="str">
        <f t="shared" si="423"/>
        <v/>
      </c>
      <c r="AF2139" s="3"/>
      <c r="AH2139">
        <f>MATCH(ROUND(M2139,0)&amp;ROUND(N2139,0),樣點!N:N,0)</f>
        <v>467</v>
      </c>
      <c r="AI2139" s="5">
        <f t="shared" si="424"/>
        <v>6.9444439723156393E-3</v>
      </c>
    </row>
    <row r="2140" spans="3:35">
      <c r="C2140" s="246" t="s">
        <v>1324</v>
      </c>
      <c r="D2140" s="246" t="s">
        <v>997</v>
      </c>
      <c r="E2140" s="246" t="s">
        <v>1038</v>
      </c>
      <c r="F2140" s="246" t="s">
        <v>1039</v>
      </c>
      <c r="G2140" s="246">
        <v>2019</v>
      </c>
      <c r="H2140" s="246">
        <v>4</v>
      </c>
      <c r="I2140" s="246">
        <v>11</v>
      </c>
      <c r="J2140" s="246">
        <v>1</v>
      </c>
      <c r="K2140" s="246" t="s">
        <v>1040</v>
      </c>
      <c r="L2140" s="247">
        <v>2</v>
      </c>
      <c r="M2140" s="246">
        <v>215348</v>
      </c>
      <c r="N2140" s="246">
        <v>2603278</v>
      </c>
      <c r="O2140" s="246">
        <v>7</v>
      </c>
      <c r="P2140" s="246">
        <v>32</v>
      </c>
      <c r="Q2140" s="246">
        <v>1</v>
      </c>
      <c r="R2140" s="246" t="s">
        <v>43</v>
      </c>
      <c r="S2140" s="246" t="s">
        <v>90</v>
      </c>
      <c r="T2140" s="246" t="s">
        <v>32</v>
      </c>
      <c r="U2140" s="246"/>
      <c r="V2140" t="str">
        <f>INDEX(樣區!H:H,MATCH(F2140,樣區!E:E,0))</f>
        <v>3月,5月</v>
      </c>
      <c r="W2140" s="3" t="str">
        <f t="shared" si="416"/>
        <v>Y</v>
      </c>
      <c r="X2140" s="3" t="str">
        <f t="shared" si="417"/>
        <v/>
      </c>
      <c r="Y2140" s="3" t="str">
        <f t="shared" si="418"/>
        <v/>
      </c>
      <c r="Z2140" s="3" t="str">
        <f t="shared" si="419"/>
        <v/>
      </c>
      <c r="AA2140" s="3" t="str">
        <f t="shared" si="420"/>
        <v/>
      </c>
      <c r="AB2140" s="249" t="str">
        <f t="shared" si="421"/>
        <v/>
      </c>
      <c r="AC2140" s="3" t="str">
        <f t="shared" si="422"/>
        <v/>
      </c>
      <c r="AD2140" s="5" t="str">
        <f t="shared" si="425"/>
        <v/>
      </c>
      <c r="AE2140" s="3" t="str">
        <f t="shared" si="423"/>
        <v/>
      </c>
      <c r="AF2140" s="3"/>
      <c r="AH2140">
        <f>MATCH(ROUND(M2140,0)&amp;ROUND(N2140,0),樣點!N:N,0)</f>
        <v>468</v>
      </c>
      <c r="AI2140" s="5">
        <f t="shared" si="424"/>
        <v>9.0277779963798821E-3</v>
      </c>
    </row>
    <row r="2141" spans="3:35">
      <c r="C2141" s="246" t="s">
        <v>1324</v>
      </c>
      <c r="D2141" s="246" t="s">
        <v>997</v>
      </c>
      <c r="E2141" s="246" t="s">
        <v>1038</v>
      </c>
      <c r="F2141" s="246" t="s">
        <v>1039</v>
      </c>
      <c r="G2141" s="246">
        <v>2019</v>
      </c>
      <c r="H2141" s="246">
        <v>4</v>
      </c>
      <c r="I2141" s="246">
        <v>11</v>
      </c>
      <c r="J2141" s="246">
        <v>1</v>
      </c>
      <c r="K2141" s="246" t="s">
        <v>1040</v>
      </c>
      <c r="L2141" s="247">
        <v>3</v>
      </c>
      <c r="M2141" s="246">
        <v>214956</v>
      </c>
      <c r="N2141" s="246">
        <v>2603544</v>
      </c>
      <c r="O2141" s="246">
        <v>7</v>
      </c>
      <c r="P2141" s="246">
        <v>45</v>
      </c>
      <c r="Q2141" s="246">
        <v>1</v>
      </c>
      <c r="R2141" s="246" t="s">
        <v>43</v>
      </c>
      <c r="S2141" s="246" t="s">
        <v>90</v>
      </c>
      <c r="T2141" s="246" t="s">
        <v>26</v>
      </c>
      <c r="U2141" s="246"/>
      <c r="V2141" t="str">
        <f>INDEX(樣區!H:H,MATCH(F2141,樣區!E:E,0))</f>
        <v>3月,5月</v>
      </c>
      <c r="W2141" s="3" t="str">
        <f t="shared" si="416"/>
        <v>Y</v>
      </c>
      <c r="X2141" s="3" t="str">
        <f t="shared" si="417"/>
        <v/>
      </c>
      <c r="Y2141" s="3" t="str">
        <f t="shared" si="418"/>
        <v/>
      </c>
      <c r="Z2141" s="3" t="str">
        <f t="shared" si="419"/>
        <v/>
      </c>
      <c r="AA2141" s="3" t="str">
        <f t="shared" si="420"/>
        <v/>
      </c>
      <c r="AB2141" s="249" t="str">
        <f t="shared" si="421"/>
        <v/>
      </c>
      <c r="AC2141" s="3" t="str">
        <f t="shared" si="422"/>
        <v/>
      </c>
      <c r="AD2141" s="5" t="str">
        <f t="shared" si="425"/>
        <v/>
      </c>
      <c r="AE2141" s="3" t="str">
        <f t="shared" si="423"/>
        <v/>
      </c>
      <c r="AF2141" s="3"/>
      <c r="AH2141">
        <f>MATCH(ROUND(M2141,0)&amp;ROUND(N2141,0),樣點!N:N,0)</f>
        <v>469</v>
      </c>
      <c r="AI2141" s="5">
        <f t="shared" si="424"/>
        <v>1.3888888992369175E-2</v>
      </c>
    </row>
    <row r="2142" spans="3:35">
      <c r="C2142" s="246" t="s">
        <v>1324</v>
      </c>
      <c r="D2142" s="246" t="s">
        <v>997</v>
      </c>
      <c r="E2142" s="246" t="s">
        <v>1038</v>
      </c>
      <c r="F2142" s="246" t="s">
        <v>1039</v>
      </c>
      <c r="G2142" s="246">
        <v>2019</v>
      </c>
      <c r="H2142" s="246">
        <v>4</v>
      </c>
      <c r="I2142" s="246">
        <v>11</v>
      </c>
      <c r="J2142" s="246">
        <v>1</v>
      </c>
      <c r="K2142" s="246" t="s">
        <v>1040</v>
      </c>
      <c r="L2142" s="247">
        <v>4</v>
      </c>
      <c r="M2142" s="246">
        <v>215565</v>
      </c>
      <c r="N2142" s="246">
        <v>2603215</v>
      </c>
      <c r="O2142" s="246">
        <v>8</v>
      </c>
      <c r="P2142" s="246">
        <v>5</v>
      </c>
      <c r="Q2142" s="246">
        <v>2</v>
      </c>
      <c r="R2142" s="246" t="s">
        <v>75</v>
      </c>
      <c r="S2142" s="246" t="s">
        <v>44</v>
      </c>
      <c r="T2142" s="246" t="s">
        <v>32</v>
      </c>
      <c r="U2142" s="246"/>
      <c r="V2142" t="str">
        <f>INDEX(樣區!H:H,MATCH(F2142,樣區!E:E,0))</f>
        <v>3月,5月</v>
      </c>
      <c r="W2142" s="3" t="str">
        <f t="shared" si="416"/>
        <v>Y</v>
      </c>
      <c r="X2142" s="3" t="str">
        <f t="shared" si="417"/>
        <v/>
      </c>
      <c r="Y2142" s="3" t="str">
        <f t="shared" si="418"/>
        <v/>
      </c>
      <c r="Z2142" s="3" t="str">
        <f t="shared" si="419"/>
        <v/>
      </c>
      <c r="AA2142" s="3" t="str">
        <f t="shared" si="420"/>
        <v/>
      </c>
      <c r="AB2142" s="249" t="str">
        <f t="shared" si="421"/>
        <v/>
      </c>
      <c r="AC2142" s="3" t="str">
        <f t="shared" si="422"/>
        <v/>
      </c>
      <c r="AD2142" s="5" t="str">
        <f t="shared" si="425"/>
        <v/>
      </c>
      <c r="AE2142" s="3" t="str">
        <f t="shared" si="423"/>
        <v/>
      </c>
      <c r="AF2142" s="3"/>
      <c r="AH2142">
        <f>MATCH(ROUND(M2142,0)&amp;ROUND(N2142,0),樣點!N:N,0)</f>
        <v>470</v>
      </c>
      <c r="AI2142" s="5">
        <f t="shared" si="424"/>
        <v>1.3888888992369175E-2</v>
      </c>
    </row>
    <row r="2143" spans="3:35">
      <c r="C2143" s="246" t="s">
        <v>1324</v>
      </c>
      <c r="D2143" s="246" t="s">
        <v>997</v>
      </c>
      <c r="E2143" s="246" t="s">
        <v>1038</v>
      </c>
      <c r="F2143" s="246" t="s">
        <v>1039</v>
      </c>
      <c r="G2143" s="246">
        <v>2019</v>
      </c>
      <c r="H2143" s="246">
        <v>4</v>
      </c>
      <c r="I2143" s="246">
        <v>11</v>
      </c>
      <c r="J2143" s="246">
        <v>1</v>
      </c>
      <c r="K2143" s="246" t="s">
        <v>1040</v>
      </c>
      <c r="L2143" s="247">
        <v>5</v>
      </c>
      <c r="M2143" s="246">
        <v>215786</v>
      </c>
      <c r="N2143" s="246">
        <v>2603185</v>
      </c>
      <c r="O2143" s="246">
        <v>8</v>
      </c>
      <c r="P2143" s="246">
        <v>25</v>
      </c>
      <c r="Q2143" s="246">
        <v>0</v>
      </c>
      <c r="R2143" s="246"/>
      <c r="S2143" s="246" t="s">
        <v>90</v>
      </c>
      <c r="T2143" s="246" t="s">
        <v>133</v>
      </c>
      <c r="U2143" s="246"/>
      <c r="V2143" t="str">
        <f>INDEX(樣區!H:H,MATCH(F2143,樣區!E:E,0))</f>
        <v>3月,5月</v>
      </c>
      <c r="W2143" s="3" t="str">
        <f t="shared" si="416"/>
        <v>Y</v>
      </c>
      <c r="X2143" s="3" t="str">
        <f t="shared" si="417"/>
        <v/>
      </c>
      <c r="Y2143" s="3" t="str">
        <f t="shared" si="418"/>
        <v/>
      </c>
      <c r="Z2143" s="3" t="str">
        <f t="shared" si="419"/>
        <v/>
      </c>
      <c r="AA2143" s="3" t="str">
        <f t="shared" si="420"/>
        <v/>
      </c>
      <c r="AB2143" s="249" t="str">
        <f t="shared" si="421"/>
        <v/>
      </c>
      <c r="AC2143" s="3" t="str">
        <f t="shared" si="422"/>
        <v/>
      </c>
      <c r="AD2143" s="5" t="str">
        <f t="shared" si="425"/>
        <v/>
      </c>
      <c r="AE2143" s="3" t="str">
        <f t="shared" si="423"/>
        <v/>
      </c>
      <c r="AF2143" s="3"/>
      <c r="AH2143">
        <f>MATCH(ROUND(M2143,0)&amp;ROUND(N2143,0),樣點!N:N,0)</f>
        <v>471</v>
      </c>
      <c r="AI2143" s="5">
        <f t="shared" si="424"/>
        <v>6.9444440305233002E-3</v>
      </c>
    </row>
    <row r="2144" spans="3:35">
      <c r="C2144" s="246" t="s">
        <v>1324</v>
      </c>
      <c r="D2144" s="246" t="s">
        <v>997</v>
      </c>
      <c r="E2144" s="246" t="s">
        <v>1038</v>
      </c>
      <c r="F2144" s="246" t="s">
        <v>1039</v>
      </c>
      <c r="G2144" s="246">
        <v>2019</v>
      </c>
      <c r="H2144" s="246">
        <v>4</v>
      </c>
      <c r="I2144" s="246">
        <v>11</v>
      </c>
      <c r="J2144" s="246">
        <v>1</v>
      </c>
      <c r="K2144" s="246" t="s">
        <v>1040</v>
      </c>
      <c r="L2144" s="247">
        <v>6</v>
      </c>
      <c r="M2144" s="246">
        <v>215279</v>
      </c>
      <c r="N2144" s="246">
        <v>2603065</v>
      </c>
      <c r="O2144" s="246">
        <v>8</v>
      </c>
      <c r="P2144" s="246">
        <v>35</v>
      </c>
      <c r="Q2144" s="246">
        <v>0</v>
      </c>
      <c r="R2144" s="246"/>
      <c r="S2144" s="246" t="s">
        <v>90</v>
      </c>
      <c r="T2144" s="246" t="s">
        <v>133</v>
      </c>
      <c r="U2144" s="246"/>
      <c r="V2144" t="str">
        <f>INDEX(樣區!H:H,MATCH(F2144,樣區!E:E,0))</f>
        <v>3月,5月</v>
      </c>
      <c r="W2144" s="3" t="str">
        <f t="shared" si="416"/>
        <v>Y</v>
      </c>
      <c r="X2144" s="3" t="str">
        <f t="shared" si="417"/>
        <v/>
      </c>
      <c r="Y2144" s="3" t="str">
        <f t="shared" si="418"/>
        <v/>
      </c>
      <c r="Z2144" s="3" t="str">
        <f t="shared" si="419"/>
        <v/>
      </c>
      <c r="AA2144" s="3" t="str">
        <f t="shared" si="420"/>
        <v/>
      </c>
      <c r="AB2144" s="249" t="str">
        <f t="shared" si="421"/>
        <v/>
      </c>
      <c r="AC2144" s="3" t="str">
        <f t="shared" si="422"/>
        <v/>
      </c>
      <c r="AD2144" s="5" t="str">
        <f t="shared" si="425"/>
        <v/>
      </c>
      <c r="AE2144" s="3" t="str">
        <f t="shared" si="423"/>
        <v/>
      </c>
      <c r="AF2144" s="3"/>
      <c r="AH2144">
        <f>MATCH(ROUND(M2144,0)&amp;ROUND(N2144,0),樣點!N:N,0)</f>
        <v>472</v>
      </c>
      <c r="AI2144" s="5" t="str">
        <f t="shared" si="424"/>
        <v/>
      </c>
    </row>
    <row r="2145" spans="3:35">
      <c r="C2145" s="246" t="s">
        <v>1324</v>
      </c>
      <c r="D2145" s="246" t="s">
        <v>997</v>
      </c>
      <c r="E2145" s="246" t="s">
        <v>1041</v>
      </c>
      <c r="F2145" s="246" t="s">
        <v>1042</v>
      </c>
      <c r="G2145" s="246">
        <v>2019</v>
      </c>
      <c r="H2145" s="246">
        <v>4</v>
      </c>
      <c r="I2145" s="246">
        <v>10</v>
      </c>
      <c r="J2145" s="246">
        <v>1</v>
      </c>
      <c r="K2145" s="246" t="s">
        <v>1043</v>
      </c>
      <c r="L2145" s="247">
        <v>1</v>
      </c>
      <c r="M2145" s="246">
        <v>215897</v>
      </c>
      <c r="N2145" s="246">
        <v>2607268</v>
      </c>
      <c r="O2145" s="246">
        <v>7</v>
      </c>
      <c r="P2145" s="246">
        <v>38</v>
      </c>
      <c r="Q2145" s="246">
        <v>2</v>
      </c>
      <c r="R2145" s="246" t="s">
        <v>43</v>
      </c>
      <c r="S2145" s="246" t="s">
        <v>44</v>
      </c>
      <c r="T2145" s="246" t="s">
        <v>133</v>
      </c>
      <c r="U2145" s="246"/>
      <c r="V2145" t="str">
        <f>INDEX(樣區!H:H,MATCH(F2145,樣區!E:E,0))</f>
        <v>3月,5月</v>
      </c>
      <c r="W2145" s="3" t="str">
        <f t="shared" si="416"/>
        <v>Y</v>
      </c>
      <c r="X2145" s="3" t="str">
        <f t="shared" si="417"/>
        <v/>
      </c>
      <c r="Y2145" s="3" t="str">
        <f t="shared" si="418"/>
        <v/>
      </c>
      <c r="Z2145" s="3" t="str">
        <f t="shared" si="419"/>
        <v/>
      </c>
      <c r="AA2145" s="3" t="str">
        <f t="shared" si="420"/>
        <v/>
      </c>
      <c r="AB2145" s="249" t="str">
        <f t="shared" si="421"/>
        <v/>
      </c>
      <c r="AC2145" s="3" t="str">
        <f t="shared" si="422"/>
        <v/>
      </c>
      <c r="AD2145" s="5" t="str">
        <f t="shared" si="425"/>
        <v/>
      </c>
      <c r="AE2145" s="3" t="str">
        <f t="shared" si="423"/>
        <v/>
      </c>
      <c r="AF2145" s="3"/>
      <c r="AH2145">
        <f>MATCH(ROUND(M2145,0)&amp;ROUND(N2145,0),樣點!N:N,0)</f>
        <v>473</v>
      </c>
      <c r="AI2145" s="5">
        <f t="shared" si="424"/>
        <v>1.3888888992369175E-2</v>
      </c>
    </row>
    <row r="2146" spans="3:35">
      <c r="C2146" s="246" t="s">
        <v>1324</v>
      </c>
      <c r="D2146" s="246" t="s">
        <v>997</v>
      </c>
      <c r="E2146" s="246" t="s">
        <v>1041</v>
      </c>
      <c r="F2146" s="246" t="s">
        <v>1042</v>
      </c>
      <c r="G2146" s="246">
        <v>2019</v>
      </c>
      <c r="H2146" s="246">
        <v>4</v>
      </c>
      <c r="I2146" s="246">
        <v>10</v>
      </c>
      <c r="J2146" s="246">
        <v>1</v>
      </c>
      <c r="K2146" s="246" t="s">
        <v>1043</v>
      </c>
      <c r="L2146" s="247">
        <v>2</v>
      </c>
      <c r="M2146" s="246">
        <v>215952</v>
      </c>
      <c r="N2146" s="246">
        <v>2607056</v>
      </c>
      <c r="O2146" s="246">
        <v>7</v>
      </c>
      <c r="P2146" s="246">
        <v>58</v>
      </c>
      <c r="Q2146" s="246">
        <v>1</v>
      </c>
      <c r="R2146" s="246" t="s">
        <v>43</v>
      </c>
      <c r="S2146" s="246" t="s">
        <v>90</v>
      </c>
      <c r="T2146" s="246" t="s">
        <v>32</v>
      </c>
      <c r="U2146" s="246" t="s">
        <v>1044</v>
      </c>
      <c r="V2146" t="str">
        <f>INDEX(樣區!H:H,MATCH(F2146,樣區!E:E,0))</f>
        <v>3月,5月</v>
      </c>
      <c r="W2146" s="3" t="str">
        <f t="shared" si="416"/>
        <v>Y</v>
      </c>
      <c r="X2146" s="3" t="str">
        <f t="shared" si="417"/>
        <v/>
      </c>
      <c r="Y2146" s="3" t="str">
        <f t="shared" si="418"/>
        <v/>
      </c>
      <c r="Z2146" s="3" t="str">
        <f t="shared" si="419"/>
        <v/>
      </c>
      <c r="AA2146" s="3" t="str">
        <f t="shared" si="420"/>
        <v/>
      </c>
      <c r="AB2146" s="249" t="str">
        <f t="shared" si="421"/>
        <v/>
      </c>
      <c r="AC2146" s="3" t="str">
        <f t="shared" si="422"/>
        <v/>
      </c>
      <c r="AD2146" s="5" t="str">
        <f t="shared" si="425"/>
        <v/>
      </c>
      <c r="AE2146" s="3" t="str">
        <f t="shared" si="423"/>
        <v/>
      </c>
      <c r="AF2146" s="3"/>
      <c r="AH2146">
        <f>MATCH(ROUND(M2146,0)&amp;ROUND(N2146,0),樣點!N:N,0)</f>
        <v>474</v>
      </c>
      <c r="AI2146" s="5">
        <f t="shared" si="424"/>
        <v>1.2500000011641532E-2</v>
      </c>
    </row>
    <row r="2147" spans="3:35">
      <c r="C2147" s="246" t="s">
        <v>1324</v>
      </c>
      <c r="D2147" s="246" t="s">
        <v>997</v>
      </c>
      <c r="E2147" s="246" t="s">
        <v>1041</v>
      </c>
      <c r="F2147" s="246" t="s">
        <v>1042</v>
      </c>
      <c r="G2147" s="246">
        <v>2019</v>
      </c>
      <c r="H2147" s="246">
        <v>4</v>
      </c>
      <c r="I2147" s="246">
        <v>10</v>
      </c>
      <c r="J2147" s="246">
        <v>1</v>
      </c>
      <c r="K2147" s="246" t="s">
        <v>1043</v>
      </c>
      <c r="L2147" s="247">
        <v>3</v>
      </c>
      <c r="M2147" s="246">
        <v>216108</v>
      </c>
      <c r="N2147" s="246">
        <v>2606894</v>
      </c>
      <c r="O2147" s="246">
        <v>8</v>
      </c>
      <c r="P2147" s="246">
        <v>16</v>
      </c>
      <c r="Q2147" s="246">
        <v>0</v>
      </c>
      <c r="R2147" s="246"/>
      <c r="S2147" s="246" t="s">
        <v>90</v>
      </c>
      <c r="T2147" s="246" t="s">
        <v>32</v>
      </c>
      <c r="U2147" s="246"/>
      <c r="V2147" t="str">
        <f>INDEX(樣區!H:H,MATCH(F2147,樣區!E:E,0))</f>
        <v>3月,5月</v>
      </c>
      <c r="W2147" s="3" t="str">
        <f t="shared" si="416"/>
        <v>Y</v>
      </c>
      <c r="X2147" s="3" t="str">
        <f t="shared" si="417"/>
        <v/>
      </c>
      <c r="Y2147" s="3" t="str">
        <f t="shared" si="418"/>
        <v/>
      </c>
      <c r="Z2147" s="3" t="str">
        <f t="shared" si="419"/>
        <v/>
      </c>
      <c r="AA2147" s="3" t="str">
        <f t="shared" si="420"/>
        <v/>
      </c>
      <c r="AB2147" s="249" t="str">
        <f t="shared" si="421"/>
        <v/>
      </c>
      <c r="AC2147" s="3" t="str">
        <f t="shared" si="422"/>
        <v/>
      </c>
      <c r="AD2147" s="5" t="str">
        <f t="shared" si="425"/>
        <v/>
      </c>
      <c r="AE2147" s="3" t="str">
        <f t="shared" si="423"/>
        <v/>
      </c>
      <c r="AF2147" s="3"/>
      <c r="AH2147">
        <f>MATCH(ROUND(M2147,0)&amp;ROUND(N2147,0),樣點!N:N,0)</f>
        <v>475</v>
      </c>
      <c r="AI2147" s="5">
        <f t="shared" si="424"/>
        <v>8.3333330112509429E-3</v>
      </c>
    </row>
    <row r="2148" spans="3:35">
      <c r="C2148" s="246" t="s">
        <v>1324</v>
      </c>
      <c r="D2148" s="246" t="s">
        <v>997</v>
      </c>
      <c r="E2148" s="246" t="s">
        <v>1041</v>
      </c>
      <c r="F2148" s="246" t="s">
        <v>1042</v>
      </c>
      <c r="G2148" s="246">
        <v>2019</v>
      </c>
      <c r="H2148" s="246">
        <v>4</v>
      </c>
      <c r="I2148" s="246">
        <v>10</v>
      </c>
      <c r="J2148" s="246">
        <v>1</v>
      </c>
      <c r="K2148" s="246" t="s">
        <v>1043</v>
      </c>
      <c r="L2148" s="247">
        <v>4</v>
      </c>
      <c r="M2148" s="246">
        <v>216340</v>
      </c>
      <c r="N2148" s="246">
        <v>2606904</v>
      </c>
      <c r="O2148" s="246">
        <v>8</v>
      </c>
      <c r="P2148" s="246">
        <v>28</v>
      </c>
      <c r="Q2148" s="246">
        <v>0</v>
      </c>
      <c r="R2148" s="246"/>
      <c r="S2148" s="246" t="s">
        <v>90</v>
      </c>
      <c r="T2148" s="246" t="s">
        <v>32</v>
      </c>
      <c r="U2148" s="246"/>
      <c r="V2148" t="str">
        <f>INDEX(樣區!H:H,MATCH(F2148,樣區!E:E,0))</f>
        <v>3月,5月</v>
      </c>
      <c r="W2148" s="3" t="str">
        <f t="shared" si="416"/>
        <v>Y</v>
      </c>
      <c r="X2148" s="3" t="str">
        <f t="shared" si="417"/>
        <v/>
      </c>
      <c r="Y2148" s="3" t="str">
        <f t="shared" si="418"/>
        <v/>
      </c>
      <c r="Z2148" s="3" t="str">
        <f t="shared" si="419"/>
        <v/>
      </c>
      <c r="AA2148" s="3" t="str">
        <f t="shared" si="420"/>
        <v/>
      </c>
      <c r="AB2148" s="249" t="str">
        <f t="shared" si="421"/>
        <v/>
      </c>
      <c r="AC2148" s="3" t="str">
        <f t="shared" si="422"/>
        <v/>
      </c>
      <c r="AD2148" s="5" t="str">
        <f t="shared" si="425"/>
        <v/>
      </c>
      <c r="AE2148" s="3" t="str">
        <f t="shared" si="423"/>
        <v/>
      </c>
      <c r="AF2148" s="3"/>
      <c r="AH2148">
        <f>MATCH(ROUND(M2148,0)&amp;ROUND(N2148,0),樣點!N:N,0)</f>
        <v>476</v>
      </c>
      <c r="AI2148" s="5">
        <f t="shared" si="424"/>
        <v>6.9444450200535357E-3</v>
      </c>
    </row>
    <row r="2149" spans="3:35">
      <c r="C2149" s="246" t="s">
        <v>1324</v>
      </c>
      <c r="D2149" s="246" t="s">
        <v>997</v>
      </c>
      <c r="E2149" s="246" t="s">
        <v>1041</v>
      </c>
      <c r="F2149" s="246" t="s">
        <v>1042</v>
      </c>
      <c r="G2149" s="246">
        <v>2019</v>
      </c>
      <c r="H2149" s="246">
        <v>4</v>
      </c>
      <c r="I2149" s="246">
        <v>10</v>
      </c>
      <c r="J2149" s="246">
        <v>1</v>
      </c>
      <c r="K2149" s="246" t="s">
        <v>1043</v>
      </c>
      <c r="L2149" s="247">
        <v>5</v>
      </c>
      <c r="M2149" s="246">
        <v>216547</v>
      </c>
      <c r="N2149" s="246">
        <v>2606815</v>
      </c>
      <c r="O2149" s="246">
        <v>8</v>
      </c>
      <c r="P2149" s="246">
        <v>38</v>
      </c>
      <c r="Q2149" s="246">
        <v>2</v>
      </c>
      <c r="R2149" s="246" t="s">
        <v>89</v>
      </c>
      <c r="S2149" s="246" t="s">
        <v>90</v>
      </c>
      <c r="T2149" s="246" t="s">
        <v>32</v>
      </c>
      <c r="U2149" s="246" t="s">
        <v>1045</v>
      </c>
      <c r="V2149" t="str">
        <f>INDEX(樣區!H:H,MATCH(F2149,樣區!E:E,0))</f>
        <v>3月,5月</v>
      </c>
      <c r="W2149" s="3" t="str">
        <f t="shared" si="416"/>
        <v>Y</v>
      </c>
      <c r="X2149" s="3" t="str">
        <f t="shared" si="417"/>
        <v/>
      </c>
      <c r="Y2149" s="3" t="str">
        <f t="shared" si="418"/>
        <v/>
      </c>
      <c r="Z2149" s="3" t="str">
        <f t="shared" si="419"/>
        <v/>
      </c>
      <c r="AA2149" s="3" t="str">
        <f t="shared" si="420"/>
        <v/>
      </c>
      <c r="AB2149" s="249" t="str">
        <f t="shared" si="421"/>
        <v/>
      </c>
      <c r="AC2149" s="3" t="str">
        <f t="shared" si="422"/>
        <v/>
      </c>
      <c r="AD2149" s="5" t="str">
        <f t="shared" si="425"/>
        <v/>
      </c>
      <c r="AE2149" s="3" t="str">
        <f t="shared" si="423"/>
        <v/>
      </c>
      <c r="AF2149" s="3"/>
      <c r="AH2149">
        <f>MATCH(ROUND(M2149,0)&amp;ROUND(N2149,0),樣點!N:N,0)</f>
        <v>477</v>
      </c>
      <c r="AI2149" s="5">
        <f t="shared" si="424"/>
        <v>1.3888888992369175E-2</v>
      </c>
    </row>
    <row r="2150" spans="3:35">
      <c r="C2150" s="246" t="s">
        <v>1324</v>
      </c>
      <c r="D2150" s="246" t="s">
        <v>997</v>
      </c>
      <c r="E2150" s="246" t="s">
        <v>1041</v>
      </c>
      <c r="F2150" s="246" t="s">
        <v>1042</v>
      </c>
      <c r="G2150" s="246">
        <v>2019</v>
      </c>
      <c r="H2150" s="246">
        <v>4</v>
      </c>
      <c r="I2150" s="246">
        <v>10</v>
      </c>
      <c r="J2150" s="246">
        <v>1</v>
      </c>
      <c r="K2150" s="246" t="s">
        <v>1043</v>
      </c>
      <c r="L2150" s="247">
        <v>6</v>
      </c>
      <c r="M2150" s="246">
        <v>215889</v>
      </c>
      <c r="N2150" s="246">
        <v>2606823</v>
      </c>
      <c r="O2150" s="246">
        <v>8</v>
      </c>
      <c r="P2150" s="246">
        <v>58</v>
      </c>
      <c r="Q2150" s="246">
        <v>0</v>
      </c>
      <c r="R2150" s="246"/>
      <c r="S2150" s="246" t="s">
        <v>90</v>
      </c>
      <c r="T2150" s="246" t="s">
        <v>133</v>
      </c>
      <c r="U2150" s="246"/>
      <c r="V2150" t="str">
        <f>INDEX(樣區!H:H,MATCH(F2150,樣區!E:E,0))</f>
        <v>3月,5月</v>
      </c>
      <c r="W2150" s="3" t="str">
        <f t="shared" si="416"/>
        <v>Y</v>
      </c>
      <c r="X2150" s="3" t="str">
        <f t="shared" si="417"/>
        <v/>
      </c>
      <c r="Y2150" s="3" t="str">
        <f t="shared" si="418"/>
        <v/>
      </c>
      <c r="Z2150" s="3" t="str">
        <f t="shared" si="419"/>
        <v/>
      </c>
      <c r="AA2150" s="3" t="str">
        <f t="shared" si="420"/>
        <v/>
      </c>
      <c r="AB2150" s="249" t="str">
        <f t="shared" si="421"/>
        <v/>
      </c>
      <c r="AC2150" s="3" t="str">
        <f t="shared" si="422"/>
        <v/>
      </c>
      <c r="AD2150" s="5" t="str">
        <f t="shared" si="425"/>
        <v/>
      </c>
      <c r="AE2150" s="3" t="str">
        <f t="shared" si="423"/>
        <v/>
      </c>
      <c r="AF2150" s="3"/>
      <c r="AH2150">
        <f>MATCH(ROUND(M2150,0)&amp;ROUND(N2150,0),樣點!N:N,0)</f>
        <v>478</v>
      </c>
      <c r="AI2150" s="5" t="str">
        <f t="shared" si="424"/>
        <v/>
      </c>
    </row>
    <row r="2151" spans="3:35">
      <c r="C2151" s="246" t="s">
        <v>1324</v>
      </c>
      <c r="D2151" s="246" t="s">
        <v>1046</v>
      </c>
      <c r="E2151" s="246" t="s">
        <v>1047</v>
      </c>
      <c r="F2151" s="246" t="s">
        <v>1048</v>
      </c>
      <c r="G2151" s="246">
        <v>2019</v>
      </c>
      <c r="H2151" s="246">
        <v>4</v>
      </c>
      <c r="I2151" s="246">
        <v>15</v>
      </c>
      <c r="J2151" s="246">
        <v>1</v>
      </c>
      <c r="K2151" s="246" t="s">
        <v>1049</v>
      </c>
      <c r="L2151" s="247">
        <v>1</v>
      </c>
      <c r="M2151" s="246">
        <v>212386</v>
      </c>
      <c r="N2151" s="246">
        <v>2591530</v>
      </c>
      <c r="O2151" s="246">
        <v>9</v>
      </c>
      <c r="P2151" s="246">
        <v>11</v>
      </c>
      <c r="Q2151" s="246">
        <v>0</v>
      </c>
      <c r="R2151" s="246"/>
      <c r="S2151" s="246" t="s">
        <v>90</v>
      </c>
      <c r="T2151" s="246" t="s">
        <v>32</v>
      </c>
      <c r="U2151" s="246"/>
      <c r="V2151" t="str">
        <f>INDEX(樣區!H:H,MATCH(F2151,樣區!E:E,0))</f>
        <v>3月,5月</v>
      </c>
      <c r="W2151" s="3" t="str">
        <f t="shared" si="416"/>
        <v>Y</v>
      </c>
      <c r="X2151" s="3" t="str">
        <f t="shared" si="417"/>
        <v/>
      </c>
      <c r="Y2151" s="3" t="str">
        <f t="shared" si="418"/>
        <v/>
      </c>
      <c r="Z2151" s="3" t="str">
        <f t="shared" si="419"/>
        <v/>
      </c>
      <c r="AA2151" s="3" t="str">
        <f t="shared" si="420"/>
        <v/>
      </c>
      <c r="AB2151" s="249" t="str">
        <f t="shared" si="421"/>
        <v/>
      </c>
      <c r="AC2151" s="3" t="str">
        <f t="shared" si="422"/>
        <v/>
      </c>
      <c r="AD2151" s="5" t="str">
        <f t="shared" si="425"/>
        <v/>
      </c>
      <c r="AE2151" s="3" t="str">
        <f t="shared" si="423"/>
        <v/>
      </c>
      <c r="AF2151" s="3"/>
      <c r="AH2151">
        <f>MATCH(ROUND(M2151,0)&amp;ROUND(N2151,0),樣點!N:N,0)</f>
        <v>479</v>
      </c>
      <c r="AI2151" s="5">
        <f t="shared" si="424"/>
        <v>6.9444449618458748E-3</v>
      </c>
    </row>
    <row r="2152" spans="3:35">
      <c r="C2152" s="246" t="s">
        <v>1324</v>
      </c>
      <c r="D2152" s="246" t="s">
        <v>1046</v>
      </c>
      <c r="E2152" s="246" t="s">
        <v>1047</v>
      </c>
      <c r="F2152" s="246" t="s">
        <v>1048</v>
      </c>
      <c r="G2152" s="246">
        <v>2019</v>
      </c>
      <c r="H2152" s="246">
        <v>4</v>
      </c>
      <c r="I2152" s="246">
        <v>15</v>
      </c>
      <c r="J2152" s="246">
        <v>1</v>
      </c>
      <c r="K2152" s="246" t="s">
        <v>1049</v>
      </c>
      <c r="L2152" s="247">
        <v>2</v>
      </c>
      <c r="M2152" s="246">
        <v>212715</v>
      </c>
      <c r="N2152" s="246">
        <v>2591120</v>
      </c>
      <c r="O2152" s="246">
        <v>9</v>
      </c>
      <c r="P2152" s="246">
        <v>21</v>
      </c>
      <c r="Q2152" s="246">
        <v>0</v>
      </c>
      <c r="R2152" s="246"/>
      <c r="S2152" s="246" t="s">
        <v>90</v>
      </c>
      <c r="T2152" s="246" t="s">
        <v>32</v>
      </c>
      <c r="U2152" s="246"/>
      <c r="V2152" t="str">
        <f>INDEX(樣區!H:H,MATCH(F2152,樣區!E:E,0))</f>
        <v>3月,5月</v>
      </c>
      <c r="W2152" s="3" t="str">
        <f t="shared" si="416"/>
        <v>Y</v>
      </c>
      <c r="X2152" s="3" t="str">
        <f t="shared" si="417"/>
        <v/>
      </c>
      <c r="Y2152" s="3" t="str">
        <f t="shared" si="418"/>
        <v/>
      </c>
      <c r="Z2152" s="3" t="str">
        <f t="shared" si="419"/>
        <v/>
      </c>
      <c r="AA2152" s="3" t="str">
        <f t="shared" si="420"/>
        <v/>
      </c>
      <c r="AB2152" s="249" t="str">
        <f t="shared" si="421"/>
        <v/>
      </c>
      <c r="AC2152" s="3" t="str">
        <f t="shared" si="422"/>
        <v/>
      </c>
      <c r="AD2152" s="5" t="str">
        <f t="shared" si="425"/>
        <v/>
      </c>
      <c r="AE2152" s="3" t="str">
        <f t="shared" si="423"/>
        <v/>
      </c>
      <c r="AF2152" s="3"/>
      <c r="AH2152">
        <f>MATCH(ROUND(M2152,0)&amp;ROUND(N2152,0),樣點!N:N,0)</f>
        <v>480</v>
      </c>
      <c r="AI2152" s="5">
        <f t="shared" si="424"/>
        <v>6.2500000349245965E-3</v>
      </c>
    </row>
    <row r="2153" spans="3:35">
      <c r="C2153" s="246" t="s">
        <v>1324</v>
      </c>
      <c r="D2153" s="246" t="s">
        <v>1046</v>
      </c>
      <c r="E2153" s="246" t="s">
        <v>1047</v>
      </c>
      <c r="F2153" s="246" t="s">
        <v>1048</v>
      </c>
      <c r="G2153" s="246">
        <v>2019</v>
      </c>
      <c r="H2153" s="246">
        <v>4</v>
      </c>
      <c r="I2153" s="246">
        <v>15</v>
      </c>
      <c r="J2153" s="246">
        <v>1</v>
      </c>
      <c r="K2153" s="246" t="s">
        <v>1049</v>
      </c>
      <c r="L2153" s="247">
        <v>3</v>
      </c>
      <c r="M2153" s="246">
        <v>212646</v>
      </c>
      <c r="N2153" s="246">
        <v>2590853</v>
      </c>
      <c r="O2153" s="246">
        <v>9</v>
      </c>
      <c r="P2153" s="246">
        <v>30</v>
      </c>
      <c r="Q2153" s="246">
        <v>0</v>
      </c>
      <c r="R2153" s="246"/>
      <c r="S2153" s="246" t="s">
        <v>90</v>
      </c>
      <c r="T2153" s="246" t="s">
        <v>32</v>
      </c>
      <c r="U2153" s="246"/>
      <c r="V2153" t="str">
        <f>INDEX(樣區!H:H,MATCH(F2153,樣區!E:E,0))</f>
        <v>3月,5月</v>
      </c>
      <c r="W2153" s="3" t="str">
        <f t="shared" si="416"/>
        <v>Y</v>
      </c>
      <c r="X2153" s="3" t="str">
        <f t="shared" si="417"/>
        <v/>
      </c>
      <c r="Y2153" s="3" t="str">
        <f t="shared" si="418"/>
        <v/>
      </c>
      <c r="Z2153" s="3" t="str">
        <f t="shared" si="419"/>
        <v/>
      </c>
      <c r="AA2153" s="3" t="str">
        <f t="shared" si="420"/>
        <v/>
      </c>
      <c r="AB2153" s="249" t="str">
        <f t="shared" si="421"/>
        <v/>
      </c>
      <c r="AC2153" s="3" t="str">
        <f t="shared" si="422"/>
        <v/>
      </c>
      <c r="AD2153" s="5" t="str">
        <f t="shared" si="425"/>
        <v/>
      </c>
      <c r="AE2153" s="3" t="str">
        <f t="shared" si="423"/>
        <v/>
      </c>
      <c r="AF2153" s="3"/>
      <c r="AH2153">
        <f>MATCH(ROUND(M2153,0)&amp;ROUND(N2153,0),樣點!N:N,0)</f>
        <v>481</v>
      </c>
      <c r="AI2153" s="5">
        <f t="shared" si="424"/>
        <v>6.2499999767169356E-3</v>
      </c>
    </row>
    <row r="2154" spans="3:35">
      <c r="C2154" s="246" t="s">
        <v>1324</v>
      </c>
      <c r="D2154" s="246" t="s">
        <v>1046</v>
      </c>
      <c r="E2154" s="246" t="s">
        <v>1047</v>
      </c>
      <c r="F2154" s="246" t="s">
        <v>1048</v>
      </c>
      <c r="G2154" s="246">
        <v>2019</v>
      </c>
      <c r="H2154" s="246">
        <v>4</v>
      </c>
      <c r="I2154" s="246">
        <v>15</v>
      </c>
      <c r="J2154" s="246">
        <v>1</v>
      </c>
      <c r="K2154" s="246" t="s">
        <v>1049</v>
      </c>
      <c r="L2154" s="247">
        <v>4</v>
      </c>
      <c r="M2154" s="246">
        <v>212933</v>
      </c>
      <c r="N2154" s="246">
        <v>2590477</v>
      </c>
      <c r="O2154" s="246">
        <v>9</v>
      </c>
      <c r="P2154" s="246">
        <v>39</v>
      </c>
      <c r="Q2154" s="246">
        <v>0</v>
      </c>
      <c r="R2154" s="246"/>
      <c r="S2154" s="246" t="s">
        <v>90</v>
      </c>
      <c r="T2154" s="246" t="s">
        <v>26</v>
      </c>
      <c r="U2154" s="246"/>
      <c r="V2154" t="str">
        <f>INDEX(樣區!H:H,MATCH(F2154,樣區!E:E,0))</f>
        <v>3月,5月</v>
      </c>
      <c r="W2154" s="3" t="str">
        <f t="shared" si="416"/>
        <v>Y</v>
      </c>
      <c r="X2154" s="3" t="str">
        <f t="shared" si="417"/>
        <v/>
      </c>
      <c r="Y2154" s="3" t="str">
        <f t="shared" si="418"/>
        <v/>
      </c>
      <c r="Z2154" s="3" t="str">
        <f t="shared" si="419"/>
        <v/>
      </c>
      <c r="AA2154" s="3" t="str">
        <f t="shared" si="420"/>
        <v/>
      </c>
      <c r="AB2154" s="249" t="str">
        <f t="shared" si="421"/>
        <v/>
      </c>
      <c r="AC2154" s="3" t="str">
        <f t="shared" si="422"/>
        <v/>
      </c>
      <c r="AD2154" s="5" t="str">
        <f t="shared" si="425"/>
        <v/>
      </c>
      <c r="AE2154" s="3" t="str">
        <f t="shared" si="423"/>
        <v/>
      </c>
      <c r="AF2154" s="3"/>
      <c r="AH2154">
        <f>MATCH(ROUND(M2154,0)&amp;ROUND(N2154,0),樣點!N:N,0)</f>
        <v>482</v>
      </c>
      <c r="AI2154" s="5">
        <f t="shared" si="424"/>
        <v>6.2499999767169356E-3</v>
      </c>
    </row>
    <row r="2155" spans="3:35">
      <c r="C2155" s="246" t="s">
        <v>1324</v>
      </c>
      <c r="D2155" s="246" t="s">
        <v>1046</v>
      </c>
      <c r="E2155" s="246" t="s">
        <v>1047</v>
      </c>
      <c r="F2155" s="246" t="s">
        <v>1048</v>
      </c>
      <c r="G2155" s="246">
        <v>2019</v>
      </c>
      <c r="H2155" s="246">
        <v>4</v>
      </c>
      <c r="I2155" s="246">
        <v>15</v>
      </c>
      <c r="J2155" s="246">
        <v>1</v>
      </c>
      <c r="K2155" s="246" t="s">
        <v>1049</v>
      </c>
      <c r="L2155" s="247">
        <v>5</v>
      </c>
      <c r="M2155" s="246">
        <v>213288</v>
      </c>
      <c r="N2155" s="246">
        <v>2590216</v>
      </c>
      <c r="O2155" s="246">
        <v>9</v>
      </c>
      <c r="P2155" s="246">
        <v>48</v>
      </c>
      <c r="Q2155" s="246">
        <v>0</v>
      </c>
      <c r="R2155" s="246"/>
      <c r="S2155" s="246" t="s">
        <v>90</v>
      </c>
      <c r="T2155" s="246" t="s">
        <v>26</v>
      </c>
      <c r="U2155" s="246"/>
      <c r="V2155" t="str">
        <f>INDEX(樣區!H:H,MATCH(F2155,樣區!E:E,0))</f>
        <v>3月,5月</v>
      </c>
      <c r="W2155" s="3" t="str">
        <f t="shared" si="416"/>
        <v>Y</v>
      </c>
      <c r="X2155" s="3" t="str">
        <f t="shared" si="417"/>
        <v/>
      </c>
      <c r="Y2155" s="3" t="str">
        <f t="shared" si="418"/>
        <v/>
      </c>
      <c r="Z2155" s="3" t="str">
        <f t="shared" si="419"/>
        <v/>
      </c>
      <c r="AA2155" s="3" t="str">
        <f t="shared" si="420"/>
        <v/>
      </c>
      <c r="AB2155" s="249" t="str">
        <f t="shared" si="421"/>
        <v/>
      </c>
      <c r="AC2155" s="3" t="str">
        <f t="shared" si="422"/>
        <v/>
      </c>
      <c r="AD2155" s="5" t="str">
        <f t="shared" si="425"/>
        <v/>
      </c>
      <c r="AE2155" s="3" t="str">
        <f t="shared" si="423"/>
        <v/>
      </c>
      <c r="AF2155" s="3"/>
      <c r="AH2155">
        <f>MATCH(ROUND(M2155,0)&amp;ROUND(N2155,0),樣點!N:N,0)</f>
        <v>483</v>
      </c>
      <c r="AI2155" s="5">
        <f t="shared" si="424"/>
        <v>8.3333330112509429E-3</v>
      </c>
    </row>
    <row r="2156" spans="3:35">
      <c r="C2156" s="246" t="s">
        <v>1324</v>
      </c>
      <c r="D2156" s="246" t="s">
        <v>1046</v>
      </c>
      <c r="E2156" s="246" t="s">
        <v>1047</v>
      </c>
      <c r="F2156" s="246" t="s">
        <v>1048</v>
      </c>
      <c r="G2156" s="246">
        <v>2019</v>
      </c>
      <c r="H2156" s="246">
        <v>4</v>
      </c>
      <c r="I2156" s="246">
        <v>15</v>
      </c>
      <c r="J2156" s="246">
        <v>1</v>
      </c>
      <c r="K2156" s="246" t="s">
        <v>1049</v>
      </c>
      <c r="L2156" s="247">
        <v>6</v>
      </c>
      <c r="M2156" s="246">
        <v>213096</v>
      </c>
      <c r="N2156" s="246">
        <v>2589936</v>
      </c>
      <c r="O2156" s="246">
        <v>10</v>
      </c>
      <c r="P2156" s="246">
        <v>0</v>
      </c>
      <c r="Q2156" s="246">
        <v>0</v>
      </c>
      <c r="R2156" s="246"/>
      <c r="S2156" s="246" t="s">
        <v>90</v>
      </c>
      <c r="T2156" s="246" t="s">
        <v>32</v>
      </c>
      <c r="U2156" s="246"/>
      <c r="V2156" t="str">
        <f>INDEX(樣區!H:H,MATCH(F2156,樣區!E:E,0))</f>
        <v>3月,5月</v>
      </c>
      <c r="W2156" s="3" t="str">
        <f t="shared" si="416"/>
        <v>Y</v>
      </c>
      <c r="X2156" s="3" t="str">
        <f t="shared" si="417"/>
        <v/>
      </c>
      <c r="Y2156" s="3" t="str">
        <f t="shared" si="418"/>
        <v>時間太晚</v>
      </c>
      <c r="Z2156" s="3" t="str">
        <f t="shared" si="419"/>
        <v/>
      </c>
      <c r="AA2156" s="3" t="str">
        <f t="shared" si="420"/>
        <v/>
      </c>
      <c r="AB2156" s="249" t="str">
        <f t="shared" si="421"/>
        <v/>
      </c>
      <c r="AC2156" s="3" t="str">
        <f t="shared" si="422"/>
        <v/>
      </c>
      <c r="AD2156" s="5" t="str">
        <f t="shared" si="425"/>
        <v/>
      </c>
      <c r="AE2156" s="3" t="str">
        <f t="shared" si="423"/>
        <v/>
      </c>
      <c r="AF2156" s="3"/>
      <c r="AH2156">
        <f>MATCH(ROUND(M2156,0)&amp;ROUND(N2156,0),樣點!N:N,0)</f>
        <v>484</v>
      </c>
      <c r="AI2156" s="5" t="str">
        <f t="shared" si="424"/>
        <v/>
      </c>
    </row>
    <row r="2157" spans="3:35">
      <c r="C2157" s="246" t="s">
        <v>1324</v>
      </c>
      <c r="D2157" s="246" t="s">
        <v>1046</v>
      </c>
      <c r="E2157" s="246" t="s">
        <v>1050</v>
      </c>
      <c r="F2157" s="246" t="s">
        <v>1051</v>
      </c>
      <c r="G2157" s="246">
        <v>2019</v>
      </c>
      <c r="H2157" s="246">
        <v>4</v>
      </c>
      <c r="I2157" s="246">
        <v>10</v>
      </c>
      <c r="J2157" s="246">
        <v>1</v>
      </c>
      <c r="K2157" s="246" t="s">
        <v>1052</v>
      </c>
      <c r="L2157" s="247">
        <v>1</v>
      </c>
      <c r="M2157" s="246">
        <v>213322</v>
      </c>
      <c r="N2157" s="246">
        <v>2575300</v>
      </c>
      <c r="O2157" s="246">
        <v>9</v>
      </c>
      <c r="P2157" s="246">
        <v>0</v>
      </c>
      <c r="Q2157" s="246">
        <v>0</v>
      </c>
      <c r="R2157" s="246"/>
      <c r="S2157" s="246" t="s">
        <v>90</v>
      </c>
      <c r="T2157" s="246" t="s">
        <v>133</v>
      </c>
      <c r="U2157" s="246"/>
      <c r="V2157" t="str">
        <f>INDEX(樣區!H:H,MATCH(F2157,樣區!E:E,0))</f>
        <v>3月,5月</v>
      </c>
      <c r="W2157" s="3" t="str">
        <f t="shared" si="416"/>
        <v>N</v>
      </c>
      <c r="X2157" s="3" t="str">
        <f t="shared" si="417"/>
        <v/>
      </c>
      <c r="Y2157" s="3" t="str">
        <f t="shared" si="418"/>
        <v/>
      </c>
      <c r="Z2157" s="3" t="str">
        <f t="shared" si="419"/>
        <v/>
      </c>
      <c r="AA2157" s="3" t="str">
        <f t="shared" si="420"/>
        <v/>
      </c>
      <c r="AB2157" s="2" t="str">
        <f t="shared" si="421"/>
        <v/>
      </c>
      <c r="AC2157" s="3" t="str">
        <f t="shared" si="422"/>
        <v/>
      </c>
      <c r="AD2157" s="5" t="str">
        <f t="shared" ref="AD2157:AD2162" si="426">IF(ISBLANK(O2157),"需記錄時間",IFERROR(IF((AI2157-TIME(0,5,59))&lt;0,"需計滿6分鍾",""),""))</f>
        <v/>
      </c>
      <c r="AE2157" s="3" t="str">
        <f t="shared" si="423"/>
        <v/>
      </c>
      <c r="AF2157" s="3"/>
      <c r="AH2157" t="e">
        <f>MATCH(ROUND(M2157,0)&amp;ROUND(N2157,0),樣點!N:N,0)</f>
        <v>#N/A</v>
      </c>
      <c r="AI2157" s="5">
        <f t="shared" si="424"/>
        <v>1.3888888002838939E-2</v>
      </c>
    </row>
    <row r="2158" spans="3:35">
      <c r="C2158" s="246" t="s">
        <v>1324</v>
      </c>
      <c r="D2158" s="246" t="s">
        <v>1046</v>
      </c>
      <c r="E2158" s="246" t="s">
        <v>1050</v>
      </c>
      <c r="F2158" s="246" t="s">
        <v>1051</v>
      </c>
      <c r="G2158" s="246">
        <v>2019</v>
      </c>
      <c r="H2158" s="246">
        <v>4</v>
      </c>
      <c r="I2158" s="246">
        <v>10</v>
      </c>
      <c r="J2158" s="246">
        <v>1</v>
      </c>
      <c r="K2158" s="246" t="s">
        <v>1052</v>
      </c>
      <c r="L2158" s="247">
        <v>2</v>
      </c>
      <c r="M2158" s="246">
        <v>213313</v>
      </c>
      <c r="N2158" s="246">
        <v>2575214</v>
      </c>
      <c r="O2158" s="246">
        <v>9</v>
      </c>
      <c r="P2158" s="246">
        <v>20</v>
      </c>
      <c r="Q2158" s="246">
        <v>0</v>
      </c>
      <c r="R2158" s="246"/>
      <c r="S2158" s="246" t="s">
        <v>90</v>
      </c>
      <c r="T2158" s="246" t="s">
        <v>133</v>
      </c>
      <c r="U2158" s="246"/>
      <c r="V2158" t="str">
        <f>INDEX(樣區!H:H,MATCH(F2158,樣區!E:E,0))</f>
        <v>3月,5月</v>
      </c>
      <c r="W2158" s="3" t="str">
        <f t="shared" si="416"/>
        <v>N</v>
      </c>
      <c r="X2158" s="3" t="str">
        <f t="shared" si="417"/>
        <v/>
      </c>
      <c r="Y2158" s="3" t="str">
        <f t="shared" si="418"/>
        <v/>
      </c>
      <c r="Z2158" s="3" t="str">
        <f t="shared" si="419"/>
        <v/>
      </c>
      <c r="AA2158" s="3" t="str">
        <f t="shared" si="420"/>
        <v/>
      </c>
      <c r="AB2158" s="2" t="str">
        <f t="shared" si="421"/>
        <v/>
      </c>
      <c r="AC2158" s="3" t="str">
        <f t="shared" si="422"/>
        <v/>
      </c>
      <c r="AD2158" s="5" t="str">
        <f t="shared" si="426"/>
        <v/>
      </c>
      <c r="AE2158" s="3" t="str">
        <f t="shared" si="423"/>
        <v/>
      </c>
      <c r="AF2158" s="3"/>
      <c r="AH2158" t="e">
        <f>MATCH(ROUND(M2158,0)&amp;ROUND(N2158,0),樣點!N:N,0)</f>
        <v>#N/A</v>
      </c>
      <c r="AI2158" s="5">
        <f t="shared" si="424"/>
        <v>9.0277779963798821E-3</v>
      </c>
    </row>
    <row r="2159" spans="3:35">
      <c r="C2159" s="246" t="s">
        <v>1324</v>
      </c>
      <c r="D2159" s="246" t="s">
        <v>1046</v>
      </c>
      <c r="E2159" s="246" t="s">
        <v>1050</v>
      </c>
      <c r="F2159" s="246" t="s">
        <v>1051</v>
      </c>
      <c r="G2159" s="246">
        <v>2019</v>
      </c>
      <c r="H2159" s="246">
        <v>4</v>
      </c>
      <c r="I2159" s="246">
        <v>10</v>
      </c>
      <c r="J2159" s="246">
        <v>1</v>
      </c>
      <c r="K2159" s="246" t="s">
        <v>1052</v>
      </c>
      <c r="L2159" s="247">
        <v>3</v>
      </c>
      <c r="M2159" s="246">
        <v>213434</v>
      </c>
      <c r="N2159" s="246">
        <v>2574870</v>
      </c>
      <c r="O2159" s="246">
        <v>9</v>
      </c>
      <c r="P2159" s="246">
        <v>33</v>
      </c>
      <c r="Q2159" s="246">
        <v>0</v>
      </c>
      <c r="R2159" s="246"/>
      <c r="S2159" s="246" t="s">
        <v>90</v>
      </c>
      <c r="T2159" s="246" t="s">
        <v>133</v>
      </c>
      <c r="U2159" s="246"/>
      <c r="V2159" t="str">
        <f>INDEX(樣區!H:H,MATCH(F2159,樣區!E:E,0))</f>
        <v>3月,5月</v>
      </c>
      <c r="W2159" s="3" t="str">
        <f t="shared" si="416"/>
        <v>N</v>
      </c>
      <c r="X2159" s="3" t="str">
        <f t="shared" si="417"/>
        <v/>
      </c>
      <c r="Y2159" s="3" t="str">
        <f t="shared" si="418"/>
        <v/>
      </c>
      <c r="Z2159" s="3" t="str">
        <f t="shared" si="419"/>
        <v/>
      </c>
      <c r="AA2159" s="3" t="str">
        <f t="shared" si="420"/>
        <v/>
      </c>
      <c r="AB2159" s="2" t="str">
        <f t="shared" si="421"/>
        <v/>
      </c>
      <c r="AC2159" s="3" t="str">
        <f t="shared" si="422"/>
        <v/>
      </c>
      <c r="AD2159" s="5" t="str">
        <f t="shared" si="426"/>
        <v/>
      </c>
      <c r="AE2159" s="3" t="str">
        <f t="shared" si="423"/>
        <v/>
      </c>
      <c r="AF2159" s="3"/>
      <c r="AH2159" t="e">
        <f>MATCH(ROUND(M2159,0)&amp;ROUND(N2159,0),樣點!N:N,0)</f>
        <v>#N/A</v>
      </c>
      <c r="AI2159" s="5">
        <f t="shared" si="424"/>
        <v>9.7222219919785857E-3</v>
      </c>
    </row>
    <row r="2160" spans="3:35">
      <c r="C2160" s="246" t="s">
        <v>1324</v>
      </c>
      <c r="D2160" s="246" t="s">
        <v>1046</v>
      </c>
      <c r="E2160" s="246" t="s">
        <v>1050</v>
      </c>
      <c r="F2160" s="246" t="s">
        <v>1051</v>
      </c>
      <c r="G2160" s="246">
        <v>2019</v>
      </c>
      <c r="H2160" s="246">
        <v>4</v>
      </c>
      <c r="I2160" s="246">
        <v>10</v>
      </c>
      <c r="J2160" s="246">
        <v>1</v>
      </c>
      <c r="K2160" s="246" t="s">
        <v>1052</v>
      </c>
      <c r="L2160" s="247">
        <v>4</v>
      </c>
      <c r="M2160" s="246">
        <v>213412</v>
      </c>
      <c r="N2160" s="246">
        <v>2574781</v>
      </c>
      <c r="O2160" s="246">
        <v>9</v>
      </c>
      <c r="P2160" s="246">
        <v>47</v>
      </c>
      <c r="Q2160" s="246">
        <v>0</v>
      </c>
      <c r="R2160" s="246"/>
      <c r="S2160" s="246" t="s">
        <v>90</v>
      </c>
      <c r="T2160" s="246" t="s">
        <v>32</v>
      </c>
      <c r="U2160" s="246"/>
      <c r="V2160" t="str">
        <f>INDEX(樣區!H:H,MATCH(F2160,樣區!E:E,0))</f>
        <v>3月,5月</v>
      </c>
      <c r="W2160" s="3" t="str">
        <f t="shared" si="416"/>
        <v>N</v>
      </c>
      <c r="X2160" s="3" t="str">
        <f t="shared" si="417"/>
        <v/>
      </c>
      <c r="Y2160" s="3" t="str">
        <f t="shared" si="418"/>
        <v/>
      </c>
      <c r="Z2160" s="3" t="str">
        <f t="shared" si="419"/>
        <v/>
      </c>
      <c r="AA2160" s="3" t="str">
        <f t="shared" si="420"/>
        <v/>
      </c>
      <c r="AB2160" s="2" t="str">
        <f t="shared" si="421"/>
        <v/>
      </c>
      <c r="AC2160" s="3" t="str">
        <f t="shared" si="422"/>
        <v/>
      </c>
      <c r="AD2160" s="5" t="str">
        <f t="shared" si="426"/>
        <v/>
      </c>
      <c r="AE2160" s="3" t="str">
        <f t="shared" si="423"/>
        <v/>
      </c>
      <c r="AF2160" s="3"/>
      <c r="AH2160" t="e">
        <f>MATCH(ROUND(M2160,0)&amp;ROUND(N2160,0),樣點!N:N,0)</f>
        <v>#N/A</v>
      </c>
      <c r="AI2160" s="5">
        <f t="shared" si="424"/>
        <v>1.5972223016433418E-2</v>
      </c>
    </row>
    <row r="2161" spans="3:35">
      <c r="C2161" s="246" t="s">
        <v>1324</v>
      </c>
      <c r="D2161" s="246" t="s">
        <v>1046</v>
      </c>
      <c r="E2161" s="246" t="s">
        <v>1050</v>
      </c>
      <c r="F2161" s="246" t="s">
        <v>1051</v>
      </c>
      <c r="G2161" s="246">
        <v>2019</v>
      </c>
      <c r="H2161" s="246">
        <v>4</v>
      </c>
      <c r="I2161" s="246">
        <v>10</v>
      </c>
      <c r="J2161" s="246">
        <v>1</v>
      </c>
      <c r="K2161" s="246" t="s">
        <v>1052</v>
      </c>
      <c r="L2161" s="247">
        <v>5</v>
      </c>
      <c r="M2161" s="246">
        <v>213469</v>
      </c>
      <c r="N2161" s="246">
        <v>2575339</v>
      </c>
      <c r="O2161" s="246">
        <v>10</v>
      </c>
      <c r="P2161" s="246">
        <v>10</v>
      </c>
      <c r="Q2161" s="246">
        <v>1</v>
      </c>
      <c r="R2161" s="246" t="s">
        <v>43</v>
      </c>
      <c r="S2161" s="246" t="s">
        <v>90</v>
      </c>
      <c r="T2161" s="246" t="s">
        <v>32</v>
      </c>
      <c r="U2161" s="246"/>
      <c r="V2161" t="str">
        <f>INDEX(樣區!H:H,MATCH(F2161,樣區!E:E,0))</f>
        <v>3月,5月</v>
      </c>
      <c r="W2161" s="3" t="str">
        <f t="shared" si="416"/>
        <v>N</v>
      </c>
      <c r="X2161" s="3" t="str">
        <f t="shared" si="417"/>
        <v/>
      </c>
      <c r="Y2161" s="3" t="str">
        <f t="shared" si="418"/>
        <v>時間太晚</v>
      </c>
      <c r="Z2161" s="3" t="str">
        <f t="shared" si="419"/>
        <v/>
      </c>
      <c r="AA2161" s="3" t="str">
        <f t="shared" si="420"/>
        <v/>
      </c>
      <c r="AB2161" s="2" t="str">
        <f t="shared" si="421"/>
        <v/>
      </c>
      <c r="AC2161" s="3" t="str">
        <f t="shared" si="422"/>
        <v/>
      </c>
      <c r="AD2161" s="5" t="str">
        <f t="shared" si="426"/>
        <v/>
      </c>
      <c r="AE2161" s="3" t="str">
        <f t="shared" si="423"/>
        <v/>
      </c>
      <c r="AF2161" s="3"/>
      <c r="AH2161" t="e">
        <f>MATCH(ROUND(M2161,0)&amp;ROUND(N2161,0),樣點!N:N,0)</f>
        <v>#N/A</v>
      </c>
      <c r="AI2161" s="5">
        <f t="shared" si="424"/>
        <v>1.0416665987577289E-2</v>
      </c>
    </row>
    <row r="2162" spans="3:35">
      <c r="C2162" s="246" t="s">
        <v>1324</v>
      </c>
      <c r="D2162" s="246" t="s">
        <v>1046</v>
      </c>
      <c r="E2162" s="246" t="s">
        <v>1050</v>
      </c>
      <c r="F2162" s="246" t="s">
        <v>1051</v>
      </c>
      <c r="G2162" s="246">
        <v>2019</v>
      </c>
      <c r="H2162" s="246">
        <v>4</v>
      </c>
      <c r="I2162" s="246">
        <v>10</v>
      </c>
      <c r="J2162" s="246">
        <v>1</v>
      </c>
      <c r="K2162" s="246" t="s">
        <v>1052</v>
      </c>
      <c r="L2162" s="247">
        <v>6</v>
      </c>
      <c r="M2162" s="246">
        <v>213530</v>
      </c>
      <c r="N2162" s="246">
        <v>2575342</v>
      </c>
      <c r="O2162" s="246">
        <v>10</v>
      </c>
      <c r="P2162" s="246">
        <v>25</v>
      </c>
      <c r="Q2162" s="246">
        <v>2</v>
      </c>
      <c r="R2162" s="246" t="s">
        <v>43</v>
      </c>
      <c r="S2162" s="246" t="s">
        <v>44</v>
      </c>
      <c r="T2162" s="246" t="s">
        <v>32</v>
      </c>
      <c r="U2162" s="246" t="s">
        <v>1053</v>
      </c>
      <c r="V2162" t="str">
        <f>INDEX(樣區!H:H,MATCH(F2162,樣區!E:E,0))</f>
        <v>3月,5月</v>
      </c>
      <c r="W2162" s="3" t="str">
        <f t="shared" si="416"/>
        <v>N</v>
      </c>
      <c r="X2162" s="3" t="str">
        <f t="shared" si="417"/>
        <v/>
      </c>
      <c r="Y2162" s="3" t="str">
        <f t="shared" si="418"/>
        <v>時間太晚</v>
      </c>
      <c r="Z2162" s="3" t="str">
        <f t="shared" si="419"/>
        <v/>
      </c>
      <c r="AA2162" s="3" t="str">
        <f t="shared" si="420"/>
        <v/>
      </c>
      <c r="AB2162" s="2" t="str">
        <f t="shared" si="421"/>
        <v/>
      </c>
      <c r="AC2162" s="3" t="str">
        <f t="shared" si="422"/>
        <v/>
      </c>
      <c r="AD2162" s="5" t="str">
        <f t="shared" si="426"/>
        <v/>
      </c>
      <c r="AE2162" s="3" t="str">
        <f t="shared" si="423"/>
        <v/>
      </c>
      <c r="AF2162" s="3"/>
      <c r="AH2162" t="e">
        <f>MATCH(ROUND(M2162,0)&amp;ROUND(N2162,0),樣點!N:N,0)</f>
        <v>#N/A</v>
      </c>
      <c r="AI2162" s="5" t="str">
        <f t="shared" si="424"/>
        <v/>
      </c>
    </row>
    <row r="2163" spans="3:35">
      <c r="C2163" s="246" t="s">
        <v>1324</v>
      </c>
      <c r="D2163" s="246" t="s">
        <v>1046</v>
      </c>
      <c r="E2163" s="246" t="s">
        <v>1054</v>
      </c>
      <c r="F2163" s="246" t="s">
        <v>1055</v>
      </c>
      <c r="G2163" s="246">
        <v>2019</v>
      </c>
      <c r="H2163" s="246">
        <v>4</v>
      </c>
      <c r="I2163" s="246">
        <v>10</v>
      </c>
      <c r="J2163" s="246">
        <v>1</v>
      </c>
      <c r="K2163" s="246" t="s">
        <v>1056</v>
      </c>
      <c r="L2163" s="247">
        <v>1</v>
      </c>
      <c r="M2163" s="246">
        <v>210252</v>
      </c>
      <c r="N2163" s="246">
        <v>2572885</v>
      </c>
      <c r="O2163" s="246">
        <v>8</v>
      </c>
      <c r="P2163" s="246">
        <v>30</v>
      </c>
      <c r="Q2163" s="246">
        <v>0</v>
      </c>
      <c r="R2163" s="246"/>
      <c r="S2163" s="246" t="s">
        <v>90</v>
      </c>
      <c r="T2163" s="246" t="s">
        <v>32</v>
      </c>
      <c r="U2163" s="246"/>
      <c r="V2163" t="str">
        <f>INDEX(樣區!H:H,MATCH(F2163,樣區!E:E,0))</f>
        <v>3月,5月</v>
      </c>
      <c r="W2163" s="3" t="str">
        <f t="shared" si="416"/>
        <v>Y</v>
      </c>
      <c r="X2163" s="3" t="str">
        <f t="shared" si="417"/>
        <v/>
      </c>
      <c r="Y2163" s="3" t="str">
        <f t="shared" si="418"/>
        <v/>
      </c>
      <c r="Z2163" s="3" t="str">
        <f t="shared" si="419"/>
        <v/>
      </c>
      <c r="AA2163" s="3" t="str">
        <f t="shared" si="420"/>
        <v/>
      </c>
      <c r="AB2163" s="249" t="str">
        <f t="shared" si="421"/>
        <v/>
      </c>
      <c r="AC2163" s="3" t="str">
        <f t="shared" si="422"/>
        <v/>
      </c>
      <c r="AD2163" s="5" t="str">
        <f t="shared" ref="AD2163:AD2199" si="427">IF(ISBLANK(O2163),"需記錄時間",IFERROR(IF((AI2163-TIME(0,5,59))&lt;0,"需計滿6分鐘",""),""))</f>
        <v/>
      </c>
      <c r="AE2163" s="3" t="str">
        <f t="shared" si="423"/>
        <v/>
      </c>
      <c r="AF2163" s="3"/>
      <c r="AH2163">
        <f>MATCH(ROUND(M2163,0)&amp;ROUND(N2163,0),樣點!N:N,0)</f>
        <v>491</v>
      </c>
      <c r="AI2163" s="5">
        <f t="shared" si="424"/>
        <v>1.1111111030913889E-2</v>
      </c>
    </row>
    <row r="2164" spans="3:35">
      <c r="C2164" s="246" t="s">
        <v>1324</v>
      </c>
      <c r="D2164" s="246" t="s">
        <v>1046</v>
      </c>
      <c r="E2164" s="246" t="s">
        <v>1054</v>
      </c>
      <c r="F2164" s="246" t="s">
        <v>1055</v>
      </c>
      <c r="G2164" s="246">
        <v>2019</v>
      </c>
      <c r="H2164" s="246">
        <v>4</v>
      </c>
      <c r="I2164" s="246">
        <v>10</v>
      </c>
      <c r="J2164" s="246">
        <v>1</v>
      </c>
      <c r="K2164" s="246" t="s">
        <v>1056</v>
      </c>
      <c r="L2164" s="247">
        <v>2</v>
      </c>
      <c r="M2164" s="246">
        <v>210392</v>
      </c>
      <c r="N2164" s="246">
        <v>2572703</v>
      </c>
      <c r="O2164" s="246">
        <v>8</v>
      </c>
      <c r="P2164" s="246">
        <v>46</v>
      </c>
      <c r="Q2164" s="246">
        <v>0</v>
      </c>
      <c r="R2164" s="246"/>
      <c r="S2164" s="246" t="s">
        <v>90</v>
      </c>
      <c r="T2164" s="246" t="s">
        <v>32</v>
      </c>
      <c r="U2164" s="246"/>
      <c r="V2164" t="str">
        <f>INDEX(樣區!H:H,MATCH(F2164,樣區!E:E,0))</f>
        <v>3月,5月</v>
      </c>
      <c r="W2164" s="3" t="str">
        <f t="shared" si="416"/>
        <v>Y</v>
      </c>
      <c r="X2164" s="3" t="str">
        <f t="shared" si="417"/>
        <v/>
      </c>
      <c r="Y2164" s="3" t="str">
        <f t="shared" si="418"/>
        <v/>
      </c>
      <c r="Z2164" s="3" t="str">
        <f t="shared" si="419"/>
        <v/>
      </c>
      <c r="AA2164" s="3" t="str">
        <f t="shared" si="420"/>
        <v/>
      </c>
      <c r="AB2164" s="249" t="str">
        <f t="shared" si="421"/>
        <v/>
      </c>
      <c r="AC2164" s="3" t="str">
        <f t="shared" si="422"/>
        <v/>
      </c>
      <c r="AD2164" s="5" t="str">
        <f t="shared" si="427"/>
        <v/>
      </c>
      <c r="AE2164" s="3" t="str">
        <f t="shared" si="423"/>
        <v/>
      </c>
      <c r="AF2164" s="3"/>
      <c r="AH2164">
        <f>MATCH(ROUND(M2164,0)&amp;ROUND(N2164,0),樣點!N:N,0)</f>
        <v>492</v>
      </c>
      <c r="AI2164" s="5">
        <f t="shared" si="424"/>
        <v>1.0416666977107525E-2</v>
      </c>
    </row>
    <row r="2165" spans="3:35">
      <c r="C2165" s="246" t="s">
        <v>1324</v>
      </c>
      <c r="D2165" s="246" t="s">
        <v>1046</v>
      </c>
      <c r="E2165" s="246" t="s">
        <v>1054</v>
      </c>
      <c r="F2165" s="246" t="s">
        <v>1055</v>
      </c>
      <c r="G2165" s="246">
        <v>2019</v>
      </c>
      <c r="H2165" s="246">
        <v>4</v>
      </c>
      <c r="I2165" s="246">
        <v>10</v>
      </c>
      <c r="J2165" s="246">
        <v>1</v>
      </c>
      <c r="K2165" s="246" t="s">
        <v>1056</v>
      </c>
      <c r="L2165" s="247">
        <v>3</v>
      </c>
      <c r="M2165" s="246">
        <v>210553</v>
      </c>
      <c r="N2165" s="246">
        <v>2572523</v>
      </c>
      <c r="O2165" s="246">
        <v>9</v>
      </c>
      <c r="P2165" s="246">
        <v>1</v>
      </c>
      <c r="Q2165" s="246">
        <v>0</v>
      </c>
      <c r="R2165" s="246"/>
      <c r="S2165" s="246" t="s">
        <v>90</v>
      </c>
      <c r="T2165" s="246" t="s">
        <v>32</v>
      </c>
      <c r="U2165" s="246"/>
      <c r="V2165" t="str">
        <f>INDEX(樣區!H:H,MATCH(F2165,樣區!E:E,0))</f>
        <v>3月,5月</v>
      </c>
      <c r="W2165" s="3" t="str">
        <f t="shared" si="416"/>
        <v>Y</v>
      </c>
      <c r="X2165" s="3" t="str">
        <f t="shared" si="417"/>
        <v/>
      </c>
      <c r="Y2165" s="3" t="str">
        <f t="shared" si="418"/>
        <v/>
      </c>
      <c r="Z2165" s="3" t="str">
        <f t="shared" si="419"/>
        <v/>
      </c>
      <c r="AA2165" s="3" t="str">
        <f t="shared" si="420"/>
        <v/>
      </c>
      <c r="AB2165" s="249" t="str">
        <f t="shared" si="421"/>
        <v/>
      </c>
      <c r="AC2165" s="3" t="str">
        <f t="shared" si="422"/>
        <v/>
      </c>
      <c r="AD2165" s="5" t="str">
        <f t="shared" si="427"/>
        <v/>
      </c>
      <c r="AE2165" s="3" t="str">
        <f t="shared" si="423"/>
        <v/>
      </c>
      <c r="AF2165" s="3"/>
      <c r="AH2165">
        <f>MATCH(ROUND(M2165,0)&amp;ROUND(N2165,0),樣點!N:N,0)</f>
        <v>493</v>
      </c>
      <c r="AI2165" s="5">
        <f t="shared" si="424"/>
        <v>1.1111111030913889E-2</v>
      </c>
    </row>
    <row r="2166" spans="3:35">
      <c r="C2166" s="246" t="s">
        <v>1324</v>
      </c>
      <c r="D2166" s="246" t="s">
        <v>1046</v>
      </c>
      <c r="E2166" s="246" t="s">
        <v>1054</v>
      </c>
      <c r="F2166" s="246" t="s">
        <v>1055</v>
      </c>
      <c r="G2166" s="246">
        <v>2019</v>
      </c>
      <c r="H2166" s="246">
        <v>4</v>
      </c>
      <c r="I2166" s="246">
        <v>10</v>
      </c>
      <c r="J2166" s="246">
        <v>1</v>
      </c>
      <c r="K2166" s="246" t="s">
        <v>1056</v>
      </c>
      <c r="L2166" s="247">
        <v>4</v>
      </c>
      <c r="M2166" s="246">
        <v>210598</v>
      </c>
      <c r="N2166" s="246">
        <v>2572840</v>
      </c>
      <c r="O2166" s="246">
        <v>9</v>
      </c>
      <c r="P2166" s="246">
        <v>17</v>
      </c>
      <c r="Q2166" s="246">
        <v>0</v>
      </c>
      <c r="R2166" s="246"/>
      <c r="S2166" s="246" t="s">
        <v>90</v>
      </c>
      <c r="T2166" s="246" t="s">
        <v>32</v>
      </c>
      <c r="U2166" s="246"/>
      <c r="V2166" t="str">
        <f>INDEX(樣區!H:H,MATCH(F2166,樣區!E:E,0))</f>
        <v>3月,5月</v>
      </c>
      <c r="W2166" s="3" t="str">
        <f t="shared" si="416"/>
        <v>Y</v>
      </c>
      <c r="X2166" s="3" t="str">
        <f t="shared" si="417"/>
        <v/>
      </c>
      <c r="Y2166" s="3" t="str">
        <f t="shared" si="418"/>
        <v/>
      </c>
      <c r="Z2166" s="3" t="str">
        <f t="shared" si="419"/>
        <v/>
      </c>
      <c r="AA2166" s="3" t="str">
        <f t="shared" si="420"/>
        <v/>
      </c>
      <c r="AB2166" s="249" t="str">
        <f t="shared" si="421"/>
        <v/>
      </c>
      <c r="AC2166" s="3" t="str">
        <f t="shared" si="422"/>
        <v/>
      </c>
      <c r="AD2166" s="5" t="str">
        <f t="shared" si="427"/>
        <v/>
      </c>
      <c r="AE2166" s="3" t="str">
        <f t="shared" si="423"/>
        <v/>
      </c>
      <c r="AF2166" s="3"/>
      <c r="AH2166">
        <f>MATCH(ROUND(M2166,0)&amp;ROUND(N2166,0),樣點!N:N,0)</f>
        <v>494</v>
      </c>
      <c r="AI2166" s="5">
        <f t="shared" si="424"/>
        <v>7.6388889574445784E-3</v>
      </c>
    </row>
    <row r="2167" spans="3:35">
      <c r="C2167" s="246" t="s">
        <v>1324</v>
      </c>
      <c r="D2167" s="246" t="s">
        <v>1046</v>
      </c>
      <c r="E2167" s="246" t="s">
        <v>1054</v>
      </c>
      <c r="F2167" s="246" t="s">
        <v>1055</v>
      </c>
      <c r="G2167" s="246">
        <v>2019</v>
      </c>
      <c r="H2167" s="246">
        <v>4</v>
      </c>
      <c r="I2167" s="246">
        <v>10</v>
      </c>
      <c r="J2167" s="246">
        <v>1</v>
      </c>
      <c r="K2167" s="246" t="s">
        <v>1056</v>
      </c>
      <c r="L2167" s="247">
        <v>5</v>
      </c>
      <c r="M2167" s="246">
        <v>210768</v>
      </c>
      <c r="N2167" s="246">
        <v>2573018</v>
      </c>
      <c r="O2167" s="246">
        <v>9</v>
      </c>
      <c r="P2167" s="246">
        <v>28</v>
      </c>
      <c r="Q2167" s="246">
        <v>0</v>
      </c>
      <c r="R2167" s="246"/>
      <c r="S2167" s="246" t="s">
        <v>90</v>
      </c>
      <c r="T2167" s="246" t="s">
        <v>32</v>
      </c>
      <c r="U2167" s="246"/>
      <c r="V2167" t="str">
        <f>INDEX(樣區!H:H,MATCH(F2167,樣區!E:E,0))</f>
        <v>3月,5月</v>
      </c>
      <c r="W2167" s="3" t="str">
        <f t="shared" si="416"/>
        <v>Y</v>
      </c>
      <c r="X2167" s="3" t="str">
        <f t="shared" si="417"/>
        <v/>
      </c>
      <c r="Y2167" s="3" t="str">
        <f t="shared" si="418"/>
        <v/>
      </c>
      <c r="Z2167" s="3" t="str">
        <f t="shared" si="419"/>
        <v/>
      </c>
      <c r="AA2167" s="3" t="str">
        <f t="shared" si="420"/>
        <v/>
      </c>
      <c r="AB2167" s="249" t="str">
        <f t="shared" si="421"/>
        <v/>
      </c>
      <c r="AC2167" s="3" t="str">
        <f t="shared" si="422"/>
        <v/>
      </c>
      <c r="AD2167" s="5" t="str">
        <f t="shared" si="427"/>
        <v/>
      </c>
      <c r="AE2167" s="3" t="str">
        <f t="shared" si="423"/>
        <v/>
      </c>
      <c r="AF2167" s="3"/>
      <c r="AH2167">
        <f>MATCH(ROUND(M2167,0)&amp;ROUND(N2167,0),樣點!N:N,0)</f>
        <v>495</v>
      </c>
      <c r="AI2167" s="5">
        <f t="shared" si="424"/>
        <v>9.7222219919785857E-3</v>
      </c>
    </row>
    <row r="2168" spans="3:35">
      <c r="C2168" s="246" t="s">
        <v>1324</v>
      </c>
      <c r="D2168" s="246" t="s">
        <v>1046</v>
      </c>
      <c r="E2168" s="246" t="s">
        <v>1054</v>
      </c>
      <c r="F2168" s="246" t="s">
        <v>1055</v>
      </c>
      <c r="G2168" s="246">
        <v>2019</v>
      </c>
      <c r="H2168" s="246">
        <v>4</v>
      </c>
      <c r="I2168" s="246">
        <v>10</v>
      </c>
      <c r="J2168" s="246">
        <v>1</v>
      </c>
      <c r="K2168" s="246" t="s">
        <v>1056</v>
      </c>
      <c r="L2168" s="247">
        <v>6</v>
      </c>
      <c r="M2168" s="246">
        <v>210858</v>
      </c>
      <c r="N2168" s="246">
        <v>2573245</v>
      </c>
      <c r="O2168" s="246">
        <v>9</v>
      </c>
      <c r="P2168" s="246">
        <v>42</v>
      </c>
      <c r="Q2168" s="246">
        <v>0</v>
      </c>
      <c r="R2168" s="246"/>
      <c r="S2168" s="246" t="s">
        <v>90</v>
      </c>
      <c r="T2168" s="246" t="s">
        <v>32</v>
      </c>
      <c r="U2168" s="246"/>
      <c r="V2168" t="str">
        <f>INDEX(樣區!H:H,MATCH(F2168,樣區!E:E,0))</f>
        <v>3月,5月</v>
      </c>
      <c r="W2168" s="3" t="str">
        <f t="shared" si="416"/>
        <v>Y</v>
      </c>
      <c r="X2168" s="3" t="str">
        <f t="shared" si="417"/>
        <v/>
      </c>
      <c r="Y2168" s="3" t="str">
        <f t="shared" si="418"/>
        <v/>
      </c>
      <c r="Z2168" s="3" t="str">
        <f t="shared" si="419"/>
        <v/>
      </c>
      <c r="AA2168" s="3" t="str">
        <f t="shared" si="420"/>
        <v/>
      </c>
      <c r="AB2168" s="249" t="str">
        <f t="shared" si="421"/>
        <v/>
      </c>
      <c r="AC2168" s="3" t="str">
        <f t="shared" si="422"/>
        <v/>
      </c>
      <c r="AD2168" s="5" t="str">
        <f t="shared" si="427"/>
        <v/>
      </c>
      <c r="AE2168" s="3" t="str">
        <f t="shared" si="423"/>
        <v/>
      </c>
      <c r="AF2168" s="3"/>
      <c r="AH2168">
        <f>MATCH(ROUND(M2168,0)&amp;ROUND(N2168,0),樣點!N:N,0)</f>
        <v>496</v>
      </c>
      <c r="AI2168" s="5" t="str">
        <f t="shared" si="424"/>
        <v/>
      </c>
    </row>
    <row r="2169" spans="3:35">
      <c r="C2169" s="246" t="s">
        <v>1324</v>
      </c>
      <c r="D2169" s="246" t="s">
        <v>1046</v>
      </c>
      <c r="E2169" s="246" t="s">
        <v>1057</v>
      </c>
      <c r="F2169" s="246" t="s">
        <v>1058</v>
      </c>
      <c r="G2169" s="246">
        <v>2019</v>
      </c>
      <c r="H2169" s="246">
        <v>4</v>
      </c>
      <c r="I2169" s="246">
        <v>9</v>
      </c>
      <c r="J2169" s="246">
        <v>1</v>
      </c>
      <c r="K2169" s="246" t="s">
        <v>1059</v>
      </c>
      <c r="L2169" s="247">
        <v>1</v>
      </c>
      <c r="M2169" s="246">
        <v>214019</v>
      </c>
      <c r="N2169" s="246">
        <v>2588973</v>
      </c>
      <c r="O2169" s="246">
        <v>8</v>
      </c>
      <c r="P2169" s="246">
        <v>50</v>
      </c>
      <c r="Q2169" s="246">
        <v>0</v>
      </c>
      <c r="R2169" s="246"/>
      <c r="S2169" s="246" t="s">
        <v>90</v>
      </c>
      <c r="T2169" s="246" t="s">
        <v>230</v>
      </c>
      <c r="U2169" s="246"/>
      <c r="V2169" t="str">
        <f>INDEX(樣區!H:H,MATCH(F2169,樣區!E:E,0))</f>
        <v>4月,6月</v>
      </c>
      <c r="W2169" s="3" t="str">
        <f t="shared" si="416"/>
        <v>Y</v>
      </c>
      <c r="X2169" s="3" t="str">
        <f t="shared" si="417"/>
        <v/>
      </c>
      <c r="Y2169" s="3" t="str">
        <f t="shared" si="418"/>
        <v/>
      </c>
      <c r="Z2169" s="3" t="str">
        <f t="shared" si="419"/>
        <v/>
      </c>
      <c r="AA2169" s="3" t="str">
        <f t="shared" si="420"/>
        <v/>
      </c>
      <c r="AB2169" s="249" t="str">
        <f t="shared" si="421"/>
        <v/>
      </c>
      <c r="AC2169" s="3" t="str">
        <f t="shared" si="422"/>
        <v/>
      </c>
      <c r="AD2169" s="5" t="str">
        <f t="shared" si="427"/>
        <v/>
      </c>
      <c r="AE2169" s="3" t="str">
        <f t="shared" si="423"/>
        <v/>
      </c>
      <c r="AF2169" s="3"/>
      <c r="AH2169">
        <f>MATCH(ROUND(M2169,0)&amp;ROUND(N2169,0),樣點!N:N,0)</f>
        <v>497</v>
      </c>
      <c r="AI2169" s="5">
        <f t="shared" si="424"/>
        <v>8.3333330112509429E-3</v>
      </c>
    </row>
    <row r="2170" spans="3:35">
      <c r="C2170" s="246" t="s">
        <v>1324</v>
      </c>
      <c r="D2170" s="246" t="s">
        <v>1046</v>
      </c>
      <c r="E2170" s="246" t="s">
        <v>1057</v>
      </c>
      <c r="F2170" s="246" t="s">
        <v>1058</v>
      </c>
      <c r="G2170" s="246">
        <v>2019</v>
      </c>
      <c r="H2170" s="246">
        <v>4</v>
      </c>
      <c r="I2170" s="246">
        <v>9</v>
      </c>
      <c r="J2170" s="246">
        <v>1</v>
      </c>
      <c r="K2170" s="246" t="s">
        <v>1059</v>
      </c>
      <c r="L2170" s="247">
        <v>2</v>
      </c>
      <c r="M2170" s="246">
        <v>213762</v>
      </c>
      <c r="N2170" s="246">
        <v>2588961</v>
      </c>
      <c r="O2170" s="246">
        <v>9</v>
      </c>
      <c r="P2170" s="246">
        <v>2</v>
      </c>
      <c r="Q2170" s="246">
        <v>0</v>
      </c>
      <c r="R2170" s="246"/>
      <c r="S2170" s="246" t="s">
        <v>90</v>
      </c>
      <c r="T2170" s="246" t="s">
        <v>32</v>
      </c>
      <c r="U2170" s="246"/>
      <c r="V2170" t="str">
        <f>INDEX(樣區!H:H,MATCH(F2170,樣區!E:E,0))</f>
        <v>4月,6月</v>
      </c>
      <c r="W2170" s="3" t="str">
        <f t="shared" si="416"/>
        <v>Y</v>
      </c>
      <c r="X2170" s="3" t="str">
        <f t="shared" si="417"/>
        <v/>
      </c>
      <c r="Y2170" s="3" t="str">
        <f t="shared" si="418"/>
        <v/>
      </c>
      <c r="Z2170" s="3" t="str">
        <f t="shared" si="419"/>
        <v/>
      </c>
      <c r="AA2170" s="3" t="str">
        <f t="shared" si="420"/>
        <v/>
      </c>
      <c r="AB2170" s="249" t="str">
        <f t="shared" si="421"/>
        <v/>
      </c>
      <c r="AC2170" s="3" t="str">
        <f t="shared" si="422"/>
        <v/>
      </c>
      <c r="AD2170" s="5" t="str">
        <f t="shared" si="427"/>
        <v/>
      </c>
      <c r="AE2170" s="3" t="str">
        <f t="shared" si="423"/>
        <v/>
      </c>
      <c r="AF2170" s="3"/>
      <c r="AH2170">
        <f>MATCH(ROUND(M2170,0)&amp;ROUND(N2170,0),樣點!N:N,0)</f>
        <v>498</v>
      </c>
      <c r="AI2170" s="5">
        <f t="shared" si="424"/>
        <v>1.5972223016433418E-2</v>
      </c>
    </row>
    <row r="2171" spans="3:35">
      <c r="C2171" s="246" t="s">
        <v>1324</v>
      </c>
      <c r="D2171" s="246" t="s">
        <v>1046</v>
      </c>
      <c r="E2171" s="246" t="s">
        <v>1057</v>
      </c>
      <c r="F2171" s="246" t="s">
        <v>1058</v>
      </c>
      <c r="G2171" s="246">
        <v>2019</v>
      </c>
      <c r="H2171" s="246">
        <v>4</v>
      </c>
      <c r="I2171" s="246">
        <v>9</v>
      </c>
      <c r="J2171" s="246">
        <v>1</v>
      </c>
      <c r="K2171" s="246" t="s">
        <v>1059</v>
      </c>
      <c r="L2171" s="247">
        <v>3</v>
      </c>
      <c r="M2171" s="246">
        <v>213418</v>
      </c>
      <c r="N2171" s="246">
        <v>2589206</v>
      </c>
      <c r="O2171" s="246">
        <v>9</v>
      </c>
      <c r="P2171" s="246">
        <v>25</v>
      </c>
      <c r="Q2171" s="246">
        <v>0</v>
      </c>
      <c r="R2171" s="246"/>
      <c r="S2171" s="246" t="s">
        <v>90</v>
      </c>
      <c r="T2171" s="246" t="s">
        <v>31</v>
      </c>
      <c r="U2171" s="246"/>
      <c r="V2171" t="str">
        <f>INDEX(樣區!H:H,MATCH(F2171,樣區!E:E,0))</f>
        <v>4月,6月</v>
      </c>
      <c r="W2171" s="3" t="str">
        <f t="shared" si="416"/>
        <v>Y</v>
      </c>
      <c r="X2171" s="3" t="str">
        <f t="shared" si="417"/>
        <v/>
      </c>
      <c r="Y2171" s="3" t="str">
        <f t="shared" si="418"/>
        <v/>
      </c>
      <c r="Z2171" s="3" t="str">
        <f t="shared" si="419"/>
        <v/>
      </c>
      <c r="AA2171" s="3" t="str">
        <f t="shared" si="420"/>
        <v/>
      </c>
      <c r="AB2171" s="249" t="str">
        <f t="shared" si="421"/>
        <v/>
      </c>
      <c r="AC2171" s="3" t="str">
        <f t="shared" si="422"/>
        <v/>
      </c>
      <c r="AD2171" s="5" t="str">
        <f t="shared" si="427"/>
        <v/>
      </c>
      <c r="AE2171" s="3" t="str">
        <f t="shared" si="423"/>
        <v/>
      </c>
      <c r="AF2171" s="3"/>
      <c r="AH2171">
        <f>MATCH(ROUND(M2171,0)&amp;ROUND(N2171,0),樣點!N:N,0)</f>
        <v>499</v>
      </c>
      <c r="AI2171" s="5">
        <f t="shared" si="424"/>
        <v>7.6388890156522393E-3</v>
      </c>
    </row>
    <row r="2172" spans="3:35">
      <c r="C2172" s="246" t="s">
        <v>1324</v>
      </c>
      <c r="D2172" s="246" t="s">
        <v>1046</v>
      </c>
      <c r="E2172" s="246" t="s">
        <v>1057</v>
      </c>
      <c r="F2172" s="246" t="s">
        <v>1058</v>
      </c>
      <c r="G2172" s="246">
        <v>2019</v>
      </c>
      <c r="H2172" s="246">
        <v>4</v>
      </c>
      <c r="I2172" s="246">
        <v>9</v>
      </c>
      <c r="J2172" s="246">
        <v>1</v>
      </c>
      <c r="K2172" s="246" t="s">
        <v>1059</v>
      </c>
      <c r="L2172" s="247">
        <v>4</v>
      </c>
      <c r="M2172" s="246">
        <v>213473</v>
      </c>
      <c r="N2172" s="246">
        <v>2588947</v>
      </c>
      <c r="O2172" s="246">
        <v>9</v>
      </c>
      <c r="P2172" s="246">
        <v>36</v>
      </c>
      <c r="Q2172" s="246">
        <v>0</v>
      </c>
      <c r="R2172" s="246"/>
      <c r="S2172" s="246" t="s">
        <v>90</v>
      </c>
      <c r="T2172" s="246" t="s">
        <v>32</v>
      </c>
      <c r="U2172" s="246"/>
      <c r="V2172" t="str">
        <f>INDEX(樣區!H:H,MATCH(F2172,樣區!E:E,0))</f>
        <v>4月,6月</v>
      </c>
      <c r="W2172" s="3" t="str">
        <f t="shared" si="416"/>
        <v>Y</v>
      </c>
      <c r="X2172" s="3" t="str">
        <f t="shared" si="417"/>
        <v/>
      </c>
      <c r="Y2172" s="3" t="str">
        <f t="shared" si="418"/>
        <v/>
      </c>
      <c r="Z2172" s="3" t="str">
        <f t="shared" si="419"/>
        <v/>
      </c>
      <c r="AA2172" s="3" t="str">
        <f t="shared" si="420"/>
        <v/>
      </c>
      <c r="AB2172" s="249" t="str">
        <f t="shared" si="421"/>
        <v/>
      </c>
      <c r="AC2172" s="3" t="str">
        <f t="shared" si="422"/>
        <v/>
      </c>
      <c r="AD2172" s="5" t="str">
        <f t="shared" si="427"/>
        <v/>
      </c>
      <c r="AE2172" s="3" t="str">
        <f t="shared" si="423"/>
        <v/>
      </c>
      <c r="AF2172" s="3"/>
      <c r="AH2172">
        <f>MATCH(ROUND(M2172,0)&amp;ROUND(N2172,0),樣點!N:N,0)</f>
        <v>500</v>
      </c>
      <c r="AI2172" s="5">
        <f t="shared" si="424"/>
        <v>6.2499999767169356E-3</v>
      </c>
    </row>
    <row r="2173" spans="3:35">
      <c r="C2173" s="246" t="s">
        <v>1324</v>
      </c>
      <c r="D2173" s="246" t="s">
        <v>1046</v>
      </c>
      <c r="E2173" s="246" t="s">
        <v>1057</v>
      </c>
      <c r="F2173" s="246" t="s">
        <v>1058</v>
      </c>
      <c r="G2173" s="246">
        <v>2019</v>
      </c>
      <c r="H2173" s="246">
        <v>4</v>
      </c>
      <c r="I2173" s="246">
        <v>9</v>
      </c>
      <c r="J2173" s="246">
        <v>1</v>
      </c>
      <c r="K2173" s="246" t="s">
        <v>1059</v>
      </c>
      <c r="L2173" s="247">
        <v>5</v>
      </c>
      <c r="M2173" s="246">
        <v>213516</v>
      </c>
      <c r="N2173" s="246">
        <v>2588726</v>
      </c>
      <c r="O2173" s="246">
        <v>9</v>
      </c>
      <c r="P2173" s="246">
        <v>45</v>
      </c>
      <c r="Q2173" s="246">
        <v>0</v>
      </c>
      <c r="R2173" s="246"/>
      <c r="S2173" s="246" t="s">
        <v>90</v>
      </c>
      <c r="T2173" s="246" t="s">
        <v>31</v>
      </c>
      <c r="U2173" s="246"/>
      <c r="V2173" t="str">
        <f>INDEX(樣區!H:H,MATCH(F2173,樣區!E:E,0))</f>
        <v>4月,6月</v>
      </c>
      <c r="W2173" s="3" t="str">
        <f t="shared" si="416"/>
        <v>Y</v>
      </c>
      <c r="X2173" s="3" t="str">
        <f t="shared" si="417"/>
        <v/>
      </c>
      <c r="Y2173" s="3" t="str">
        <f t="shared" si="418"/>
        <v/>
      </c>
      <c r="Z2173" s="3" t="str">
        <f t="shared" si="419"/>
        <v/>
      </c>
      <c r="AA2173" s="3" t="str">
        <f t="shared" si="420"/>
        <v/>
      </c>
      <c r="AB2173" s="249" t="str">
        <f t="shared" si="421"/>
        <v/>
      </c>
      <c r="AC2173" s="3" t="str">
        <f t="shared" si="422"/>
        <v/>
      </c>
      <c r="AD2173" s="5" t="str">
        <f t="shared" si="427"/>
        <v/>
      </c>
      <c r="AE2173" s="3" t="str">
        <f t="shared" si="423"/>
        <v/>
      </c>
      <c r="AF2173" s="3"/>
      <c r="AH2173">
        <f>MATCH(ROUND(M2173,0)&amp;ROUND(N2173,0),樣點!N:N,0)</f>
        <v>501</v>
      </c>
      <c r="AI2173" s="5">
        <f t="shared" si="424"/>
        <v>8.3333330112509429E-3</v>
      </c>
    </row>
    <row r="2174" spans="3:35">
      <c r="C2174" s="246" t="s">
        <v>1324</v>
      </c>
      <c r="D2174" s="246" t="s">
        <v>1046</v>
      </c>
      <c r="E2174" s="246" t="s">
        <v>1057</v>
      </c>
      <c r="F2174" s="246" t="s">
        <v>1058</v>
      </c>
      <c r="G2174" s="246">
        <v>2019</v>
      </c>
      <c r="H2174" s="246">
        <v>4</v>
      </c>
      <c r="I2174" s="246">
        <v>9</v>
      </c>
      <c r="J2174" s="246">
        <v>1</v>
      </c>
      <c r="K2174" s="246" t="s">
        <v>1059</v>
      </c>
      <c r="L2174" s="247">
        <v>6</v>
      </c>
      <c r="M2174" s="246">
        <v>213652</v>
      </c>
      <c r="N2174" s="246">
        <v>2588496</v>
      </c>
      <c r="O2174" s="246">
        <v>9</v>
      </c>
      <c r="P2174" s="246">
        <v>57</v>
      </c>
      <c r="Q2174" s="246">
        <v>0</v>
      </c>
      <c r="R2174" s="246"/>
      <c r="S2174" s="246" t="s">
        <v>90</v>
      </c>
      <c r="T2174" s="246" t="s">
        <v>32</v>
      </c>
      <c r="U2174" s="246"/>
      <c r="V2174" t="str">
        <f>INDEX(樣區!H:H,MATCH(F2174,樣區!E:E,0))</f>
        <v>4月,6月</v>
      </c>
      <c r="W2174" s="3" t="str">
        <f t="shared" si="416"/>
        <v>Y</v>
      </c>
      <c r="X2174" s="3" t="str">
        <f t="shared" si="417"/>
        <v/>
      </c>
      <c r="Y2174" s="3" t="str">
        <f t="shared" si="418"/>
        <v/>
      </c>
      <c r="Z2174" s="3" t="str">
        <f t="shared" si="419"/>
        <v/>
      </c>
      <c r="AA2174" s="3" t="str">
        <f t="shared" si="420"/>
        <v/>
      </c>
      <c r="AB2174" s="249" t="str">
        <f t="shared" si="421"/>
        <v/>
      </c>
      <c r="AC2174" s="3" t="str">
        <f t="shared" si="422"/>
        <v/>
      </c>
      <c r="AD2174" s="5" t="str">
        <f t="shared" si="427"/>
        <v/>
      </c>
      <c r="AE2174" s="3" t="str">
        <f t="shared" si="423"/>
        <v/>
      </c>
      <c r="AF2174" s="3"/>
      <c r="AH2174">
        <f>MATCH(ROUND(M2174,0)&amp;ROUND(N2174,0),樣點!N:N,0)</f>
        <v>502</v>
      </c>
      <c r="AI2174" s="5" t="str">
        <f t="shared" si="424"/>
        <v/>
      </c>
    </row>
    <row r="2175" spans="3:35">
      <c r="C2175" s="246" t="s">
        <v>1324</v>
      </c>
      <c r="D2175" s="246" t="s">
        <v>1046</v>
      </c>
      <c r="E2175" s="246" t="s">
        <v>1060</v>
      </c>
      <c r="F2175" s="246" t="s">
        <v>1061</v>
      </c>
      <c r="G2175" s="246">
        <v>2019</v>
      </c>
      <c r="H2175" s="246">
        <v>4</v>
      </c>
      <c r="I2175" s="246">
        <v>16</v>
      </c>
      <c r="J2175" s="246">
        <v>1</v>
      </c>
      <c r="K2175" s="246" t="s">
        <v>1062</v>
      </c>
      <c r="L2175" s="247">
        <v>1</v>
      </c>
      <c r="M2175" s="246">
        <v>209903</v>
      </c>
      <c r="N2175" s="246">
        <v>2585553</v>
      </c>
      <c r="O2175" s="246">
        <v>8</v>
      </c>
      <c r="P2175" s="246">
        <v>30</v>
      </c>
      <c r="Q2175" s="246">
        <v>0</v>
      </c>
      <c r="R2175" s="246"/>
      <c r="S2175" s="246" t="s">
        <v>90</v>
      </c>
      <c r="T2175" s="246" t="s">
        <v>32</v>
      </c>
      <c r="U2175" s="246"/>
      <c r="V2175" t="str">
        <f>INDEX(樣區!H:H,MATCH(F2175,樣區!E:E,0))</f>
        <v>3月,5月</v>
      </c>
      <c r="W2175" s="3" t="str">
        <f t="shared" si="416"/>
        <v>Y</v>
      </c>
      <c r="X2175" s="3" t="str">
        <f t="shared" si="417"/>
        <v/>
      </c>
      <c r="Y2175" s="3" t="str">
        <f t="shared" si="418"/>
        <v/>
      </c>
      <c r="Z2175" s="3" t="str">
        <f t="shared" si="419"/>
        <v/>
      </c>
      <c r="AA2175" s="3" t="str">
        <f t="shared" si="420"/>
        <v/>
      </c>
      <c r="AB2175" s="249" t="str">
        <f t="shared" si="421"/>
        <v/>
      </c>
      <c r="AC2175" s="3" t="str">
        <f t="shared" si="422"/>
        <v/>
      </c>
      <c r="AD2175" s="5" t="str">
        <f t="shared" si="427"/>
        <v/>
      </c>
      <c r="AE2175" s="3" t="str">
        <f t="shared" si="423"/>
        <v/>
      </c>
      <c r="AF2175" s="3"/>
      <c r="AH2175">
        <f>MATCH(ROUND(M2175,0)&amp;ROUND(N2175,0),樣點!N:N,0)</f>
        <v>503</v>
      </c>
      <c r="AI2175" s="5">
        <f t="shared" si="424"/>
        <v>8.3333340007811785E-3</v>
      </c>
    </row>
    <row r="2176" spans="3:35">
      <c r="C2176" s="246" t="s">
        <v>1324</v>
      </c>
      <c r="D2176" s="246" t="s">
        <v>1046</v>
      </c>
      <c r="E2176" s="246" t="s">
        <v>1060</v>
      </c>
      <c r="F2176" s="246" t="s">
        <v>1061</v>
      </c>
      <c r="G2176" s="246">
        <v>2019</v>
      </c>
      <c r="H2176" s="246">
        <v>4</v>
      </c>
      <c r="I2176" s="246">
        <v>16</v>
      </c>
      <c r="J2176" s="246">
        <v>1</v>
      </c>
      <c r="K2176" s="246" t="s">
        <v>1062</v>
      </c>
      <c r="L2176" s="247">
        <v>2</v>
      </c>
      <c r="M2176" s="246">
        <v>210041</v>
      </c>
      <c r="N2176" s="246">
        <v>2585749</v>
      </c>
      <c r="O2176" s="246">
        <v>8</v>
      </c>
      <c r="P2176" s="246">
        <v>42</v>
      </c>
      <c r="Q2176" s="246">
        <v>2</v>
      </c>
      <c r="R2176" s="246" t="s">
        <v>89</v>
      </c>
      <c r="S2176" s="246" t="s">
        <v>44</v>
      </c>
      <c r="T2176" s="246" t="s">
        <v>32</v>
      </c>
      <c r="U2176" s="246" t="s">
        <v>1063</v>
      </c>
      <c r="V2176" t="str">
        <f>INDEX(樣區!H:H,MATCH(F2176,樣區!E:E,0))</f>
        <v>3月,5月</v>
      </c>
      <c r="W2176" s="3" t="str">
        <f t="shared" si="416"/>
        <v>Y</v>
      </c>
      <c r="X2176" s="3" t="str">
        <f t="shared" si="417"/>
        <v/>
      </c>
      <c r="Y2176" s="3" t="str">
        <f t="shared" si="418"/>
        <v/>
      </c>
      <c r="Z2176" s="3" t="str">
        <f t="shared" si="419"/>
        <v/>
      </c>
      <c r="AA2176" s="3" t="str">
        <f t="shared" si="420"/>
        <v/>
      </c>
      <c r="AB2176" s="249" t="str">
        <f t="shared" si="421"/>
        <v/>
      </c>
      <c r="AC2176" s="3" t="str">
        <f t="shared" si="422"/>
        <v/>
      </c>
      <c r="AD2176" s="5" t="str">
        <f t="shared" si="427"/>
        <v/>
      </c>
      <c r="AE2176" s="3" t="str">
        <f t="shared" si="423"/>
        <v/>
      </c>
      <c r="AF2176" s="3"/>
      <c r="AH2176">
        <f>MATCH(ROUND(M2176,0)&amp;ROUND(N2176,0),樣點!N:N,0)</f>
        <v>504</v>
      </c>
      <c r="AI2176" s="5">
        <f t="shared" si="424"/>
        <v>9.0277770068496466E-3</v>
      </c>
    </row>
    <row r="2177" spans="3:35">
      <c r="C2177" s="246" t="s">
        <v>1324</v>
      </c>
      <c r="D2177" s="246" t="s">
        <v>1046</v>
      </c>
      <c r="E2177" s="246" t="s">
        <v>1060</v>
      </c>
      <c r="F2177" s="246" t="s">
        <v>1061</v>
      </c>
      <c r="G2177" s="246">
        <v>2019</v>
      </c>
      <c r="H2177" s="246">
        <v>4</v>
      </c>
      <c r="I2177" s="246">
        <v>16</v>
      </c>
      <c r="J2177" s="246">
        <v>1</v>
      </c>
      <c r="K2177" s="246" t="s">
        <v>1062</v>
      </c>
      <c r="L2177" s="247">
        <v>3</v>
      </c>
      <c r="M2177" s="246">
        <v>210166</v>
      </c>
      <c r="N2177" s="246">
        <v>2585953</v>
      </c>
      <c r="O2177" s="246">
        <v>8</v>
      </c>
      <c r="P2177" s="246">
        <v>55</v>
      </c>
      <c r="Q2177" s="246">
        <v>0</v>
      </c>
      <c r="R2177" s="246"/>
      <c r="S2177" s="246" t="s">
        <v>90</v>
      </c>
      <c r="T2177" s="246" t="s">
        <v>32</v>
      </c>
      <c r="U2177" s="246"/>
      <c r="V2177" t="str">
        <f>INDEX(樣區!H:H,MATCH(F2177,樣區!E:E,0))</f>
        <v>3月,5月</v>
      </c>
      <c r="W2177" s="3" t="str">
        <f t="shared" si="416"/>
        <v>Y</v>
      </c>
      <c r="X2177" s="3" t="str">
        <f t="shared" si="417"/>
        <v/>
      </c>
      <c r="Y2177" s="3" t="str">
        <f t="shared" si="418"/>
        <v/>
      </c>
      <c r="Z2177" s="3" t="str">
        <f t="shared" si="419"/>
        <v/>
      </c>
      <c r="AA2177" s="3" t="str">
        <f t="shared" si="420"/>
        <v/>
      </c>
      <c r="AB2177" s="249" t="str">
        <f t="shared" si="421"/>
        <v/>
      </c>
      <c r="AC2177" s="3" t="str">
        <f t="shared" si="422"/>
        <v/>
      </c>
      <c r="AD2177" s="5" t="str">
        <f t="shared" si="427"/>
        <v/>
      </c>
      <c r="AE2177" s="3" t="str">
        <f t="shared" si="423"/>
        <v/>
      </c>
      <c r="AF2177" s="3"/>
      <c r="AH2177">
        <f>MATCH(ROUND(M2177,0)&amp;ROUND(N2177,0),樣點!N:N,0)</f>
        <v>505</v>
      </c>
      <c r="AI2177" s="5">
        <f t="shared" si="424"/>
        <v>1.5972223016433418E-2</v>
      </c>
    </row>
    <row r="2178" spans="3:35">
      <c r="C2178" s="246" t="s">
        <v>1324</v>
      </c>
      <c r="D2178" s="246" t="s">
        <v>1046</v>
      </c>
      <c r="E2178" s="246" t="s">
        <v>1060</v>
      </c>
      <c r="F2178" s="246" t="s">
        <v>1061</v>
      </c>
      <c r="G2178" s="246">
        <v>2019</v>
      </c>
      <c r="H2178" s="246">
        <v>4</v>
      </c>
      <c r="I2178" s="246">
        <v>16</v>
      </c>
      <c r="J2178" s="246">
        <v>1</v>
      </c>
      <c r="K2178" s="246" t="s">
        <v>1062</v>
      </c>
      <c r="L2178" s="247">
        <v>4</v>
      </c>
      <c r="M2178" s="246">
        <v>210313</v>
      </c>
      <c r="N2178" s="246">
        <v>2586129</v>
      </c>
      <c r="O2178" s="246">
        <v>9</v>
      </c>
      <c r="P2178" s="246">
        <v>18</v>
      </c>
      <c r="Q2178" s="246">
        <v>0</v>
      </c>
      <c r="R2178" s="246"/>
      <c r="S2178" s="246" t="s">
        <v>90</v>
      </c>
      <c r="T2178" s="246" t="s">
        <v>32</v>
      </c>
      <c r="U2178" s="246"/>
      <c r="V2178" t="str">
        <f>INDEX(樣區!H:H,MATCH(F2178,樣區!E:E,0))</f>
        <v>3月,5月</v>
      </c>
      <c r="W2178" s="3" t="str">
        <f t="shared" ref="W2178:W2241" si="428">IF(ISNUMBER(AH2178),"Y","N")</f>
        <v>Y</v>
      </c>
      <c r="X2178" s="3" t="str">
        <f t="shared" ref="X2178:X2241" si="429">IF(OR(ISBLANK(H2178),ISBLANK(I2178)),"需記錄日期","")</f>
        <v/>
      </c>
      <c r="Y2178" s="3" t="str">
        <f t="shared" ref="Y2178:Y2241" si="430">IF(O2178&gt;9,"時間太晚","")</f>
        <v/>
      </c>
      <c r="Z2178" s="3" t="str">
        <f t="shared" ref="Z2178:Z2241" si="431">IF(ISBLANK(Q2178),"需記錄數量",IF(Q2178&gt;2,"2隻以上，請記為猴群",""))</f>
        <v/>
      </c>
      <c r="AA2178" s="3" t="str">
        <f t="shared" ref="AA2178:AA2241" si="432">IF(OR(Q2178=1,Q2178=2),IF(ISTEXT(R2178),"","需記錄距離"),"")</f>
        <v/>
      </c>
      <c r="AB2178" s="249" t="str">
        <f t="shared" ref="AB2178:AB2241" si="433">IF(S2178="Y",IF(Q2178&lt;&gt;2,"有叫聲應為猴群",""),"")</f>
        <v/>
      </c>
      <c r="AC2178" s="3" t="str">
        <f t="shared" ref="AC2178:AC2241" si="434">IF(ISBLANK(T2178),"需記錄棲地類型",IF(LEN(T2178)&lt;&gt;2,"請填最主要的棲地類型，其餘的可在備注補充說明",""))</f>
        <v/>
      </c>
      <c r="AD2178" s="5" t="str">
        <f t="shared" si="427"/>
        <v/>
      </c>
      <c r="AE2178" s="3" t="str">
        <f t="shared" ref="AE2178:AE2241" si="435">IF(COUNTIF(U2178,"*搖樹*")=1,IF(Q2178&lt;&gt;2,"有搖樹行為應為猴群",""),"")</f>
        <v/>
      </c>
      <c r="AF2178" s="3"/>
      <c r="AH2178">
        <f>MATCH(ROUND(M2178,0)&amp;ROUND(N2178,0),樣點!N:N,0)</f>
        <v>506</v>
      </c>
      <c r="AI2178" s="5">
        <f t="shared" ref="AI2178:AI2241" si="436">IF((F2179&amp;J2179)=(F2178&amp;J2178),ABS((DATE(G2179,H2179,I2179)&amp;TIME(O2179,P2179,0))-(DATE(G2178,H2178,I2178)&amp;TIME(O2178,P2178,0))),"")</f>
        <v>9.0277770068496466E-3</v>
      </c>
    </row>
    <row r="2179" spans="3:35">
      <c r="C2179" s="246" t="s">
        <v>1324</v>
      </c>
      <c r="D2179" s="246" t="s">
        <v>1046</v>
      </c>
      <c r="E2179" s="246" t="s">
        <v>1060</v>
      </c>
      <c r="F2179" s="246" t="s">
        <v>1061</v>
      </c>
      <c r="G2179" s="246">
        <v>2019</v>
      </c>
      <c r="H2179" s="246">
        <v>4</v>
      </c>
      <c r="I2179" s="246">
        <v>16</v>
      </c>
      <c r="J2179" s="246">
        <v>1</v>
      </c>
      <c r="K2179" s="246" t="s">
        <v>1062</v>
      </c>
      <c r="L2179" s="247">
        <v>5</v>
      </c>
      <c r="M2179" s="246">
        <v>210461</v>
      </c>
      <c r="N2179" s="246">
        <v>2586380</v>
      </c>
      <c r="O2179" s="246">
        <v>9</v>
      </c>
      <c r="P2179" s="246">
        <v>31</v>
      </c>
      <c r="Q2179" s="246">
        <v>0</v>
      </c>
      <c r="R2179" s="246"/>
      <c r="S2179" s="246" t="s">
        <v>90</v>
      </c>
      <c r="T2179" s="246" t="s">
        <v>32</v>
      </c>
      <c r="U2179" s="246"/>
      <c r="V2179" t="str">
        <f>INDEX(樣區!H:H,MATCH(F2179,樣區!E:E,0))</f>
        <v>3月,5月</v>
      </c>
      <c r="W2179" s="3" t="str">
        <f t="shared" si="428"/>
        <v>Y</v>
      </c>
      <c r="X2179" s="3" t="str">
        <f t="shared" si="429"/>
        <v/>
      </c>
      <c r="Y2179" s="3" t="str">
        <f t="shared" si="430"/>
        <v/>
      </c>
      <c r="Z2179" s="3" t="str">
        <f t="shared" si="431"/>
        <v/>
      </c>
      <c r="AA2179" s="3" t="str">
        <f t="shared" si="432"/>
        <v/>
      </c>
      <c r="AB2179" s="249" t="str">
        <f t="shared" si="433"/>
        <v/>
      </c>
      <c r="AC2179" s="3" t="str">
        <f t="shared" si="434"/>
        <v/>
      </c>
      <c r="AD2179" s="5" t="str">
        <f t="shared" si="427"/>
        <v/>
      </c>
      <c r="AE2179" s="3" t="str">
        <f t="shared" si="435"/>
        <v/>
      </c>
      <c r="AF2179" s="3"/>
      <c r="AH2179">
        <f>MATCH(ROUND(M2179,0)&amp;ROUND(N2179,0),樣點!N:N,0)</f>
        <v>507</v>
      </c>
      <c r="AI2179" s="5">
        <f t="shared" si="436"/>
        <v>6.9444449618458748E-3</v>
      </c>
    </row>
    <row r="2180" spans="3:35">
      <c r="C2180" s="246" t="s">
        <v>1324</v>
      </c>
      <c r="D2180" s="246" t="s">
        <v>1046</v>
      </c>
      <c r="E2180" s="246" t="s">
        <v>1060</v>
      </c>
      <c r="F2180" s="246" t="s">
        <v>1061</v>
      </c>
      <c r="G2180" s="246">
        <v>2019</v>
      </c>
      <c r="H2180" s="246">
        <v>4</v>
      </c>
      <c r="I2180" s="246">
        <v>16</v>
      </c>
      <c r="J2180" s="246">
        <v>1</v>
      </c>
      <c r="K2180" s="246" t="s">
        <v>1062</v>
      </c>
      <c r="L2180" s="247">
        <v>6</v>
      </c>
      <c r="M2180" s="246">
        <v>210296</v>
      </c>
      <c r="N2180" s="246">
        <v>2585749</v>
      </c>
      <c r="O2180" s="246">
        <v>9</v>
      </c>
      <c r="P2180" s="246">
        <v>41</v>
      </c>
      <c r="Q2180" s="246">
        <v>0</v>
      </c>
      <c r="R2180" s="246"/>
      <c r="S2180" s="246" t="s">
        <v>90</v>
      </c>
      <c r="T2180" s="246" t="s">
        <v>32</v>
      </c>
      <c r="U2180" s="246"/>
      <c r="V2180" t="str">
        <f>INDEX(樣區!H:H,MATCH(F2180,樣區!E:E,0))</f>
        <v>3月,5月</v>
      </c>
      <c r="W2180" s="3" t="str">
        <f t="shared" si="428"/>
        <v>Y</v>
      </c>
      <c r="X2180" s="3" t="str">
        <f t="shared" si="429"/>
        <v/>
      </c>
      <c r="Y2180" s="3" t="str">
        <f t="shared" si="430"/>
        <v/>
      </c>
      <c r="Z2180" s="3" t="str">
        <f t="shared" si="431"/>
        <v/>
      </c>
      <c r="AA2180" s="3" t="str">
        <f t="shared" si="432"/>
        <v/>
      </c>
      <c r="AB2180" s="249" t="str">
        <f t="shared" si="433"/>
        <v/>
      </c>
      <c r="AC2180" s="3" t="str">
        <f t="shared" si="434"/>
        <v/>
      </c>
      <c r="AD2180" s="5" t="str">
        <f t="shared" si="427"/>
        <v/>
      </c>
      <c r="AE2180" s="3" t="str">
        <f t="shared" si="435"/>
        <v/>
      </c>
      <c r="AF2180" s="3"/>
      <c r="AH2180">
        <f>MATCH(ROUND(M2180,0)&amp;ROUND(N2180,0),樣點!N:N,0)</f>
        <v>508</v>
      </c>
      <c r="AI2180" s="5" t="str">
        <f t="shared" si="436"/>
        <v/>
      </c>
    </row>
    <row r="2181" spans="3:35">
      <c r="C2181" s="246" t="s">
        <v>1324</v>
      </c>
      <c r="D2181" s="246" t="s">
        <v>1046</v>
      </c>
      <c r="E2181" s="246" t="s">
        <v>1064</v>
      </c>
      <c r="F2181" s="246" t="s">
        <v>1065</v>
      </c>
      <c r="G2181" s="246">
        <v>2019</v>
      </c>
      <c r="H2181" s="246">
        <v>4</v>
      </c>
      <c r="I2181" s="246">
        <v>15</v>
      </c>
      <c r="J2181" s="246">
        <v>1</v>
      </c>
      <c r="K2181" s="246" t="s">
        <v>1059</v>
      </c>
      <c r="L2181" s="247">
        <v>1</v>
      </c>
      <c r="M2181" s="246">
        <v>212964</v>
      </c>
      <c r="N2181" s="246">
        <v>2585464</v>
      </c>
      <c r="O2181" s="246">
        <v>9</v>
      </c>
      <c r="P2181" s="246">
        <v>5</v>
      </c>
      <c r="Q2181" s="246">
        <v>0</v>
      </c>
      <c r="R2181" s="246"/>
      <c r="S2181" s="246" t="s">
        <v>90</v>
      </c>
      <c r="T2181" s="246" t="s">
        <v>32</v>
      </c>
      <c r="U2181" s="246"/>
      <c r="V2181" t="str">
        <f>INDEX(樣區!H:H,MATCH(F2181,樣區!E:E,0))</f>
        <v>3月,5月</v>
      </c>
      <c r="W2181" s="3" t="str">
        <f t="shared" si="428"/>
        <v>Y</v>
      </c>
      <c r="X2181" s="3" t="str">
        <f t="shared" si="429"/>
        <v/>
      </c>
      <c r="Y2181" s="3" t="str">
        <f t="shared" si="430"/>
        <v/>
      </c>
      <c r="Z2181" s="3" t="str">
        <f t="shared" si="431"/>
        <v/>
      </c>
      <c r="AA2181" s="3" t="str">
        <f t="shared" si="432"/>
        <v/>
      </c>
      <c r="AB2181" s="249" t="str">
        <f t="shared" si="433"/>
        <v/>
      </c>
      <c r="AC2181" s="3" t="str">
        <f t="shared" si="434"/>
        <v/>
      </c>
      <c r="AD2181" s="5" t="str">
        <f t="shared" si="427"/>
        <v/>
      </c>
      <c r="AE2181" s="3" t="str">
        <f t="shared" si="435"/>
        <v/>
      </c>
      <c r="AF2181" s="3"/>
      <c r="AH2181">
        <f>MATCH(ROUND(M2181,0)&amp;ROUND(N2181,0),樣點!N:N,0)</f>
        <v>509</v>
      </c>
      <c r="AI2181" s="5">
        <f t="shared" si="436"/>
        <v>9.0277779963798821E-3</v>
      </c>
    </row>
    <row r="2182" spans="3:35">
      <c r="C2182" s="246" t="s">
        <v>1324</v>
      </c>
      <c r="D2182" s="246" t="s">
        <v>1046</v>
      </c>
      <c r="E2182" s="246" t="s">
        <v>1064</v>
      </c>
      <c r="F2182" s="246" t="s">
        <v>1065</v>
      </c>
      <c r="G2182" s="246">
        <v>2019</v>
      </c>
      <c r="H2182" s="246">
        <v>4</v>
      </c>
      <c r="I2182" s="246">
        <v>15</v>
      </c>
      <c r="J2182" s="246">
        <v>1</v>
      </c>
      <c r="K2182" s="246" t="s">
        <v>1059</v>
      </c>
      <c r="L2182" s="247">
        <v>2</v>
      </c>
      <c r="M2182" s="246">
        <v>213515</v>
      </c>
      <c r="N2182" s="246">
        <v>2585418</v>
      </c>
      <c r="O2182" s="246">
        <v>9</v>
      </c>
      <c r="P2182" s="246">
        <v>18</v>
      </c>
      <c r="Q2182" s="246">
        <v>0</v>
      </c>
      <c r="R2182" s="246"/>
      <c r="S2182" s="246" t="s">
        <v>90</v>
      </c>
      <c r="T2182" s="246" t="s">
        <v>32</v>
      </c>
      <c r="U2182" s="246"/>
      <c r="V2182" t="str">
        <f>INDEX(樣區!H:H,MATCH(F2182,樣區!E:E,0))</f>
        <v>3月,5月</v>
      </c>
      <c r="W2182" s="3" t="str">
        <f t="shared" si="428"/>
        <v>Y</v>
      </c>
      <c r="X2182" s="3" t="str">
        <f t="shared" si="429"/>
        <v/>
      </c>
      <c r="Y2182" s="3" t="str">
        <f t="shared" si="430"/>
        <v/>
      </c>
      <c r="Z2182" s="3" t="str">
        <f t="shared" si="431"/>
        <v/>
      </c>
      <c r="AA2182" s="3" t="str">
        <f t="shared" si="432"/>
        <v/>
      </c>
      <c r="AB2182" s="249" t="str">
        <f t="shared" si="433"/>
        <v/>
      </c>
      <c r="AC2182" s="3" t="str">
        <f t="shared" si="434"/>
        <v/>
      </c>
      <c r="AD2182" s="5" t="str">
        <f t="shared" si="427"/>
        <v/>
      </c>
      <c r="AE2182" s="3" t="str">
        <f t="shared" si="435"/>
        <v/>
      </c>
      <c r="AF2182" s="3"/>
      <c r="AH2182">
        <f>MATCH(ROUND(M2182,0)&amp;ROUND(N2182,0),樣點!N:N,0)</f>
        <v>510</v>
      </c>
      <c r="AI2182" s="5">
        <f t="shared" si="436"/>
        <v>8.3333330112509429E-3</v>
      </c>
    </row>
    <row r="2183" spans="3:35">
      <c r="C2183" s="246" t="s">
        <v>1324</v>
      </c>
      <c r="D2183" s="246" t="s">
        <v>1046</v>
      </c>
      <c r="E2183" s="246" t="s">
        <v>1064</v>
      </c>
      <c r="F2183" s="246" t="s">
        <v>1065</v>
      </c>
      <c r="G2183" s="246">
        <v>2019</v>
      </c>
      <c r="H2183" s="246">
        <v>4</v>
      </c>
      <c r="I2183" s="246">
        <v>15</v>
      </c>
      <c r="J2183" s="246">
        <v>1</v>
      </c>
      <c r="K2183" s="246" t="s">
        <v>1059</v>
      </c>
      <c r="L2183" s="247">
        <v>3</v>
      </c>
      <c r="M2183" s="246">
        <v>213192</v>
      </c>
      <c r="N2183" s="246">
        <v>2585241</v>
      </c>
      <c r="O2183" s="246">
        <v>9</v>
      </c>
      <c r="P2183" s="246">
        <v>30</v>
      </c>
      <c r="Q2183" s="246">
        <v>0</v>
      </c>
      <c r="R2183" s="246"/>
      <c r="S2183" s="246" t="s">
        <v>90</v>
      </c>
      <c r="T2183" s="246" t="s">
        <v>32</v>
      </c>
      <c r="U2183" s="246"/>
      <c r="V2183" t="str">
        <f>INDEX(樣區!H:H,MATCH(F2183,樣區!E:E,0))</f>
        <v>3月,5月</v>
      </c>
      <c r="W2183" s="3" t="str">
        <f t="shared" si="428"/>
        <v>Y</v>
      </c>
      <c r="X2183" s="3" t="str">
        <f t="shared" si="429"/>
        <v/>
      </c>
      <c r="Y2183" s="3" t="str">
        <f t="shared" si="430"/>
        <v/>
      </c>
      <c r="Z2183" s="3" t="str">
        <f t="shared" si="431"/>
        <v/>
      </c>
      <c r="AA2183" s="3" t="str">
        <f t="shared" si="432"/>
        <v/>
      </c>
      <c r="AB2183" s="249" t="str">
        <f t="shared" si="433"/>
        <v/>
      </c>
      <c r="AC2183" s="3" t="str">
        <f t="shared" si="434"/>
        <v/>
      </c>
      <c r="AD2183" s="5" t="str">
        <f t="shared" si="427"/>
        <v/>
      </c>
      <c r="AE2183" s="3" t="str">
        <f t="shared" si="435"/>
        <v/>
      </c>
      <c r="AF2183" s="3"/>
      <c r="AH2183">
        <f>MATCH(ROUND(M2183,0)&amp;ROUND(N2183,0),樣點!N:N,0)</f>
        <v>511</v>
      </c>
      <c r="AI2183" s="5">
        <f t="shared" si="436"/>
        <v>6.2499999767169356E-3</v>
      </c>
    </row>
    <row r="2184" spans="3:35">
      <c r="C2184" s="246" t="s">
        <v>1324</v>
      </c>
      <c r="D2184" s="246" t="s">
        <v>1046</v>
      </c>
      <c r="E2184" s="246" t="s">
        <v>1064</v>
      </c>
      <c r="F2184" s="246" t="s">
        <v>1065</v>
      </c>
      <c r="G2184" s="246">
        <v>2019</v>
      </c>
      <c r="H2184" s="246">
        <v>4</v>
      </c>
      <c r="I2184" s="246">
        <v>15</v>
      </c>
      <c r="J2184" s="246">
        <v>1</v>
      </c>
      <c r="K2184" s="246" t="s">
        <v>1059</v>
      </c>
      <c r="L2184" s="247">
        <v>4</v>
      </c>
      <c r="M2184" s="246">
        <v>213131</v>
      </c>
      <c r="N2184" s="246">
        <v>2584979</v>
      </c>
      <c r="O2184" s="246">
        <v>9</v>
      </c>
      <c r="P2184" s="246">
        <v>39</v>
      </c>
      <c r="Q2184" s="246">
        <v>0</v>
      </c>
      <c r="R2184" s="246"/>
      <c r="S2184" s="246" t="s">
        <v>90</v>
      </c>
      <c r="T2184" s="246" t="s">
        <v>133</v>
      </c>
      <c r="U2184" s="246"/>
      <c r="V2184" t="str">
        <f>INDEX(樣區!H:H,MATCH(F2184,樣區!E:E,0))</f>
        <v>3月,5月</v>
      </c>
      <c r="W2184" s="3" t="str">
        <f t="shared" si="428"/>
        <v>Y</v>
      </c>
      <c r="X2184" s="3" t="str">
        <f t="shared" si="429"/>
        <v/>
      </c>
      <c r="Y2184" s="3" t="str">
        <f t="shared" si="430"/>
        <v/>
      </c>
      <c r="Z2184" s="3" t="str">
        <f t="shared" si="431"/>
        <v/>
      </c>
      <c r="AA2184" s="3" t="str">
        <f t="shared" si="432"/>
        <v/>
      </c>
      <c r="AB2184" s="249" t="str">
        <f t="shared" si="433"/>
        <v/>
      </c>
      <c r="AC2184" s="3" t="str">
        <f t="shared" si="434"/>
        <v/>
      </c>
      <c r="AD2184" s="5" t="str">
        <f t="shared" si="427"/>
        <v/>
      </c>
      <c r="AE2184" s="3" t="str">
        <f t="shared" si="435"/>
        <v/>
      </c>
      <c r="AF2184" s="3"/>
      <c r="AH2184">
        <f>MATCH(ROUND(M2184,0)&amp;ROUND(N2184,0),樣點!N:N,0)</f>
        <v>512</v>
      </c>
      <c r="AI2184" s="5">
        <f t="shared" si="436"/>
        <v>6.9444439723156393E-3</v>
      </c>
    </row>
    <row r="2185" spans="3:35">
      <c r="C2185" s="246" t="s">
        <v>1324</v>
      </c>
      <c r="D2185" s="246" t="s">
        <v>1046</v>
      </c>
      <c r="E2185" s="246" t="s">
        <v>1064</v>
      </c>
      <c r="F2185" s="246" t="s">
        <v>1065</v>
      </c>
      <c r="G2185" s="246">
        <v>2019</v>
      </c>
      <c r="H2185" s="246">
        <v>4</v>
      </c>
      <c r="I2185" s="246">
        <v>15</v>
      </c>
      <c r="J2185" s="246">
        <v>1</v>
      </c>
      <c r="K2185" s="246" t="s">
        <v>1059</v>
      </c>
      <c r="L2185" s="247">
        <v>5</v>
      </c>
      <c r="M2185" s="246">
        <v>213199</v>
      </c>
      <c r="N2185" s="246">
        <v>2584752</v>
      </c>
      <c r="O2185" s="246">
        <v>9</v>
      </c>
      <c r="P2185" s="246">
        <v>49</v>
      </c>
      <c r="Q2185" s="246">
        <v>0</v>
      </c>
      <c r="R2185" s="246"/>
      <c r="S2185" s="246" t="s">
        <v>90</v>
      </c>
      <c r="T2185" s="246" t="s">
        <v>32</v>
      </c>
      <c r="U2185" s="246"/>
      <c r="V2185" t="str">
        <f>INDEX(樣區!H:H,MATCH(F2185,樣區!E:E,0))</f>
        <v>3月,5月</v>
      </c>
      <c r="W2185" s="3" t="str">
        <f t="shared" si="428"/>
        <v>Y</v>
      </c>
      <c r="X2185" s="3" t="str">
        <f t="shared" si="429"/>
        <v/>
      </c>
      <c r="Y2185" s="3" t="str">
        <f t="shared" si="430"/>
        <v/>
      </c>
      <c r="Z2185" s="3" t="str">
        <f t="shared" si="431"/>
        <v/>
      </c>
      <c r="AA2185" s="3" t="str">
        <f t="shared" si="432"/>
        <v/>
      </c>
      <c r="AB2185" s="249" t="str">
        <f t="shared" si="433"/>
        <v/>
      </c>
      <c r="AC2185" s="3" t="str">
        <f t="shared" si="434"/>
        <v/>
      </c>
      <c r="AD2185" s="5" t="str">
        <f t="shared" si="427"/>
        <v/>
      </c>
      <c r="AE2185" s="3" t="str">
        <f t="shared" si="435"/>
        <v/>
      </c>
      <c r="AF2185" s="3"/>
      <c r="AH2185">
        <f>MATCH(ROUND(M2185,0)&amp;ROUND(N2185,0),樣點!N:N,0)</f>
        <v>513</v>
      </c>
      <c r="AI2185" s="5">
        <f t="shared" si="436"/>
        <v>7.6388890156522393E-3</v>
      </c>
    </row>
    <row r="2186" spans="3:35">
      <c r="C2186" s="246" t="s">
        <v>1324</v>
      </c>
      <c r="D2186" s="246" t="s">
        <v>1046</v>
      </c>
      <c r="E2186" s="246" t="s">
        <v>1064</v>
      </c>
      <c r="F2186" s="246" t="s">
        <v>1065</v>
      </c>
      <c r="G2186" s="246">
        <v>2019</v>
      </c>
      <c r="H2186" s="246">
        <v>4</v>
      </c>
      <c r="I2186" s="246">
        <v>15</v>
      </c>
      <c r="J2186" s="246">
        <v>1</v>
      </c>
      <c r="K2186" s="246" t="s">
        <v>1059</v>
      </c>
      <c r="L2186" s="247">
        <v>6</v>
      </c>
      <c r="M2186" s="246">
        <v>213229</v>
      </c>
      <c r="N2186" s="246">
        <v>2584509</v>
      </c>
      <c r="O2186" s="246">
        <v>10</v>
      </c>
      <c r="P2186" s="246">
        <v>0</v>
      </c>
      <c r="Q2186" s="246">
        <v>0</v>
      </c>
      <c r="R2186" s="246"/>
      <c r="S2186" s="246" t="s">
        <v>90</v>
      </c>
      <c r="T2186" s="246" t="s">
        <v>32</v>
      </c>
      <c r="U2186" s="246"/>
      <c r="V2186" t="str">
        <f>INDEX(樣區!H:H,MATCH(F2186,樣區!E:E,0))</f>
        <v>3月,5月</v>
      </c>
      <c r="W2186" s="3" t="str">
        <f t="shared" si="428"/>
        <v>Y</v>
      </c>
      <c r="X2186" s="3" t="str">
        <f t="shared" si="429"/>
        <v/>
      </c>
      <c r="Y2186" s="3" t="str">
        <f t="shared" si="430"/>
        <v>時間太晚</v>
      </c>
      <c r="Z2186" s="3" t="str">
        <f t="shared" si="431"/>
        <v/>
      </c>
      <c r="AA2186" s="3" t="str">
        <f t="shared" si="432"/>
        <v/>
      </c>
      <c r="AB2186" s="249" t="str">
        <f t="shared" si="433"/>
        <v/>
      </c>
      <c r="AC2186" s="3" t="str">
        <f t="shared" si="434"/>
        <v/>
      </c>
      <c r="AD2186" s="5" t="str">
        <f t="shared" si="427"/>
        <v/>
      </c>
      <c r="AE2186" s="3" t="str">
        <f t="shared" si="435"/>
        <v/>
      </c>
      <c r="AF2186" s="3"/>
      <c r="AH2186">
        <f>MATCH(ROUND(M2186,0)&amp;ROUND(N2186,0),樣點!N:N,0)</f>
        <v>514</v>
      </c>
      <c r="AI2186" s="5" t="str">
        <f t="shared" si="436"/>
        <v/>
      </c>
    </row>
    <row r="2187" spans="3:35">
      <c r="C2187" s="246" t="s">
        <v>1324</v>
      </c>
      <c r="D2187" s="246" t="s">
        <v>1046</v>
      </c>
      <c r="E2187" s="246" t="s">
        <v>1066</v>
      </c>
      <c r="F2187" s="246" t="s">
        <v>1067</v>
      </c>
      <c r="G2187" s="246">
        <v>2019</v>
      </c>
      <c r="H2187" s="246">
        <v>4</v>
      </c>
      <c r="I2187" s="246">
        <v>15</v>
      </c>
      <c r="J2187" s="246">
        <v>1</v>
      </c>
      <c r="K2187" s="246" t="s">
        <v>1062</v>
      </c>
      <c r="L2187" s="247">
        <v>1</v>
      </c>
      <c r="M2187" s="246">
        <v>210662</v>
      </c>
      <c r="N2187" s="246">
        <v>2584198</v>
      </c>
      <c r="O2187" s="246">
        <v>8</v>
      </c>
      <c r="P2187" s="246">
        <v>32</v>
      </c>
      <c r="Q2187" s="246">
        <v>0</v>
      </c>
      <c r="R2187" s="246"/>
      <c r="S2187" s="246" t="s">
        <v>90</v>
      </c>
      <c r="T2187" s="246" t="s">
        <v>32</v>
      </c>
      <c r="U2187" s="246"/>
      <c r="V2187" t="str">
        <f>INDEX(樣區!H:H,MATCH(F2187,樣區!E:E,0))</f>
        <v>3月,5月</v>
      </c>
      <c r="W2187" s="3" t="str">
        <f t="shared" si="428"/>
        <v>Y</v>
      </c>
      <c r="X2187" s="3" t="str">
        <f t="shared" si="429"/>
        <v/>
      </c>
      <c r="Y2187" s="3" t="str">
        <f t="shared" si="430"/>
        <v/>
      </c>
      <c r="Z2187" s="3" t="str">
        <f t="shared" si="431"/>
        <v/>
      </c>
      <c r="AA2187" s="3" t="str">
        <f t="shared" si="432"/>
        <v/>
      </c>
      <c r="AB2187" s="249" t="str">
        <f t="shared" si="433"/>
        <v/>
      </c>
      <c r="AC2187" s="3" t="str">
        <f t="shared" si="434"/>
        <v/>
      </c>
      <c r="AD2187" s="5" t="str">
        <f t="shared" si="427"/>
        <v/>
      </c>
      <c r="AE2187" s="3" t="str">
        <f t="shared" si="435"/>
        <v/>
      </c>
      <c r="AF2187" s="3"/>
      <c r="AH2187">
        <f>MATCH(ROUND(M2187,0)&amp;ROUND(N2187,0),樣點!N:N,0)</f>
        <v>515</v>
      </c>
      <c r="AI2187" s="5">
        <f t="shared" si="436"/>
        <v>1.5972221968695521E-2</v>
      </c>
    </row>
    <row r="2188" spans="3:35">
      <c r="C2188" s="246" t="s">
        <v>1324</v>
      </c>
      <c r="D2188" s="246" t="s">
        <v>1046</v>
      </c>
      <c r="E2188" s="246" t="s">
        <v>1066</v>
      </c>
      <c r="F2188" s="246" t="s">
        <v>1067</v>
      </c>
      <c r="G2188" s="246">
        <v>2019</v>
      </c>
      <c r="H2188" s="246">
        <v>4</v>
      </c>
      <c r="I2188" s="246">
        <v>15</v>
      </c>
      <c r="J2188" s="246">
        <v>1</v>
      </c>
      <c r="K2188" s="246" t="s">
        <v>1062</v>
      </c>
      <c r="L2188" s="247">
        <v>2</v>
      </c>
      <c r="M2188" s="246">
        <v>210706</v>
      </c>
      <c r="N2188" s="246">
        <v>2583965</v>
      </c>
      <c r="O2188" s="246">
        <v>8</v>
      </c>
      <c r="P2188" s="246">
        <v>55</v>
      </c>
      <c r="Q2188" s="246">
        <v>0</v>
      </c>
      <c r="R2188" s="246"/>
      <c r="S2188" s="246" t="s">
        <v>90</v>
      </c>
      <c r="T2188" s="246" t="s">
        <v>32</v>
      </c>
      <c r="U2188" s="246"/>
      <c r="V2188" t="str">
        <f>INDEX(樣區!H:H,MATCH(F2188,樣區!E:E,0))</f>
        <v>3月,5月</v>
      </c>
      <c r="W2188" s="3" t="str">
        <f t="shared" si="428"/>
        <v>Y</v>
      </c>
      <c r="X2188" s="3" t="str">
        <f t="shared" si="429"/>
        <v/>
      </c>
      <c r="Y2188" s="3" t="str">
        <f t="shared" si="430"/>
        <v/>
      </c>
      <c r="Z2188" s="3" t="str">
        <f t="shared" si="431"/>
        <v/>
      </c>
      <c r="AA2188" s="3" t="str">
        <f t="shared" si="432"/>
        <v/>
      </c>
      <c r="AB2188" s="249" t="str">
        <f t="shared" si="433"/>
        <v/>
      </c>
      <c r="AC2188" s="3" t="str">
        <f t="shared" si="434"/>
        <v/>
      </c>
      <c r="AD2188" s="5" t="str">
        <f t="shared" si="427"/>
        <v/>
      </c>
      <c r="AE2188" s="3" t="str">
        <f t="shared" si="435"/>
        <v/>
      </c>
      <c r="AF2188" s="3"/>
      <c r="AH2188">
        <f>MATCH(ROUND(M2188,0)&amp;ROUND(N2188,0),樣點!N:N,0)</f>
        <v>516</v>
      </c>
      <c r="AI2188" s="5">
        <f t="shared" si="436"/>
        <v>7.6388890156522393E-3</v>
      </c>
    </row>
    <row r="2189" spans="3:35">
      <c r="C2189" s="246" t="s">
        <v>1324</v>
      </c>
      <c r="D2189" s="246" t="s">
        <v>1046</v>
      </c>
      <c r="E2189" s="246" t="s">
        <v>1066</v>
      </c>
      <c r="F2189" s="246" t="s">
        <v>1067</v>
      </c>
      <c r="G2189" s="246">
        <v>2019</v>
      </c>
      <c r="H2189" s="246">
        <v>4</v>
      </c>
      <c r="I2189" s="246">
        <v>15</v>
      </c>
      <c r="J2189" s="246">
        <v>1</v>
      </c>
      <c r="K2189" s="246" t="s">
        <v>1062</v>
      </c>
      <c r="L2189" s="247">
        <v>3</v>
      </c>
      <c r="M2189" s="246">
        <v>210607</v>
      </c>
      <c r="N2189" s="246">
        <v>2583754</v>
      </c>
      <c r="O2189" s="246">
        <v>9</v>
      </c>
      <c r="P2189" s="246">
        <v>6</v>
      </c>
      <c r="Q2189" s="246">
        <v>2</v>
      </c>
      <c r="R2189" s="246" t="s">
        <v>43</v>
      </c>
      <c r="S2189" s="246" t="s">
        <v>44</v>
      </c>
      <c r="T2189" s="246" t="s">
        <v>32</v>
      </c>
      <c r="U2189" s="246" t="s">
        <v>1068</v>
      </c>
      <c r="V2189" t="str">
        <f>INDEX(樣區!H:H,MATCH(F2189,樣區!E:E,0))</f>
        <v>3月,5月</v>
      </c>
      <c r="W2189" s="3" t="str">
        <f t="shared" si="428"/>
        <v>Y</v>
      </c>
      <c r="X2189" s="3" t="str">
        <f t="shared" si="429"/>
        <v/>
      </c>
      <c r="Y2189" s="3" t="str">
        <f t="shared" si="430"/>
        <v/>
      </c>
      <c r="Z2189" s="3" t="str">
        <f t="shared" si="431"/>
        <v/>
      </c>
      <c r="AA2189" s="3" t="str">
        <f t="shared" si="432"/>
        <v/>
      </c>
      <c r="AB2189" s="249" t="str">
        <f t="shared" si="433"/>
        <v/>
      </c>
      <c r="AC2189" s="3" t="str">
        <f t="shared" si="434"/>
        <v/>
      </c>
      <c r="AD2189" s="5" t="str">
        <f t="shared" si="427"/>
        <v/>
      </c>
      <c r="AE2189" s="3" t="str">
        <f t="shared" si="435"/>
        <v/>
      </c>
      <c r="AF2189" s="3"/>
      <c r="AH2189">
        <f>MATCH(ROUND(M2189,0)&amp;ROUND(N2189,0),樣點!N:N,0)</f>
        <v>517</v>
      </c>
      <c r="AI2189" s="5">
        <f t="shared" si="436"/>
        <v>8.3333340007811785E-3</v>
      </c>
    </row>
    <row r="2190" spans="3:35">
      <c r="C2190" s="246" t="s">
        <v>1324</v>
      </c>
      <c r="D2190" s="246" t="s">
        <v>1046</v>
      </c>
      <c r="E2190" s="246" t="s">
        <v>1066</v>
      </c>
      <c r="F2190" s="246" t="s">
        <v>1067</v>
      </c>
      <c r="G2190" s="246">
        <v>2019</v>
      </c>
      <c r="H2190" s="246">
        <v>4</v>
      </c>
      <c r="I2190" s="246">
        <v>15</v>
      </c>
      <c r="J2190" s="246">
        <v>1</v>
      </c>
      <c r="K2190" s="246" t="s">
        <v>1062</v>
      </c>
      <c r="L2190" s="247">
        <v>4</v>
      </c>
      <c r="M2190" s="246">
        <v>210645</v>
      </c>
      <c r="N2190" s="246">
        <v>2583519</v>
      </c>
      <c r="O2190" s="246">
        <v>9</v>
      </c>
      <c r="P2190" s="246">
        <v>18</v>
      </c>
      <c r="Q2190" s="246">
        <v>2</v>
      </c>
      <c r="R2190" s="246" t="s">
        <v>43</v>
      </c>
      <c r="S2190" s="246" t="s">
        <v>44</v>
      </c>
      <c r="T2190" s="246" t="s">
        <v>32</v>
      </c>
      <c r="U2190" s="246"/>
      <c r="V2190" t="str">
        <f>INDEX(樣區!H:H,MATCH(F2190,樣區!E:E,0))</f>
        <v>3月,5月</v>
      </c>
      <c r="W2190" s="3" t="str">
        <f t="shared" si="428"/>
        <v>Y</v>
      </c>
      <c r="X2190" s="3" t="str">
        <f t="shared" si="429"/>
        <v/>
      </c>
      <c r="Y2190" s="3" t="str">
        <f t="shared" si="430"/>
        <v/>
      </c>
      <c r="Z2190" s="3" t="str">
        <f t="shared" si="431"/>
        <v/>
      </c>
      <c r="AA2190" s="3" t="str">
        <f t="shared" si="432"/>
        <v/>
      </c>
      <c r="AB2190" s="249" t="str">
        <f t="shared" si="433"/>
        <v/>
      </c>
      <c r="AC2190" s="3" t="str">
        <f t="shared" si="434"/>
        <v/>
      </c>
      <c r="AD2190" s="5" t="str">
        <f t="shared" si="427"/>
        <v/>
      </c>
      <c r="AE2190" s="3" t="str">
        <f t="shared" si="435"/>
        <v/>
      </c>
      <c r="AF2190" s="3"/>
      <c r="AH2190">
        <f>MATCH(ROUND(M2190,0)&amp;ROUND(N2190,0),樣點!N:N,0)</f>
        <v>518</v>
      </c>
      <c r="AI2190" s="5">
        <f t="shared" si="436"/>
        <v>8.3333330112509429E-3</v>
      </c>
    </row>
    <row r="2191" spans="3:35">
      <c r="C2191" s="246" t="s">
        <v>1324</v>
      </c>
      <c r="D2191" s="246" t="s">
        <v>1046</v>
      </c>
      <c r="E2191" s="246" t="s">
        <v>1066</v>
      </c>
      <c r="F2191" s="246" t="s">
        <v>1067</v>
      </c>
      <c r="G2191" s="246">
        <v>2019</v>
      </c>
      <c r="H2191" s="246">
        <v>4</v>
      </c>
      <c r="I2191" s="246">
        <v>15</v>
      </c>
      <c r="J2191" s="246">
        <v>1</v>
      </c>
      <c r="K2191" s="246" t="s">
        <v>1062</v>
      </c>
      <c r="L2191" s="247">
        <v>5</v>
      </c>
      <c r="M2191" s="246">
        <v>210854</v>
      </c>
      <c r="N2191" s="246">
        <v>2583357</v>
      </c>
      <c r="O2191" s="246">
        <v>9</v>
      </c>
      <c r="P2191" s="246">
        <v>30</v>
      </c>
      <c r="Q2191" s="246">
        <v>0</v>
      </c>
      <c r="R2191" s="246"/>
      <c r="S2191" s="246" t="s">
        <v>90</v>
      </c>
      <c r="T2191" s="246" t="s">
        <v>32</v>
      </c>
      <c r="U2191" s="246"/>
      <c r="V2191" t="str">
        <f>INDEX(樣區!H:H,MATCH(F2191,樣區!E:E,0))</f>
        <v>3月,5月</v>
      </c>
      <c r="W2191" s="3" t="str">
        <f t="shared" si="428"/>
        <v>Y</v>
      </c>
      <c r="X2191" s="3" t="str">
        <f t="shared" si="429"/>
        <v/>
      </c>
      <c r="Y2191" s="3" t="str">
        <f t="shared" si="430"/>
        <v/>
      </c>
      <c r="Z2191" s="3" t="str">
        <f t="shared" si="431"/>
        <v/>
      </c>
      <c r="AA2191" s="3" t="str">
        <f t="shared" si="432"/>
        <v/>
      </c>
      <c r="AB2191" s="249" t="str">
        <f t="shared" si="433"/>
        <v/>
      </c>
      <c r="AC2191" s="3" t="str">
        <f t="shared" si="434"/>
        <v/>
      </c>
      <c r="AD2191" s="5" t="str">
        <f t="shared" si="427"/>
        <v/>
      </c>
      <c r="AE2191" s="3" t="str">
        <f t="shared" si="435"/>
        <v/>
      </c>
      <c r="AF2191" s="3"/>
      <c r="AH2191">
        <f>MATCH(ROUND(M2191,0)&amp;ROUND(N2191,0),樣點!N:N,0)</f>
        <v>519</v>
      </c>
      <c r="AI2191" s="5">
        <f t="shared" si="436"/>
        <v>6.9444439723156393E-3</v>
      </c>
    </row>
    <row r="2192" spans="3:35">
      <c r="C2192" s="246" t="s">
        <v>1324</v>
      </c>
      <c r="D2192" s="246" t="s">
        <v>1046</v>
      </c>
      <c r="E2192" s="246" t="s">
        <v>1066</v>
      </c>
      <c r="F2192" s="246" t="s">
        <v>1067</v>
      </c>
      <c r="G2192" s="246">
        <v>2019</v>
      </c>
      <c r="H2192" s="246">
        <v>4</v>
      </c>
      <c r="I2192" s="246">
        <v>15</v>
      </c>
      <c r="J2192" s="246">
        <v>1</v>
      </c>
      <c r="K2192" s="246" t="s">
        <v>1062</v>
      </c>
      <c r="L2192" s="247">
        <v>6</v>
      </c>
      <c r="M2192" s="246">
        <v>210646</v>
      </c>
      <c r="N2192" s="246">
        <v>2583194</v>
      </c>
      <c r="O2192" s="246">
        <v>9</v>
      </c>
      <c r="P2192" s="246">
        <v>40</v>
      </c>
      <c r="Q2192" s="246">
        <v>0</v>
      </c>
      <c r="R2192" s="246"/>
      <c r="S2192" s="246" t="s">
        <v>90</v>
      </c>
      <c r="T2192" s="246" t="s">
        <v>32</v>
      </c>
      <c r="U2192" s="246"/>
      <c r="V2192" t="str">
        <f>INDEX(樣區!H:H,MATCH(F2192,樣區!E:E,0))</f>
        <v>3月,5月</v>
      </c>
      <c r="W2192" s="3" t="str">
        <f t="shared" si="428"/>
        <v>Y</v>
      </c>
      <c r="X2192" s="3" t="str">
        <f t="shared" si="429"/>
        <v/>
      </c>
      <c r="Y2192" s="3" t="str">
        <f t="shared" si="430"/>
        <v/>
      </c>
      <c r="Z2192" s="3" t="str">
        <f t="shared" si="431"/>
        <v/>
      </c>
      <c r="AA2192" s="3" t="str">
        <f t="shared" si="432"/>
        <v/>
      </c>
      <c r="AB2192" s="249" t="str">
        <f t="shared" si="433"/>
        <v/>
      </c>
      <c r="AC2192" s="3" t="str">
        <f t="shared" si="434"/>
        <v/>
      </c>
      <c r="AD2192" s="5" t="str">
        <f t="shared" si="427"/>
        <v/>
      </c>
      <c r="AE2192" s="3" t="str">
        <f t="shared" si="435"/>
        <v/>
      </c>
      <c r="AF2192" s="3"/>
      <c r="AH2192">
        <f>MATCH(ROUND(M2192,0)&amp;ROUND(N2192,0),樣點!N:N,0)</f>
        <v>520</v>
      </c>
      <c r="AI2192" s="5" t="str">
        <f t="shared" si="436"/>
        <v/>
      </c>
    </row>
    <row r="2193" spans="3:35">
      <c r="C2193" s="246" t="s">
        <v>1324</v>
      </c>
      <c r="D2193" s="246" t="s">
        <v>1046</v>
      </c>
      <c r="E2193" s="246" t="s">
        <v>1069</v>
      </c>
      <c r="F2193" s="246" t="s">
        <v>1070</v>
      </c>
      <c r="G2193" s="246">
        <v>2019</v>
      </c>
      <c r="H2193" s="246">
        <v>4</v>
      </c>
      <c r="I2193" s="246">
        <v>17</v>
      </c>
      <c r="J2193" s="246">
        <v>1</v>
      </c>
      <c r="K2193" s="246" t="s">
        <v>1059</v>
      </c>
      <c r="L2193" s="247">
        <v>1</v>
      </c>
      <c r="M2193" s="246">
        <v>212924</v>
      </c>
      <c r="N2193" s="246">
        <v>2582729</v>
      </c>
      <c r="O2193" s="246">
        <v>9</v>
      </c>
      <c r="P2193" s="246">
        <v>0</v>
      </c>
      <c r="Q2193" s="246">
        <v>0</v>
      </c>
      <c r="R2193" s="246"/>
      <c r="S2193" s="246" t="s">
        <v>90</v>
      </c>
      <c r="T2193" s="246" t="s">
        <v>32</v>
      </c>
      <c r="U2193" s="246"/>
      <c r="V2193" t="str">
        <f>INDEX(樣區!H:H,MATCH(F2193,樣區!E:E,0))</f>
        <v>3月,5月</v>
      </c>
      <c r="W2193" s="3" t="str">
        <f t="shared" si="428"/>
        <v>Y</v>
      </c>
      <c r="X2193" s="3" t="str">
        <f t="shared" si="429"/>
        <v/>
      </c>
      <c r="Y2193" s="3" t="str">
        <f t="shared" si="430"/>
        <v/>
      </c>
      <c r="Z2193" s="3" t="str">
        <f t="shared" si="431"/>
        <v/>
      </c>
      <c r="AA2193" s="3" t="str">
        <f t="shared" si="432"/>
        <v/>
      </c>
      <c r="AB2193" s="249" t="str">
        <f t="shared" si="433"/>
        <v/>
      </c>
      <c r="AC2193" s="3" t="str">
        <f t="shared" si="434"/>
        <v/>
      </c>
      <c r="AD2193" s="5" t="str">
        <f t="shared" si="427"/>
        <v/>
      </c>
      <c r="AE2193" s="3" t="str">
        <f t="shared" si="435"/>
        <v/>
      </c>
      <c r="AF2193" s="3"/>
      <c r="AH2193">
        <f>MATCH(ROUND(M2193,0)&amp;ROUND(N2193,0),樣點!N:N,0)</f>
        <v>521</v>
      </c>
      <c r="AI2193" s="5">
        <f t="shared" si="436"/>
        <v>6.9444439723156393E-3</v>
      </c>
    </row>
    <row r="2194" spans="3:35">
      <c r="C2194" s="246" t="s">
        <v>1324</v>
      </c>
      <c r="D2194" s="246" t="s">
        <v>1046</v>
      </c>
      <c r="E2194" s="246" t="s">
        <v>1069</v>
      </c>
      <c r="F2194" s="246" t="s">
        <v>1070</v>
      </c>
      <c r="G2194" s="246">
        <v>2019</v>
      </c>
      <c r="H2194" s="246">
        <v>4</v>
      </c>
      <c r="I2194" s="246">
        <v>17</v>
      </c>
      <c r="J2194" s="246">
        <v>1</v>
      </c>
      <c r="K2194" s="246" t="s">
        <v>1059</v>
      </c>
      <c r="L2194" s="247">
        <v>2</v>
      </c>
      <c r="M2194" s="246">
        <v>212674</v>
      </c>
      <c r="N2194" s="246">
        <v>2582757</v>
      </c>
      <c r="O2194" s="246">
        <v>9</v>
      </c>
      <c r="P2194" s="246">
        <v>10</v>
      </c>
      <c r="Q2194" s="246">
        <v>0</v>
      </c>
      <c r="R2194" s="246"/>
      <c r="S2194" s="246" t="s">
        <v>90</v>
      </c>
      <c r="T2194" s="246" t="s">
        <v>32</v>
      </c>
      <c r="U2194" s="246"/>
      <c r="V2194" t="str">
        <f>INDEX(樣區!H:H,MATCH(F2194,樣區!E:E,0))</f>
        <v>3月,5月</v>
      </c>
      <c r="W2194" s="3" t="str">
        <f t="shared" si="428"/>
        <v>Y</v>
      </c>
      <c r="X2194" s="3" t="str">
        <f t="shared" si="429"/>
        <v/>
      </c>
      <c r="Y2194" s="3" t="str">
        <f t="shared" si="430"/>
        <v/>
      </c>
      <c r="Z2194" s="3" t="str">
        <f t="shared" si="431"/>
        <v/>
      </c>
      <c r="AA2194" s="3" t="str">
        <f t="shared" si="432"/>
        <v/>
      </c>
      <c r="AB2194" s="249" t="str">
        <f t="shared" si="433"/>
        <v/>
      </c>
      <c r="AC2194" s="3" t="str">
        <f t="shared" si="434"/>
        <v/>
      </c>
      <c r="AD2194" s="5" t="str">
        <f t="shared" si="427"/>
        <v/>
      </c>
      <c r="AE2194" s="3" t="str">
        <f t="shared" si="435"/>
        <v/>
      </c>
      <c r="AF2194" s="3"/>
      <c r="AH2194">
        <f>MATCH(ROUND(M2194,0)&amp;ROUND(N2194,0),樣點!N:N,0)</f>
        <v>522</v>
      </c>
      <c r="AI2194" s="5">
        <f t="shared" si="436"/>
        <v>7.6388890156522393E-3</v>
      </c>
    </row>
    <row r="2195" spans="3:35">
      <c r="C2195" s="246" t="s">
        <v>1324</v>
      </c>
      <c r="D2195" s="246" t="s">
        <v>1046</v>
      </c>
      <c r="E2195" s="246" t="s">
        <v>1069</v>
      </c>
      <c r="F2195" s="246" t="s">
        <v>1070</v>
      </c>
      <c r="G2195" s="246">
        <v>2019</v>
      </c>
      <c r="H2195" s="246">
        <v>4</v>
      </c>
      <c r="I2195" s="246">
        <v>17</v>
      </c>
      <c r="J2195" s="246">
        <v>1</v>
      </c>
      <c r="K2195" s="246" t="s">
        <v>1059</v>
      </c>
      <c r="L2195" s="247">
        <v>3</v>
      </c>
      <c r="M2195" s="246">
        <v>212546</v>
      </c>
      <c r="N2195" s="246">
        <v>2582561</v>
      </c>
      <c r="O2195" s="246">
        <v>9</v>
      </c>
      <c r="P2195" s="246">
        <v>21</v>
      </c>
      <c r="Q2195" s="246">
        <v>0</v>
      </c>
      <c r="R2195" s="246"/>
      <c r="S2195" s="246" t="s">
        <v>90</v>
      </c>
      <c r="T2195" s="246" t="s">
        <v>31</v>
      </c>
      <c r="U2195" s="246"/>
      <c r="V2195" t="str">
        <f>INDEX(樣區!H:H,MATCH(F2195,樣區!E:E,0))</f>
        <v>3月,5月</v>
      </c>
      <c r="W2195" s="3" t="str">
        <f t="shared" si="428"/>
        <v>Y</v>
      </c>
      <c r="X2195" s="3" t="str">
        <f t="shared" si="429"/>
        <v/>
      </c>
      <c r="Y2195" s="3" t="str">
        <f t="shared" si="430"/>
        <v/>
      </c>
      <c r="Z2195" s="3" t="str">
        <f t="shared" si="431"/>
        <v/>
      </c>
      <c r="AA2195" s="3" t="str">
        <f t="shared" si="432"/>
        <v/>
      </c>
      <c r="AB2195" s="249" t="str">
        <f t="shared" si="433"/>
        <v/>
      </c>
      <c r="AC2195" s="3" t="str">
        <f t="shared" si="434"/>
        <v/>
      </c>
      <c r="AD2195" s="5" t="str">
        <f t="shared" si="427"/>
        <v/>
      </c>
      <c r="AE2195" s="3" t="str">
        <f t="shared" si="435"/>
        <v/>
      </c>
      <c r="AF2195" s="3"/>
      <c r="AH2195">
        <f>MATCH(ROUND(M2195,0)&amp;ROUND(N2195,0),樣點!N:N,0)</f>
        <v>523</v>
      </c>
      <c r="AI2195" s="5">
        <f t="shared" si="436"/>
        <v>9.0277779963798821E-3</v>
      </c>
    </row>
    <row r="2196" spans="3:35">
      <c r="C2196" s="246" t="s">
        <v>1324</v>
      </c>
      <c r="D2196" s="246" t="s">
        <v>1046</v>
      </c>
      <c r="E2196" s="246" t="s">
        <v>1069</v>
      </c>
      <c r="F2196" s="246" t="s">
        <v>1070</v>
      </c>
      <c r="G2196" s="246">
        <v>2019</v>
      </c>
      <c r="H2196" s="246">
        <v>4</v>
      </c>
      <c r="I2196" s="246">
        <v>17</v>
      </c>
      <c r="J2196" s="246">
        <v>1</v>
      </c>
      <c r="K2196" s="246" t="s">
        <v>1059</v>
      </c>
      <c r="L2196" s="247">
        <v>4</v>
      </c>
      <c r="M2196" s="246">
        <v>212453</v>
      </c>
      <c r="N2196" s="246">
        <v>2582326</v>
      </c>
      <c r="O2196" s="246">
        <v>9</v>
      </c>
      <c r="P2196" s="246">
        <v>34</v>
      </c>
      <c r="Q2196" s="246">
        <v>0</v>
      </c>
      <c r="R2196" s="246"/>
      <c r="S2196" s="246" t="s">
        <v>90</v>
      </c>
      <c r="T2196" s="246" t="s">
        <v>32</v>
      </c>
      <c r="U2196" s="246"/>
      <c r="V2196" t="str">
        <f>INDEX(樣區!H:H,MATCH(F2196,樣區!E:E,0))</f>
        <v>3月,5月</v>
      </c>
      <c r="W2196" s="3" t="str">
        <f t="shared" si="428"/>
        <v>Y</v>
      </c>
      <c r="X2196" s="3" t="str">
        <f t="shared" si="429"/>
        <v/>
      </c>
      <c r="Y2196" s="3" t="str">
        <f t="shared" si="430"/>
        <v/>
      </c>
      <c r="Z2196" s="3" t="str">
        <f t="shared" si="431"/>
        <v/>
      </c>
      <c r="AA2196" s="3" t="str">
        <f t="shared" si="432"/>
        <v/>
      </c>
      <c r="AB2196" s="249" t="str">
        <f t="shared" si="433"/>
        <v/>
      </c>
      <c r="AC2196" s="3" t="str">
        <f t="shared" si="434"/>
        <v/>
      </c>
      <c r="AD2196" s="5" t="str">
        <f t="shared" si="427"/>
        <v/>
      </c>
      <c r="AE2196" s="3" t="str">
        <f t="shared" si="435"/>
        <v/>
      </c>
      <c r="AF2196" s="3"/>
      <c r="AH2196">
        <f>MATCH(ROUND(M2196,0)&amp;ROUND(N2196,0),樣點!N:N,0)</f>
        <v>524</v>
      </c>
      <c r="AI2196" s="5">
        <f t="shared" si="436"/>
        <v>7.6388890156522393E-3</v>
      </c>
    </row>
    <row r="2197" spans="3:35">
      <c r="C2197" s="246" t="s">
        <v>1324</v>
      </c>
      <c r="D2197" s="246" t="s">
        <v>1046</v>
      </c>
      <c r="E2197" s="246" t="s">
        <v>1069</v>
      </c>
      <c r="F2197" s="246" t="s">
        <v>1070</v>
      </c>
      <c r="G2197" s="246">
        <v>2019</v>
      </c>
      <c r="H2197" s="246">
        <v>4</v>
      </c>
      <c r="I2197" s="246">
        <v>17</v>
      </c>
      <c r="J2197" s="246">
        <v>1</v>
      </c>
      <c r="K2197" s="246" t="s">
        <v>1059</v>
      </c>
      <c r="L2197" s="247">
        <v>5</v>
      </c>
      <c r="M2197" s="246">
        <v>212223</v>
      </c>
      <c r="N2197" s="246">
        <v>2582311</v>
      </c>
      <c r="O2197" s="246">
        <v>9</v>
      </c>
      <c r="P2197" s="246">
        <v>45</v>
      </c>
      <c r="Q2197" s="246">
        <v>0</v>
      </c>
      <c r="R2197" s="246"/>
      <c r="S2197" s="246" t="s">
        <v>90</v>
      </c>
      <c r="T2197" s="246" t="s">
        <v>31</v>
      </c>
      <c r="U2197" s="246"/>
      <c r="V2197" t="str">
        <f>INDEX(樣區!H:H,MATCH(F2197,樣區!E:E,0))</f>
        <v>3月,5月</v>
      </c>
      <c r="W2197" s="3" t="str">
        <f t="shared" si="428"/>
        <v>Y</v>
      </c>
      <c r="X2197" s="3" t="str">
        <f t="shared" si="429"/>
        <v/>
      </c>
      <c r="Y2197" s="3" t="str">
        <f t="shared" si="430"/>
        <v/>
      </c>
      <c r="Z2197" s="3" t="str">
        <f t="shared" si="431"/>
        <v/>
      </c>
      <c r="AA2197" s="3" t="str">
        <f t="shared" si="432"/>
        <v/>
      </c>
      <c r="AB2197" s="249" t="str">
        <f t="shared" si="433"/>
        <v/>
      </c>
      <c r="AC2197" s="3" t="str">
        <f t="shared" si="434"/>
        <v/>
      </c>
      <c r="AD2197" s="5" t="str">
        <f t="shared" si="427"/>
        <v/>
      </c>
      <c r="AE2197" s="3" t="str">
        <f t="shared" si="435"/>
        <v/>
      </c>
      <c r="AF2197" s="3"/>
      <c r="AH2197">
        <f>MATCH(ROUND(M2197,0)&amp;ROUND(N2197,0),樣點!N:N,0)</f>
        <v>525</v>
      </c>
      <c r="AI2197" s="5">
        <f t="shared" si="436"/>
        <v>7.6388880261220038E-3</v>
      </c>
    </row>
    <row r="2198" spans="3:35">
      <c r="C2198" s="246" t="s">
        <v>1324</v>
      </c>
      <c r="D2198" s="246" t="s">
        <v>1046</v>
      </c>
      <c r="E2198" s="246" t="s">
        <v>1069</v>
      </c>
      <c r="F2198" s="246" t="s">
        <v>1070</v>
      </c>
      <c r="G2198" s="246">
        <v>2019</v>
      </c>
      <c r="H2198" s="246">
        <v>4</v>
      </c>
      <c r="I2198" s="246">
        <v>17</v>
      </c>
      <c r="J2198" s="246">
        <v>1</v>
      </c>
      <c r="K2198" s="246" t="s">
        <v>1059</v>
      </c>
      <c r="L2198" s="247">
        <v>6</v>
      </c>
      <c r="M2198" s="246">
        <v>212005</v>
      </c>
      <c r="N2198" s="246">
        <v>2582422</v>
      </c>
      <c r="O2198" s="246">
        <v>9</v>
      </c>
      <c r="P2198" s="246">
        <v>56</v>
      </c>
      <c r="Q2198" s="246">
        <v>0</v>
      </c>
      <c r="R2198" s="246"/>
      <c r="S2198" s="246" t="s">
        <v>90</v>
      </c>
      <c r="T2198" s="246" t="s">
        <v>32</v>
      </c>
      <c r="U2198" s="246"/>
      <c r="V2198" t="str">
        <f>INDEX(樣區!H:H,MATCH(F2198,樣區!E:E,0))</f>
        <v>3月,5月</v>
      </c>
      <c r="W2198" s="3" t="str">
        <f t="shared" si="428"/>
        <v>Y</v>
      </c>
      <c r="X2198" s="3" t="str">
        <f t="shared" si="429"/>
        <v/>
      </c>
      <c r="Y2198" s="3" t="str">
        <f t="shared" si="430"/>
        <v/>
      </c>
      <c r="Z2198" s="3" t="str">
        <f t="shared" si="431"/>
        <v/>
      </c>
      <c r="AA2198" s="3" t="str">
        <f t="shared" si="432"/>
        <v/>
      </c>
      <c r="AB2198" s="249" t="str">
        <f t="shared" si="433"/>
        <v/>
      </c>
      <c r="AC2198" s="3" t="str">
        <f t="shared" si="434"/>
        <v/>
      </c>
      <c r="AD2198" s="5" t="str">
        <f t="shared" si="427"/>
        <v/>
      </c>
      <c r="AE2198" s="3" t="str">
        <f t="shared" si="435"/>
        <v/>
      </c>
      <c r="AF2198" s="3"/>
      <c r="AH2198">
        <f>MATCH(ROUND(M2198,0)&amp;ROUND(N2198,0),樣點!N:N,0)</f>
        <v>526</v>
      </c>
      <c r="AI2198" s="5" t="str">
        <f t="shared" si="436"/>
        <v/>
      </c>
    </row>
    <row r="2199" spans="3:35">
      <c r="C2199" s="246" t="s">
        <v>1324</v>
      </c>
      <c r="D2199" s="246" t="s">
        <v>1046</v>
      </c>
      <c r="E2199" s="246" t="s">
        <v>1071</v>
      </c>
      <c r="F2199" s="246" t="s">
        <v>1072</v>
      </c>
      <c r="G2199" s="246">
        <v>2019</v>
      </c>
      <c r="H2199" s="246">
        <v>4</v>
      </c>
      <c r="I2199" s="246">
        <v>15</v>
      </c>
      <c r="J2199" s="246">
        <v>1</v>
      </c>
      <c r="K2199" s="246" t="s">
        <v>1052</v>
      </c>
      <c r="L2199" s="247">
        <v>1</v>
      </c>
      <c r="M2199" s="246">
        <v>204912</v>
      </c>
      <c r="N2199" s="246">
        <v>2581826</v>
      </c>
      <c r="O2199" s="246">
        <v>9</v>
      </c>
      <c r="P2199" s="246">
        <v>31</v>
      </c>
      <c r="Q2199" s="246">
        <v>0</v>
      </c>
      <c r="R2199" s="246"/>
      <c r="S2199" s="246" t="s">
        <v>90</v>
      </c>
      <c r="T2199" s="246" t="s">
        <v>32</v>
      </c>
      <c r="U2199" s="246"/>
      <c r="V2199" t="str">
        <f>INDEX(樣區!H:H,MATCH(F2199,樣區!E:E,0))</f>
        <v>3月,5月</v>
      </c>
      <c r="W2199" s="3" t="str">
        <f t="shared" si="428"/>
        <v>Y</v>
      </c>
      <c r="X2199" s="3" t="str">
        <f t="shared" si="429"/>
        <v/>
      </c>
      <c r="Y2199" s="3" t="str">
        <f t="shared" si="430"/>
        <v/>
      </c>
      <c r="Z2199" s="3" t="str">
        <f t="shared" si="431"/>
        <v/>
      </c>
      <c r="AA2199" s="3" t="str">
        <f t="shared" si="432"/>
        <v/>
      </c>
      <c r="AB2199" s="249" t="str">
        <f t="shared" si="433"/>
        <v/>
      </c>
      <c r="AC2199" s="3" t="str">
        <f t="shared" si="434"/>
        <v/>
      </c>
      <c r="AD2199" s="5" t="str">
        <f t="shared" si="427"/>
        <v/>
      </c>
      <c r="AE2199" s="3" t="str">
        <f t="shared" si="435"/>
        <v/>
      </c>
      <c r="AF2199" s="3"/>
      <c r="AH2199">
        <f>MATCH(ROUND(M2199,0)&amp;ROUND(N2199,0),樣點!N:N,0)</f>
        <v>527</v>
      </c>
      <c r="AI2199" s="5">
        <f t="shared" si="436"/>
        <v>1.3194444996770471E-2</v>
      </c>
    </row>
    <row r="2200" spans="3:35">
      <c r="C2200" s="246" t="s">
        <v>1324</v>
      </c>
      <c r="D2200" s="246" t="s">
        <v>1046</v>
      </c>
      <c r="E2200" s="246" t="s">
        <v>1071</v>
      </c>
      <c r="F2200" s="246" t="s">
        <v>1072</v>
      </c>
      <c r="G2200" s="246">
        <v>2019</v>
      </c>
      <c r="H2200" s="246">
        <v>4</v>
      </c>
      <c r="I2200" s="246">
        <v>15</v>
      </c>
      <c r="J2200" s="246">
        <v>1</v>
      </c>
      <c r="K2200" s="246" t="s">
        <v>1052</v>
      </c>
      <c r="L2200" s="247">
        <v>2</v>
      </c>
      <c r="M2200" s="246">
        <v>205087</v>
      </c>
      <c r="N2200" s="246">
        <v>2581606</v>
      </c>
      <c r="O2200" s="246">
        <v>9</v>
      </c>
      <c r="P2200" s="246">
        <v>50</v>
      </c>
      <c r="Q2200" s="246">
        <v>0</v>
      </c>
      <c r="R2200" s="246"/>
      <c r="S2200" s="246" t="s">
        <v>90</v>
      </c>
      <c r="T2200" s="246" t="s">
        <v>32</v>
      </c>
      <c r="U2200" s="246"/>
      <c r="V2200" t="str">
        <f>INDEX(樣區!H:H,MATCH(F2200,樣區!E:E,0))</f>
        <v>3月,5月</v>
      </c>
      <c r="W2200" s="3" t="str">
        <f t="shared" si="428"/>
        <v>N</v>
      </c>
      <c r="X2200" s="3" t="str">
        <f t="shared" si="429"/>
        <v/>
      </c>
      <c r="Y2200" s="3" t="str">
        <f t="shared" si="430"/>
        <v/>
      </c>
      <c r="Z2200" s="3" t="str">
        <f t="shared" si="431"/>
        <v/>
      </c>
      <c r="AA2200" s="3" t="str">
        <f t="shared" si="432"/>
        <v/>
      </c>
      <c r="AB2200" s="2" t="str">
        <f t="shared" si="433"/>
        <v/>
      </c>
      <c r="AC2200" s="3" t="str">
        <f t="shared" si="434"/>
        <v/>
      </c>
      <c r="AD2200" s="5" t="str">
        <f>IF(ISBLANK(O2200),"需記錄時間",IFERROR(IF((AI2200-TIME(0,5,59))&lt;0,"需計滿6分鍾",""),""))</f>
        <v/>
      </c>
      <c r="AE2200" s="3" t="str">
        <f t="shared" si="435"/>
        <v/>
      </c>
      <c r="AF2200" s="3"/>
      <c r="AH2200" t="e">
        <f>MATCH(ROUND(M2200,0)&amp;ROUND(N2200,0),樣點!N:N,0)</f>
        <v>#N/A</v>
      </c>
      <c r="AI2200" s="5">
        <f t="shared" si="436"/>
        <v>2.2222222003620118E-2</v>
      </c>
    </row>
    <row r="2201" spans="3:35">
      <c r="C2201" s="246" t="s">
        <v>1324</v>
      </c>
      <c r="D2201" s="246" t="s">
        <v>1046</v>
      </c>
      <c r="E2201" s="246" t="s">
        <v>1071</v>
      </c>
      <c r="F2201" s="246" t="s">
        <v>1072</v>
      </c>
      <c r="G2201" s="246">
        <v>2019</v>
      </c>
      <c r="H2201" s="246">
        <v>4</v>
      </c>
      <c r="I2201" s="246">
        <v>15</v>
      </c>
      <c r="J2201" s="246">
        <v>1</v>
      </c>
      <c r="K2201" s="246" t="s">
        <v>1052</v>
      </c>
      <c r="L2201" s="247">
        <v>3</v>
      </c>
      <c r="M2201" s="246">
        <v>205195</v>
      </c>
      <c r="N2201" s="246">
        <v>2581540</v>
      </c>
      <c r="O2201" s="246">
        <v>10</v>
      </c>
      <c r="P2201" s="246">
        <v>22</v>
      </c>
      <c r="Q2201" s="246">
        <v>0</v>
      </c>
      <c r="R2201" s="246"/>
      <c r="S2201" s="246" t="s">
        <v>90</v>
      </c>
      <c r="T2201" s="246" t="s">
        <v>32</v>
      </c>
      <c r="U2201" s="246"/>
      <c r="V2201" t="str">
        <f>INDEX(樣區!H:H,MATCH(F2201,樣區!E:E,0))</f>
        <v>3月,5月</v>
      </c>
      <c r="W2201" s="3" t="str">
        <f t="shared" si="428"/>
        <v>Y</v>
      </c>
      <c r="X2201" s="3" t="str">
        <f t="shared" si="429"/>
        <v/>
      </c>
      <c r="Y2201" s="3" t="str">
        <f t="shared" si="430"/>
        <v>時間太晚</v>
      </c>
      <c r="Z2201" s="3" t="str">
        <f t="shared" si="431"/>
        <v/>
      </c>
      <c r="AA2201" s="3" t="str">
        <f t="shared" si="432"/>
        <v/>
      </c>
      <c r="AB2201" s="249" t="str">
        <f t="shared" si="433"/>
        <v/>
      </c>
      <c r="AC2201" s="3" t="str">
        <f t="shared" si="434"/>
        <v/>
      </c>
      <c r="AD2201" s="5" t="str">
        <f t="shared" ref="AD2201:AD2202" si="437">IF(ISBLANK(O2201),"需記錄時間",IFERROR(IF((AI2201-TIME(0,5,59))&lt;0,"需計滿6分鐘",""),""))</f>
        <v/>
      </c>
      <c r="AE2201" s="3" t="str">
        <f t="shared" si="435"/>
        <v/>
      </c>
      <c r="AF2201" s="3"/>
      <c r="AH2201">
        <f>MATCH(ROUND(M2201,0)&amp;ROUND(N2201,0),樣點!N:N,0)</f>
        <v>529</v>
      </c>
      <c r="AI2201" s="5">
        <f t="shared" si="436"/>
        <v>9.0277779963798821E-3</v>
      </c>
    </row>
    <row r="2202" spans="3:35">
      <c r="C2202" s="246" t="s">
        <v>1324</v>
      </c>
      <c r="D2202" s="246" t="s">
        <v>1046</v>
      </c>
      <c r="E2202" s="246" t="s">
        <v>1071</v>
      </c>
      <c r="F2202" s="246" t="s">
        <v>1072</v>
      </c>
      <c r="G2202" s="246">
        <v>2019</v>
      </c>
      <c r="H2202" s="246">
        <v>4</v>
      </c>
      <c r="I2202" s="246">
        <v>15</v>
      </c>
      <c r="J2202" s="246">
        <v>1</v>
      </c>
      <c r="K2202" s="246" t="s">
        <v>1052</v>
      </c>
      <c r="L2202" s="247">
        <v>4</v>
      </c>
      <c r="M2202" s="246">
        <v>205373</v>
      </c>
      <c r="N2202" s="246">
        <v>2581469</v>
      </c>
      <c r="O2202" s="246">
        <v>10</v>
      </c>
      <c r="P2202" s="246">
        <v>35</v>
      </c>
      <c r="Q2202" s="246">
        <v>0</v>
      </c>
      <c r="R2202" s="246"/>
      <c r="S2202" s="246" t="s">
        <v>90</v>
      </c>
      <c r="T2202" s="246" t="s">
        <v>133</v>
      </c>
      <c r="U2202" s="246"/>
      <c r="V2202" t="str">
        <f>INDEX(樣區!H:H,MATCH(F2202,樣區!E:E,0))</f>
        <v>3月,5月</v>
      </c>
      <c r="W2202" s="3" t="str">
        <f t="shared" si="428"/>
        <v>Y</v>
      </c>
      <c r="X2202" s="3" t="str">
        <f t="shared" si="429"/>
        <v/>
      </c>
      <c r="Y2202" s="3" t="str">
        <f t="shared" si="430"/>
        <v>時間太晚</v>
      </c>
      <c r="Z2202" s="3" t="str">
        <f t="shared" si="431"/>
        <v/>
      </c>
      <c r="AA2202" s="3" t="str">
        <f t="shared" si="432"/>
        <v/>
      </c>
      <c r="AB2202" s="249" t="str">
        <f t="shared" si="433"/>
        <v/>
      </c>
      <c r="AC2202" s="3" t="str">
        <f t="shared" si="434"/>
        <v/>
      </c>
      <c r="AD2202" s="5" t="str">
        <f t="shared" si="437"/>
        <v/>
      </c>
      <c r="AE2202" s="3" t="str">
        <f t="shared" si="435"/>
        <v/>
      </c>
      <c r="AF2202" s="3"/>
      <c r="AH2202">
        <f>MATCH(ROUND(M2202,0)&amp;ROUND(N2202,0),樣點!N:N,0)</f>
        <v>530</v>
      </c>
      <c r="AI2202" s="5">
        <f t="shared" si="436"/>
        <v>1.5972221968695521E-2</v>
      </c>
    </row>
    <row r="2203" spans="3:35">
      <c r="C2203" s="246" t="s">
        <v>1324</v>
      </c>
      <c r="D2203" s="246" t="s">
        <v>1046</v>
      </c>
      <c r="E2203" s="246" t="s">
        <v>1071</v>
      </c>
      <c r="F2203" s="246" t="s">
        <v>1072</v>
      </c>
      <c r="G2203" s="246">
        <v>2019</v>
      </c>
      <c r="H2203" s="246">
        <v>4</v>
      </c>
      <c r="I2203" s="246">
        <v>15</v>
      </c>
      <c r="J2203" s="246">
        <v>1</v>
      </c>
      <c r="K2203" s="246" t="s">
        <v>1052</v>
      </c>
      <c r="L2203" s="247">
        <v>5</v>
      </c>
      <c r="M2203" s="246">
        <v>205462</v>
      </c>
      <c r="N2203" s="246">
        <v>2581361</v>
      </c>
      <c r="O2203" s="246">
        <v>10</v>
      </c>
      <c r="P2203" s="246">
        <v>58</v>
      </c>
      <c r="Q2203" s="246">
        <v>0</v>
      </c>
      <c r="R2203" s="246"/>
      <c r="S2203" s="246" t="s">
        <v>90</v>
      </c>
      <c r="T2203" s="246" t="s">
        <v>32</v>
      </c>
      <c r="U2203" s="246"/>
      <c r="V2203" t="str">
        <f>INDEX(樣區!H:H,MATCH(F2203,樣區!E:E,0))</f>
        <v>3月,5月</v>
      </c>
      <c r="W2203" s="3" t="str">
        <f t="shared" si="428"/>
        <v>N</v>
      </c>
      <c r="X2203" s="3" t="str">
        <f t="shared" si="429"/>
        <v/>
      </c>
      <c r="Y2203" s="3" t="str">
        <f t="shared" si="430"/>
        <v>時間太晚</v>
      </c>
      <c r="Z2203" s="3" t="str">
        <f t="shared" si="431"/>
        <v/>
      </c>
      <c r="AA2203" s="3" t="str">
        <f t="shared" si="432"/>
        <v/>
      </c>
      <c r="AB2203" s="2" t="str">
        <f t="shared" si="433"/>
        <v/>
      </c>
      <c r="AC2203" s="3" t="str">
        <f t="shared" si="434"/>
        <v/>
      </c>
      <c r="AD2203" s="5" t="str">
        <f>IF(ISBLANK(O2203),"需記錄時間",IFERROR(IF((AI2203-TIME(0,5,59))&lt;0,"需計滿6分鍾",""),""))</f>
        <v/>
      </c>
      <c r="AE2203" s="3" t="str">
        <f t="shared" si="435"/>
        <v/>
      </c>
      <c r="AF2203" s="3"/>
      <c r="AH2203" t="e">
        <f>MATCH(ROUND(M2203,0)&amp;ROUND(N2203,0),樣點!N:N,0)</f>
        <v>#N/A</v>
      </c>
      <c r="AI2203" s="5">
        <f t="shared" si="436"/>
        <v>2.5694444018881768E-2</v>
      </c>
    </row>
    <row r="2204" spans="3:35">
      <c r="C2204" s="246" t="s">
        <v>1324</v>
      </c>
      <c r="D2204" s="246" t="s">
        <v>1046</v>
      </c>
      <c r="E2204" s="246" t="s">
        <v>1071</v>
      </c>
      <c r="F2204" s="246" t="s">
        <v>1072</v>
      </c>
      <c r="G2204" s="246">
        <v>2019</v>
      </c>
      <c r="H2204" s="246">
        <v>4</v>
      </c>
      <c r="I2204" s="246">
        <v>15</v>
      </c>
      <c r="J2204" s="246">
        <v>1</v>
      </c>
      <c r="K2204" s="246" t="s">
        <v>1052</v>
      </c>
      <c r="L2204" s="247">
        <v>6</v>
      </c>
      <c r="M2204" s="246">
        <v>205492</v>
      </c>
      <c r="N2204" s="246">
        <v>2581238</v>
      </c>
      <c r="O2204" s="246">
        <v>11</v>
      </c>
      <c r="P2204" s="246">
        <v>35</v>
      </c>
      <c r="Q2204" s="246">
        <v>1</v>
      </c>
      <c r="R2204" s="246" t="s">
        <v>43</v>
      </c>
      <c r="S2204" s="246" t="s">
        <v>90</v>
      </c>
      <c r="T2204" s="246" t="s">
        <v>32</v>
      </c>
      <c r="U2204" s="246"/>
      <c r="V2204" t="str">
        <f>INDEX(樣區!H:H,MATCH(F2204,樣區!E:E,0))</f>
        <v>3月,5月</v>
      </c>
      <c r="W2204" s="3" t="str">
        <f t="shared" si="428"/>
        <v>Y</v>
      </c>
      <c r="X2204" s="3" t="str">
        <f t="shared" si="429"/>
        <v/>
      </c>
      <c r="Y2204" s="3" t="str">
        <f t="shared" si="430"/>
        <v>時間太晚</v>
      </c>
      <c r="Z2204" s="3" t="str">
        <f t="shared" si="431"/>
        <v/>
      </c>
      <c r="AA2204" s="3" t="str">
        <f t="shared" si="432"/>
        <v/>
      </c>
      <c r="AB2204" s="249" t="str">
        <f t="shared" si="433"/>
        <v/>
      </c>
      <c r="AC2204" s="3" t="str">
        <f t="shared" si="434"/>
        <v/>
      </c>
      <c r="AD2204" s="5" t="str">
        <f>IF(ISBLANK(O2204),"需記錄時間",IFERROR(IF((AI2204-TIME(0,5,59))&lt;0,"需計滿6分鐘",""),""))</f>
        <v/>
      </c>
      <c r="AE2204" s="3" t="str">
        <f t="shared" si="435"/>
        <v/>
      </c>
      <c r="AF2204" s="3"/>
      <c r="AH2204">
        <f>MATCH(ROUND(M2204,0)&amp;ROUND(N2204,0),樣點!N:N,0)</f>
        <v>532</v>
      </c>
      <c r="AI2204" s="5" t="str">
        <f t="shared" si="436"/>
        <v/>
      </c>
    </row>
    <row r="2205" spans="3:35">
      <c r="C2205" s="246" t="s">
        <v>1324</v>
      </c>
      <c r="D2205" s="246" t="s">
        <v>1046</v>
      </c>
      <c r="E2205" s="246" t="s">
        <v>1073</v>
      </c>
      <c r="F2205" s="246" t="s">
        <v>1074</v>
      </c>
      <c r="G2205" s="246">
        <v>2019</v>
      </c>
      <c r="H2205" s="246">
        <v>4</v>
      </c>
      <c r="I2205" s="246">
        <v>10</v>
      </c>
      <c r="J2205" s="246">
        <v>1</v>
      </c>
      <c r="K2205" s="246" t="s">
        <v>1075</v>
      </c>
      <c r="L2205" s="247">
        <v>1</v>
      </c>
      <c r="M2205" s="246">
        <v>210558</v>
      </c>
      <c r="N2205" s="246">
        <v>2581092</v>
      </c>
      <c r="O2205" s="246">
        <v>8</v>
      </c>
      <c r="P2205" s="246">
        <v>3</v>
      </c>
      <c r="Q2205" s="246">
        <v>0</v>
      </c>
      <c r="R2205" s="246"/>
      <c r="S2205" s="246" t="s">
        <v>90</v>
      </c>
      <c r="T2205" s="246" t="s">
        <v>26</v>
      </c>
      <c r="U2205" s="246"/>
      <c r="V2205" t="str">
        <f>INDEX(樣區!H:H,MATCH(F2205,樣區!E:E,0))</f>
        <v>3月,5月</v>
      </c>
      <c r="W2205" s="3" t="str">
        <f t="shared" si="428"/>
        <v>N</v>
      </c>
      <c r="X2205" s="3" t="str">
        <f t="shared" si="429"/>
        <v/>
      </c>
      <c r="Y2205" s="3" t="str">
        <f t="shared" si="430"/>
        <v/>
      </c>
      <c r="Z2205" s="3" t="str">
        <f t="shared" si="431"/>
        <v/>
      </c>
      <c r="AA2205" s="3" t="str">
        <f t="shared" si="432"/>
        <v/>
      </c>
      <c r="AB2205" s="2" t="str">
        <f t="shared" si="433"/>
        <v/>
      </c>
      <c r="AC2205" s="3" t="str">
        <f t="shared" si="434"/>
        <v/>
      </c>
      <c r="AD2205" s="5" t="str">
        <f>IF(ISBLANK(O2205),"需記錄時間",IFERROR(IF((AI2205-TIME(0,5,59))&lt;0,"需計滿6分鍾",""),""))</f>
        <v/>
      </c>
      <c r="AE2205" s="3" t="str">
        <f t="shared" si="435"/>
        <v/>
      </c>
      <c r="AF2205" s="3"/>
      <c r="AH2205" t="e">
        <f>MATCH(ROUND(M2205,0)&amp;ROUND(N2205,0),樣點!N:N,0)</f>
        <v>#N/A</v>
      </c>
      <c r="AI2205" s="5">
        <f t="shared" si="436"/>
        <v>6.2499999767169356E-3</v>
      </c>
    </row>
    <row r="2206" spans="3:35">
      <c r="C2206" s="246" t="s">
        <v>1324</v>
      </c>
      <c r="D2206" s="246" t="s">
        <v>1046</v>
      </c>
      <c r="E2206" s="246" t="s">
        <v>1073</v>
      </c>
      <c r="F2206" s="246" t="s">
        <v>1074</v>
      </c>
      <c r="G2206" s="246">
        <v>2019</v>
      </c>
      <c r="H2206" s="246">
        <v>4</v>
      </c>
      <c r="I2206" s="246">
        <v>10</v>
      </c>
      <c r="J2206" s="246">
        <v>1</v>
      </c>
      <c r="K2206" s="246" t="s">
        <v>1075</v>
      </c>
      <c r="L2206" s="247">
        <v>2</v>
      </c>
      <c r="M2206" s="246">
        <v>210452</v>
      </c>
      <c r="N2206" s="246">
        <v>2580829</v>
      </c>
      <c r="O2206" s="246">
        <v>8</v>
      </c>
      <c r="P2206" s="246">
        <v>12</v>
      </c>
      <c r="Q2206" s="246">
        <v>0</v>
      </c>
      <c r="R2206" s="246"/>
      <c r="S2206" s="246" t="s">
        <v>90</v>
      </c>
      <c r="T2206" s="246" t="s">
        <v>54</v>
      </c>
      <c r="U2206" s="246"/>
      <c r="V2206" t="str">
        <f>INDEX(樣區!H:H,MATCH(F2206,樣區!E:E,0))</f>
        <v>3月,5月</v>
      </c>
      <c r="W2206" s="3" t="str">
        <f t="shared" si="428"/>
        <v>N</v>
      </c>
      <c r="X2206" s="3" t="str">
        <f t="shared" si="429"/>
        <v/>
      </c>
      <c r="Y2206" s="3" t="str">
        <f t="shared" si="430"/>
        <v/>
      </c>
      <c r="Z2206" s="3" t="str">
        <f t="shared" si="431"/>
        <v/>
      </c>
      <c r="AA2206" s="3" t="str">
        <f t="shared" si="432"/>
        <v/>
      </c>
      <c r="AB2206" s="2" t="str">
        <f t="shared" si="433"/>
        <v/>
      </c>
      <c r="AC2206" s="3" t="str">
        <f t="shared" si="434"/>
        <v/>
      </c>
      <c r="AD2206" s="5" t="str">
        <f>IF(ISBLANK(O2206),"需記錄時間",IFERROR(IF((AI2206-TIME(0,5,59))&lt;0,"需計滿6分鍾",""),""))</f>
        <v/>
      </c>
      <c r="AE2206" s="3" t="str">
        <f t="shared" si="435"/>
        <v/>
      </c>
      <c r="AF2206" s="3"/>
      <c r="AH2206" t="e">
        <f>MATCH(ROUND(M2206,0)&amp;ROUND(N2206,0),樣點!N:N,0)</f>
        <v>#N/A</v>
      </c>
      <c r="AI2206" s="5">
        <f t="shared" si="436"/>
        <v>6.2500000349245965E-3</v>
      </c>
    </row>
    <row r="2207" spans="3:35">
      <c r="C2207" s="246" t="s">
        <v>1324</v>
      </c>
      <c r="D2207" s="246" t="s">
        <v>1046</v>
      </c>
      <c r="E2207" s="246" t="s">
        <v>1073</v>
      </c>
      <c r="F2207" s="246" t="s">
        <v>1074</v>
      </c>
      <c r="G2207" s="246">
        <v>2019</v>
      </c>
      <c r="H2207" s="246">
        <v>4</v>
      </c>
      <c r="I2207" s="246">
        <v>10</v>
      </c>
      <c r="J2207" s="246">
        <v>1</v>
      </c>
      <c r="K2207" s="246" t="s">
        <v>1075</v>
      </c>
      <c r="L2207" s="247">
        <v>3</v>
      </c>
      <c r="M2207" s="246">
        <v>210235</v>
      </c>
      <c r="N2207" s="246">
        <v>2580735</v>
      </c>
      <c r="O2207" s="246">
        <v>8</v>
      </c>
      <c r="P2207" s="246">
        <v>21</v>
      </c>
      <c r="Q2207" s="246">
        <v>0</v>
      </c>
      <c r="R2207" s="246"/>
      <c r="S2207" s="246" t="s">
        <v>90</v>
      </c>
      <c r="T2207" s="246" t="s">
        <v>32</v>
      </c>
      <c r="U2207" s="246"/>
      <c r="V2207" t="str">
        <f>INDEX(樣區!H:H,MATCH(F2207,樣區!E:E,0))</f>
        <v>3月,5月</v>
      </c>
      <c r="W2207" s="3" t="str">
        <f t="shared" si="428"/>
        <v>Y</v>
      </c>
      <c r="X2207" s="3" t="str">
        <f t="shared" si="429"/>
        <v/>
      </c>
      <c r="Y2207" s="3" t="str">
        <f t="shared" si="430"/>
        <v/>
      </c>
      <c r="Z2207" s="3" t="str">
        <f t="shared" si="431"/>
        <v/>
      </c>
      <c r="AA2207" s="3" t="str">
        <f t="shared" si="432"/>
        <v/>
      </c>
      <c r="AB2207" s="249" t="str">
        <f t="shared" si="433"/>
        <v/>
      </c>
      <c r="AC2207" s="3" t="str">
        <f t="shared" si="434"/>
        <v/>
      </c>
      <c r="AD2207" s="5" t="str">
        <f t="shared" ref="AD2207:AD2222" si="438">IF(ISBLANK(O2207),"需記錄時間",IFERROR(IF((AI2207-TIME(0,5,59))&lt;0,"需計滿6分鐘",""),""))</f>
        <v/>
      </c>
      <c r="AE2207" s="3" t="str">
        <f t="shared" si="435"/>
        <v/>
      </c>
      <c r="AF2207" s="3"/>
      <c r="AH2207">
        <f>MATCH(ROUND(M2207,0)&amp;ROUND(N2207,0),樣點!N:N,0)</f>
        <v>533</v>
      </c>
      <c r="AI2207" s="5">
        <f t="shared" si="436"/>
        <v>6.2499999767169356E-3</v>
      </c>
    </row>
    <row r="2208" spans="3:35">
      <c r="C2208" s="246" t="s">
        <v>1324</v>
      </c>
      <c r="D2208" s="246" t="s">
        <v>1046</v>
      </c>
      <c r="E2208" s="246" t="s">
        <v>1073</v>
      </c>
      <c r="F2208" s="246" t="s">
        <v>1074</v>
      </c>
      <c r="G2208" s="246">
        <v>2019</v>
      </c>
      <c r="H2208" s="246">
        <v>4</v>
      </c>
      <c r="I2208" s="246">
        <v>10</v>
      </c>
      <c r="J2208" s="246">
        <v>1</v>
      </c>
      <c r="K2208" s="246" t="s">
        <v>1075</v>
      </c>
      <c r="L2208" s="247">
        <v>4</v>
      </c>
      <c r="M2208" s="246">
        <v>210050</v>
      </c>
      <c r="N2208" s="246">
        <v>2580553</v>
      </c>
      <c r="O2208" s="246">
        <v>8</v>
      </c>
      <c r="P2208" s="246">
        <v>30</v>
      </c>
      <c r="Q2208" s="246">
        <v>2</v>
      </c>
      <c r="R2208" s="246" t="s">
        <v>43</v>
      </c>
      <c r="S2208" s="246" t="s">
        <v>44</v>
      </c>
      <c r="T2208" s="246" t="s">
        <v>133</v>
      </c>
      <c r="U2208" s="246" t="s">
        <v>1076</v>
      </c>
      <c r="V2208" t="str">
        <f>INDEX(樣區!H:H,MATCH(F2208,樣區!E:E,0))</f>
        <v>3月,5月</v>
      </c>
      <c r="W2208" s="3" t="str">
        <f t="shared" si="428"/>
        <v>Y</v>
      </c>
      <c r="X2208" s="3" t="str">
        <f t="shared" si="429"/>
        <v/>
      </c>
      <c r="Y2208" s="3" t="str">
        <f t="shared" si="430"/>
        <v/>
      </c>
      <c r="Z2208" s="3" t="str">
        <f t="shared" si="431"/>
        <v/>
      </c>
      <c r="AA2208" s="3" t="str">
        <f t="shared" si="432"/>
        <v/>
      </c>
      <c r="AB2208" s="249" t="str">
        <f t="shared" si="433"/>
        <v/>
      </c>
      <c r="AC2208" s="3" t="str">
        <f t="shared" si="434"/>
        <v/>
      </c>
      <c r="AD2208" s="5" t="str">
        <f t="shared" si="438"/>
        <v/>
      </c>
      <c r="AE2208" s="3" t="str">
        <f t="shared" si="435"/>
        <v/>
      </c>
      <c r="AF2208" s="3"/>
      <c r="AH2208">
        <f>MATCH(ROUND(M2208,0)&amp;ROUND(N2208,0),樣點!N:N,0)</f>
        <v>534</v>
      </c>
      <c r="AI2208" s="5">
        <f t="shared" si="436"/>
        <v>6.2500000349245965E-3</v>
      </c>
    </row>
    <row r="2209" spans="3:35">
      <c r="C2209" s="246" t="s">
        <v>1324</v>
      </c>
      <c r="D2209" s="246" t="s">
        <v>1046</v>
      </c>
      <c r="E2209" s="246" t="s">
        <v>1073</v>
      </c>
      <c r="F2209" s="246" t="s">
        <v>1074</v>
      </c>
      <c r="G2209" s="246">
        <v>2019</v>
      </c>
      <c r="H2209" s="246">
        <v>4</v>
      </c>
      <c r="I2209" s="246">
        <v>10</v>
      </c>
      <c r="J2209" s="246">
        <v>1</v>
      </c>
      <c r="K2209" s="246" t="s">
        <v>1075</v>
      </c>
      <c r="L2209" s="247">
        <v>5</v>
      </c>
      <c r="M2209" s="246">
        <v>209959</v>
      </c>
      <c r="N2209" s="246">
        <v>2580337</v>
      </c>
      <c r="O2209" s="246">
        <v>8</v>
      </c>
      <c r="P2209" s="246">
        <v>39</v>
      </c>
      <c r="Q2209" s="246">
        <v>2</v>
      </c>
      <c r="R2209" s="246" t="s">
        <v>43</v>
      </c>
      <c r="S2209" s="246" t="s">
        <v>90</v>
      </c>
      <c r="T2209" s="246" t="s">
        <v>31</v>
      </c>
      <c r="U2209" s="246" t="s">
        <v>1053</v>
      </c>
      <c r="V2209" t="str">
        <f>INDEX(樣區!H:H,MATCH(F2209,樣區!E:E,0))</f>
        <v>3月,5月</v>
      </c>
      <c r="W2209" s="3" t="str">
        <f t="shared" si="428"/>
        <v>Y</v>
      </c>
      <c r="X2209" s="3" t="str">
        <f t="shared" si="429"/>
        <v/>
      </c>
      <c r="Y2209" s="3" t="str">
        <f t="shared" si="430"/>
        <v/>
      </c>
      <c r="Z2209" s="3" t="str">
        <f t="shared" si="431"/>
        <v/>
      </c>
      <c r="AA2209" s="3" t="str">
        <f t="shared" si="432"/>
        <v/>
      </c>
      <c r="AB2209" s="249" t="str">
        <f t="shared" si="433"/>
        <v/>
      </c>
      <c r="AC2209" s="3" t="str">
        <f t="shared" si="434"/>
        <v/>
      </c>
      <c r="AD2209" s="5" t="str">
        <f t="shared" si="438"/>
        <v/>
      </c>
      <c r="AE2209" s="3" t="str">
        <f t="shared" si="435"/>
        <v/>
      </c>
      <c r="AF2209" s="3"/>
      <c r="AH2209">
        <f>MATCH(ROUND(M2209,0)&amp;ROUND(N2209,0),樣點!N:N,0)</f>
        <v>535</v>
      </c>
      <c r="AI2209" s="5">
        <f t="shared" si="436"/>
        <v>6.9444449618458748E-3</v>
      </c>
    </row>
    <row r="2210" spans="3:35">
      <c r="C2210" s="246" t="s">
        <v>1324</v>
      </c>
      <c r="D2210" s="246" t="s">
        <v>1046</v>
      </c>
      <c r="E2210" s="246" t="s">
        <v>1073</v>
      </c>
      <c r="F2210" s="246" t="s">
        <v>1074</v>
      </c>
      <c r="G2210" s="246">
        <v>2019</v>
      </c>
      <c r="H2210" s="246">
        <v>4</v>
      </c>
      <c r="I2210" s="246">
        <v>10</v>
      </c>
      <c r="J2210" s="246">
        <v>1</v>
      </c>
      <c r="K2210" s="246" t="s">
        <v>1075</v>
      </c>
      <c r="L2210" s="247">
        <v>6</v>
      </c>
      <c r="M2210" s="246">
        <v>209824</v>
      </c>
      <c r="N2210" s="246">
        <v>2580097</v>
      </c>
      <c r="O2210" s="246">
        <v>8</v>
      </c>
      <c r="P2210" s="246">
        <v>49</v>
      </c>
      <c r="Q2210" s="246">
        <v>0</v>
      </c>
      <c r="R2210" s="246"/>
      <c r="S2210" s="246" t="s">
        <v>90</v>
      </c>
      <c r="T2210" s="246" t="s">
        <v>61</v>
      </c>
      <c r="U2210" s="246"/>
      <c r="V2210" t="str">
        <f>INDEX(樣區!H:H,MATCH(F2210,樣區!E:E,0))</f>
        <v>3月,5月</v>
      </c>
      <c r="W2210" s="3" t="str">
        <f t="shared" si="428"/>
        <v>Y</v>
      </c>
      <c r="X2210" s="3" t="str">
        <f t="shared" si="429"/>
        <v/>
      </c>
      <c r="Y2210" s="3" t="str">
        <f t="shared" si="430"/>
        <v/>
      </c>
      <c r="Z2210" s="3" t="str">
        <f t="shared" si="431"/>
        <v/>
      </c>
      <c r="AA2210" s="3" t="str">
        <f t="shared" si="432"/>
        <v/>
      </c>
      <c r="AB2210" s="249" t="str">
        <f t="shared" si="433"/>
        <v/>
      </c>
      <c r="AC2210" s="3" t="str">
        <f t="shared" si="434"/>
        <v/>
      </c>
      <c r="AD2210" s="5" t="str">
        <f t="shared" si="438"/>
        <v/>
      </c>
      <c r="AE2210" s="3" t="str">
        <f t="shared" si="435"/>
        <v/>
      </c>
      <c r="AF2210" s="3"/>
      <c r="AH2210">
        <f>MATCH(ROUND(M2210,0)&amp;ROUND(N2210,0),樣點!N:N,0)</f>
        <v>536</v>
      </c>
      <c r="AI2210" s="5" t="str">
        <f t="shared" si="436"/>
        <v/>
      </c>
    </row>
    <row r="2211" spans="3:35">
      <c r="C2211" s="246" t="s">
        <v>1324</v>
      </c>
      <c r="D2211" s="246" t="s">
        <v>1046</v>
      </c>
      <c r="E2211" s="246" t="s">
        <v>1077</v>
      </c>
      <c r="F2211" s="246" t="s">
        <v>1078</v>
      </c>
      <c r="G2211" s="246">
        <v>2019</v>
      </c>
      <c r="H2211" s="246">
        <v>4</v>
      </c>
      <c r="I2211" s="246">
        <v>16</v>
      </c>
      <c r="J2211" s="246">
        <v>1</v>
      </c>
      <c r="K2211" s="246" t="s">
        <v>1056</v>
      </c>
      <c r="L2211" s="247">
        <v>1</v>
      </c>
      <c r="M2211" s="246">
        <v>212469</v>
      </c>
      <c r="N2211" s="246">
        <v>2577494</v>
      </c>
      <c r="O2211" s="246">
        <v>6</v>
      </c>
      <c r="P2211" s="246">
        <v>51</v>
      </c>
      <c r="Q2211" s="246">
        <v>0</v>
      </c>
      <c r="R2211" s="246"/>
      <c r="S2211" s="246" t="s">
        <v>90</v>
      </c>
      <c r="T2211" s="246" t="s">
        <v>32</v>
      </c>
      <c r="U2211" s="246" t="s">
        <v>1079</v>
      </c>
      <c r="V2211" t="str">
        <f>INDEX(樣區!H:H,MATCH(F2211,樣區!E:E,0))</f>
        <v>3月,5月</v>
      </c>
      <c r="W2211" s="3" t="str">
        <f t="shared" si="428"/>
        <v>Y</v>
      </c>
      <c r="X2211" s="3" t="str">
        <f t="shared" si="429"/>
        <v/>
      </c>
      <c r="Y2211" s="3" t="str">
        <f t="shared" si="430"/>
        <v/>
      </c>
      <c r="Z2211" s="3" t="str">
        <f t="shared" si="431"/>
        <v/>
      </c>
      <c r="AA2211" s="3" t="str">
        <f t="shared" si="432"/>
        <v/>
      </c>
      <c r="AB2211" s="249" t="str">
        <f t="shared" si="433"/>
        <v/>
      </c>
      <c r="AC2211" s="3" t="str">
        <f t="shared" si="434"/>
        <v/>
      </c>
      <c r="AD2211" s="5" t="str">
        <f t="shared" si="438"/>
        <v/>
      </c>
      <c r="AE2211" s="3" t="str">
        <f t="shared" si="435"/>
        <v/>
      </c>
      <c r="AF2211" s="3"/>
      <c r="AH2211">
        <f>MATCH(ROUND(M2211,0)&amp;ROUND(N2211,0),樣點!N:N,0)</f>
        <v>539</v>
      </c>
      <c r="AI2211" s="5">
        <f t="shared" si="436"/>
        <v>6.2499999767169356E-3</v>
      </c>
    </row>
    <row r="2212" spans="3:35">
      <c r="C2212" s="246" t="s">
        <v>1324</v>
      </c>
      <c r="D2212" s="246" t="s">
        <v>1046</v>
      </c>
      <c r="E2212" s="246" t="s">
        <v>1077</v>
      </c>
      <c r="F2212" s="246" t="s">
        <v>1078</v>
      </c>
      <c r="G2212" s="246">
        <v>2019</v>
      </c>
      <c r="H2212" s="246">
        <v>4</v>
      </c>
      <c r="I2212" s="246">
        <v>16</v>
      </c>
      <c r="J2212" s="246">
        <v>1</v>
      </c>
      <c r="K2212" s="246" t="s">
        <v>1056</v>
      </c>
      <c r="L2212" s="247">
        <v>2</v>
      </c>
      <c r="M2212" s="246">
        <v>212638</v>
      </c>
      <c r="N2212" s="246">
        <v>2577334</v>
      </c>
      <c r="O2212" s="246">
        <v>7</v>
      </c>
      <c r="P2212" s="246">
        <v>0</v>
      </c>
      <c r="Q2212" s="246">
        <v>0</v>
      </c>
      <c r="R2212" s="246"/>
      <c r="S2212" s="246" t="s">
        <v>90</v>
      </c>
      <c r="T2212" s="246" t="s">
        <v>32</v>
      </c>
      <c r="U2212" s="246" t="s">
        <v>1079</v>
      </c>
      <c r="V2212" t="str">
        <f>INDEX(樣區!H:H,MATCH(F2212,樣區!E:E,0))</f>
        <v>3月,5月</v>
      </c>
      <c r="W2212" s="3" t="str">
        <f t="shared" si="428"/>
        <v>Y</v>
      </c>
      <c r="X2212" s="3" t="str">
        <f t="shared" si="429"/>
        <v/>
      </c>
      <c r="Y2212" s="3" t="str">
        <f t="shared" si="430"/>
        <v/>
      </c>
      <c r="Z2212" s="3" t="str">
        <f t="shared" si="431"/>
        <v/>
      </c>
      <c r="AA2212" s="3" t="str">
        <f t="shared" si="432"/>
        <v/>
      </c>
      <c r="AB2212" s="249" t="str">
        <f t="shared" si="433"/>
        <v/>
      </c>
      <c r="AC2212" s="3" t="str">
        <f t="shared" si="434"/>
        <v/>
      </c>
      <c r="AD2212" s="5" t="str">
        <f t="shared" si="438"/>
        <v/>
      </c>
      <c r="AE2212" s="3" t="str">
        <f t="shared" si="435"/>
        <v/>
      </c>
      <c r="AF2212" s="3"/>
      <c r="AH2212">
        <f>MATCH(ROUND(M2212,0)&amp;ROUND(N2212,0),樣點!N:N,0)</f>
        <v>540</v>
      </c>
      <c r="AI2212" s="5">
        <f t="shared" si="436"/>
        <v>6.9444450200535357E-3</v>
      </c>
    </row>
    <row r="2213" spans="3:35">
      <c r="C2213" s="246" t="s">
        <v>1324</v>
      </c>
      <c r="D2213" s="246" t="s">
        <v>1046</v>
      </c>
      <c r="E2213" s="246" t="s">
        <v>1077</v>
      </c>
      <c r="F2213" s="246" t="s">
        <v>1078</v>
      </c>
      <c r="G2213" s="246">
        <v>2019</v>
      </c>
      <c r="H2213" s="246">
        <v>4</v>
      </c>
      <c r="I2213" s="246">
        <v>16</v>
      </c>
      <c r="J2213" s="246">
        <v>1</v>
      </c>
      <c r="K2213" s="246" t="s">
        <v>1056</v>
      </c>
      <c r="L2213" s="247">
        <v>3</v>
      </c>
      <c r="M2213" s="246">
        <v>212847</v>
      </c>
      <c r="N2213" s="246">
        <v>2577225</v>
      </c>
      <c r="O2213" s="246">
        <v>7</v>
      </c>
      <c r="P2213" s="246">
        <v>10</v>
      </c>
      <c r="Q2213" s="246">
        <v>0</v>
      </c>
      <c r="R2213" s="246"/>
      <c r="S2213" s="246" t="s">
        <v>90</v>
      </c>
      <c r="T2213" s="246" t="s">
        <v>31</v>
      </c>
      <c r="U2213" s="246" t="s">
        <v>1079</v>
      </c>
      <c r="V2213" t="str">
        <f>INDEX(樣區!H:H,MATCH(F2213,樣區!E:E,0))</f>
        <v>3月,5月</v>
      </c>
      <c r="W2213" s="3" t="str">
        <f t="shared" si="428"/>
        <v>Y</v>
      </c>
      <c r="X2213" s="3" t="str">
        <f t="shared" si="429"/>
        <v/>
      </c>
      <c r="Y2213" s="3" t="str">
        <f t="shared" si="430"/>
        <v/>
      </c>
      <c r="Z2213" s="3" t="str">
        <f t="shared" si="431"/>
        <v/>
      </c>
      <c r="AA2213" s="3" t="str">
        <f t="shared" si="432"/>
        <v/>
      </c>
      <c r="AB2213" s="249" t="str">
        <f t="shared" si="433"/>
        <v/>
      </c>
      <c r="AC2213" s="3" t="str">
        <f t="shared" si="434"/>
        <v/>
      </c>
      <c r="AD2213" s="5" t="str">
        <f t="shared" si="438"/>
        <v/>
      </c>
      <c r="AE2213" s="3" t="str">
        <f t="shared" si="435"/>
        <v/>
      </c>
      <c r="AF2213" s="3"/>
      <c r="AH2213">
        <f>MATCH(ROUND(M2213,0)&amp;ROUND(N2213,0),樣點!N:N,0)</f>
        <v>541</v>
      </c>
      <c r="AI2213" s="5">
        <f t="shared" si="436"/>
        <v>7.6388890156522393E-3</v>
      </c>
    </row>
    <row r="2214" spans="3:35">
      <c r="C2214" s="246" t="s">
        <v>1324</v>
      </c>
      <c r="D2214" s="246" t="s">
        <v>1046</v>
      </c>
      <c r="E2214" s="246" t="s">
        <v>1077</v>
      </c>
      <c r="F2214" s="246" t="s">
        <v>1078</v>
      </c>
      <c r="G2214" s="246">
        <v>2019</v>
      </c>
      <c r="H2214" s="246">
        <v>4</v>
      </c>
      <c r="I2214" s="246">
        <v>16</v>
      </c>
      <c r="J2214" s="246">
        <v>1</v>
      </c>
      <c r="K2214" s="246" t="s">
        <v>1056</v>
      </c>
      <c r="L2214" s="247">
        <v>4</v>
      </c>
      <c r="M2214" s="246">
        <v>213075</v>
      </c>
      <c r="N2214" s="246">
        <v>2577138</v>
      </c>
      <c r="O2214" s="246">
        <v>7</v>
      </c>
      <c r="P2214" s="246">
        <v>21</v>
      </c>
      <c r="Q2214" s="246">
        <v>2</v>
      </c>
      <c r="R2214" s="246" t="s">
        <v>75</v>
      </c>
      <c r="S2214" s="246" t="s">
        <v>44</v>
      </c>
      <c r="T2214" s="246" t="s">
        <v>32</v>
      </c>
      <c r="U2214" s="246" t="s">
        <v>1079</v>
      </c>
      <c r="V2214" t="str">
        <f>INDEX(樣區!H:H,MATCH(F2214,樣區!E:E,0))</f>
        <v>3月,5月</v>
      </c>
      <c r="W2214" s="3" t="str">
        <f t="shared" si="428"/>
        <v>Y</v>
      </c>
      <c r="X2214" s="3" t="str">
        <f t="shared" si="429"/>
        <v/>
      </c>
      <c r="Y2214" s="3" t="str">
        <f t="shared" si="430"/>
        <v/>
      </c>
      <c r="Z2214" s="3" t="str">
        <f t="shared" si="431"/>
        <v/>
      </c>
      <c r="AA2214" s="3" t="str">
        <f t="shared" si="432"/>
        <v/>
      </c>
      <c r="AB2214" s="249" t="str">
        <f t="shared" si="433"/>
        <v/>
      </c>
      <c r="AC2214" s="3" t="str">
        <f t="shared" si="434"/>
        <v/>
      </c>
      <c r="AD2214" s="5" t="str">
        <f t="shared" si="438"/>
        <v/>
      </c>
      <c r="AE2214" s="3" t="str">
        <f t="shared" si="435"/>
        <v/>
      </c>
      <c r="AF2214" s="3"/>
      <c r="AH2214">
        <f>MATCH(ROUND(M2214,0)&amp;ROUND(N2214,0),樣點!N:N,0)</f>
        <v>542</v>
      </c>
      <c r="AI2214" s="5">
        <f t="shared" si="436"/>
        <v>6.2499999767169356E-3</v>
      </c>
    </row>
    <row r="2215" spans="3:35">
      <c r="C2215" s="246" t="s">
        <v>1324</v>
      </c>
      <c r="D2215" s="246" t="s">
        <v>1046</v>
      </c>
      <c r="E2215" s="246" t="s">
        <v>1077</v>
      </c>
      <c r="F2215" s="246" t="s">
        <v>1078</v>
      </c>
      <c r="G2215" s="246">
        <v>2019</v>
      </c>
      <c r="H2215" s="246">
        <v>4</v>
      </c>
      <c r="I2215" s="246">
        <v>16</v>
      </c>
      <c r="J2215" s="246">
        <v>1</v>
      </c>
      <c r="K2215" s="246" t="s">
        <v>1056</v>
      </c>
      <c r="L2215" s="247">
        <v>5</v>
      </c>
      <c r="M2215" s="246">
        <v>213293</v>
      </c>
      <c r="N2215" s="246">
        <v>2577052</v>
      </c>
      <c r="O2215" s="246">
        <v>7</v>
      </c>
      <c r="P2215" s="246">
        <v>30</v>
      </c>
      <c r="Q2215" s="246">
        <v>0</v>
      </c>
      <c r="R2215" s="246"/>
      <c r="S2215" s="246" t="s">
        <v>90</v>
      </c>
      <c r="T2215" s="246" t="s">
        <v>32</v>
      </c>
      <c r="U2215" s="246" t="s">
        <v>1079</v>
      </c>
      <c r="V2215" t="str">
        <f>INDEX(樣區!H:H,MATCH(F2215,樣區!E:E,0))</f>
        <v>3月,5月</v>
      </c>
      <c r="W2215" s="3" t="str">
        <f t="shared" si="428"/>
        <v>Y</v>
      </c>
      <c r="X2215" s="3" t="str">
        <f t="shared" si="429"/>
        <v/>
      </c>
      <c r="Y2215" s="3" t="str">
        <f t="shared" si="430"/>
        <v/>
      </c>
      <c r="Z2215" s="3" t="str">
        <f t="shared" si="431"/>
        <v/>
      </c>
      <c r="AA2215" s="3" t="str">
        <f t="shared" si="432"/>
        <v/>
      </c>
      <c r="AB2215" s="249" t="str">
        <f t="shared" si="433"/>
        <v/>
      </c>
      <c r="AC2215" s="3" t="str">
        <f t="shared" si="434"/>
        <v/>
      </c>
      <c r="AD2215" s="5" t="str">
        <f t="shared" si="438"/>
        <v/>
      </c>
      <c r="AE2215" s="3" t="str">
        <f t="shared" si="435"/>
        <v/>
      </c>
      <c r="AF2215" s="3"/>
      <c r="AH2215">
        <f>MATCH(ROUND(M2215,0)&amp;ROUND(N2215,0),樣點!N:N,0)</f>
        <v>543</v>
      </c>
      <c r="AI2215" s="5">
        <f t="shared" si="436"/>
        <v>6.2499999767169356E-3</v>
      </c>
    </row>
    <row r="2216" spans="3:35">
      <c r="C2216" s="246" t="s">
        <v>1324</v>
      </c>
      <c r="D2216" s="246" t="s">
        <v>1046</v>
      </c>
      <c r="E2216" s="246" t="s">
        <v>1077</v>
      </c>
      <c r="F2216" s="246" t="s">
        <v>1078</v>
      </c>
      <c r="G2216" s="246">
        <v>2019</v>
      </c>
      <c r="H2216" s="246">
        <v>4</v>
      </c>
      <c r="I2216" s="246">
        <v>16</v>
      </c>
      <c r="J2216" s="246">
        <v>1</v>
      </c>
      <c r="K2216" s="246" t="s">
        <v>1056</v>
      </c>
      <c r="L2216" s="247">
        <v>6</v>
      </c>
      <c r="M2216" s="246">
        <v>213312</v>
      </c>
      <c r="N2216" s="246">
        <v>2576795</v>
      </c>
      <c r="O2216" s="246">
        <v>7</v>
      </c>
      <c r="P2216" s="246">
        <v>39</v>
      </c>
      <c r="Q2216" s="246">
        <v>0</v>
      </c>
      <c r="R2216" s="246"/>
      <c r="S2216" s="246" t="s">
        <v>90</v>
      </c>
      <c r="T2216" s="246" t="s">
        <v>32</v>
      </c>
      <c r="U2216" s="246" t="s">
        <v>1079</v>
      </c>
      <c r="V2216" t="str">
        <f>INDEX(樣區!H:H,MATCH(F2216,樣區!E:E,0))</f>
        <v>3月,5月</v>
      </c>
      <c r="W2216" s="3" t="str">
        <f t="shared" si="428"/>
        <v>Y</v>
      </c>
      <c r="X2216" s="3" t="str">
        <f t="shared" si="429"/>
        <v/>
      </c>
      <c r="Y2216" s="3" t="str">
        <f t="shared" si="430"/>
        <v/>
      </c>
      <c r="Z2216" s="3" t="str">
        <f t="shared" si="431"/>
        <v/>
      </c>
      <c r="AA2216" s="3" t="str">
        <f t="shared" si="432"/>
        <v/>
      </c>
      <c r="AB2216" s="249" t="str">
        <f t="shared" si="433"/>
        <v/>
      </c>
      <c r="AC2216" s="3" t="str">
        <f t="shared" si="434"/>
        <v/>
      </c>
      <c r="AD2216" s="5" t="str">
        <f t="shared" si="438"/>
        <v/>
      </c>
      <c r="AE2216" s="3" t="str">
        <f t="shared" si="435"/>
        <v/>
      </c>
      <c r="AF2216" s="3"/>
      <c r="AH2216">
        <f>MATCH(ROUND(M2216,0)&amp;ROUND(N2216,0),樣點!N:N,0)</f>
        <v>544</v>
      </c>
      <c r="AI2216" s="5" t="str">
        <f t="shared" si="436"/>
        <v/>
      </c>
    </row>
    <row r="2217" spans="3:35">
      <c r="C2217" s="246" t="s">
        <v>1324</v>
      </c>
      <c r="D2217" s="246" t="s">
        <v>1046</v>
      </c>
      <c r="E2217" s="246" t="s">
        <v>1080</v>
      </c>
      <c r="F2217" s="246" t="s">
        <v>1081</v>
      </c>
      <c r="G2217" s="246">
        <v>2019</v>
      </c>
      <c r="H2217" s="246">
        <v>4</v>
      </c>
      <c r="I2217" s="246">
        <v>17</v>
      </c>
      <c r="J2217" s="246">
        <v>1</v>
      </c>
      <c r="K2217" s="246" t="s">
        <v>1056</v>
      </c>
      <c r="L2217" s="247">
        <v>1</v>
      </c>
      <c r="M2217" s="246">
        <v>208779</v>
      </c>
      <c r="N2217" s="246">
        <v>2573891</v>
      </c>
      <c r="O2217" s="246">
        <v>7</v>
      </c>
      <c r="P2217" s="246">
        <v>29</v>
      </c>
      <c r="Q2217" s="246">
        <v>0</v>
      </c>
      <c r="R2217" s="246"/>
      <c r="S2217" s="246" t="s">
        <v>90</v>
      </c>
      <c r="T2217" s="246" t="s">
        <v>133</v>
      </c>
      <c r="U2217" s="246"/>
      <c r="V2217" t="str">
        <f>INDEX(樣區!H:H,MATCH(F2217,樣區!E:E,0))</f>
        <v>3月,5月</v>
      </c>
      <c r="W2217" s="3" t="str">
        <f t="shared" si="428"/>
        <v>Y</v>
      </c>
      <c r="X2217" s="3" t="str">
        <f t="shared" si="429"/>
        <v/>
      </c>
      <c r="Y2217" s="3" t="str">
        <f t="shared" si="430"/>
        <v/>
      </c>
      <c r="Z2217" s="3" t="str">
        <f t="shared" si="431"/>
        <v/>
      </c>
      <c r="AA2217" s="3" t="str">
        <f t="shared" si="432"/>
        <v/>
      </c>
      <c r="AB2217" s="249" t="str">
        <f t="shared" si="433"/>
        <v/>
      </c>
      <c r="AC2217" s="3" t="str">
        <f t="shared" si="434"/>
        <v/>
      </c>
      <c r="AD2217" s="5" t="str">
        <f t="shared" si="438"/>
        <v/>
      </c>
      <c r="AE2217" s="3" t="str">
        <f t="shared" si="435"/>
        <v/>
      </c>
      <c r="AF2217" s="3"/>
      <c r="AH2217">
        <f>MATCH(ROUND(M2217,0)&amp;ROUND(N2217,0),樣點!N:N,0)</f>
        <v>545</v>
      </c>
      <c r="AI2217" s="5">
        <f t="shared" si="436"/>
        <v>9.7222219919785857E-3</v>
      </c>
    </row>
    <row r="2218" spans="3:35">
      <c r="C2218" s="246" t="s">
        <v>1324</v>
      </c>
      <c r="D2218" s="246" t="s">
        <v>1046</v>
      </c>
      <c r="E2218" s="246" t="s">
        <v>1080</v>
      </c>
      <c r="F2218" s="246" t="s">
        <v>1081</v>
      </c>
      <c r="G2218" s="246">
        <v>2019</v>
      </c>
      <c r="H2218" s="246">
        <v>4</v>
      </c>
      <c r="I2218" s="246">
        <v>17</v>
      </c>
      <c r="J2218" s="246">
        <v>1</v>
      </c>
      <c r="K2218" s="246" t="s">
        <v>1056</v>
      </c>
      <c r="L2218" s="247">
        <v>2</v>
      </c>
      <c r="M2218" s="246">
        <v>209012</v>
      </c>
      <c r="N2218" s="246">
        <v>2573845</v>
      </c>
      <c r="O2218" s="246">
        <v>7</v>
      </c>
      <c r="P2218" s="246">
        <v>43</v>
      </c>
      <c r="Q2218" s="246">
        <v>0</v>
      </c>
      <c r="R2218" s="246"/>
      <c r="S2218" s="246" t="s">
        <v>90</v>
      </c>
      <c r="T2218" s="246" t="s">
        <v>230</v>
      </c>
      <c r="U2218" s="246"/>
      <c r="V2218" t="str">
        <f>INDEX(樣區!H:H,MATCH(F2218,樣區!E:E,0))</f>
        <v>3月,5月</v>
      </c>
      <c r="W2218" s="3" t="str">
        <f t="shared" si="428"/>
        <v>Y</v>
      </c>
      <c r="X2218" s="3" t="str">
        <f t="shared" si="429"/>
        <v/>
      </c>
      <c r="Y2218" s="3" t="str">
        <f t="shared" si="430"/>
        <v/>
      </c>
      <c r="Z2218" s="3" t="str">
        <f t="shared" si="431"/>
        <v/>
      </c>
      <c r="AA2218" s="3" t="str">
        <f t="shared" si="432"/>
        <v/>
      </c>
      <c r="AB2218" s="249" t="str">
        <f t="shared" si="433"/>
        <v/>
      </c>
      <c r="AC2218" s="3" t="str">
        <f t="shared" si="434"/>
        <v/>
      </c>
      <c r="AD2218" s="5" t="str">
        <f t="shared" si="438"/>
        <v/>
      </c>
      <c r="AE2218" s="3" t="str">
        <f t="shared" si="435"/>
        <v/>
      </c>
      <c r="AF2218" s="3"/>
      <c r="AH2218">
        <f>MATCH(ROUND(M2218,0)&amp;ROUND(N2218,0),樣點!N:N,0)</f>
        <v>546</v>
      </c>
      <c r="AI2218" s="5">
        <f t="shared" si="436"/>
        <v>1.2500000011641532E-2</v>
      </c>
    </row>
    <row r="2219" spans="3:35">
      <c r="C2219" s="246" t="s">
        <v>1324</v>
      </c>
      <c r="D2219" s="246" t="s">
        <v>1046</v>
      </c>
      <c r="E2219" s="246" t="s">
        <v>1080</v>
      </c>
      <c r="F2219" s="246" t="s">
        <v>1081</v>
      </c>
      <c r="G2219" s="246">
        <v>2019</v>
      </c>
      <c r="H2219" s="246">
        <v>4</v>
      </c>
      <c r="I2219" s="246">
        <v>17</v>
      </c>
      <c r="J2219" s="246">
        <v>1</v>
      </c>
      <c r="K2219" s="246" t="s">
        <v>1056</v>
      </c>
      <c r="L2219" s="247">
        <v>3</v>
      </c>
      <c r="M2219" s="246">
        <v>209186</v>
      </c>
      <c r="N2219" s="246">
        <v>2573693</v>
      </c>
      <c r="O2219" s="246">
        <v>8</v>
      </c>
      <c r="P2219" s="246">
        <v>1</v>
      </c>
      <c r="Q2219" s="246">
        <v>0</v>
      </c>
      <c r="R2219" s="246"/>
      <c r="S2219" s="246" t="s">
        <v>90</v>
      </c>
      <c r="T2219" s="246" t="s">
        <v>133</v>
      </c>
      <c r="U2219" s="246"/>
      <c r="V2219" t="str">
        <f>INDEX(樣區!H:H,MATCH(F2219,樣區!E:E,0))</f>
        <v>3月,5月</v>
      </c>
      <c r="W2219" s="3" t="str">
        <f t="shared" si="428"/>
        <v>Y</v>
      </c>
      <c r="X2219" s="3" t="str">
        <f t="shared" si="429"/>
        <v/>
      </c>
      <c r="Y2219" s="3" t="str">
        <f t="shared" si="430"/>
        <v/>
      </c>
      <c r="Z2219" s="3" t="str">
        <f t="shared" si="431"/>
        <v/>
      </c>
      <c r="AA2219" s="3" t="str">
        <f t="shared" si="432"/>
        <v/>
      </c>
      <c r="AB2219" s="249" t="str">
        <f t="shared" si="433"/>
        <v/>
      </c>
      <c r="AC2219" s="3" t="str">
        <f t="shared" si="434"/>
        <v/>
      </c>
      <c r="AD2219" s="5" t="str">
        <f t="shared" si="438"/>
        <v/>
      </c>
      <c r="AE2219" s="3" t="str">
        <f t="shared" si="435"/>
        <v/>
      </c>
      <c r="AF2219" s="3"/>
      <c r="AH2219">
        <f>MATCH(ROUND(M2219,0)&amp;ROUND(N2219,0),樣點!N:N,0)</f>
        <v>547</v>
      </c>
      <c r="AI2219" s="5">
        <f t="shared" si="436"/>
        <v>6.9444449618458748E-3</v>
      </c>
    </row>
    <row r="2220" spans="3:35">
      <c r="C2220" s="246" t="s">
        <v>1324</v>
      </c>
      <c r="D2220" s="246" t="s">
        <v>1046</v>
      </c>
      <c r="E2220" s="246" t="s">
        <v>1080</v>
      </c>
      <c r="F2220" s="246" t="s">
        <v>1081</v>
      </c>
      <c r="G2220" s="246">
        <v>2019</v>
      </c>
      <c r="H2220" s="246">
        <v>4</v>
      </c>
      <c r="I2220" s="246">
        <v>17</v>
      </c>
      <c r="J2220" s="246">
        <v>1</v>
      </c>
      <c r="K2220" s="246" t="s">
        <v>1056</v>
      </c>
      <c r="L2220" s="247">
        <v>4</v>
      </c>
      <c r="M2220" s="246">
        <v>209410</v>
      </c>
      <c r="N2220" s="246">
        <v>2573629</v>
      </c>
      <c r="O2220" s="246">
        <v>8</v>
      </c>
      <c r="P2220" s="246">
        <v>11</v>
      </c>
      <c r="Q2220" s="246">
        <v>0</v>
      </c>
      <c r="R2220" s="246"/>
      <c r="S2220" s="246" t="s">
        <v>90</v>
      </c>
      <c r="T2220" s="246" t="s">
        <v>133</v>
      </c>
      <c r="U2220" s="246"/>
      <c r="V2220" t="str">
        <f>INDEX(樣區!H:H,MATCH(F2220,樣區!E:E,0))</f>
        <v>3月,5月</v>
      </c>
      <c r="W2220" s="3" t="str">
        <f t="shared" si="428"/>
        <v>Y</v>
      </c>
      <c r="X2220" s="3" t="str">
        <f t="shared" si="429"/>
        <v/>
      </c>
      <c r="Y2220" s="3" t="str">
        <f t="shared" si="430"/>
        <v/>
      </c>
      <c r="Z2220" s="3" t="str">
        <f t="shared" si="431"/>
        <v/>
      </c>
      <c r="AA2220" s="3" t="str">
        <f t="shared" si="432"/>
        <v/>
      </c>
      <c r="AB2220" s="249" t="str">
        <f t="shared" si="433"/>
        <v/>
      </c>
      <c r="AC2220" s="3" t="str">
        <f t="shared" si="434"/>
        <v/>
      </c>
      <c r="AD2220" s="5" t="str">
        <f t="shared" si="438"/>
        <v/>
      </c>
      <c r="AE2220" s="3" t="str">
        <f t="shared" si="435"/>
        <v/>
      </c>
      <c r="AF2220" s="3"/>
      <c r="AH2220">
        <f>MATCH(ROUND(M2220,0)&amp;ROUND(N2220,0),樣點!N:N,0)</f>
        <v>548</v>
      </c>
      <c r="AI2220" s="5">
        <f t="shared" si="436"/>
        <v>6.2500000349245965E-3</v>
      </c>
    </row>
    <row r="2221" spans="3:35">
      <c r="C2221" s="246" t="s">
        <v>1324</v>
      </c>
      <c r="D2221" s="246" t="s">
        <v>1046</v>
      </c>
      <c r="E2221" s="246" t="s">
        <v>1080</v>
      </c>
      <c r="F2221" s="246" t="s">
        <v>1081</v>
      </c>
      <c r="G2221" s="246">
        <v>2019</v>
      </c>
      <c r="H2221" s="246">
        <v>4</v>
      </c>
      <c r="I2221" s="246">
        <v>17</v>
      </c>
      <c r="J2221" s="246">
        <v>1</v>
      </c>
      <c r="K2221" s="246" t="s">
        <v>1056</v>
      </c>
      <c r="L2221" s="247">
        <v>5</v>
      </c>
      <c r="M2221" s="246">
        <v>209558</v>
      </c>
      <c r="N2221" s="246">
        <v>2573452</v>
      </c>
      <c r="O2221" s="246">
        <v>8</v>
      </c>
      <c r="P2221" s="246">
        <v>20</v>
      </c>
      <c r="Q2221" s="246">
        <v>0</v>
      </c>
      <c r="R2221" s="246"/>
      <c r="S2221" s="246" t="s">
        <v>90</v>
      </c>
      <c r="T2221" s="246" t="s">
        <v>133</v>
      </c>
      <c r="U2221" s="246"/>
      <c r="V2221" t="str">
        <f>INDEX(樣區!H:H,MATCH(F2221,樣區!E:E,0))</f>
        <v>3月,5月</v>
      </c>
      <c r="W2221" s="3" t="str">
        <f t="shared" si="428"/>
        <v>Y</v>
      </c>
      <c r="X2221" s="3" t="str">
        <f t="shared" si="429"/>
        <v/>
      </c>
      <c r="Y2221" s="3" t="str">
        <f t="shared" si="430"/>
        <v/>
      </c>
      <c r="Z2221" s="3" t="str">
        <f t="shared" si="431"/>
        <v/>
      </c>
      <c r="AA2221" s="3" t="str">
        <f t="shared" si="432"/>
        <v/>
      </c>
      <c r="AB2221" s="249" t="str">
        <f t="shared" si="433"/>
        <v/>
      </c>
      <c r="AC2221" s="3" t="str">
        <f t="shared" si="434"/>
        <v/>
      </c>
      <c r="AD2221" s="5" t="str">
        <f t="shared" si="438"/>
        <v/>
      </c>
      <c r="AE2221" s="3" t="str">
        <f t="shared" si="435"/>
        <v/>
      </c>
      <c r="AF2221" s="3"/>
      <c r="AH2221">
        <f>MATCH(ROUND(M2221,0)&amp;ROUND(N2221,0),樣點!N:N,0)</f>
        <v>549</v>
      </c>
      <c r="AI2221" s="5">
        <f t="shared" si="436"/>
        <v>6.2499999767169356E-3</v>
      </c>
    </row>
    <row r="2222" spans="3:35">
      <c r="C2222" s="246" t="s">
        <v>1324</v>
      </c>
      <c r="D2222" s="246" t="s">
        <v>1046</v>
      </c>
      <c r="E2222" s="246" t="s">
        <v>1080</v>
      </c>
      <c r="F2222" s="246" t="s">
        <v>1081</v>
      </c>
      <c r="G2222" s="246">
        <v>2019</v>
      </c>
      <c r="H2222" s="246">
        <v>4</v>
      </c>
      <c r="I2222" s="246">
        <v>17</v>
      </c>
      <c r="J2222" s="246">
        <v>1</v>
      </c>
      <c r="K2222" s="246" t="s">
        <v>1056</v>
      </c>
      <c r="L2222" s="247">
        <v>6</v>
      </c>
      <c r="M2222" s="246">
        <v>209636</v>
      </c>
      <c r="N2222" s="246">
        <v>2573158</v>
      </c>
      <c r="O2222" s="246">
        <v>8</v>
      </c>
      <c r="P2222" s="246">
        <v>29</v>
      </c>
      <c r="Q2222" s="246">
        <v>2</v>
      </c>
      <c r="R2222" s="246" t="s">
        <v>75</v>
      </c>
      <c r="S2222" s="246" t="s">
        <v>44</v>
      </c>
      <c r="T2222" s="246" t="s">
        <v>133</v>
      </c>
      <c r="U2222" s="246" t="s">
        <v>1053</v>
      </c>
      <c r="V2222" t="str">
        <f>INDEX(樣區!H:H,MATCH(F2222,樣區!E:E,0))</f>
        <v>3月,5月</v>
      </c>
      <c r="W2222" s="3" t="str">
        <f t="shared" si="428"/>
        <v>Y</v>
      </c>
      <c r="X2222" s="3" t="str">
        <f t="shared" si="429"/>
        <v/>
      </c>
      <c r="Y2222" s="3" t="str">
        <f t="shared" si="430"/>
        <v/>
      </c>
      <c r="Z2222" s="3" t="str">
        <f t="shared" si="431"/>
        <v/>
      </c>
      <c r="AA2222" s="3" t="str">
        <f t="shared" si="432"/>
        <v/>
      </c>
      <c r="AB2222" s="249" t="str">
        <f t="shared" si="433"/>
        <v/>
      </c>
      <c r="AC2222" s="3" t="str">
        <f t="shared" si="434"/>
        <v/>
      </c>
      <c r="AD2222" s="5" t="str">
        <f t="shared" si="438"/>
        <v/>
      </c>
      <c r="AE2222" s="3" t="str">
        <f t="shared" si="435"/>
        <v/>
      </c>
      <c r="AF2222" s="3"/>
      <c r="AH2222">
        <f>MATCH(ROUND(M2222,0)&amp;ROUND(N2222,0),樣點!N:N,0)</f>
        <v>550</v>
      </c>
      <c r="AI2222" s="5" t="str">
        <f t="shared" si="436"/>
        <v/>
      </c>
    </row>
    <row r="2223" spans="3:35">
      <c r="C2223" s="246" t="s">
        <v>1324</v>
      </c>
      <c r="D2223" s="246" t="s">
        <v>1046</v>
      </c>
      <c r="E2223" s="246" t="s">
        <v>1082</v>
      </c>
      <c r="F2223" s="246" t="s">
        <v>1083</v>
      </c>
      <c r="G2223" s="246">
        <v>2019</v>
      </c>
      <c r="H2223" s="246">
        <v>4</v>
      </c>
      <c r="I2223" s="246">
        <v>16</v>
      </c>
      <c r="J2223" s="246">
        <v>1</v>
      </c>
      <c r="K2223" s="246" t="s">
        <v>1084</v>
      </c>
      <c r="L2223" s="247">
        <v>1</v>
      </c>
      <c r="M2223" s="246">
        <v>205702</v>
      </c>
      <c r="N2223" s="246">
        <v>2570427</v>
      </c>
      <c r="O2223" s="246">
        <v>8</v>
      </c>
      <c r="P2223" s="246">
        <v>46</v>
      </c>
      <c r="Q2223" s="246">
        <v>0</v>
      </c>
      <c r="R2223" s="246"/>
      <c r="S2223" s="246" t="s">
        <v>90</v>
      </c>
      <c r="T2223" s="246" t="s">
        <v>133</v>
      </c>
      <c r="U2223" s="246"/>
      <c r="V2223" t="str">
        <f>INDEX(樣區!H:H,MATCH(F2223,樣區!E:E,0))</f>
        <v>3月,5月</v>
      </c>
      <c r="W2223" s="3" t="str">
        <f t="shared" si="428"/>
        <v>N</v>
      </c>
      <c r="X2223" s="3" t="str">
        <f t="shared" si="429"/>
        <v/>
      </c>
      <c r="Y2223" s="3" t="str">
        <f t="shared" si="430"/>
        <v/>
      </c>
      <c r="Z2223" s="3" t="str">
        <f t="shared" si="431"/>
        <v/>
      </c>
      <c r="AA2223" s="3" t="str">
        <f t="shared" si="432"/>
        <v/>
      </c>
      <c r="AB2223" s="2" t="str">
        <f t="shared" si="433"/>
        <v/>
      </c>
      <c r="AC2223" s="3" t="str">
        <f t="shared" si="434"/>
        <v/>
      </c>
      <c r="AD2223" s="5" t="str">
        <f t="shared" ref="AD2223:AD2228" si="439">IF(ISBLANK(O2223),"需記錄時間",IFERROR(IF((AI2223-TIME(0,5,59))&lt;0,"需計滿6分鍾",""),""))</f>
        <v/>
      </c>
      <c r="AE2223" s="3" t="str">
        <f t="shared" si="435"/>
        <v/>
      </c>
      <c r="AF2223" s="3"/>
      <c r="AH2223" t="e">
        <f>MATCH(ROUND(M2223,0)&amp;ROUND(N2223,0),樣點!N:N,0)</f>
        <v>#N/A</v>
      </c>
      <c r="AI2223" s="5">
        <f t="shared" si="436"/>
        <v>1.0416666977107525E-2</v>
      </c>
    </row>
    <row r="2224" spans="3:35">
      <c r="C2224" s="246" t="s">
        <v>1324</v>
      </c>
      <c r="D2224" s="246" t="s">
        <v>1046</v>
      </c>
      <c r="E2224" s="246" t="s">
        <v>1082</v>
      </c>
      <c r="F2224" s="246" t="s">
        <v>1083</v>
      </c>
      <c r="G2224" s="246">
        <v>2019</v>
      </c>
      <c r="H2224" s="246">
        <v>4</v>
      </c>
      <c r="I2224" s="246">
        <v>16</v>
      </c>
      <c r="J2224" s="246">
        <v>1</v>
      </c>
      <c r="K2224" s="246" t="s">
        <v>1084</v>
      </c>
      <c r="L2224" s="247">
        <v>2</v>
      </c>
      <c r="M2224" s="246">
        <v>205427</v>
      </c>
      <c r="N2224" s="246">
        <v>2570233</v>
      </c>
      <c r="O2224" s="246">
        <v>9</v>
      </c>
      <c r="P2224" s="246">
        <v>1</v>
      </c>
      <c r="Q2224" s="246">
        <v>0</v>
      </c>
      <c r="R2224" s="246"/>
      <c r="S2224" s="246" t="s">
        <v>90</v>
      </c>
      <c r="T2224" s="246" t="s">
        <v>133</v>
      </c>
      <c r="U2224" s="246"/>
      <c r="V2224" t="str">
        <f>INDEX(樣區!H:H,MATCH(F2224,樣區!E:E,0))</f>
        <v>3月,5月</v>
      </c>
      <c r="W2224" s="3" t="str">
        <f t="shared" si="428"/>
        <v>N</v>
      </c>
      <c r="X2224" s="3" t="str">
        <f t="shared" si="429"/>
        <v/>
      </c>
      <c r="Y2224" s="3" t="str">
        <f t="shared" si="430"/>
        <v/>
      </c>
      <c r="Z2224" s="3" t="str">
        <f t="shared" si="431"/>
        <v/>
      </c>
      <c r="AA2224" s="3" t="str">
        <f t="shared" si="432"/>
        <v/>
      </c>
      <c r="AB2224" s="2" t="str">
        <f t="shared" si="433"/>
        <v/>
      </c>
      <c r="AC2224" s="3" t="str">
        <f t="shared" si="434"/>
        <v/>
      </c>
      <c r="AD2224" s="5" t="str">
        <f t="shared" si="439"/>
        <v/>
      </c>
      <c r="AE2224" s="3" t="str">
        <f t="shared" si="435"/>
        <v/>
      </c>
      <c r="AF2224" s="3"/>
      <c r="AH2224" t="e">
        <f>MATCH(ROUND(M2224,0)&amp;ROUND(N2224,0),樣點!N:N,0)</f>
        <v>#N/A</v>
      </c>
      <c r="AI2224" s="5">
        <f t="shared" si="436"/>
        <v>8.3333330112509429E-3</v>
      </c>
    </row>
    <row r="2225" spans="3:35">
      <c r="C2225" s="246" t="s">
        <v>1324</v>
      </c>
      <c r="D2225" s="246" t="s">
        <v>1046</v>
      </c>
      <c r="E2225" s="246" t="s">
        <v>1082</v>
      </c>
      <c r="F2225" s="246" t="s">
        <v>1083</v>
      </c>
      <c r="G2225" s="246">
        <v>2019</v>
      </c>
      <c r="H2225" s="246">
        <v>4</v>
      </c>
      <c r="I2225" s="246">
        <v>16</v>
      </c>
      <c r="J2225" s="246">
        <v>1</v>
      </c>
      <c r="K2225" s="246" t="s">
        <v>1084</v>
      </c>
      <c r="L2225" s="247">
        <v>3</v>
      </c>
      <c r="M2225" s="246">
        <v>205614</v>
      </c>
      <c r="N2225" s="246">
        <v>2570017</v>
      </c>
      <c r="O2225" s="246">
        <v>9</v>
      </c>
      <c r="P2225" s="246">
        <v>13</v>
      </c>
      <c r="Q2225" s="246">
        <v>0</v>
      </c>
      <c r="R2225" s="246"/>
      <c r="S2225" s="246" t="s">
        <v>90</v>
      </c>
      <c r="T2225" s="246" t="s">
        <v>133</v>
      </c>
      <c r="U2225" s="246"/>
      <c r="V2225" t="str">
        <f>INDEX(樣區!H:H,MATCH(F2225,樣區!E:E,0))</f>
        <v>3月,5月</v>
      </c>
      <c r="W2225" s="3" t="str">
        <f t="shared" si="428"/>
        <v>N</v>
      </c>
      <c r="X2225" s="3" t="str">
        <f t="shared" si="429"/>
        <v/>
      </c>
      <c r="Y2225" s="3" t="str">
        <f t="shared" si="430"/>
        <v/>
      </c>
      <c r="Z2225" s="3" t="str">
        <f t="shared" si="431"/>
        <v/>
      </c>
      <c r="AA2225" s="3" t="str">
        <f t="shared" si="432"/>
        <v/>
      </c>
      <c r="AB2225" s="2" t="str">
        <f t="shared" si="433"/>
        <v/>
      </c>
      <c r="AC2225" s="3" t="str">
        <f t="shared" si="434"/>
        <v/>
      </c>
      <c r="AD2225" s="5" t="str">
        <f t="shared" si="439"/>
        <v/>
      </c>
      <c r="AE2225" s="3" t="str">
        <f t="shared" si="435"/>
        <v/>
      </c>
      <c r="AF2225" s="3"/>
      <c r="AH2225" t="e">
        <f>MATCH(ROUND(M2225,0)&amp;ROUND(N2225,0),樣點!N:N,0)</f>
        <v>#N/A</v>
      </c>
      <c r="AI2225" s="5">
        <f t="shared" si="436"/>
        <v>9.7222229815088212E-3</v>
      </c>
    </row>
    <row r="2226" spans="3:35">
      <c r="C2226" s="246" t="s">
        <v>1324</v>
      </c>
      <c r="D2226" s="246" t="s">
        <v>1046</v>
      </c>
      <c r="E2226" s="246" t="s">
        <v>1082</v>
      </c>
      <c r="F2226" s="246" t="s">
        <v>1083</v>
      </c>
      <c r="G2226" s="246">
        <v>2019</v>
      </c>
      <c r="H2226" s="246">
        <v>4</v>
      </c>
      <c r="I2226" s="246">
        <v>16</v>
      </c>
      <c r="J2226" s="246">
        <v>1</v>
      </c>
      <c r="K2226" s="246" t="s">
        <v>1084</v>
      </c>
      <c r="L2226" s="247">
        <v>4</v>
      </c>
      <c r="M2226" s="246">
        <v>205616</v>
      </c>
      <c r="N2226" s="246">
        <v>2569758</v>
      </c>
      <c r="O2226" s="246">
        <v>9</v>
      </c>
      <c r="P2226" s="246">
        <v>27</v>
      </c>
      <c r="Q2226" s="246">
        <v>0</v>
      </c>
      <c r="R2226" s="246"/>
      <c r="S2226" s="246" t="s">
        <v>90</v>
      </c>
      <c r="T2226" s="246" t="s">
        <v>133</v>
      </c>
      <c r="U2226" s="246"/>
      <c r="V2226" t="str">
        <f>INDEX(樣區!H:H,MATCH(F2226,樣區!E:E,0))</f>
        <v>3月,5月</v>
      </c>
      <c r="W2226" s="3" t="str">
        <f t="shared" si="428"/>
        <v>N</v>
      </c>
      <c r="X2226" s="3" t="str">
        <f t="shared" si="429"/>
        <v/>
      </c>
      <c r="Y2226" s="3" t="str">
        <f t="shared" si="430"/>
        <v/>
      </c>
      <c r="Z2226" s="3" t="str">
        <f t="shared" si="431"/>
        <v/>
      </c>
      <c r="AA2226" s="3" t="str">
        <f t="shared" si="432"/>
        <v/>
      </c>
      <c r="AB2226" s="2" t="str">
        <f t="shared" si="433"/>
        <v/>
      </c>
      <c r="AC2226" s="3" t="str">
        <f t="shared" si="434"/>
        <v/>
      </c>
      <c r="AD2226" s="5" t="str">
        <f t="shared" si="439"/>
        <v/>
      </c>
      <c r="AE2226" s="3" t="str">
        <f t="shared" si="435"/>
        <v/>
      </c>
      <c r="AF2226" s="3"/>
      <c r="AH2226" t="e">
        <f>MATCH(ROUND(M2226,0)&amp;ROUND(N2226,0),樣點!N:N,0)</f>
        <v>#N/A</v>
      </c>
      <c r="AI2226" s="5">
        <f t="shared" si="436"/>
        <v>9.7222219919785857E-3</v>
      </c>
    </row>
    <row r="2227" spans="3:35">
      <c r="C2227" s="246" t="s">
        <v>1324</v>
      </c>
      <c r="D2227" s="246" t="s">
        <v>1046</v>
      </c>
      <c r="E2227" s="246" t="s">
        <v>1082</v>
      </c>
      <c r="F2227" s="246" t="s">
        <v>1083</v>
      </c>
      <c r="G2227" s="246">
        <v>2019</v>
      </c>
      <c r="H2227" s="246">
        <v>4</v>
      </c>
      <c r="I2227" s="246">
        <v>16</v>
      </c>
      <c r="J2227" s="246">
        <v>1</v>
      </c>
      <c r="K2227" s="246" t="s">
        <v>1084</v>
      </c>
      <c r="L2227" s="247">
        <v>5</v>
      </c>
      <c r="M2227" s="246">
        <v>205863</v>
      </c>
      <c r="N2227" s="246">
        <v>2569635</v>
      </c>
      <c r="O2227" s="246">
        <v>9</v>
      </c>
      <c r="P2227" s="246">
        <v>41</v>
      </c>
      <c r="Q2227" s="246">
        <v>0</v>
      </c>
      <c r="R2227" s="246"/>
      <c r="S2227" s="246" t="s">
        <v>90</v>
      </c>
      <c r="T2227" s="246" t="s">
        <v>133</v>
      </c>
      <c r="U2227" s="246"/>
      <c r="V2227" t="str">
        <f>INDEX(樣區!H:H,MATCH(F2227,樣區!E:E,0))</f>
        <v>3月,5月</v>
      </c>
      <c r="W2227" s="3" t="str">
        <f t="shared" si="428"/>
        <v>N</v>
      </c>
      <c r="X2227" s="3" t="str">
        <f t="shared" si="429"/>
        <v/>
      </c>
      <c r="Y2227" s="3" t="str">
        <f t="shared" si="430"/>
        <v/>
      </c>
      <c r="Z2227" s="3" t="str">
        <f t="shared" si="431"/>
        <v/>
      </c>
      <c r="AA2227" s="3" t="str">
        <f t="shared" si="432"/>
        <v/>
      </c>
      <c r="AB2227" s="2" t="str">
        <f t="shared" si="433"/>
        <v/>
      </c>
      <c r="AC2227" s="3" t="str">
        <f t="shared" si="434"/>
        <v/>
      </c>
      <c r="AD2227" s="5" t="str">
        <f t="shared" si="439"/>
        <v/>
      </c>
      <c r="AE2227" s="3" t="str">
        <f t="shared" si="435"/>
        <v/>
      </c>
      <c r="AF2227" s="3"/>
      <c r="AH2227" t="e">
        <f>MATCH(ROUND(M2227,0)&amp;ROUND(N2227,0),樣點!N:N,0)</f>
        <v>#N/A</v>
      </c>
      <c r="AI2227" s="5">
        <f t="shared" si="436"/>
        <v>6.9444440305233002E-3</v>
      </c>
    </row>
    <row r="2228" spans="3:35">
      <c r="C2228" s="246" t="s">
        <v>1324</v>
      </c>
      <c r="D2228" s="246" t="s">
        <v>1046</v>
      </c>
      <c r="E2228" s="246" t="s">
        <v>1082</v>
      </c>
      <c r="F2228" s="246" t="s">
        <v>1083</v>
      </c>
      <c r="G2228" s="246">
        <v>2019</v>
      </c>
      <c r="H2228" s="246">
        <v>4</v>
      </c>
      <c r="I2228" s="246">
        <v>16</v>
      </c>
      <c r="J2228" s="246">
        <v>1</v>
      </c>
      <c r="K2228" s="246" t="s">
        <v>1084</v>
      </c>
      <c r="L2228" s="247">
        <v>6</v>
      </c>
      <c r="M2228" s="246">
        <v>206016</v>
      </c>
      <c r="N2228" s="246">
        <v>2569434</v>
      </c>
      <c r="O2228" s="246">
        <v>9</v>
      </c>
      <c r="P2228" s="246">
        <v>51</v>
      </c>
      <c r="Q2228" s="246">
        <v>0</v>
      </c>
      <c r="R2228" s="246"/>
      <c r="S2228" s="246" t="s">
        <v>90</v>
      </c>
      <c r="T2228" s="246" t="s">
        <v>133</v>
      </c>
      <c r="U2228" s="246"/>
      <c r="V2228" t="str">
        <f>INDEX(樣區!H:H,MATCH(F2228,樣區!E:E,0))</f>
        <v>3月,5月</v>
      </c>
      <c r="W2228" s="3" t="str">
        <f t="shared" si="428"/>
        <v>N</v>
      </c>
      <c r="X2228" s="3" t="str">
        <f t="shared" si="429"/>
        <v/>
      </c>
      <c r="Y2228" s="3" t="str">
        <f t="shared" si="430"/>
        <v/>
      </c>
      <c r="Z2228" s="3" t="str">
        <f t="shared" si="431"/>
        <v/>
      </c>
      <c r="AA2228" s="3" t="str">
        <f t="shared" si="432"/>
        <v/>
      </c>
      <c r="AB2228" s="2" t="str">
        <f t="shared" si="433"/>
        <v/>
      </c>
      <c r="AC2228" s="3" t="str">
        <f t="shared" si="434"/>
        <v/>
      </c>
      <c r="AD2228" s="5" t="str">
        <f t="shared" si="439"/>
        <v/>
      </c>
      <c r="AE2228" s="3" t="str">
        <f t="shared" si="435"/>
        <v/>
      </c>
      <c r="AF2228" s="3"/>
      <c r="AH2228" t="e">
        <f>MATCH(ROUND(M2228,0)&amp;ROUND(N2228,0),樣點!N:N,0)</f>
        <v>#N/A</v>
      </c>
      <c r="AI2228" s="5" t="str">
        <f t="shared" si="436"/>
        <v/>
      </c>
    </row>
    <row r="2229" spans="3:35">
      <c r="C2229" s="246" t="s">
        <v>1324</v>
      </c>
      <c r="D2229" s="246" t="s">
        <v>1085</v>
      </c>
      <c r="E2229" s="246" t="s">
        <v>1086</v>
      </c>
      <c r="F2229" s="246" t="s">
        <v>1087</v>
      </c>
      <c r="G2229" s="246">
        <v>2019</v>
      </c>
      <c r="H2229" s="246">
        <v>4</v>
      </c>
      <c r="I2229" s="246">
        <v>30</v>
      </c>
      <c r="J2229" s="246">
        <v>1</v>
      </c>
      <c r="K2229" s="246" t="s">
        <v>1088</v>
      </c>
      <c r="L2229" s="247">
        <v>1</v>
      </c>
      <c r="M2229" s="246">
        <v>241771</v>
      </c>
      <c r="N2229" s="246">
        <v>2573044</v>
      </c>
      <c r="O2229" s="246">
        <v>8</v>
      </c>
      <c r="P2229" s="246">
        <v>11</v>
      </c>
      <c r="Q2229" s="246">
        <v>0</v>
      </c>
      <c r="R2229" s="246"/>
      <c r="S2229" s="246" t="s">
        <v>90</v>
      </c>
      <c r="T2229" s="246" t="s">
        <v>32</v>
      </c>
      <c r="U2229" s="246"/>
      <c r="V2229" t="str">
        <f>INDEX(樣區!H:H,MATCH(F2229,樣區!E:E,0))</f>
        <v>4月,6月</v>
      </c>
      <c r="W2229" s="3" t="str">
        <f t="shared" si="428"/>
        <v>Y</v>
      </c>
      <c r="X2229" s="3" t="str">
        <f t="shared" si="429"/>
        <v/>
      </c>
      <c r="Y2229" s="3" t="str">
        <f t="shared" si="430"/>
        <v/>
      </c>
      <c r="Z2229" s="3" t="str">
        <f t="shared" si="431"/>
        <v/>
      </c>
      <c r="AA2229" s="3" t="str">
        <f t="shared" si="432"/>
        <v/>
      </c>
      <c r="AB2229" s="249" t="str">
        <f t="shared" si="433"/>
        <v/>
      </c>
      <c r="AC2229" s="3" t="str">
        <f t="shared" si="434"/>
        <v/>
      </c>
      <c r="AD2229" s="5" t="str">
        <f t="shared" ref="AD2229:AD2292" si="440">IF(ISBLANK(O2229),"需記錄時間",IFERROR(IF((AI2229-TIME(0,5,59))&lt;0,"需計滿6分鐘",""),""))</f>
        <v/>
      </c>
      <c r="AE2229" s="3" t="str">
        <f t="shared" si="435"/>
        <v/>
      </c>
      <c r="AF2229" s="3"/>
      <c r="AH2229">
        <f>MATCH(ROUND(M2229,0)&amp;ROUND(N2229,0),樣點!N:N,0)</f>
        <v>563</v>
      </c>
      <c r="AI2229" s="5">
        <f t="shared" si="436"/>
        <v>6.2500000349245965E-3</v>
      </c>
    </row>
    <row r="2230" spans="3:35">
      <c r="C2230" s="246" t="s">
        <v>1324</v>
      </c>
      <c r="D2230" s="246" t="s">
        <v>1085</v>
      </c>
      <c r="E2230" s="246" t="s">
        <v>1086</v>
      </c>
      <c r="F2230" s="246" t="s">
        <v>1087</v>
      </c>
      <c r="G2230" s="246">
        <v>2019</v>
      </c>
      <c r="H2230" s="246">
        <v>4</v>
      </c>
      <c r="I2230" s="246">
        <v>30</v>
      </c>
      <c r="J2230" s="246">
        <v>1</v>
      </c>
      <c r="K2230" s="246" t="s">
        <v>1088</v>
      </c>
      <c r="L2230" s="247">
        <v>2</v>
      </c>
      <c r="M2230" s="246">
        <v>241803</v>
      </c>
      <c r="N2230" s="246">
        <v>2572812</v>
      </c>
      <c r="O2230" s="246">
        <v>8</v>
      </c>
      <c r="P2230" s="246">
        <v>20</v>
      </c>
      <c r="Q2230" s="246">
        <v>0</v>
      </c>
      <c r="R2230" s="246"/>
      <c r="S2230" s="246" t="s">
        <v>90</v>
      </c>
      <c r="T2230" s="246" t="s">
        <v>133</v>
      </c>
      <c r="U2230" s="246"/>
      <c r="V2230" t="str">
        <f>INDEX(樣區!H:H,MATCH(F2230,樣區!E:E,0))</f>
        <v>4月,6月</v>
      </c>
      <c r="W2230" s="3" t="str">
        <f t="shared" si="428"/>
        <v>Y</v>
      </c>
      <c r="X2230" s="3" t="str">
        <f t="shared" si="429"/>
        <v/>
      </c>
      <c r="Y2230" s="3" t="str">
        <f t="shared" si="430"/>
        <v/>
      </c>
      <c r="Z2230" s="3" t="str">
        <f t="shared" si="431"/>
        <v/>
      </c>
      <c r="AA2230" s="3" t="str">
        <f t="shared" si="432"/>
        <v/>
      </c>
      <c r="AB2230" s="249" t="str">
        <f t="shared" si="433"/>
        <v/>
      </c>
      <c r="AC2230" s="3" t="str">
        <f t="shared" si="434"/>
        <v/>
      </c>
      <c r="AD2230" s="5" t="str">
        <f t="shared" si="440"/>
        <v/>
      </c>
      <c r="AE2230" s="3" t="str">
        <f t="shared" si="435"/>
        <v/>
      </c>
      <c r="AF2230" s="3"/>
      <c r="AH2230">
        <f>MATCH(ROUND(M2230,0)&amp;ROUND(N2230,0),樣點!N:N,0)</f>
        <v>564</v>
      </c>
      <c r="AI2230" s="5">
        <f t="shared" si="436"/>
        <v>5.5555549915879965E-3</v>
      </c>
    </row>
    <row r="2231" spans="3:35">
      <c r="C2231" s="246" t="s">
        <v>1324</v>
      </c>
      <c r="D2231" s="246" t="s">
        <v>1085</v>
      </c>
      <c r="E2231" s="246" t="s">
        <v>1086</v>
      </c>
      <c r="F2231" s="246" t="s">
        <v>1087</v>
      </c>
      <c r="G2231" s="246">
        <v>2019</v>
      </c>
      <c r="H2231" s="246">
        <v>4</v>
      </c>
      <c r="I2231" s="246">
        <v>30</v>
      </c>
      <c r="J2231" s="246">
        <v>1</v>
      </c>
      <c r="K2231" s="246" t="s">
        <v>1088</v>
      </c>
      <c r="L2231" s="247">
        <v>3</v>
      </c>
      <c r="M2231" s="246">
        <v>241952</v>
      </c>
      <c r="N2231" s="246">
        <v>2572940</v>
      </c>
      <c r="O2231" s="246">
        <v>8</v>
      </c>
      <c r="P2231" s="246">
        <v>28</v>
      </c>
      <c r="Q2231" s="246">
        <v>0</v>
      </c>
      <c r="R2231" s="246"/>
      <c r="S2231" s="246" t="s">
        <v>90</v>
      </c>
      <c r="T2231" s="246" t="s">
        <v>31</v>
      </c>
      <c r="U2231" s="246"/>
      <c r="V2231" t="str">
        <f>INDEX(樣區!H:H,MATCH(F2231,樣區!E:E,0))</f>
        <v>4月,6月</v>
      </c>
      <c r="W2231" s="3" t="str">
        <f t="shared" si="428"/>
        <v>Y</v>
      </c>
      <c r="X2231" s="3" t="str">
        <f t="shared" si="429"/>
        <v/>
      </c>
      <c r="Y2231" s="3" t="str">
        <f t="shared" si="430"/>
        <v/>
      </c>
      <c r="Z2231" s="3" t="str">
        <f t="shared" si="431"/>
        <v/>
      </c>
      <c r="AA2231" s="3" t="str">
        <f t="shared" si="432"/>
        <v/>
      </c>
      <c r="AB2231" s="249" t="str">
        <f t="shared" si="433"/>
        <v/>
      </c>
      <c r="AC2231" s="3" t="str">
        <f t="shared" si="434"/>
        <v/>
      </c>
      <c r="AD2231" s="5" t="str">
        <f t="shared" si="440"/>
        <v/>
      </c>
      <c r="AE2231" s="3" t="str">
        <f t="shared" si="435"/>
        <v/>
      </c>
      <c r="AF2231" s="3"/>
      <c r="AH2231">
        <f>MATCH(ROUND(M2231,0)&amp;ROUND(N2231,0),樣點!N:N,0)</f>
        <v>565</v>
      </c>
      <c r="AI2231" s="5">
        <f t="shared" si="436"/>
        <v>4.8611109959892929E-3</v>
      </c>
    </row>
    <row r="2232" spans="3:35">
      <c r="C2232" s="246" t="s">
        <v>1324</v>
      </c>
      <c r="D2232" s="246" t="s">
        <v>1085</v>
      </c>
      <c r="E2232" s="246" t="s">
        <v>1086</v>
      </c>
      <c r="F2232" s="246" t="s">
        <v>1087</v>
      </c>
      <c r="G2232" s="246">
        <v>2019</v>
      </c>
      <c r="H2232" s="246">
        <v>4</v>
      </c>
      <c r="I2232" s="246">
        <v>30</v>
      </c>
      <c r="J2232" s="246">
        <v>1</v>
      </c>
      <c r="K2232" s="246" t="s">
        <v>1088</v>
      </c>
      <c r="L2232" s="247">
        <v>5</v>
      </c>
      <c r="M2232" s="246">
        <v>241910</v>
      </c>
      <c r="N2232" s="246">
        <v>2573334</v>
      </c>
      <c r="O2232" s="246">
        <v>8</v>
      </c>
      <c r="P2232" s="246">
        <v>35</v>
      </c>
      <c r="Q2232" s="246">
        <v>0</v>
      </c>
      <c r="R2232" s="246"/>
      <c r="S2232" s="246" t="s">
        <v>90</v>
      </c>
      <c r="T2232" s="246" t="s">
        <v>61</v>
      </c>
      <c r="U2232" s="246"/>
      <c r="V2232" t="str">
        <f>INDEX(樣區!H:H,MATCH(F2232,樣區!E:E,0))</f>
        <v>4月,6月</v>
      </c>
      <c r="W2232" s="3" t="str">
        <f t="shared" si="428"/>
        <v>Y</v>
      </c>
      <c r="X2232" s="3" t="str">
        <f t="shared" si="429"/>
        <v/>
      </c>
      <c r="Y2232" s="3" t="str">
        <f t="shared" si="430"/>
        <v/>
      </c>
      <c r="Z2232" s="3" t="str">
        <f t="shared" si="431"/>
        <v/>
      </c>
      <c r="AA2232" s="3" t="str">
        <f t="shared" si="432"/>
        <v/>
      </c>
      <c r="AB2232" s="249" t="str">
        <f t="shared" si="433"/>
        <v/>
      </c>
      <c r="AC2232" s="3" t="str">
        <f t="shared" si="434"/>
        <v/>
      </c>
      <c r="AD2232" s="5" t="str">
        <f t="shared" si="440"/>
        <v/>
      </c>
      <c r="AE2232" s="3" t="str">
        <f t="shared" si="435"/>
        <v/>
      </c>
      <c r="AF2232" s="3"/>
      <c r="AH2232">
        <f>MATCH(ROUND(M2232,0)&amp;ROUND(N2232,0),樣點!N:N,0)</f>
        <v>566</v>
      </c>
      <c r="AI2232" s="5">
        <f t="shared" si="436"/>
        <v>4.8611119855195284E-3</v>
      </c>
    </row>
    <row r="2233" spans="3:35">
      <c r="C2233" s="246" t="s">
        <v>1324</v>
      </c>
      <c r="D2233" s="246" t="s">
        <v>1085</v>
      </c>
      <c r="E2233" s="246" t="s">
        <v>1086</v>
      </c>
      <c r="F2233" s="246" t="s">
        <v>1087</v>
      </c>
      <c r="G2233" s="246">
        <v>2019</v>
      </c>
      <c r="H2233" s="246">
        <v>4</v>
      </c>
      <c r="I2233" s="246">
        <v>30</v>
      </c>
      <c r="J2233" s="246">
        <v>1</v>
      </c>
      <c r="K2233" s="246" t="s">
        <v>1088</v>
      </c>
      <c r="L2233" s="247">
        <v>6</v>
      </c>
      <c r="M2233" s="246">
        <v>242088</v>
      </c>
      <c r="N2233" s="246">
        <v>2573430</v>
      </c>
      <c r="O2233" s="246">
        <v>8</v>
      </c>
      <c r="P2233" s="246">
        <v>42</v>
      </c>
      <c r="Q2233" s="246">
        <v>0</v>
      </c>
      <c r="R2233" s="246"/>
      <c r="S2233" s="246" t="s">
        <v>90</v>
      </c>
      <c r="T2233" s="246" t="s">
        <v>230</v>
      </c>
      <c r="U2233" s="246"/>
      <c r="V2233" t="str">
        <f>INDEX(樣區!H:H,MATCH(F2233,樣區!E:E,0))</f>
        <v>4月,6月</v>
      </c>
      <c r="W2233" s="3" t="str">
        <f t="shared" si="428"/>
        <v>Y</v>
      </c>
      <c r="X2233" s="3" t="str">
        <f t="shared" si="429"/>
        <v/>
      </c>
      <c r="Y2233" s="3" t="str">
        <f t="shared" si="430"/>
        <v/>
      </c>
      <c r="Z2233" s="3" t="str">
        <f t="shared" si="431"/>
        <v/>
      </c>
      <c r="AA2233" s="3" t="str">
        <f t="shared" si="432"/>
        <v/>
      </c>
      <c r="AB2233" s="249" t="str">
        <f t="shared" si="433"/>
        <v/>
      </c>
      <c r="AC2233" s="3" t="str">
        <f t="shared" si="434"/>
        <v/>
      </c>
      <c r="AD2233" s="5" t="str">
        <f t="shared" si="440"/>
        <v/>
      </c>
      <c r="AE2233" s="3" t="str">
        <f t="shared" si="435"/>
        <v/>
      </c>
      <c r="AF2233" s="3"/>
      <c r="AH2233">
        <f>MATCH(ROUND(M2233,0)&amp;ROUND(N2233,0),樣點!N:N,0)</f>
        <v>567</v>
      </c>
      <c r="AI2233" s="5" t="str">
        <f t="shared" si="436"/>
        <v/>
      </c>
    </row>
    <row r="2234" spans="3:35">
      <c r="C2234" s="246" t="s">
        <v>1324</v>
      </c>
      <c r="D2234" s="246" t="s">
        <v>1085</v>
      </c>
      <c r="E2234" s="246" t="s">
        <v>1089</v>
      </c>
      <c r="F2234" s="246" t="s">
        <v>1090</v>
      </c>
      <c r="G2234" s="246">
        <v>2019</v>
      </c>
      <c r="H2234" s="246">
        <v>4</v>
      </c>
      <c r="I2234" s="246">
        <v>18</v>
      </c>
      <c r="J2234" s="246">
        <v>1</v>
      </c>
      <c r="K2234" s="246" t="s">
        <v>1091</v>
      </c>
      <c r="L2234" s="247">
        <v>1</v>
      </c>
      <c r="M2234" s="246">
        <v>200663</v>
      </c>
      <c r="N2234" s="246">
        <v>2551468</v>
      </c>
      <c r="O2234" s="246">
        <v>8</v>
      </c>
      <c r="P2234" s="246">
        <v>45</v>
      </c>
      <c r="Q2234" s="246">
        <v>0</v>
      </c>
      <c r="R2234" s="246"/>
      <c r="S2234" s="246" t="s">
        <v>90</v>
      </c>
      <c r="T2234" s="246" t="s">
        <v>133</v>
      </c>
      <c r="U2234" s="246"/>
      <c r="V2234" t="str">
        <f>INDEX(樣區!H:H,MATCH(F2234,樣區!E:E,0))</f>
        <v>3月,5月</v>
      </c>
      <c r="W2234" s="3" t="str">
        <f t="shared" si="428"/>
        <v>Y</v>
      </c>
      <c r="X2234" s="3" t="str">
        <f t="shared" si="429"/>
        <v/>
      </c>
      <c r="Y2234" s="3" t="str">
        <f t="shared" si="430"/>
        <v/>
      </c>
      <c r="Z2234" s="3" t="str">
        <f t="shared" si="431"/>
        <v/>
      </c>
      <c r="AA2234" s="3" t="str">
        <f t="shared" si="432"/>
        <v/>
      </c>
      <c r="AB2234" s="249" t="str">
        <f t="shared" si="433"/>
        <v/>
      </c>
      <c r="AC2234" s="3" t="str">
        <f t="shared" si="434"/>
        <v/>
      </c>
      <c r="AD2234" s="5" t="str">
        <f t="shared" si="440"/>
        <v/>
      </c>
      <c r="AE2234" s="3" t="str">
        <f t="shared" si="435"/>
        <v/>
      </c>
      <c r="AF2234" s="3"/>
      <c r="AH2234">
        <f>MATCH(ROUND(M2234,0)&amp;ROUND(N2234,0),樣點!N:N,0)</f>
        <v>569</v>
      </c>
      <c r="AI2234" s="5">
        <f t="shared" si="436"/>
        <v>8.333332953043282E-3</v>
      </c>
    </row>
    <row r="2235" spans="3:35">
      <c r="C2235" s="246" t="s">
        <v>1324</v>
      </c>
      <c r="D2235" s="246" t="s">
        <v>1085</v>
      </c>
      <c r="E2235" s="246" t="s">
        <v>1089</v>
      </c>
      <c r="F2235" s="246" t="s">
        <v>1090</v>
      </c>
      <c r="G2235" s="246">
        <v>2019</v>
      </c>
      <c r="H2235" s="246">
        <v>4</v>
      </c>
      <c r="I2235" s="246">
        <v>18</v>
      </c>
      <c r="J2235" s="246">
        <v>1</v>
      </c>
      <c r="K2235" s="246" t="s">
        <v>1091</v>
      </c>
      <c r="L2235" s="247">
        <v>2</v>
      </c>
      <c r="M2235" s="246">
        <v>200886</v>
      </c>
      <c r="N2235" s="246">
        <v>2551429</v>
      </c>
      <c r="O2235" s="246">
        <v>8</v>
      </c>
      <c r="P2235" s="246">
        <v>57</v>
      </c>
      <c r="Q2235" s="246">
        <v>0</v>
      </c>
      <c r="R2235" s="246"/>
      <c r="S2235" s="246" t="s">
        <v>90</v>
      </c>
      <c r="T2235" s="246" t="s">
        <v>31</v>
      </c>
      <c r="U2235" s="246"/>
      <c r="V2235" t="str">
        <f>INDEX(樣區!H:H,MATCH(F2235,樣區!E:E,0))</f>
        <v>3月,5月</v>
      </c>
      <c r="W2235" s="3" t="str">
        <f t="shared" si="428"/>
        <v>Y</v>
      </c>
      <c r="X2235" s="3" t="str">
        <f t="shared" si="429"/>
        <v/>
      </c>
      <c r="Y2235" s="3" t="str">
        <f t="shared" si="430"/>
        <v/>
      </c>
      <c r="Z2235" s="3" t="str">
        <f t="shared" si="431"/>
        <v/>
      </c>
      <c r="AA2235" s="3" t="str">
        <f t="shared" si="432"/>
        <v/>
      </c>
      <c r="AB2235" s="249" t="str">
        <f t="shared" si="433"/>
        <v/>
      </c>
      <c r="AC2235" s="3" t="str">
        <f t="shared" si="434"/>
        <v/>
      </c>
      <c r="AD2235" s="5" t="str">
        <f t="shared" si="440"/>
        <v/>
      </c>
      <c r="AE2235" s="3" t="str">
        <f t="shared" si="435"/>
        <v/>
      </c>
      <c r="AF2235" s="3"/>
      <c r="AH2235">
        <f>MATCH(ROUND(M2235,0)&amp;ROUND(N2235,0),樣點!N:N,0)</f>
        <v>570</v>
      </c>
      <c r="AI2235" s="5">
        <f t="shared" si="436"/>
        <v>9.0277779963798821E-3</v>
      </c>
    </row>
    <row r="2236" spans="3:35">
      <c r="C2236" s="246" t="s">
        <v>1324</v>
      </c>
      <c r="D2236" s="246" t="s">
        <v>1085</v>
      </c>
      <c r="E2236" s="246" t="s">
        <v>1089</v>
      </c>
      <c r="F2236" s="246" t="s">
        <v>1090</v>
      </c>
      <c r="G2236" s="246">
        <v>2019</v>
      </c>
      <c r="H2236" s="246">
        <v>4</v>
      </c>
      <c r="I2236" s="246">
        <v>18</v>
      </c>
      <c r="J2236" s="246">
        <v>1</v>
      </c>
      <c r="K2236" s="246" t="s">
        <v>1091</v>
      </c>
      <c r="L2236" s="247">
        <v>3</v>
      </c>
      <c r="M2236" s="246">
        <v>201075</v>
      </c>
      <c r="N2236" s="246">
        <v>2551398</v>
      </c>
      <c r="O2236" s="246">
        <v>9</v>
      </c>
      <c r="P2236" s="246">
        <v>10</v>
      </c>
      <c r="Q2236" s="246">
        <v>0</v>
      </c>
      <c r="R2236" s="246"/>
      <c r="S2236" s="246" t="s">
        <v>90</v>
      </c>
      <c r="T2236" s="246" t="s">
        <v>50</v>
      </c>
      <c r="U2236" s="246"/>
      <c r="V2236" t="str">
        <f>INDEX(樣區!H:H,MATCH(F2236,樣區!E:E,0))</f>
        <v>3月,5月</v>
      </c>
      <c r="W2236" s="3" t="str">
        <f t="shared" si="428"/>
        <v>Y</v>
      </c>
      <c r="X2236" s="3" t="str">
        <f t="shared" si="429"/>
        <v/>
      </c>
      <c r="Y2236" s="3" t="str">
        <f t="shared" si="430"/>
        <v/>
      </c>
      <c r="Z2236" s="3" t="str">
        <f t="shared" si="431"/>
        <v/>
      </c>
      <c r="AA2236" s="3" t="str">
        <f t="shared" si="432"/>
        <v/>
      </c>
      <c r="AB2236" s="249" t="str">
        <f t="shared" si="433"/>
        <v/>
      </c>
      <c r="AC2236" s="3" t="str">
        <f t="shared" si="434"/>
        <v/>
      </c>
      <c r="AD2236" s="5" t="str">
        <f t="shared" si="440"/>
        <v/>
      </c>
      <c r="AE2236" s="3" t="str">
        <f t="shared" si="435"/>
        <v/>
      </c>
      <c r="AF2236" s="3"/>
      <c r="AH2236">
        <f>MATCH(ROUND(M2236,0)&amp;ROUND(N2236,0),樣點!N:N,0)</f>
        <v>571</v>
      </c>
      <c r="AI2236" s="5">
        <f t="shared" si="436"/>
        <v>6.9444440305233002E-3</v>
      </c>
    </row>
    <row r="2237" spans="3:35">
      <c r="C2237" s="246" t="s">
        <v>1324</v>
      </c>
      <c r="D2237" s="246" t="s">
        <v>1085</v>
      </c>
      <c r="E2237" s="246" t="s">
        <v>1089</v>
      </c>
      <c r="F2237" s="246" t="s">
        <v>1090</v>
      </c>
      <c r="G2237" s="246">
        <v>2019</v>
      </c>
      <c r="H2237" s="246">
        <v>4</v>
      </c>
      <c r="I2237" s="246">
        <v>18</v>
      </c>
      <c r="J2237" s="246">
        <v>1</v>
      </c>
      <c r="K2237" s="246" t="s">
        <v>1091</v>
      </c>
      <c r="L2237" s="247">
        <v>4</v>
      </c>
      <c r="M2237" s="246">
        <v>201286</v>
      </c>
      <c r="N2237" s="246">
        <v>2551419</v>
      </c>
      <c r="O2237" s="246">
        <v>9</v>
      </c>
      <c r="P2237" s="246">
        <v>20</v>
      </c>
      <c r="Q2237" s="246">
        <v>0</v>
      </c>
      <c r="R2237" s="246"/>
      <c r="S2237" s="246" t="s">
        <v>90</v>
      </c>
      <c r="T2237" s="246" t="s">
        <v>32</v>
      </c>
      <c r="U2237" s="246"/>
      <c r="V2237" t="str">
        <f>INDEX(樣區!H:H,MATCH(F2237,樣區!E:E,0))</f>
        <v>3月,5月</v>
      </c>
      <c r="W2237" s="3" t="str">
        <f t="shared" si="428"/>
        <v>Y</v>
      </c>
      <c r="X2237" s="3" t="str">
        <f t="shared" si="429"/>
        <v/>
      </c>
      <c r="Y2237" s="3" t="str">
        <f t="shared" si="430"/>
        <v/>
      </c>
      <c r="Z2237" s="3" t="str">
        <f t="shared" si="431"/>
        <v/>
      </c>
      <c r="AA2237" s="3" t="str">
        <f t="shared" si="432"/>
        <v/>
      </c>
      <c r="AB2237" s="249" t="str">
        <f t="shared" si="433"/>
        <v/>
      </c>
      <c r="AC2237" s="3" t="str">
        <f t="shared" si="434"/>
        <v/>
      </c>
      <c r="AD2237" s="5" t="str">
        <f t="shared" si="440"/>
        <v/>
      </c>
      <c r="AE2237" s="3" t="str">
        <f t="shared" si="435"/>
        <v/>
      </c>
      <c r="AF2237" s="3"/>
      <c r="AH2237">
        <f>MATCH(ROUND(M2237,0)&amp;ROUND(N2237,0),樣點!N:N,0)</f>
        <v>572</v>
      </c>
      <c r="AI2237" s="5">
        <f t="shared" si="436"/>
        <v>6.2499999767169356E-3</v>
      </c>
    </row>
    <row r="2238" spans="3:35">
      <c r="C2238" s="246" t="s">
        <v>1324</v>
      </c>
      <c r="D2238" s="246" t="s">
        <v>1085</v>
      </c>
      <c r="E2238" s="246" t="s">
        <v>1089</v>
      </c>
      <c r="F2238" s="246" t="s">
        <v>1090</v>
      </c>
      <c r="G2238" s="246">
        <v>2019</v>
      </c>
      <c r="H2238" s="246">
        <v>4</v>
      </c>
      <c r="I2238" s="246">
        <v>18</v>
      </c>
      <c r="J2238" s="246">
        <v>1</v>
      </c>
      <c r="K2238" s="246" t="s">
        <v>1091</v>
      </c>
      <c r="L2238" s="247">
        <v>5</v>
      </c>
      <c r="M2238" s="246">
        <v>201318</v>
      </c>
      <c r="N2238" s="246">
        <v>2551218</v>
      </c>
      <c r="O2238" s="246">
        <v>9</v>
      </c>
      <c r="P2238" s="246">
        <v>29</v>
      </c>
      <c r="Q2238" s="246">
        <v>0</v>
      </c>
      <c r="R2238" s="246"/>
      <c r="S2238" s="246" t="s">
        <v>90</v>
      </c>
      <c r="T2238" s="246" t="s">
        <v>31</v>
      </c>
      <c r="U2238" s="246"/>
      <c r="V2238" t="str">
        <f>INDEX(樣區!H:H,MATCH(F2238,樣區!E:E,0))</f>
        <v>3月,5月</v>
      </c>
      <c r="W2238" s="3" t="str">
        <f t="shared" si="428"/>
        <v>Y</v>
      </c>
      <c r="X2238" s="3" t="str">
        <f t="shared" si="429"/>
        <v/>
      </c>
      <c r="Y2238" s="3" t="str">
        <f t="shared" si="430"/>
        <v/>
      </c>
      <c r="Z2238" s="3" t="str">
        <f t="shared" si="431"/>
        <v/>
      </c>
      <c r="AA2238" s="3" t="str">
        <f t="shared" si="432"/>
        <v/>
      </c>
      <c r="AB2238" s="249" t="str">
        <f t="shared" si="433"/>
        <v/>
      </c>
      <c r="AC2238" s="3" t="str">
        <f t="shared" si="434"/>
        <v/>
      </c>
      <c r="AD2238" s="5" t="str">
        <f t="shared" si="440"/>
        <v/>
      </c>
      <c r="AE2238" s="3" t="str">
        <f t="shared" si="435"/>
        <v/>
      </c>
      <c r="AF2238" s="3"/>
      <c r="AH2238">
        <f>MATCH(ROUND(M2238,0)&amp;ROUND(N2238,0),樣點!N:N,0)</f>
        <v>573</v>
      </c>
      <c r="AI2238" s="5">
        <f t="shared" si="436"/>
        <v>6.2500000349245965E-3</v>
      </c>
    </row>
    <row r="2239" spans="3:35">
      <c r="C2239" s="246" t="s">
        <v>1324</v>
      </c>
      <c r="D2239" s="246" t="s">
        <v>1085</v>
      </c>
      <c r="E2239" s="246" t="s">
        <v>1089</v>
      </c>
      <c r="F2239" s="246" t="s">
        <v>1090</v>
      </c>
      <c r="G2239" s="246">
        <v>2019</v>
      </c>
      <c r="H2239" s="246">
        <v>4</v>
      </c>
      <c r="I2239" s="246">
        <v>18</v>
      </c>
      <c r="J2239" s="246">
        <v>1</v>
      </c>
      <c r="K2239" s="246" t="s">
        <v>1091</v>
      </c>
      <c r="L2239" s="247">
        <v>6</v>
      </c>
      <c r="M2239" s="246">
        <v>201521</v>
      </c>
      <c r="N2239" s="246">
        <v>2551266</v>
      </c>
      <c r="O2239" s="246">
        <v>9</v>
      </c>
      <c r="P2239" s="246">
        <v>38</v>
      </c>
      <c r="Q2239" s="246">
        <v>0</v>
      </c>
      <c r="R2239" s="246"/>
      <c r="S2239" s="246" t="s">
        <v>90</v>
      </c>
      <c r="T2239" s="246" t="s">
        <v>26</v>
      </c>
      <c r="U2239" s="246"/>
      <c r="V2239" t="str">
        <f>INDEX(樣區!H:H,MATCH(F2239,樣區!E:E,0))</f>
        <v>3月,5月</v>
      </c>
      <c r="W2239" s="3" t="str">
        <f t="shared" si="428"/>
        <v>Y</v>
      </c>
      <c r="X2239" s="3" t="str">
        <f t="shared" si="429"/>
        <v/>
      </c>
      <c r="Y2239" s="3" t="str">
        <f t="shared" si="430"/>
        <v/>
      </c>
      <c r="Z2239" s="3" t="str">
        <f t="shared" si="431"/>
        <v/>
      </c>
      <c r="AA2239" s="3" t="str">
        <f t="shared" si="432"/>
        <v/>
      </c>
      <c r="AB2239" s="249" t="str">
        <f t="shared" si="433"/>
        <v/>
      </c>
      <c r="AC2239" s="3" t="str">
        <f t="shared" si="434"/>
        <v/>
      </c>
      <c r="AD2239" s="5" t="str">
        <f t="shared" si="440"/>
        <v/>
      </c>
      <c r="AE2239" s="3" t="str">
        <f t="shared" si="435"/>
        <v/>
      </c>
      <c r="AF2239" s="3"/>
      <c r="AH2239">
        <f>MATCH(ROUND(M2239,0)&amp;ROUND(N2239,0),樣點!N:N,0)</f>
        <v>574</v>
      </c>
      <c r="AI2239" s="5" t="str">
        <f t="shared" si="436"/>
        <v/>
      </c>
    </row>
    <row r="2240" spans="3:35">
      <c r="C2240" s="246" t="s">
        <v>1324</v>
      </c>
      <c r="D2240" s="246" t="s">
        <v>1085</v>
      </c>
      <c r="E2240" s="246" t="s">
        <v>1092</v>
      </c>
      <c r="F2240" s="246" t="s">
        <v>1093</v>
      </c>
      <c r="G2240" s="246">
        <v>2019</v>
      </c>
      <c r="H2240" s="246">
        <v>4</v>
      </c>
      <c r="I2240" s="246">
        <v>19</v>
      </c>
      <c r="J2240" s="246">
        <v>1</v>
      </c>
      <c r="K2240" s="246" t="s">
        <v>1094</v>
      </c>
      <c r="L2240" s="247">
        <v>1</v>
      </c>
      <c r="M2240" s="246">
        <v>211306</v>
      </c>
      <c r="N2240" s="246">
        <v>2565566</v>
      </c>
      <c r="O2240" s="246">
        <v>10</v>
      </c>
      <c r="P2240" s="246">
        <v>56</v>
      </c>
      <c r="Q2240" s="246">
        <v>0</v>
      </c>
      <c r="R2240" s="246"/>
      <c r="S2240" s="246" t="s">
        <v>90</v>
      </c>
      <c r="T2240" s="246" t="s">
        <v>32</v>
      </c>
      <c r="U2240" s="246"/>
      <c r="V2240" t="str">
        <f>INDEX(樣區!H:H,MATCH(F2240,樣區!E:E,0))</f>
        <v>3月,5月</v>
      </c>
      <c r="W2240" s="3" t="str">
        <f t="shared" si="428"/>
        <v>Y</v>
      </c>
      <c r="X2240" s="3" t="str">
        <f t="shared" si="429"/>
        <v/>
      </c>
      <c r="Y2240" s="3" t="str">
        <f t="shared" si="430"/>
        <v>時間太晚</v>
      </c>
      <c r="Z2240" s="3" t="str">
        <f t="shared" si="431"/>
        <v/>
      </c>
      <c r="AA2240" s="3" t="str">
        <f t="shared" si="432"/>
        <v/>
      </c>
      <c r="AB2240" s="249" t="str">
        <f t="shared" si="433"/>
        <v/>
      </c>
      <c r="AC2240" s="3" t="str">
        <f t="shared" si="434"/>
        <v/>
      </c>
      <c r="AD2240" s="5" t="str">
        <f t="shared" si="440"/>
        <v/>
      </c>
      <c r="AE2240" s="3" t="str">
        <f t="shared" si="435"/>
        <v/>
      </c>
      <c r="AF2240" s="3"/>
      <c r="AH2240">
        <f>MATCH(ROUND(M2240,0)&amp;ROUND(N2240,0),樣點!N:N,0)</f>
        <v>575</v>
      </c>
      <c r="AI2240" s="5">
        <f t="shared" si="436"/>
        <v>8.3333330112509429E-3</v>
      </c>
    </row>
    <row r="2241" spans="3:35">
      <c r="C2241" s="246" t="s">
        <v>1324</v>
      </c>
      <c r="D2241" s="246" t="s">
        <v>1085</v>
      </c>
      <c r="E2241" s="246" t="s">
        <v>1092</v>
      </c>
      <c r="F2241" s="246" t="s">
        <v>1093</v>
      </c>
      <c r="G2241" s="246">
        <v>2019</v>
      </c>
      <c r="H2241" s="246">
        <v>4</v>
      </c>
      <c r="I2241" s="246">
        <v>19</v>
      </c>
      <c r="J2241" s="246">
        <v>1</v>
      </c>
      <c r="K2241" s="246" t="s">
        <v>1094</v>
      </c>
      <c r="L2241" s="247">
        <v>2</v>
      </c>
      <c r="M2241" s="246">
        <v>211475</v>
      </c>
      <c r="N2241" s="246">
        <v>2565628</v>
      </c>
      <c r="O2241" s="246">
        <v>11</v>
      </c>
      <c r="P2241" s="246">
        <v>8</v>
      </c>
      <c r="Q2241" s="246">
        <v>0</v>
      </c>
      <c r="R2241" s="246"/>
      <c r="S2241" s="246" t="s">
        <v>90</v>
      </c>
      <c r="T2241" s="246" t="s">
        <v>32</v>
      </c>
      <c r="U2241" s="246"/>
      <c r="V2241" t="str">
        <f>INDEX(樣區!H:H,MATCH(F2241,樣區!E:E,0))</f>
        <v>3月,5月</v>
      </c>
      <c r="W2241" s="3" t="str">
        <f t="shared" si="428"/>
        <v>Y</v>
      </c>
      <c r="X2241" s="3" t="str">
        <f t="shared" si="429"/>
        <v/>
      </c>
      <c r="Y2241" s="3" t="str">
        <f t="shared" si="430"/>
        <v>時間太晚</v>
      </c>
      <c r="Z2241" s="3" t="str">
        <f t="shared" si="431"/>
        <v/>
      </c>
      <c r="AA2241" s="3" t="str">
        <f t="shared" si="432"/>
        <v/>
      </c>
      <c r="AB2241" s="249" t="str">
        <f t="shared" si="433"/>
        <v/>
      </c>
      <c r="AC2241" s="3" t="str">
        <f t="shared" si="434"/>
        <v/>
      </c>
      <c r="AD2241" s="5" t="str">
        <f t="shared" si="440"/>
        <v/>
      </c>
      <c r="AE2241" s="3" t="str">
        <f t="shared" si="435"/>
        <v/>
      </c>
      <c r="AF2241" s="3"/>
      <c r="AH2241">
        <f>MATCH(ROUND(M2241,0)&amp;ROUND(N2241,0),樣點!N:N,0)</f>
        <v>576</v>
      </c>
      <c r="AI2241" s="5">
        <f t="shared" si="436"/>
        <v>8.3333340007811785E-3</v>
      </c>
    </row>
    <row r="2242" spans="3:35">
      <c r="C2242" s="246" t="s">
        <v>1324</v>
      </c>
      <c r="D2242" s="246" t="s">
        <v>1085</v>
      </c>
      <c r="E2242" s="246" t="s">
        <v>1092</v>
      </c>
      <c r="F2242" s="246" t="s">
        <v>1093</v>
      </c>
      <c r="G2242" s="246">
        <v>2019</v>
      </c>
      <c r="H2242" s="246">
        <v>4</v>
      </c>
      <c r="I2242" s="246">
        <v>19</v>
      </c>
      <c r="J2242" s="246">
        <v>1</v>
      </c>
      <c r="K2242" s="246" t="s">
        <v>1094</v>
      </c>
      <c r="L2242" s="247">
        <v>3</v>
      </c>
      <c r="M2242" s="246">
        <v>211669</v>
      </c>
      <c r="N2242" s="246">
        <v>2565613</v>
      </c>
      <c r="O2242" s="246">
        <v>11</v>
      </c>
      <c r="P2242" s="246">
        <v>20</v>
      </c>
      <c r="Q2242" s="246">
        <v>0</v>
      </c>
      <c r="R2242" s="246"/>
      <c r="S2242" s="246" t="s">
        <v>90</v>
      </c>
      <c r="T2242" s="246" t="s">
        <v>32</v>
      </c>
      <c r="U2242" s="246"/>
      <c r="V2242" t="str">
        <f>INDEX(樣區!H:H,MATCH(F2242,樣區!E:E,0))</f>
        <v>3月,5月</v>
      </c>
      <c r="W2242" s="3" t="str">
        <f t="shared" ref="W2242:W2305" si="441">IF(ISNUMBER(AH2242),"Y","N")</f>
        <v>Y</v>
      </c>
      <c r="X2242" s="3" t="str">
        <f t="shared" ref="X2242:X2305" si="442">IF(OR(ISBLANK(H2242),ISBLANK(I2242)),"需記錄日期","")</f>
        <v/>
      </c>
      <c r="Y2242" s="3" t="str">
        <f t="shared" ref="Y2242:Y2305" si="443">IF(O2242&gt;9,"時間太晚","")</f>
        <v>時間太晚</v>
      </c>
      <c r="Z2242" s="3" t="str">
        <f t="shared" ref="Z2242:Z2305" si="444">IF(ISBLANK(Q2242),"需記錄數量",IF(Q2242&gt;2,"2隻以上，請記為猴群",""))</f>
        <v/>
      </c>
      <c r="AA2242" s="3" t="str">
        <f t="shared" ref="AA2242:AA2305" si="445">IF(OR(Q2242=1,Q2242=2),IF(ISTEXT(R2242),"","需記錄距離"),"")</f>
        <v/>
      </c>
      <c r="AB2242" s="249" t="str">
        <f t="shared" ref="AB2242:AB2305" si="446">IF(S2242="Y",IF(Q2242&lt;&gt;2,"有叫聲應為猴群",""),"")</f>
        <v/>
      </c>
      <c r="AC2242" s="3" t="str">
        <f t="shared" ref="AC2242:AC2305" si="447">IF(ISBLANK(T2242),"需記錄棲地類型",IF(LEN(T2242)&lt;&gt;2,"請填最主要的棲地類型，其餘的可在備注補充說明",""))</f>
        <v/>
      </c>
      <c r="AD2242" s="5" t="str">
        <f t="shared" si="440"/>
        <v/>
      </c>
      <c r="AE2242" s="3" t="str">
        <f t="shared" ref="AE2242:AE2305" si="448">IF(COUNTIF(U2242,"*搖樹*")=1,IF(Q2242&lt;&gt;2,"有搖樹行為應為猴群",""),"")</f>
        <v/>
      </c>
      <c r="AF2242" s="3"/>
      <c r="AH2242">
        <f>MATCH(ROUND(M2242,0)&amp;ROUND(N2242,0),樣點!N:N,0)</f>
        <v>577</v>
      </c>
      <c r="AI2242" s="5">
        <f t="shared" ref="AI2242:AI2305" si="449">IF((F2243&amp;J2243)=(F2242&amp;J2242),ABS((DATE(G2243,H2243,I2243)&amp;TIME(O2243,P2243,0))-(DATE(G2242,H2242,I2242)&amp;TIME(O2242,P2242,0))),"")</f>
        <v>7.6388889574445784E-3</v>
      </c>
    </row>
    <row r="2243" spans="3:35">
      <c r="C2243" s="246" t="s">
        <v>1324</v>
      </c>
      <c r="D2243" s="246" t="s">
        <v>1085</v>
      </c>
      <c r="E2243" s="246" t="s">
        <v>1092</v>
      </c>
      <c r="F2243" s="246" t="s">
        <v>1093</v>
      </c>
      <c r="G2243" s="246">
        <v>2019</v>
      </c>
      <c r="H2243" s="246">
        <v>4</v>
      </c>
      <c r="I2243" s="246">
        <v>19</v>
      </c>
      <c r="J2243" s="246">
        <v>1</v>
      </c>
      <c r="K2243" s="246" t="s">
        <v>1094</v>
      </c>
      <c r="L2243" s="247">
        <v>4</v>
      </c>
      <c r="M2243" s="246">
        <v>211862</v>
      </c>
      <c r="N2243" s="246">
        <v>2565705</v>
      </c>
      <c r="O2243" s="246">
        <v>11</v>
      </c>
      <c r="P2243" s="246">
        <v>31</v>
      </c>
      <c r="Q2243" s="246">
        <v>0</v>
      </c>
      <c r="R2243" s="246"/>
      <c r="S2243" s="246" t="s">
        <v>90</v>
      </c>
      <c r="T2243" s="246" t="s">
        <v>32</v>
      </c>
      <c r="U2243" s="246"/>
      <c r="V2243" t="str">
        <f>INDEX(樣區!H:H,MATCH(F2243,樣區!E:E,0))</f>
        <v>3月,5月</v>
      </c>
      <c r="W2243" s="3" t="str">
        <f t="shared" si="441"/>
        <v>Y</v>
      </c>
      <c r="X2243" s="3" t="str">
        <f t="shared" si="442"/>
        <v/>
      </c>
      <c r="Y2243" s="3" t="str">
        <f t="shared" si="443"/>
        <v>時間太晚</v>
      </c>
      <c r="Z2243" s="3" t="str">
        <f t="shared" si="444"/>
        <v/>
      </c>
      <c r="AA2243" s="3" t="str">
        <f t="shared" si="445"/>
        <v/>
      </c>
      <c r="AB2243" s="249" t="str">
        <f t="shared" si="446"/>
        <v/>
      </c>
      <c r="AC2243" s="3" t="str">
        <f t="shared" si="447"/>
        <v/>
      </c>
      <c r="AD2243" s="5" t="str">
        <f t="shared" si="440"/>
        <v/>
      </c>
      <c r="AE2243" s="3" t="str">
        <f t="shared" si="448"/>
        <v/>
      </c>
      <c r="AF2243" s="3"/>
      <c r="AH2243">
        <f>MATCH(ROUND(M2243,0)&amp;ROUND(N2243,0),樣點!N:N,0)</f>
        <v>578</v>
      </c>
      <c r="AI2243" s="5">
        <f t="shared" si="449"/>
        <v>1.1805555026512593E-2</v>
      </c>
    </row>
    <row r="2244" spans="3:35">
      <c r="C2244" s="246" t="s">
        <v>1324</v>
      </c>
      <c r="D2244" s="246" t="s">
        <v>1085</v>
      </c>
      <c r="E2244" s="246" t="s">
        <v>1092</v>
      </c>
      <c r="F2244" s="246" t="s">
        <v>1093</v>
      </c>
      <c r="G2244" s="246">
        <v>2019</v>
      </c>
      <c r="H2244" s="246">
        <v>4</v>
      </c>
      <c r="I2244" s="246">
        <v>19</v>
      </c>
      <c r="J2244" s="246">
        <v>1</v>
      </c>
      <c r="K2244" s="246" t="s">
        <v>1094</v>
      </c>
      <c r="L2244" s="247">
        <v>5</v>
      </c>
      <c r="M2244" s="246">
        <v>211914</v>
      </c>
      <c r="N2244" s="246">
        <v>2565878</v>
      </c>
      <c r="O2244" s="246">
        <v>11</v>
      </c>
      <c r="P2244" s="246">
        <v>48</v>
      </c>
      <c r="Q2244" s="246">
        <v>0</v>
      </c>
      <c r="R2244" s="246"/>
      <c r="S2244" s="246" t="s">
        <v>90</v>
      </c>
      <c r="T2244" s="246" t="s">
        <v>32</v>
      </c>
      <c r="U2244" s="246"/>
      <c r="V2244" t="str">
        <f>INDEX(樣區!H:H,MATCH(F2244,樣區!E:E,0))</f>
        <v>3月,5月</v>
      </c>
      <c r="W2244" s="3" t="str">
        <f t="shared" si="441"/>
        <v>Y</v>
      </c>
      <c r="X2244" s="3" t="str">
        <f t="shared" si="442"/>
        <v/>
      </c>
      <c r="Y2244" s="3" t="str">
        <f t="shared" si="443"/>
        <v>時間太晚</v>
      </c>
      <c r="Z2244" s="3" t="str">
        <f t="shared" si="444"/>
        <v/>
      </c>
      <c r="AA2244" s="3" t="str">
        <f t="shared" si="445"/>
        <v/>
      </c>
      <c r="AB2244" s="249" t="str">
        <f t="shared" si="446"/>
        <v/>
      </c>
      <c r="AC2244" s="3" t="str">
        <f t="shared" si="447"/>
        <v/>
      </c>
      <c r="AD2244" s="5" t="str">
        <f t="shared" si="440"/>
        <v/>
      </c>
      <c r="AE2244" s="3" t="str">
        <f t="shared" si="448"/>
        <v/>
      </c>
      <c r="AF2244" s="3"/>
      <c r="AH2244">
        <f>MATCH(ROUND(M2244,0)&amp;ROUND(N2244,0),樣點!N:N,0)</f>
        <v>579</v>
      </c>
      <c r="AI2244" s="5">
        <f t="shared" si="449"/>
        <v>3.472222201526165E-2</v>
      </c>
    </row>
    <row r="2245" spans="3:35">
      <c r="C2245" s="246" t="s">
        <v>1324</v>
      </c>
      <c r="D2245" s="246" t="s">
        <v>1085</v>
      </c>
      <c r="E2245" s="246" t="s">
        <v>1092</v>
      </c>
      <c r="F2245" s="246" t="s">
        <v>1093</v>
      </c>
      <c r="G2245" s="246">
        <v>2019</v>
      </c>
      <c r="H2245" s="246">
        <v>4</v>
      </c>
      <c r="I2245" s="246">
        <v>19</v>
      </c>
      <c r="J2245" s="246">
        <v>1</v>
      </c>
      <c r="K2245" s="246" t="s">
        <v>1094</v>
      </c>
      <c r="L2245" s="247">
        <v>6</v>
      </c>
      <c r="M2245" s="246">
        <v>211056</v>
      </c>
      <c r="N2245" s="246">
        <v>2565978</v>
      </c>
      <c r="O2245" s="246">
        <v>12</v>
      </c>
      <c r="P2245" s="246">
        <v>38</v>
      </c>
      <c r="Q2245" s="246">
        <v>0</v>
      </c>
      <c r="R2245" s="246"/>
      <c r="S2245" s="246" t="s">
        <v>90</v>
      </c>
      <c r="T2245" s="246" t="s">
        <v>32</v>
      </c>
      <c r="U2245" s="246"/>
      <c r="V2245" t="str">
        <f>INDEX(樣區!H:H,MATCH(F2245,樣區!E:E,0))</f>
        <v>3月,5月</v>
      </c>
      <c r="W2245" s="3" t="str">
        <f t="shared" si="441"/>
        <v>Y</v>
      </c>
      <c r="X2245" s="3" t="str">
        <f t="shared" si="442"/>
        <v/>
      </c>
      <c r="Y2245" s="3" t="str">
        <f t="shared" si="443"/>
        <v>時間太晚</v>
      </c>
      <c r="Z2245" s="3" t="str">
        <f t="shared" si="444"/>
        <v/>
      </c>
      <c r="AA2245" s="3" t="str">
        <f t="shared" si="445"/>
        <v/>
      </c>
      <c r="AB2245" s="249" t="str">
        <f t="shared" si="446"/>
        <v/>
      </c>
      <c r="AC2245" s="3" t="str">
        <f t="shared" si="447"/>
        <v/>
      </c>
      <c r="AD2245" s="5" t="str">
        <f t="shared" si="440"/>
        <v/>
      </c>
      <c r="AE2245" s="3" t="str">
        <f t="shared" si="448"/>
        <v/>
      </c>
      <c r="AF2245" s="3"/>
      <c r="AH2245">
        <f>MATCH(ROUND(M2245,0)&amp;ROUND(N2245,0),樣點!N:N,0)</f>
        <v>580</v>
      </c>
      <c r="AI2245" s="5" t="str">
        <f t="shared" si="449"/>
        <v/>
      </c>
    </row>
    <row r="2246" spans="3:35">
      <c r="C2246" s="246" t="s">
        <v>1324</v>
      </c>
      <c r="D2246" s="246" t="s">
        <v>1085</v>
      </c>
      <c r="E2246" s="246" t="s">
        <v>1095</v>
      </c>
      <c r="F2246" s="246" t="s">
        <v>1096</v>
      </c>
      <c r="G2246" s="246">
        <v>2019</v>
      </c>
      <c r="H2246" s="246">
        <v>4</v>
      </c>
      <c r="I2246" s="246">
        <v>19</v>
      </c>
      <c r="J2246" s="246">
        <v>1</v>
      </c>
      <c r="K2246" s="246" t="s">
        <v>1097</v>
      </c>
      <c r="L2246" s="247">
        <v>1</v>
      </c>
      <c r="M2246" s="246">
        <v>185129</v>
      </c>
      <c r="N2246" s="246">
        <v>2568983</v>
      </c>
      <c r="O2246" s="246">
        <v>9</v>
      </c>
      <c r="P2246" s="246">
        <v>10</v>
      </c>
      <c r="Q2246" s="246">
        <v>0</v>
      </c>
      <c r="R2246" s="246"/>
      <c r="S2246" s="246" t="s">
        <v>90</v>
      </c>
      <c r="T2246" s="246" t="s">
        <v>133</v>
      </c>
      <c r="U2246" s="246"/>
      <c r="V2246" t="str">
        <f>INDEX(樣區!H:H,MATCH(F2246,樣區!E:E,0))</f>
        <v>3月,5月</v>
      </c>
      <c r="W2246" s="3" t="str">
        <f t="shared" si="441"/>
        <v>Y</v>
      </c>
      <c r="X2246" s="3" t="str">
        <f t="shared" si="442"/>
        <v/>
      </c>
      <c r="Y2246" s="3" t="str">
        <f t="shared" si="443"/>
        <v/>
      </c>
      <c r="Z2246" s="3" t="str">
        <f t="shared" si="444"/>
        <v/>
      </c>
      <c r="AA2246" s="3" t="str">
        <f t="shared" si="445"/>
        <v/>
      </c>
      <c r="AB2246" s="249" t="str">
        <f t="shared" si="446"/>
        <v/>
      </c>
      <c r="AC2246" s="3" t="str">
        <f t="shared" si="447"/>
        <v/>
      </c>
      <c r="AD2246" s="5" t="str">
        <f t="shared" si="440"/>
        <v/>
      </c>
      <c r="AE2246" s="3" t="str">
        <f t="shared" si="448"/>
        <v/>
      </c>
      <c r="AF2246" s="3"/>
      <c r="AH2246">
        <f>MATCH(ROUND(M2246,0)&amp;ROUND(N2246,0),樣點!N:N,0)</f>
        <v>581</v>
      </c>
      <c r="AI2246" s="5">
        <f t="shared" si="449"/>
        <v>7.6388890156522393E-3</v>
      </c>
    </row>
    <row r="2247" spans="3:35">
      <c r="C2247" s="246" t="s">
        <v>1324</v>
      </c>
      <c r="D2247" s="246" t="s">
        <v>1085</v>
      </c>
      <c r="E2247" s="246" t="s">
        <v>1095</v>
      </c>
      <c r="F2247" s="246" t="s">
        <v>1096</v>
      </c>
      <c r="G2247" s="246">
        <v>2019</v>
      </c>
      <c r="H2247" s="246">
        <v>4</v>
      </c>
      <c r="I2247" s="246">
        <v>19</v>
      </c>
      <c r="J2247" s="246">
        <v>1</v>
      </c>
      <c r="K2247" s="246" t="s">
        <v>1097</v>
      </c>
      <c r="L2247" s="247">
        <v>2</v>
      </c>
      <c r="M2247" s="246">
        <v>185335</v>
      </c>
      <c r="N2247" s="246">
        <v>2568994</v>
      </c>
      <c r="O2247" s="246">
        <v>9</v>
      </c>
      <c r="P2247" s="246">
        <v>21</v>
      </c>
      <c r="Q2247" s="246">
        <v>0</v>
      </c>
      <c r="R2247" s="246"/>
      <c r="S2247" s="246" t="s">
        <v>90</v>
      </c>
      <c r="T2247" s="246" t="s">
        <v>133</v>
      </c>
      <c r="U2247" s="246"/>
      <c r="V2247" t="str">
        <f>INDEX(樣區!H:H,MATCH(F2247,樣區!E:E,0))</f>
        <v>3月,5月</v>
      </c>
      <c r="W2247" s="3" t="str">
        <f t="shared" si="441"/>
        <v>Y</v>
      </c>
      <c r="X2247" s="3" t="str">
        <f t="shared" si="442"/>
        <v/>
      </c>
      <c r="Y2247" s="3" t="str">
        <f t="shared" si="443"/>
        <v/>
      </c>
      <c r="Z2247" s="3" t="str">
        <f t="shared" si="444"/>
        <v/>
      </c>
      <c r="AA2247" s="3" t="str">
        <f t="shared" si="445"/>
        <v/>
      </c>
      <c r="AB2247" s="249" t="str">
        <f t="shared" si="446"/>
        <v/>
      </c>
      <c r="AC2247" s="3" t="str">
        <f t="shared" si="447"/>
        <v/>
      </c>
      <c r="AD2247" s="5" t="str">
        <f t="shared" si="440"/>
        <v/>
      </c>
      <c r="AE2247" s="3" t="str">
        <f t="shared" si="448"/>
        <v/>
      </c>
      <c r="AF2247" s="3"/>
      <c r="AH2247">
        <f>MATCH(ROUND(M2247,0)&amp;ROUND(N2247,0),樣點!N:N,0)</f>
        <v>582</v>
      </c>
      <c r="AI2247" s="5">
        <f t="shared" si="449"/>
        <v>6.9444440305233002E-3</v>
      </c>
    </row>
    <row r="2248" spans="3:35">
      <c r="C2248" s="246" t="s">
        <v>1324</v>
      </c>
      <c r="D2248" s="246" t="s">
        <v>1085</v>
      </c>
      <c r="E2248" s="246" t="s">
        <v>1095</v>
      </c>
      <c r="F2248" s="246" t="s">
        <v>1096</v>
      </c>
      <c r="G2248" s="246">
        <v>2019</v>
      </c>
      <c r="H2248" s="246">
        <v>4</v>
      </c>
      <c r="I2248" s="246">
        <v>19</v>
      </c>
      <c r="J2248" s="246">
        <v>1</v>
      </c>
      <c r="K2248" s="246" t="s">
        <v>1097</v>
      </c>
      <c r="L2248" s="247">
        <v>3</v>
      </c>
      <c r="M2248" s="246">
        <v>185519</v>
      </c>
      <c r="N2248" s="246">
        <v>2569079</v>
      </c>
      <c r="O2248" s="246">
        <v>9</v>
      </c>
      <c r="P2248" s="246">
        <v>31</v>
      </c>
      <c r="Q2248" s="246">
        <v>0</v>
      </c>
      <c r="R2248" s="246"/>
      <c r="S2248" s="246" t="s">
        <v>90</v>
      </c>
      <c r="T2248" s="246" t="s">
        <v>32</v>
      </c>
      <c r="U2248" s="246"/>
      <c r="V2248" t="str">
        <f>INDEX(樣區!H:H,MATCH(F2248,樣區!E:E,0))</f>
        <v>3月,5月</v>
      </c>
      <c r="W2248" s="3" t="str">
        <f t="shared" si="441"/>
        <v>Y</v>
      </c>
      <c r="X2248" s="3" t="str">
        <f t="shared" si="442"/>
        <v/>
      </c>
      <c r="Y2248" s="3" t="str">
        <f t="shared" si="443"/>
        <v/>
      </c>
      <c r="Z2248" s="3" t="str">
        <f t="shared" si="444"/>
        <v/>
      </c>
      <c r="AA2248" s="3" t="str">
        <f t="shared" si="445"/>
        <v/>
      </c>
      <c r="AB2248" s="249" t="str">
        <f t="shared" si="446"/>
        <v/>
      </c>
      <c r="AC2248" s="3" t="str">
        <f t="shared" si="447"/>
        <v/>
      </c>
      <c r="AD2248" s="5" t="str">
        <f t="shared" si="440"/>
        <v/>
      </c>
      <c r="AE2248" s="3" t="str">
        <f t="shared" si="448"/>
        <v/>
      </c>
      <c r="AF2248" s="3"/>
      <c r="AH2248">
        <f>MATCH(ROUND(M2248,0)&amp;ROUND(N2248,0),樣點!N:N,0)</f>
        <v>583</v>
      </c>
      <c r="AI2248" s="5">
        <f t="shared" si="449"/>
        <v>9.7222229815088212E-3</v>
      </c>
    </row>
    <row r="2249" spans="3:35">
      <c r="C2249" s="246" t="s">
        <v>1324</v>
      </c>
      <c r="D2249" s="246" t="s">
        <v>1085</v>
      </c>
      <c r="E2249" s="246" t="s">
        <v>1095</v>
      </c>
      <c r="F2249" s="246" t="s">
        <v>1096</v>
      </c>
      <c r="G2249" s="246">
        <v>2019</v>
      </c>
      <c r="H2249" s="246">
        <v>4</v>
      </c>
      <c r="I2249" s="246">
        <v>19</v>
      </c>
      <c r="J2249" s="246">
        <v>1</v>
      </c>
      <c r="K2249" s="246" t="s">
        <v>1097</v>
      </c>
      <c r="L2249" s="247">
        <v>4</v>
      </c>
      <c r="M2249" s="246">
        <v>185700</v>
      </c>
      <c r="N2249" s="246">
        <v>2569175</v>
      </c>
      <c r="O2249" s="246">
        <v>9</v>
      </c>
      <c r="P2249" s="246">
        <v>45</v>
      </c>
      <c r="Q2249" s="246">
        <v>0</v>
      </c>
      <c r="R2249" s="246"/>
      <c r="S2249" s="246" t="s">
        <v>90</v>
      </c>
      <c r="T2249" s="246" t="s">
        <v>32</v>
      </c>
      <c r="U2249" s="246"/>
      <c r="V2249" t="str">
        <f>INDEX(樣區!H:H,MATCH(F2249,樣區!E:E,0))</f>
        <v>3月,5月</v>
      </c>
      <c r="W2249" s="3" t="str">
        <f t="shared" si="441"/>
        <v>Y</v>
      </c>
      <c r="X2249" s="3" t="str">
        <f t="shared" si="442"/>
        <v/>
      </c>
      <c r="Y2249" s="3" t="str">
        <f t="shared" si="443"/>
        <v/>
      </c>
      <c r="Z2249" s="3" t="str">
        <f t="shared" si="444"/>
        <v/>
      </c>
      <c r="AA2249" s="3" t="str">
        <f t="shared" si="445"/>
        <v/>
      </c>
      <c r="AB2249" s="249" t="str">
        <f t="shared" si="446"/>
        <v/>
      </c>
      <c r="AC2249" s="3" t="str">
        <f t="shared" si="447"/>
        <v/>
      </c>
      <c r="AD2249" s="5" t="str">
        <f t="shared" si="440"/>
        <v/>
      </c>
      <c r="AE2249" s="3" t="str">
        <f t="shared" si="448"/>
        <v/>
      </c>
      <c r="AF2249" s="3"/>
      <c r="AH2249">
        <f>MATCH(ROUND(M2249,0)&amp;ROUND(N2249,0),樣點!N:N,0)</f>
        <v>584</v>
      </c>
      <c r="AI2249" s="5">
        <f t="shared" si="449"/>
        <v>7.6388880261220038E-3</v>
      </c>
    </row>
    <row r="2250" spans="3:35">
      <c r="C2250" s="246" t="s">
        <v>1324</v>
      </c>
      <c r="D2250" s="246" t="s">
        <v>1085</v>
      </c>
      <c r="E2250" s="246" t="s">
        <v>1095</v>
      </c>
      <c r="F2250" s="246" t="s">
        <v>1096</v>
      </c>
      <c r="G2250" s="246">
        <v>2019</v>
      </c>
      <c r="H2250" s="246">
        <v>4</v>
      </c>
      <c r="I2250" s="246">
        <v>19</v>
      </c>
      <c r="J2250" s="246">
        <v>1</v>
      </c>
      <c r="K2250" s="246" t="s">
        <v>1097</v>
      </c>
      <c r="L2250" s="247">
        <v>5</v>
      </c>
      <c r="M2250" s="246">
        <v>185732</v>
      </c>
      <c r="N2250" s="246">
        <v>2569379</v>
      </c>
      <c r="O2250" s="246">
        <v>9</v>
      </c>
      <c r="P2250" s="246">
        <v>56</v>
      </c>
      <c r="Q2250" s="246">
        <v>0</v>
      </c>
      <c r="R2250" s="246"/>
      <c r="S2250" s="246" t="s">
        <v>90</v>
      </c>
      <c r="T2250" s="246" t="s">
        <v>32</v>
      </c>
      <c r="U2250" s="246"/>
      <c r="V2250" t="str">
        <f>INDEX(樣區!H:H,MATCH(F2250,樣區!E:E,0))</f>
        <v>3月,5月</v>
      </c>
      <c r="W2250" s="3" t="str">
        <f t="shared" si="441"/>
        <v>Y</v>
      </c>
      <c r="X2250" s="3" t="str">
        <f t="shared" si="442"/>
        <v/>
      </c>
      <c r="Y2250" s="3" t="str">
        <f t="shared" si="443"/>
        <v/>
      </c>
      <c r="Z2250" s="3" t="str">
        <f t="shared" si="444"/>
        <v/>
      </c>
      <c r="AA2250" s="3" t="str">
        <f t="shared" si="445"/>
        <v/>
      </c>
      <c r="AB2250" s="249" t="str">
        <f t="shared" si="446"/>
        <v/>
      </c>
      <c r="AC2250" s="3" t="str">
        <f t="shared" si="447"/>
        <v/>
      </c>
      <c r="AD2250" s="5" t="str">
        <f t="shared" si="440"/>
        <v/>
      </c>
      <c r="AE2250" s="3" t="str">
        <f t="shared" si="448"/>
        <v/>
      </c>
      <c r="AF2250" s="3"/>
      <c r="AH2250">
        <f>MATCH(ROUND(M2250,0)&amp;ROUND(N2250,0),樣點!N:N,0)</f>
        <v>585</v>
      </c>
      <c r="AI2250" s="5">
        <f t="shared" si="449"/>
        <v>9.7222229815088212E-3</v>
      </c>
    </row>
    <row r="2251" spans="3:35">
      <c r="C2251" s="246" t="s">
        <v>1324</v>
      </c>
      <c r="D2251" s="246" t="s">
        <v>1085</v>
      </c>
      <c r="E2251" s="246" t="s">
        <v>1095</v>
      </c>
      <c r="F2251" s="246" t="s">
        <v>1096</v>
      </c>
      <c r="G2251" s="246">
        <v>2019</v>
      </c>
      <c r="H2251" s="246">
        <v>4</v>
      </c>
      <c r="I2251" s="246">
        <v>19</v>
      </c>
      <c r="J2251" s="246">
        <v>1</v>
      </c>
      <c r="K2251" s="246" t="s">
        <v>1097</v>
      </c>
      <c r="L2251" s="247">
        <v>6</v>
      </c>
      <c r="M2251" s="246">
        <v>185800</v>
      </c>
      <c r="N2251" s="246">
        <v>2569576</v>
      </c>
      <c r="O2251" s="246">
        <v>10</v>
      </c>
      <c r="P2251" s="246">
        <v>10</v>
      </c>
      <c r="Q2251" s="246">
        <v>0</v>
      </c>
      <c r="R2251" s="246"/>
      <c r="S2251" s="246" t="s">
        <v>90</v>
      </c>
      <c r="T2251" s="246" t="s">
        <v>32</v>
      </c>
      <c r="U2251" s="246"/>
      <c r="V2251" t="str">
        <f>INDEX(樣區!H:H,MATCH(F2251,樣區!E:E,0))</f>
        <v>3月,5月</v>
      </c>
      <c r="W2251" s="3" t="str">
        <f t="shared" si="441"/>
        <v>Y</v>
      </c>
      <c r="X2251" s="3" t="str">
        <f t="shared" si="442"/>
        <v/>
      </c>
      <c r="Y2251" s="3" t="str">
        <f t="shared" si="443"/>
        <v>時間太晚</v>
      </c>
      <c r="Z2251" s="3" t="str">
        <f t="shared" si="444"/>
        <v/>
      </c>
      <c r="AA2251" s="3" t="str">
        <f t="shared" si="445"/>
        <v/>
      </c>
      <c r="AB2251" s="249" t="str">
        <f t="shared" si="446"/>
        <v/>
      </c>
      <c r="AC2251" s="3" t="str">
        <f t="shared" si="447"/>
        <v/>
      </c>
      <c r="AD2251" s="5" t="str">
        <f t="shared" si="440"/>
        <v/>
      </c>
      <c r="AE2251" s="3" t="str">
        <f t="shared" si="448"/>
        <v/>
      </c>
      <c r="AF2251" s="3"/>
      <c r="AH2251">
        <f>MATCH(ROUND(M2251,0)&amp;ROUND(N2251,0),樣點!N:N,0)</f>
        <v>586</v>
      </c>
      <c r="AI2251" s="5" t="str">
        <f t="shared" si="449"/>
        <v/>
      </c>
    </row>
    <row r="2252" spans="3:35">
      <c r="C2252" s="246" t="s">
        <v>1324</v>
      </c>
      <c r="D2252" s="246" t="s">
        <v>1085</v>
      </c>
      <c r="E2252" s="246" t="s">
        <v>1098</v>
      </c>
      <c r="F2252" s="246" t="s">
        <v>1099</v>
      </c>
      <c r="G2252" s="246">
        <v>2019</v>
      </c>
      <c r="H2252" s="246">
        <v>4</v>
      </c>
      <c r="I2252" s="246">
        <v>18</v>
      </c>
      <c r="J2252" s="246">
        <v>1</v>
      </c>
      <c r="K2252" s="246" t="s">
        <v>1100</v>
      </c>
      <c r="L2252" s="247">
        <v>1</v>
      </c>
      <c r="M2252" s="246">
        <v>189628</v>
      </c>
      <c r="N2252" s="246">
        <v>2544155</v>
      </c>
      <c r="O2252" s="246"/>
      <c r="P2252" s="246"/>
      <c r="Q2252" s="246">
        <v>0</v>
      </c>
      <c r="R2252" s="246"/>
      <c r="S2252" s="246" t="s">
        <v>90</v>
      </c>
      <c r="T2252" s="246" t="s">
        <v>30</v>
      </c>
      <c r="U2252" s="246"/>
      <c r="V2252" t="str">
        <f>INDEX(樣區!H:H,MATCH(F2252,樣區!E:E,0))</f>
        <v>3月,5月</v>
      </c>
      <c r="W2252" s="3" t="str">
        <f t="shared" si="441"/>
        <v>Y</v>
      </c>
      <c r="X2252" s="3" t="str">
        <f t="shared" si="442"/>
        <v/>
      </c>
      <c r="Y2252" s="3" t="str">
        <f t="shared" si="443"/>
        <v/>
      </c>
      <c r="Z2252" s="3" t="str">
        <f t="shared" si="444"/>
        <v/>
      </c>
      <c r="AA2252" s="3" t="str">
        <f t="shared" si="445"/>
        <v/>
      </c>
      <c r="AB2252" s="249" t="str">
        <f t="shared" si="446"/>
        <v/>
      </c>
      <c r="AC2252" s="3" t="str">
        <f t="shared" si="447"/>
        <v/>
      </c>
      <c r="AD2252" s="5" t="str">
        <f t="shared" si="440"/>
        <v>需記錄時間</v>
      </c>
      <c r="AE2252" s="3" t="str">
        <f t="shared" si="448"/>
        <v/>
      </c>
      <c r="AF2252" s="3"/>
      <c r="AH2252">
        <f>MATCH(ROUND(M2252,0)&amp;ROUND(N2252,0),樣點!N:N,0)</f>
        <v>587</v>
      </c>
      <c r="AI2252" s="5">
        <f t="shared" si="449"/>
        <v>0</v>
      </c>
    </row>
    <row r="2253" spans="3:35">
      <c r="C2253" s="246" t="s">
        <v>1324</v>
      </c>
      <c r="D2253" s="246" t="s">
        <v>1085</v>
      </c>
      <c r="E2253" s="246" t="s">
        <v>1098</v>
      </c>
      <c r="F2253" s="246" t="s">
        <v>1099</v>
      </c>
      <c r="G2253" s="246">
        <v>2019</v>
      </c>
      <c r="H2253" s="246">
        <v>4</v>
      </c>
      <c r="I2253" s="246">
        <v>18</v>
      </c>
      <c r="J2253" s="246">
        <v>1</v>
      </c>
      <c r="K2253" s="246" t="s">
        <v>1100</v>
      </c>
      <c r="L2253" s="247">
        <v>2</v>
      </c>
      <c r="M2253" s="246">
        <v>189535</v>
      </c>
      <c r="N2253" s="246">
        <v>2543971</v>
      </c>
      <c r="O2253" s="246"/>
      <c r="P2253" s="246"/>
      <c r="Q2253" s="246">
        <v>0</v>
      </c>
      <c r="R2253" s="246"/>
      <c r="S2253" s="246" t="s">
        <v>90</v>
      </c>
      <c r="T2253" s="246" t="s">
        <v>32</v>
      </c>
      <c r="U2253" s="246"/>
      <c r="V2253" t="str">
        <f>INDEX(樣區!H:H,MATCH(F2253,樣區!E:E,0))</f>
        <v>3月,5月</v>
      </c>
      <c r="W2253" s="3" t="str">
        <f t="shared" si="441"/>
        <v>Y</v>
      </c>
      <c r="X2253" s="3" t="str">
        <f t="shared" si="442"/>
        <v/>
      </c>
      <c r="Y2253" s="3" t="str">
        <f t="shared" si="443"/>
        <v/>
      </c>
      <c r="Z2253" s="3" t="str">
        <f t="shared" si="444"/>
        <v/>
      </c>
      <c r="AA2253" s="3" t="str">
        <f t="shared" si="445"/>
        <v/>
      </c>
      <c r="AB2253" s="249" t="str">
        <f t="shared" si="446"/>
        <v/>
      </c>
      <c r="AC2253" s="3" t="str">
        <f t="shared" si="447"/>
        <v/>
      </c>
      <c r="AD2253" s="5" t="str">
        <f t="shared" si="440"/>
        <v>需記錄時間</v>
      </c>
      <c r="AE2253" s="3" t="str">
        <f t="shared" si="448"/>
        <v/>
      </c>
      <c r="AF2253" s="3"/>
      <c r="AH2253">
        <f>MATCH(ROUND(M2253,0)&amp;ROUND(N2253,0),樣點!N:N,0)</f>
        <v>588</v>
      </c>
      <c r="AI2253" s="5">
        <f t="shared" si="449"/>
        <v>0</v>
      </c>
    </row>
    <row r="2254" spans="3:35">
      <c r="C2254" s="246" t="s">
        <v>1324</v>
      </c>
      <c r="D2254" s="246" t="s">
        <v>1085</v>
      </c>
      <c r="E2254" s="246" t="s">
        <v>1098</v>
      </c>
      <c r="F2254" s="246" t="s">
        <v>1099</v>
      </c>
      <c r="G2254" s="246">
        <v>2019</v>
      </c>
      <c r="H2254" s="246">
        <v>4</v>
      </c>
      <c r="I2254" s="246">
        <v>18</v>
      </c>
      <c r="J2254" s="246">
        <v>1</v>
      </c>
      <c r="K2254" s="246" t="s">
        <v>1100</v>
      </c>
      <c r="L2254" s="247">
        <v>3</v>
      </c>
      <c r="M2254" s="246">
        <v>189474</v>
      </c>
      <c r="N2254" s="246">
        <v>2543769</v>
      </c>
      <c r="O2254" s="246"/>
      <c r="P2254" s="246"/>
      <c r="Q2254" s="246">
        <v>0</v>
      </c>
      <c r="R2254" s="246"/>
      <c r="S2254" s="246" t="s">
        <v>90</v>
      </c>
      <c r="T2254" s="246" t="s">
        <v>32</v>
      </c>
      <c r="U2254" s="246"/>
      <c r="V2254" t="str">
        <f>INDEX(樣區!H:H,MATCH(F2254,樣區!E:E,0))</f>
        <v>3月,5月</v>
      </c>
      <c r="W2254" s="3" t="str">
        <f t="shared" si="441"/>
        <v>Y</v>
      </c>
      <c r="X2254" s="3" t="str">
        <f t="shared" si="442"/>
        <v/>
      </c>
      <c r="Y2254" s="3" t="str">
        <f t="shared" si="443"/>
        <v/>
      </c>
      <c r="Z2254" s="3" t="str">
        <f t="shared" si="444"/>
        <v/>
      </c>
      <c r="AA2254" s="3" t="str">
        <f t="shared" si="445"/>
        <v/>
      </c>
      <c r="AB2254" s="249" t="str">
        <f t="shared" si="446"/>
        <v/>
      </c>
      <c r="AC2254" s="3" t="str">
        <f t="shared" si="447"/>
        <v/>
      </c>
      <c r="AD2254" s="5" t="str">
        <f t="shared" si="440"/>
        <v>需記錄時間</v>
      </c>
      <c r="AE2254" s="3" t="str">
        <f t="shared" si="448"/>
        <v/>
      </c>
      <c r="AF2254" s="3"/>
      <c r="AH2254">
        <f>MATCH(ROUND(M2254,0)&amp;ROUND(N2254,0),樣點!N:N,0)</f>
        <v>589</v>
      </c>
      <c r="AI2254" s="5">
        <f t="shared" si="449"/>
        <v>0</v>
      </c>
    </row>
    <row r="2255" spans="3:35">
      <c r="C2255" s="246" t="s">
        <v>1324</v>
      </c>
      <c r="D2255" s="246" t="s">
        <v>1085</v>
      </c>
      <c r="E2255" s="246" t="s">
        <v>1098</v>
      </c>
      <c r="F2255" s="246" t="s">
        <v>1099</v>
      </c>
      <c r="G2255" s="246">
        <v>2019</v>
      </c>
      <c r="H2255" s="246">
        <v>4</v>
      </c>
      <c r="I2255" s="246">
        <v>18</v>
      </c>
      <c r="J2255" s="246">
        <v>1</v>
      </c>
      <c r="K2255" s="246" t="s">
        <v>1100</v>
      </c>
      <c r="L2255" s="247">
        <v>4</v>
      </c>
      <c r="M2255" s="246">
        <v>189480</v>
      </c>
      <c r="N2255" s="246">
        <v>2543566</v>
      </c>
      <c r="O2255" s="246"/>
      <c r="P2255" s="246"/>
      <c r="Q2255" s="246">
        <v>0</v>
      </c>
      <c r="R2255" s="246"/>
      <c r="S2255" s="246" t="s">
        <v>90</v>
      </c>
      <c r="T2255" s="246" t="s">
        <v>32</v>
      </c>
      <c r="U2255" s="246"/>
      <c r="V2255" t="str">
        <f>INDEX(樣區!H:H,MATCH(F2255,樣區!E:E,0))</f>
        <v>3月,5月</v>
      </c>
      <c r="W2255" s="3" t="str">
        <f t="shared" si="441"/>
        <v>Y</v>
      </c>
      <c r="X2255" s="3" t="str">
        <f t="shared" si="442"/>
        <v/>
      </c>
      <c r="Y2255" s="3" t="str">
        <f t="shared" si="443"/>
        <v/>
      </c>
      <c r="Z2255" s="3" t="str">
        <f t="shared" si="444"/>
        <v/>
      </c>
      <c r="AA2255" s="3" t="str">
        <f t="shared" si="445"/>
        <v/>
      </c>
      <c r="AB2255" s="249" t="str">
        <f t="shared" si="446"/>
        <v/>
      </c>
      <c r="AC2255" s="3" t="str">
        <f t="shared" si="447"/>
        <v/>
      </c>
      <c r="AD2255" s="5" t="str">
        <f t="shared" si="440"/>
        <v>需記錄時間</v>
      </c>
      <c r="AE2255" s="3" t="str">
        <f t="shared" si="448"/>
        <v/>
      </c>
      <c r="AF2255" s="3"/>
      <c r="AH2255">
        <f>MATCH(ROUND(M2255,0)&amp;ROUND(N2255,0),樣點!N:N,0)</f>
        <v>590</v>
      </c>
      <c r="AI2255" s="5">
        <f t="shared" si="449"/>
        <v>0</v>
      </c>
    </row>
    <row r="2256" spans="3:35">
      <c r="C2256" s="246" t="s">
        <v>1324</v>
      </c>
      <c r="D2256" s="246" t="s">
        <v>1085</v>
      </c>
      <c r="E2256" s="246" t="s">
        <v>1098</v>
      </c>
      <c r="F2256" s="246" t="s">
        <v>1099</v>
      </c>
      <c r="G2256" s="246">
        <v>2019</v>
      </c>
      <c r="H2256" s="246">
        <v>4</v>
      </c>
      <c r="I2256" s="246">
        <v>18</v>
      </c>
      <c r="J2256" s="246">
        <v>1</v>
      </c>
      <c r="K2256" s="246" t="s">
        <v>1100</v>
      </c>
      <c r="L2256" s="247">
        <v>5</v>
      </c>
      <c r="M2256" s="246">
        <v>189465</v>
      </c>
      <c r="N2256" s="246">
        <v>2543359</v>
      </c>
      <c r="O2256" s="246"/>
      <c r="P2256" s="246"/>
      <c r="Q2256" s="246">
        <v>0</v>
      </c>
      <c r="R2256" s="246"/>
      <c r="S2256" s="246" t="s">
        <v>90</v>
      </c>
      <c r="T2256" s="246" t="s">
        <v>32</v>
      </c>
      <c r="U2256" s="246"/>
      <c r="V2256" t="str">
        <f>INDEX(樣區!H:H,MATCH(F2256,樣區!E:E,0))</f>
        <v>3月,5月</v>
      </c>
      <c r="W2256" s="3" t="str">
        <f t="shared" si="441"/>
        <v>Y</v>
      </c>
      <c r="X2256" s="3" t="str">
        <f t="shared" si="442"/>
        <v/>
      </c>
      <c r="Y2256" s="3" t="str">
        <f t="shared" si="443"/>
        <v/>
      </c>
      <c r="Z2256" s="3" t="str">
        <f t="shared" si="444"/>
        <v/>
      </c>
      <c r="AA2256" s="3" t="str">
        <f t="shared" si="445"/>
        <v/>
      </c>
      <c r="AB2256" s="249" t="str">
        <f t="shared" si="446"/>
        <v/>
      </c>
      <c r="AC2256" s="3" t="str">
        <f t="shared" si="447"/>
        <v/>
      </c>
      <c r="AD2256" s="5" t="str">
        <f t="shared" si="440"/>
        <v>需記錄時間</v>
      </c>
      <c r="AE2256" s="3" t="str">
        <f t="shared" si="448"/>
        <v/>
      </c>
      <c r="AF2256" s="3"/>
      <c r="AH2256">
        <f>MATCH(ROUND(M2256,0)&amp;ROUND(N2256,0),樣點!N:N,0)</f>
        <v>591</v>
      </c>
      <c r="AI2256" s="5">
        <f t="shared" si="449"/>
        <v>0</v>
      </c>
    </row>
    <row r="2257" spans="3:35">
      <c r="C2257" s="246" t="s">
        <v>1324</v>
      </c>
      <c r="D2257" s="246" t="s">
        <v>1085</v>
      </c>
      <c r="E2257" s="246" t="s">
        <v>1098</v>
      </c>
      <c r="F2257" s="246" t="s">
        <v>1099</v>
      </c>
      <c r="G2257" s="246">
        <v>2019</v>
      </c>
      <c r="H2257" s="246">
        <v>4</v>
      </c>
      <c r="I2257" s="246">
        <v>18</v>
      </c>
      <c r="J2257" s="246">
        <v>1</v>
      </c>
      <c r="K2257" s="246" t="s">
        <v>1100</v>
      </c>
      <c r="L2257" s="247">
        <v>6</v>
      </c>
      <c r="M2257" s="246">
        <v>189414</v>
      </c>
      <c r="N2257" s="246">
        <v>2543165</v>
      </c>
      <c r="O2257" s="246"/>
      <c r="P2257" s="246"/>
      <c r="Q2257" s="246">
        <v>0</v>
      </c>
      <c r="R2257" s="246"/>
      <c r="S2257" s="246" t="s">
        <v>90</v>
      </c>
      <c r="T2257" s="246" t="s">
        <v>133</v>
      </c>
      <c r="U2257" s="246"/>
      <c r="V2257" t="str">
        <f>INDEX(樣區!H:H,MATCH(F2257,樣區!E:E,0))</f>
        <v>3月,5月</v>
      </c>
      <c r="W2257" s="3" t="str">
        <f t="shared" si="441"/>
        <v>Y</v>
      </c>
      <c r="X2257" s="3" t="str">
        <f t="shared" si="442"/>
        <v/>
      </c>
      <c r="Y2257" s="3" t="str">
        <f t="shared" si="443"/>
        <v/>
      </c>
      <c r="Z2257" s="3" t="str">
        <f t="shared" si="444"/>
        <v/>
      </c>
      <c r="AA2257" s="3" t="str">
        <f t="shared" si="445"/>
        <v/>
      </c>
      <c r="AB2257" s="249" t="str">
        <f t="shared" si="446"/>
        <v/>
      </c>
      <c r="AC2257" s="3" t="str">
        <f t="shared" si="447"/>
        <v/>
      </c>
      <c r="AD2257" s="5" t="str">
        <f t="shared" si="440"/>
        <v>需記錄時間</v>
      </c>
      <c r="AE2257" s="3" t="str">
        <f t="shared" si="448"/>
        <v/>
      </c>
      <c r="AF2257" s="3"/>
      <c r="AH2257">
        <f>MATCH(ROUND(M2257,0)&amp;ROUND(N2257,0),樣點!N:N,0)</f>
        <v>592</v>
      </c>
      <c r="AI2257" s="5" t="str">
        <f t="shared" si="449"/>
        <v/>
      </c>
    </row>
    <row r="2258" spans="3:35">
      <c r="C2258" s="246" t="s">
        <v>1324</v>
      </c>
      <c r="D2258" s="246" t="s">
        <v>1085</v>
      </c>
      <c r="E2258" s="246" t="s">
        <v>1101</v>
      </c>
      <c r="F2258" s="246" t="s">
        <v>1102</v>
      </c>
      <c r="G2258" s="246">
        <v>2019</v>
      </c>
      <c r="H2258" s="246">
        <v>4</v>
      </c>
      <c r="I2258" s="246">
        <v>19</v>
      </c>
      <c r="J2258" s="246">
        <v>1</v>
      </c>
      <c r="K2258" s="246" t="s">
        <v>1103</v>
      </c>
      <c r="L2258" s="247">
        <v>1</v>
      </c>
      <c r="M2258" s="246">
        <v>192099</v>
      </c>
      <c r="N2258" s="246">
        <v>2542848</v>
      </c>
      <c r="O2258" s="246">
        <v>9</v>
      </c>
      <c r="P2258" s="246">
        <v>0</v>
      </c>
      <c r="Q2258" s="246">
        <v>0</v>
      </c>
      <c r="R2258" s="246"/>
      <c r="S2258" s="246" t="s">
        <v>90</v>
      </c>
      <c r="T2258" s="246" t="s">
        <v>31</v>
      </c>
      <c r="U2258" s="246"/>
      <c r="V2258" t="str">
        <f>INDEX(樣區!H:H,MATCH(F2258,樣區!E:E,0))</f>
        <v>3月,5月</v>
      </c>
      <c r="W2258" s="3" t="str">
        <f t="shared" si="441"/>
        <v>Y</v>
      </c>
      <c r="X2258" s="3" t="str">
        <f t="shared" si="442"/>
        <v/>
      </c>
      <c r="Y2258" s="3" t="str">
        <f t="shared" si="443"/>
        <v/>
      </c>
      <c r="Z2258" s="3" t="str">
        <f t="shared" si="444"/>
        <v/>
      </c>
      <c r="AA2258" s="3" t="str">
        <f t="shared" si="445"/>
        <v/>
      </c>
      <c r="AB2258" s="249" t="str">
        <f t="shared" si="446"/>
        <v/>
      </c>
      <c r="AC2258" s="3" t="str">
        <f t="shared" si="447"/>
        <v/>
      </c>
      <c r="AD2258" s="5" t="str">
        <f t="shared" si="440"/>
        <v/>
      </c>
      <c r="AE2258" s="3" t="str">
        <f t="shared" si="448"/>
        <v/>
      </c>
      <c r="AF2258" s="3"/>
      <c r="AH2258">
        <f>MATCH(ROUND(M2258,0)&amp;ROUND(N2258,0),樣點!N:N,0)</f>
        <v>593</v>
      </c>
      <c r="AI2258" s="5">
        <f t="shared" si="449"/>
        <v>1.0416665987577289E-2</v>
      </c>
    </row>
    <row r="2259" spans="3:35">
      <c r="C2259" s="246" t="s">
        <v>1324</v>
      </c>
      <c r="D2259" s="246" t="s">
        <v>1085</v>
      </c>
      <c r="E2259" s="246" t="s">
        <v>1101</v>
      </c>
      <c r="F2259" s="246" t="s">
        <v>1102</v>
      </c>
      <c r="G2259" s="246">
        <v>2019</v>
      </c>
      <c r="H2259" s="246">
        <v>4</v>
      </c>
      <c r="I2259" s="246">
        <v>19</v>
      </c>
      <c r="J2259" s="246">
        <v>1</v>
      </c>
      <c r="K2259" s="246" t="s">
        <v>1103</v>
      </c>
      <c r="L2259" s="247">
        <v>2</v>
      </c>
      <c r="M2259" s="246">
        <v>192305</v>
      </c>
      <c r="N2259" s="246">
        <v>2542814</v>
      </c>
      <c r="O2259" s="246">
        <v>9</v>
      </c>
      <c r="P2259" s="246">
        <v>15</v>
      </c>
      <c r="Q2259" s="246">
        <v>0</v>
      </c>
      <c r="R2259" s="246"/>
      <c r="S2259" s="246" t="s">
        <v>90</v>
      </c>
      <c r="T2259" s="246" t="s">
        <v>32</v>
      </c>
      <c r="U2259" s="246"/>
      <c r="V2259" t="str">
        <f>INDEX(樣區!H:H,MATCH(F2259,樣區!E:E,0))</f>
        <v>3月,5月</v>
      </c>
      <c r="W2259" s="3" t="str">
        <f t="shared" si="441"/>
        <v>Y</v>
      </c>
      <c r="X2259" s="3" t="str">
        <f t="shared" si="442"/>
        <v/>
      </c>
      <c r="Y2259" s="3" t="str">
        <f t="shared" si="443"/>
        <v/>
      </c>
      <c r="Z2259" s="3" t="str">
        <f t="shared" si="444"/>
        <v/>
      </c>
      <c r="AA2259" s="3" t="str">
        <f t="shared" si="445"/>
        <v/>
      </c>
      <c r="AB2259" s="249" t="str">
        <f t="shared" si="446"/>
        <v/>
      </c>
      <c r="AC2259" s="3" t="str">
        <f t="shared" si="447"/>
        <v/>
      </c>
      <c r="AD2259" s="5" t="str">
        <f t="shared" si="440"/>
        <v/>
      </c>
      <c r="AE2259" s="3" t="str">
        <f t="shared" si="448"/>
        <v/>
      </c>
      <c r="AF2259" s="3"/>
      <c r="AH2259">
        <f>MATCH(ROUND(M2259,0)&amp;ROUND(N2259,0),樣點!N:N,0)</f>
        <v>594</v>
      </c>
      <c r="AI2259" s="5">
        <f t="shared" si="449"/>
        <v>1.0416667035315186E-2</v>
      </c>
    </row>
    <row r="2260" spans="3:35">
      <c r="C2260" s="246" t="s">
        <v>1324</v>
      </c>
      <c r="D2260" s="246" t="s">
        <v>1085</v>
      </c>
      <c r="E2260" s="246" t="s">
        <v>1101</v>
      </c>
      <c r="F2260" s="246" t="s">
        <v>1102</v>
      </c>
      <c r="G2260" s="246">
        <v>2019</v>
      </c>
      <c r="H2260" s="246">
        <v>4</v>
      </c>
      <c r="I2260" s="246">
        <v>19</v>
      </c>
      <c r="J2260" s="246">
        <v>1</v>
      </c>
      <c r="K2260" s="246" t="s">
        <v>1103</v>
      </c>
      <c r="L2260" s="247">
        <v>3</v>
      </c>
      <c r="M2260" s="246">
        <v>192481</v>
      </c>
      <c r="N2260" s="246">
        <v>2542723</v>
      </c>
      <c r="O2260" s="246">
        <v>9</v>
      </c>
      <c r="P2260" s="246">
        <v>30</v>
      </c>
      <c r="Q2260" s="246">
        <v>0</v>
      </c>
      <c r="R2260" s="246"/>
      <c r="S2260" s="246" t="s">
        <v>90</v>
      </c>
      <c r="T2260" s="246" t="s">
        <v>32</v>
      </c>
      <c r="U2260" s="246"/>
      <c r="V2260" t="str">
        <f>INDEX(樣區!H:H,MATCH(F2260,樣區!E:E,0))</f>
        <v>3月,5月</v>
      </c>
      <c r="W2260" s="3" t="str">
        <f t="shared" si="441"/>
        <v>Y</v>
      </c>
      <c r="X2260" s="3" t="str">
        <f t="shared" si="442"/>
        <v/>
      </c>
      <c r="Y2260" s="3" t="str">
        <f t="shared" si="443"/>
        <v/>
      </c>
      <c r="Z2260" s="3" t="str">
        <f t="shared" si="444"/>
        <v/>
      </c>
      <c r="AA2260" s="3" t="str">
        <f t="shared" si="445"/>
        <v/>
      </c>
      <c r="AB2260" s="249" t="str">
        <f t="shared" si="446"/>
        <v/>
      </c>
      <c r="AC2260" s="3" t="str">
        <f t="shared" si="447"/>
        <v/>
      </c>
      <c r="AD2260" s="5" t="str">
        <f t="shared" si="440"/>
        <v/>
      </c>
      <c r="AE2260" s="3" t="str">
        <f t="shared" si="448"/>
        <v/>
      </c>
      <c r="AF2260" s="3"/>
      <c r="AH2260">
        <f>MATCH(ROUND(M2260,0)&amp;ROUND(N2260,0),樣點!N:N,0)</f>
        <v>595</v>
      </c>
      <c r="AI2260" s="5">
        <f t="shared" si="449"/>
        <v>1.0416666977107525E-2</v>
      </c>
    </row>
    <row r="2261" spans="3:35">
      <c r="C2261" s="246" t="s">
        <v>1324</v>
      </c>
      <c r="D2261" s="246" t="s">
        <v>1085</v>
      </c>
      <c r="E2261" s="246" t="s">
        <v>1101</v>
      </c>
      <c r="F2261" s="246" t="s">
        <v>1102</v>
      </c>
      <c r="G2261" s="246">
        <v>2019</v>
      </c>
      <c r="H2261" s="246">
        <v>4</v>
      </c>
      <c r="I2261" s="246">
        <v>19</v>
      </c>
      <c r="J2261" s="246">
        <v>1</v>
      </c>
      <c r="K2261" s="246" t="s">
        <v>1103</v>
      </c>
      <c r="L2261" s="247">
        <v>4</v>
      </c>
      <c r="M2261" s="246">
        <v>192595</v>
      </c>
      <c r="N2261" s="246">
        <v>2542549</v>
      </c>
      <c r="O2261" s="246">
        <v>9</v>
      </c>
      <c r="P2261" s="246">
        <v>45</v>
      </c>
      <c r="Q2261" s="246">
        <v>0</v>
      </c>
      <c r="R2261" s="246"/>
      <c r="S2261" s="246" t="s">
        <v>90</v>
      </c>
      <c r="T2261" s="246" t="s">
        <v>32</v>
      </c>
      <c r="U2261" s="246"/>
      <c r="V2261" t="str">
        <f>INDEX(樣區!H:H,MATCH(F2261,樣區!E:E,0))</f>
        <v>3月,5月</v>
      </c>
      <c r="W2261" s="3" t="str">
        <f t="shared" si="441"/>
        <v>Y</v>
      </c>
      <c r="X2261" s="3" t="str">
        <f t="shared" si="442"/>
        <v/>
      </c>
      <c r="Y2261" s="3" t="str">
        <f t="shared" si="443"/>
        <v/>
      </c>
      <c r="Z2261" s="3" t="str">
        <f t="shared" si="444"/>
        <v/>
      </c>
      <c r="AA2261" s="3" t="str">
        <f t="shared" si="445"/>
        <v/>
      </c>
      <c r="AB2261" s="249" t="str">
        <f t="shared" si="446"/>
        <v/>
      </c>
      <c r="AC2261" s="3" t="str">
        <f t="shared" si="447"/>
        <v/>
      </c>
      <c r="AD2261" s="5" t="str">
        <f t="shared" si="440"/>
        <v/>
      </c>
      <c r="AE2261" s="3" t="str">
        <f t="shared" si="448"/>
        <v/>
      </c>
      <c r="AF2261" s="3"/>
      <c r="AH2261">
        <f>MATCH(ROUND(M2261,0)&amp;ROUND(N2261,0),樣點!N:N,0)</f>
        <v>596</v>
      </c>
      <c r="AI2261" s="5">
        <f t="shared" si="449"/>
        <v>4.8611109959892929E-3</v>
      </c>
    </row>
    <row r="2262" spans="3:35">
      <c r="C2262" s="246" t="s">
        <v>1324</v>
      </c>
      <c r="D2262" s="246" t="s">
        <v>1085</v>
      </c>
      <c r="E2262" s="246" t="s">
        <v>1101</v>
      </c>
      <c r="F2262" s="246" t="s">
        <v>1102</v>
      </c>
      <c r="G2262" s="246">
        <v>2019</v>
      </c>
      <c r="H2262" s="246">
        <v>4</v>
      </c>
      <c r="I2262" s="246">
        <v>19</v>
      </c>
      <c r="J2262" s="246">
        <v>1</v>
      </c>
      <c r="K2262" s="246" t="s">
        <v>1103</v>
      </c>
      <c r="L2262" s="247">
        <v>5</v>
      </c>
      <c r="M2262" s="246">
        <v>192764</v>
      </c>
      <c r="N2262" s="246">
        <v>2542425</v>
      </c>
      <c r="O2262" s="246">
        <v>9</v>
      </c>
      <c r="P2262" s="246">
        <v>52</v>
      </c>
      <c r="Q2262" s="246">
        <v>0</v>
      </c>
      <c r="R2262" s="246"/>
      <c r="S2262" s="246" t="s">
        <v>90</v>
      </c>
      <c r="T2262" s="246" t="s">
        <v>26</v>
      </c>
      <c r="U2262" s="246"/>
      <c r="V2262" t="str">
        <f>INDEX(樣區!H:H,MATCH(F2262,樣區!E:E,0))</f>
        <v>3月,5月</v>
      </c>
      <c r="W2262" s="3" t="str">
        <f t="shared" si="441"/>
        <v>Y</v>
      </c>
      <c r="X2262" s="3" t="str">
        <f t="shared" si="442"/>
        <v/>
      </c>
      <c r="Y2262" s="3" t="str">
        <f t="shared" si="443"/>
        <v/>
      </c>
      <c r="Z2262" s="3" t="str">
        <f t="shared" si="444"/>
        <v/>
      </c>
      <c r="AA2262" s="3" t="str">
        <f t="shared" si="445"/>
        <v/>
      </c>
      <c r="AB2262" s="249" t="str">
        <f t="shared" si="446"/>
        <v/>
      </c>
      <c r="AC2262" s="3" t="str">
        <f t="shared" si="447"/>
        <v/>
      </c>
      <c r="AD2262" s="5" t="str">
        <f t="shared" si="440"/>
        <v/>
      </c>
      <c r="AE2262" s="3" t="str">
        <f t="shared" si="448"/>
        <v/>
      </c>
      <c r="AF2262" s="3"/>
      <c r="AH2262">
        <f>MATCH(ROUND(M2262,0)&amp;ROUND(N2262,0),樣點!N:N,0)</f>
        <v>597</v>
      </c>
      <c r="AI2262" s="5">
        <f t="shared" si="449"/>
        <v>4.1666660108603537E-3</v>
      </c>
    </row>
    <row r="2263" spans="3:35">
      <c r="C2263" s="246" t="s">
        <v>1324</v>
      </c>
      <c r="D2263" s="246" t="s">
        <v>1085</v>
      </c>
      <c r="E2263" s="246" t="s">
        <v>1101</v>
      </c>
      <c r="F2263" s="246" t="s">
        <v>1102</v>
      </c>
      <c r="G2263" s="246">
        <v>2019</v>
      </c>
      <c r="H2263" s="246">
        <v>4</v>
      </c>
      <c r="I2263" s="246">
        <v>19</v>
      </c>
      <c r="J2263" s="246">
        <v>1</v>
      </c>
      <c r="K2263" s="246" t="s">
        <v>1103</v>
      </c>
      <c r="L2263" s="247">
        <v>6</v>
      </c>
      <c r="M2263" s="246">
        <v>192827</v>
      </c>
      <c r="N2263" s="246">
        <v>2542223</v>
      </c>
      <c r="O2263" s="246">
        <v>9</v>
      </c>
      <c r="P2263" s="246">
        <v>58</v>
      </c>
      <c r="Q2263" s="246">
        <v>0</v>
      </c>
      <c r="R2263" s="246"/>
      <c r="S2263" s="246" t="s">
        <v>90</v>
      </c>
      <c r="T2263" s="246" t="s">
        <v>32</v>
      </c>
      <c r="U2263" s="246"/>
      <c r="V2263" t="str">
        <f>INDEX(樣區!H:H,MATCH(F2263,樣區!E:E,0))</f>
        <v>3月,5月</v>
      </c>
      <c r="W2263" s="3" t="str">
        <f t="shared" si="441"/>
        <v>Y</v>
      </c>
      <c r="X2263" s="3" t="str">
        <f t="shared" si="442"/>
        <v/>
      </c>
      <c r="Y2263" s="3" t="str">
        <f t="shared" si="443"/>
        <v/>
      </c>
      <c r="Z2263" s="3" t="str">
        <f t="shared" si="444"/>
        <v/>
      </c>
      <c r="AA2263" s="3" t="str">
        <f t="shared" si="445"/>
        <v/>
      </c>
      <c r="AB2263" s="249" t="str">
        <f t="shared" si="446"/>
        <v/>
      </c>
      <c r="AC2263" s="3" t="str">
        <f t="shared" si="447"/>
        <v/>
      </c>
      <c r="AD2263" s="5" t="str">
        <f t="shared" si="440"/>
        <v/>
      </c>
      <c r="AE2263" s="3" t="str">
        <f t="shared" si="448"/>
        <v/>
      </c>
      <c r="AF2263" s="3"/>
      <c r="AH2263">
        <f>MATCH(ROUND(M2263,0)&amp;ROUND(N2263,0),樣點!N:N,0)</f>
        <v>598</v>
      </c>
      <c r="AI2263" s="5" t="str">
        <f t="shared" si="449"/>
        <v/>
      </c>
    </row>
    <row r="2264" spans="3:35">
      <c r="C2264" s="246" t="s">
        <v>1324</v>
      </c>
      <c r="D2264" s="246" t="s">
        <v>1085</v>
      </c>
      <c r="E2264" s="246" t="s">
        <v>1104</v>
      </c>
      <c r="F2264" s="246" t="s">
        <v>1105</v>
      </c>
      <c r="G2264" s="246">
        <v>2019</v>
      </c>
      <c r="H2264" s="246">
        <v>4</v>
      </c>
      <c r="I2264" s="246">
        <v>9</v>
      </c>
      <c r="J2264" s="246">
        <v>1</v>
      </c>
      <c r="K2264" s="246" t="s">
        <v>1106</v>
      </c>
      <c r="L2264" s="247">
        <v>1</v>
      </c>
      <c r="M2264" s="246">
        <v>194786</v>
      </c>
      <c r="N2264" s="246">
        <v>2566724</v>
      </c>
      <c r="O2264" s="246">
        <v>9</v>
      </c>
      <c r="P2264" s="246">
        <v>25</v>
      </c>
      <c r="Q2264" s="246">
        <v>0</v>
      </c>
      <c r="R2264" s="246"/>
      <c r="S2264" s="246" t="s">
        <v>90</v>
      </c>
      <c r="T2264" s="246" t="s">
        <v>31</v>
      </c>
      <c r="U2264" s="246"/>
      <c r="V2264" t="str">
        <f>INDEX(樣區!H:H,MATCH(F2264,樣區!E:E,0))</f>
        <v>3月,5月</v>
      </c>
      <c r="W2264" s="3" t="str">
        <f t="shared" si="441"/>
        <v>Y</v>
      </c>
      <c r="X2264" s="3" t="str">
        <f t="shared" si="442"/>
        <v/>
      </c>
      <c r="Y2264" s="3" t="str">
        <f t="shared" si="443"/>
        <v/>
      </c>
      <c r="Z2264" s="3" t="str">
        <f t="shared" si="444"/>
        <v/>
      </c>
      <c r="AA2264" s="3" t="str">
        <f t="shared" si="445"/>
        <v/>
      </c>
      <c r="AB2264" s="249" t="str">
        <f t="shared" si="446"/>
        <v/>
      </c>
      <c r="AC2264" s="3" t="str">
        <f t="shared" si="447"/>
        <v/>
      </c>
      <c r="AD2264" s="5" t="str">
        <f t="shared" si="440"/>
        <v/>
      </c>
      <c r="AE2264" s="3" t="str">
        <f t="shared" si="448"/>
        <v/>
      </c>
      <c r="AF2264" s="3"/>
      <c r="AH2264">
        <f>MATCH(ROUND(M2264,0)&amp;ROUND(N2264,0),樣點!N:N,0)</f>
        <v>599</v>
      </c>
      <c r="AI2264" s="5">
        <f t="shared" si="449"/>
        <v>4.1666660108603537E-3</v>
      </c>
    </row>
    <row r="2265" spans="3:35">
      <c r="C2265" s="246" t="s">
        <v>1324</v>
      </c>
      <c r="D2265" s="246" t="s">
        <v>1085</v>
      </c>
      <c r="E2265" s="246" t="s">
        <v>1104</v>
      </c>
      <c r="F2265" s="246" t="s">
        <v>1105</v>
      </c>
      <c r="G2265" s="246">
        <v>2019</v>
      </c>
      <c r="H2265" s="246">
        <v>4</v>
      </c>
      <c r="I2265" s="246">
        <v>9</v>
      </c>
      <c r="J2265" s="246">
        <v>1</v>
      </c>
      <c r="K2265" s="246" t="s">
        <v>1106</v>
      </c>
      <c r="L2265" s="247">
        <v>2</v>
      </c>
      <c r="M2265" s="246">
        <v>194676</v>
      </c>
      <c r="N2265" s="246">
        <v>2566537</v>
      </c>
      <c r="O2265" s="246">
        <v>9</v>
      </c>
      <c r="P2265" s="246">
        <v>31</v>
      </c>
      <c r="Q2265" s="246">
        <v>0</v>
      </c>
      <c r="R2265" s="246"/>
      <c r="S2265" s="246" t="s">
        <v>90</v>
      </c>
      <c r="T2265" s="246" t="s">
        <v>133</v>
      </c>
      <c r="U2265" s="246"/>
      <c r="V2265" t="str">
        <f>INDEX(樣區!H:H,MATCH(F2265,樣區!E:E,0))</f>
        <v>3月,5月</v>
      </c>
      <c r="W2265" s="3" t="str">
        <f t="shared" si="441"/>
        <v>Y</v>
      </c>
      <c r="X2265" s="3" t="str">
        <f t="shared" si="442"/>
        <v/>
      </c>
      <c r="Y2265" s="3" t="str">
        <f t="shared" si="443"/>
        <v/>
      </c>
      <c r="Z2265" s="3" t="str">
        <f t="shared" si="444"/>
        <v/>
      </c>
      <c r="AA2265" s="3" t="str">
        <f t="shared" si="445"/>
        <v/>
      </c>
      <c r="AB2265" s="249" t="str">
        <f t="shared" si="446"/>
        <v/>
      </c>
      <c r="AC2265" s="3" t="str">
        <f t="shared" si="447"/>
        <v/>
      </c>
      <c r="AD2265" s="5" t="str">
        <f t="shared" si="440"/>
        <v/>
      </c>
      <c r="AE2265" s="3" t="str">
        <f t="shared" si="448"/>
        <v/>
      </c>
      <c r="AF2265" s="3"/>
      <c r="AH2265">
        <f>MATCH(ROUND(M2265,0)&amp;ROUND(N2265,0),樣點!N:N,0)</f>
        <v>600</v>
      </c>
      <c r="AI2265" s="5">
        <f t="shared" si="449"/>
        <v>4.8611109959892929E-3</v>
      </c>
    </row>
    <row r="2266" spans="3:35">
      <c r="C2266" s="246" t="s">
        <v>1324</v>
      </c>
      <c r="D2266" s="246" t="s">
        <v>1085</v>
      </c>
      <c r="E2266" s="246" t="s">
        <v>1104</v>
      </c>
      <c r="F2266" s="246" t="s">
        <v>1105</v>
      </c>
      <c r="G2266" s="246">
        <v>2019</v>
      </c>
      <c r="H2266" s="246">
        <v>4</v>
      </c>
      <c r="I2266" s="246">
        <v>9</v>
      </c>
      <c r="J2266" s="246">
        <v>1</v>
      </c>
      <c r="K2266" s="246" t="s">
        <v>1106</v>
      </c>
      <c r="L2266" s="247">
        <v>3</v>
      </c>
      <c r="M2266" s="246">
        <v>194520</v>
      </c>
      <c r="N2266" s="246">
        <v>2566409</v>
      </c>
      <c r="O2266" s="246">
        <v>9</v>
      </c>
      <c r="P2266" s="246">
        <v>38</v>
      </c>
      <c r="Q2266" s="246">
        <v>0</v>
      </c>
      <c r="R2266" s="246"/>
      <c r="S2266" s="246" t="s">
        <v>90</v>
      </c>
      <c r="T2266" s="246" t="s">
        <v>31</v>
      </c>
      <c r="U2266" s="246"/>
      <c r="V2266" t="str">
        <f>INDEX(樣區!H:H,MATCH(F2266,樣區!E:E,0))</f>
        <v>3月,5月</v>
      </c>
      <c r="W2266" s="3" t="str">
        <f t="shared" si="441"/>
        <v>Y</v>
      </c>
      <c r="X2266" s="3" t="str">
        <f t="shared" si="442"/>
        <v/>
      </c>
      <c r="Y2266" s="3" t="str">
        <f t="shared" si="443"/>
        <v/>
      </c>
      <c r="Z2266" s="3" t="str">
        <f t="shared" si="444"/>
        <v/>
      </c>
      <c r="AA2266" s="3" t="str">
        <f t="shared" si="445"/>
        <v/>
      </c>
      <c r="AB2266" s="249" t="str">
        <f t="shared" si="446"/>
        <v/>
      </c>
      <c r="AC2266" s="3" t="str">
        <f t="shared" si="447"/>
        <v/>
      </c>
      <c r="AD2266" s="5" t="str">
        <f t="shared" si="440"/>
        <v/>
      </c>
      <c r="AE2266" s="3" t="str">
        <f t="shared" si="448"/>
        <v/>
      </c>
      <c r="AF2266" s="3"/>
      <c r="AH2266">
        <f>MATCH(ROUND(M2266,0)&amp;ROUND(N2266,0),樣點!N:N,0)</f>
        <v>601</v>
      </c>
      <c r="AI2266" s="5">
        <f t="shared" si="449"/>
        <v>4.8611119855195284E-3</v>
      </c>
    </row>
    <row r="2267" spans="3:35">
      <c r="C2267" s="246" t="s">
        <v>1324</v>
      </c>
      <c r="D2267" s="246" t="s">
        <v>1085</v>
      </c>
      <c r="E2267" s="246" t="s">
        <v>1104</v>
      </c>
      <c r="F2267" s="246" t="s">
        <v>1105</v>
      </c>
      <c r="G2267" s="246">
        <v>2019</v>
      </c>
      <c r="H2267" s="246">
        <v>4</v>
      </c>
      <c r="I2267" s="246">
        <v>9</v>
      </c>
      <c r="J2267" s="246">
        <v>1</v>
      </c>
      <c r="K2267" s="246" t="s">
        <v>1106</v>
      </c>
      <c r="L2267" s="247">
        <v>4</v>
      </c>
      <c r="M2267" s="246">
        <v>194342</v>
      </c>
      <c r="N2267" s="246">
        <v>2566287</v>
      </c>
      <c r="O2267" s="246">
        <v>9</v>
      </c>
      <c r="P2267" s="246">
        <v>45</v>
      </c>
      <c r="Q2267" s="246">
        <v>0</v>
      </c>
      <c r="R2267" s="246"/>
      <c r="S2267" s="246" t="s">
        <v>90</v>
      </c>
      <c r="T2267" s="246" t="s">
        <v>31</v>
      </c>
      <c r="U2267" s="246"/>
      <c r="V2267" t="str">
        <f>INDEX(樣區!H:H,MATCH(F2267,樣區!E:E,0))</f>
        <v>3月,5月</v>
      </c>
      <c r="W2267" s="3" t="str">
        <f t="shared" si="441"/>
        <v>Y</v>
      </c>
      <c r="X2267" s="3" t="str">
        <f t="shared" si="442"/>
        <v/>
      </c>
      <c r="Y2267" s="3" t="str">
        <f t="shared" si="443"/>
        <v/>
      </c>
      <c r="Z2267" s="3" t="str">
        <f t="shared" si="444"/>
        <v/>
      </c>
      <c r="AA2267" s="3" t="str">
        <f t="shared" si="445"/>
        <v/>
      </c>
      <c r="AB2267" s="249" t="str">
        <f t="shared" si="446"/>
        <v/>
      </c>
      <c r="AC2267" s="3" t="str">
        <f t="shared" si="447"/>
        <v/>
      </c>
      <c r="AD2267" s="5" t="str">
        <f t="shared" si="440"/>
        <v/>
      </c>
      <c r="AE2267" s="3" t="str">
        <f t="shared" si="448"/>
        <v/>
      </c>
      <c r="AF2267" s="3"/>
      <c r="AH2267">
        <f>MATCH(ROUND(M2267,0)&amp;ROUND(N2267,0),樣點!N:N,0)</f>
        <v>602</v>
      </c>
      <c r="AI2267" s="5">
        <f t="shared" si="449"/>
        <v>4.8611109959892929E-3</v>
      </c>
    </row>
    <row r="2268" spans="3:35">
      <c r="C2268" s="246" t="s">
        <v>1324</v>
      </c>
      <c r="D2268" s="246" t="s">
        <v>1085</v>
      </c>
      <c r="E2268" s="246" t="s">
        <v>1104</v>
      </c>
      <c r="F2268" s="246" t="s">
        <v>1105</v>
      </c>
      <c r="G2268" s="246">
        <v>2019</v>
      </c>
      <c r="H2268" s="246">
        <v>4</v>
      </c>
      <c r="I2268" s="246">
        <v>9</v>
      </c>
      <c r="J2268" s="246">
        <v>1</v>
      </c>
      <c r="K2268" s="246" t="s">
        <v>1106</v>
      </c>
      <c r="L2268" s="247">
        <v>5</v>
      </c>
      <c r="M2268" s="246">
        <v>194318</v>
      </c>
      <c r="N2268" s="246">
        <v>2566492</v>
      </c>
      <c r="O2268" s="246">
        <v>9</v>
      </c>
      <c r="P2268" s="246">
        <v>52</v>
      </c>
      <c r="Q2268" s="246">
        <v>0</v>
      </c>
      <c r="R2268" s="246"/>
      <c r="S2268" s="246" t="s">
        <v>90</v>
      </c>
      <c r="T2268" s="246" t="s">
        <v>31</v>
      </c>
      <c r="U2268" s="246"/>
      <c r="V2268" t="str">
        <f>INDEX(樣區!H:H,MATCH(F2268,樣區!E:E,0))</f>
        <v>3月,5月</v>
      </c>
      <c r="W2268" s="3" t="str">
        <f t="shared" si="441"/>
        <v>Y</v>
      </c>
      <c r="X2268" s="3" t="str">
        <f t="shared" si="442"/>
        <v/>
      </c>
      <c r="Y2268" s="3" t="str">
        <f t="shared" si="443"/>
        <v/>
      </c>
      <c r="Z2268" s="3" t="str">
        <f t="shared" si="444"/>
        <v/>
      </c>
      <c r="AA2268" s="3" t="str">
        <f t="shared" si="445"/>
        <v/>
      </c>
      <c r="AB2268" s="249" t="str">
        <f t="shared" si="446"/>
        <v/>
      </c>
      <c r="AC2268" s="3" t="str">
        <f t="shared" si="447"/>
        <v/>
      </c>
      <c r="AD2268" s="5" t="str">
        <f t="shared" si="440"/>
        <v/>
      </c>
      <c r="AE2268" s="3" t="str">
        <f t="shared" si="448"/>
        <v/>
      </c>
      <c r="AF2268" s="3"/>
      <c r="AH2268">
        <f>MATCH(ROUND(M2268,0)&amp;ROUND(N2268,0),樣點!N:N,0)</f>
        <v>603</v>
      </c>
      <c r="AI2268" s="5">
        <f t="shared" si="449"/>
        <v>5.5555549915879965E-3</v>
      </c>
    </row>
    <row r="2269" spans="3:35">
      <c r="C2269" s="246" t="s">
        <v>1324</v>
      </c>
      <c r="D2269" s="246" t="s">
        <v>1085</v>
      </c>
      <c r="E2269" s="246" t="s">
        <v>1104</v>
      </c>
      <c r="F2269" s="246" t="s">
        <v>1105</v>
      </c>
      <c r="G2269" s="246">
        <v>2019</v>
      </c>
      <c r="H2269" s="246">
        <v>4</v>
      </c>
      <c r="I2269" s="246">
        <v>9</v>
      </c>
      <c r="J2269" s="246">
        <v>1</v>
      </c>
      <c r="K2269" s="246" t="s">
        <v>1106</v>
      </c>
      <c r="L2269" s="247">
        <v>6</v>
      </c>
      <c r="M2269" s="246">
        <v>194145</v>
      </c>
      <c r="N2269" s="246">
        <v>2566354</v>
      </c>
      <c r="O2269" s="246">
        <v>10</v>
      </c>
      <c r="P2269" s="246">
        <v>0</v>
      </c>
      <c r="Q2269" s="246">
        <v>0</v>
      </c>
      <c r="R2269" s="246"/>
      <c r="S2269" s="246" t="s">
        <v>90</v>
      </c>
      <c r="T2269" s="246" t="s">
        <v>31</v>
      </c>
      <c r="U2269" s="246"/>
      <c r="V2269" t="str">
        <f>INDEX(樣區!H:H,MATCH(F2269,樣區!E:E,0))</f>
        <v>3月,5月</v>
      </c>
      <c r="W2269" s="3" t="str">
        <f t="shared" si="441"/>
        <v>Y</v>
      </c>
      <c r="X2269" s="3" t="str">
        <f t="shared" si="442"/>
        <v/>
      </c>
      <c r="Y2269" s="3" t="str">
        <f t="shared" si="443"/>
        <v>時間太晚</v>
      </c>
      <c r="Z2269" s="3" t="str">
        <f t="shared" si="444"/>
        <v/>
      </c>
      <c r="AA2269" s="3" t="str">
        <f t="shared" si="445"/>
        <v/>
      </c>
      <c r="AB2269" s="249" t="str">
        <f t="shared" si="446"/>
        <v/>
      </c>
      <c r="AC2269" s="3" t="str">
        <f t="shared" si="447"/>
        <v/>
      </c>
      <c r="AD2269" s="5" t="str">
        <f t="shared" si="440"/>
        <v/>
      </c>
      <c r="AE2269" s="3" t="str">
        <f t="shared" si="448"/>
        <v/>
      </c>
      <c r="AF2269" s="3"/>
      <c r="AH2269">
        <f>MATCH(ROUND(M2269,0)&amp;ROUND(N2269,0),樣點!N:N,0)</f>
        <v>604</v>
      </c>
      <c r="AI2269" s="5" t="str">
        <f t="shared" si="449"/>
        <v/>
      </c>
    </row>
    <row r="2270" spans="3:35">
      <c r="C2270" s="246" t="s">
        <v>1324</v>
      </c>
      <c r="D2270" s="246" t="s">
        <v>1085</v>
      </c>
      <c r="E2270" s="246" t="s">
        <v>1107</v>
      </c>
      <c r="F2270" s="246" t="s">
        <v>1108</v>
      </c>
      <c r="G2270" s="246">
        <v>2019</v>
      </c>
      <c r="H2270" s="246">
        <v>4</v>
      </c>
      <c r="I2270" s="246">
        <v>12</v>
      </c>
      <c r="J2270" s="246">
        <v>1</v>
      </c>
      <c r="K2270" s="246" t="s">
        <v>1109</v>
      </c>
      <c r="L2270" s="247">
        <v>1</v>
      </c>
      <c r="M2270" s="246">
        <v>194847</v>
      </c>
      <c r="N2270" s="246">
        <v>2553240</v>
      </c>
      <c r="O2270" s="246">
        <v>9</v>
      </c>
      <c r="P2270" s="246">
        <v>18</v>
      </c>
      <c r="Q2270" s="246">
        <v>0</v>
      </c>
      <c r="R2270" s="246"/>
      <c r="S2270" s="246" t="s">
        <v>90</v>
      </c>
      <c r="T2270" s="246" t="s">
        <v>26</v>
      </c>
      <c r="U2270" s="246"/>
      <c r="V2270" t="str">
        <f>INDEX(樣區!H:H,MATCH(F2270,樣區!E:E,0))</f>
        <v>3月,5月</v>
      </c>
      <c r="W2270" s="3" t="str">
        <f t="shared" si="441"/>
        <v>Y</v>
      </c>
      <c r="X2270" s="3" t="str">
        <f t="shared" si="442"/>
        <v/>
      </c>
      <c r="Y2270" s="3" t="str">
        <f t="shared" si="443"/>
        <v/>
      </c>
      <c r="Z2270" s="3" t="str">
        <f t="shared" si="444"/>
        <v/>
      </c>
      <c r="AA2270" s="3" t="str">
        <f t="shared" si="445"/>
        <v/>
      </c>
      <c r="AB2270" s="249" t="str">
        <f t="shared" si="446"/>
        <v/>
      </c>
      <c r="AC2270" s="3" t="str">
        <f t="shared" si="447"/>
        <v/>
      </c>
      <c r="AD2270" s="5" t="str">
        <f t="shared" si="440"/>
        <v/>
      </c>
      <c r="AE2270" s="3" t="str">
        <f t="shared" si="448"/>
        <v/>
      </c>
      <c r="AF2270" s="3"/>
      <c r="AH2270">
        <f>MATCH(ROUND(M2270,0)&amp;ROUND(N2270,0),樣點!N:N,0)</f>
        <v>605</v>
      </c>
      <c r="AI2270" s="5">
        <f t="shared" si="449"/>
        <v>5.5555549915879965E-3</v>
      </c>
    </row>
    <row r="2271" spans="3:35">
      <c r="C2271" s="246" t="s">
        <v>1324</v>
      </c>
      <c r="D2271" s="246" t="s">
        <v>1085</v>
      </c>
      <c r="E2271" s="246" t="s">
        <v>1107</v>
      </c>
      <c r="F2271" s="246" t="s">
        <v>1108</v>
      </c>
      <c r="G2271" s="246">
        <v>2019</v>
      </c>
      <c r="H2271" s="246">
        <v>4</v>
      </c>
      <c r="I2271" s="246">
        <v>12</v>
      </c>
      <c r="J2271" s="246">
        <v>1</v>
      </c>
      <c r="K2271" s="246" t="s">
        <v>1109</v>
      </c>
      <c r="L2271" s="247">
        <v>2</v>
      </c>
      <c r="M2271" s="246">
        <v>194874</v>
      </c>
      <c r="N2271" s="246">
        <v>2553036</v>
      </c>
      <c r="O2271" s="246">
        <v>9</v>
      </c>
      <c r="P2271" s="246">
        <v>26</v>
      </c>
      <c r="Q2271" s="246">
        <v>0</v>
      </c>
      <c r="R2271" s="246"/>
      <c r="S2271" s="246" t="s">
        <v>90</v>
      </c>
      <c r="T2271" s="246" t="s">
        <v>26</v>
      </c>
      <c r="U2271" s="246"/>
      <c r="V2271" t="str">
        <f>INDEX(樣區!H:H,MATCH(F2271,樣區!E:E,0))</f>
        <v>3月,5月</v>
      </c>
      <c r="W2271" s="3" t="str">
        <f t="shared" si="441"/>
        <v>Y</v>
      </c>
      <c r="X2271" s="3" t="str">
        <f t="shared" si="442"/>
        <v/>
      </c>
      <c r="Y2271" s="3" t="str">
        <f t="shared" si="443"/>
        <v/>
      </c>
      <c r="Z2271" s="3" t="str">
        <f t="shared" si="444"/>
        <v/>
      </c>
      <c r="AA2271" s="3" t="str">
        <f t="shared" si="445"/>
        <v/>
      </c>
      <c r="AB2271" s="249" t="str">
        <f t="shared" si="446"/>
        <v/>
      </c>
      <c r="AC2271" s="3" t="str">
        <f t="shared" si="447"/>
        <v/>
      </c>
      <c r="AD2271" s="5" t="str">
        <f t="shared" si="440"/>
        <v/>
      </c>
      <c r="AE2271" s="3" t="str">
        <f t="shared" si="448"/>
        <v/>
      </c>
      <c r="AF2271" s="3"/>
      <c r="AH2271">
        <f>MATCH(ROUND(M2271,0)&amp;ROUND(N2271,0),樣點!N:N,0)</f>
        <v>606</v>
      </c>
      <c r="AI2271" s="5">
        <f t="shared" si="449"/>
        <v>5.555555981118232E-3</v>
      </c>
    </row>
    <row r="2272" spans="3:35">
      <c r="C2272" s="246" t="s">
        <v>1324</v>
      </c>
      <c r="D2272" s="246" t="s">
        <v>1085</v>
      </c>
      <c r="E2272" s="246" t="s">
        <v>1107</v>
      </c>
      <c r="F2272" s="246" t="s">
        <v>1108</v>
      </c>
      <c r="G2272" s="246">
        <v>2019</v>
      </c>
      <c r="H2272" s="246">
        <v>4</v>
      </c>
      <c r="I2272" s="246">
        <v>12</v>
      </c>
      <c r="J2272" s="246">
        <v>1</v>
      </c>
      <c r="K2272" s="246" t="s">
        <v>1109</v>
      </c>
      <c r="L2272" s="247">
        <v>3</v>
      </c>
      <c r="M2272" s="246">
        <v>194888</v>
      </c>
      <c r="N2272" s="246">
        <v>2552828</v>
      </c>
      <c r="O2272" s="246">
        <v>9</v>
      </c>
      <c r="P2272" s="246">
        <v>34</v>
      </c>
      <c r="Q2272" s="246">
        <v>0</v>
      </c>
      <c r="R2272" s="246"/>
      <c r="S2272" s="246" t="s">
        <v>90</v>
      </c>
      <c r="T2272" s="246" t="s">
        <v>26</v>
      </c>
      <c r="U2272" s="246"/>
      <c r="V2272" t="str">
        <f>INDEX(樣區!H:H,MATCH(F2272,樣區!E:E,0))</f>
        <v>3月,5月</v>
      </c>
      <c r="W2272" s="3" t="str">
        <f t="shared" si="441"/>
        <v>Y</v>
      </c>
      <c r="X2272" s="3" t="str">
        <f t="shared" si="442"/>
        <v/>
      </c>
      <c r="Y2272" s="3" t="str">
        <f t="shared" si="443"/>
        <v/>
      </c>
      <c r="Z2272" s="3" t="str">
        <f t="shared" si="444"/>
        <v/>
      </c>
      <c r="AA2272" s="3" t="str">
        <f t="shared" si="445"/>
        <v/>
      </c>
      <c r="AB2272" s="249" t="str">
        <f t="shared" si="446"/>
        <v/>
      </c>
      <c r="AC2272" s="3" t="str">
        <f t="shared" si="447"/>
        <v/>
      </c>
      <c r="AD2272" s="5" t="str">
        <f t="shared" si="440"/>
        <v/>
      </c>
      <c r="AE2272" s="3" t="str">
        <f t="shared" si="448"/>
        <v/>
      </c>
      <c r="AF2272" s="3"/>
      <c r="AH2272">
        <f>MATCH(ROUND(M2272,0)&amp;ROUND(N2272,0),樣點!N:N,0)</f>
        <v>607</v>
      </c>
      <c r="AI2272" s="5">
        <f t="shared" si="449"/>
        <v>4.8611109959892929E-3</v>
      </c>
    </row>
    <row r="2273" spans="3:35">
      <c r="C2273" s="246" t="s">
        <v>1324</v>
      </c>
      <c r="D2273" s="246" t="s">
        <v>1085</v>
      </c>
      <c r="E2273" s="246" t="s">
        <v>1107</v>
      </c>
      <c r="F2273" s="246" t="s">
        <v>1108</v>
      </c>
      <c r="G2273" s="246">
        <v>2019</v>
      </c>
      <c r="H2273" s="246">
        <v>4</v>
      </c>
      <c r="I2273" s="246">
        <v>12</v>
      </c>
      <c r="J2273" s="246">
        <v>1</v>
      </c>
      <c r="K2273" s="246" t="s">
        <v>1109</v>
      </c>
      <c r="L2273" s="247">
        <v>4</v>
      </c>
      <c r="M2273" s="246">
        <v>195071</v>
      </c>
      <c r="N2273" s="246">
        <v>2552739</v>
      </c>
      <c r="O2273" s="246">
        <v>9</v>
      </c>
      <c r="P2273" s="246">
        <v>41</v>
      </c>
      <c r="Q2273" s="246">
        <v>0</v>
      </c>
      <c r="R2273" s="246"/>
      <c r="S2273" s="246" t="s">
        <v>90</v>
      </c>
      <c r="T2273" s="246" t="s">
        <v>26</v>
      </c>
      <c r="U2273" s="246"/>
      <c r="V2273" t="str">
        <f>INDEX(樣區!H:H,MATCH(F2273,樣區!E:E,0))</f>
        <v>3月,5月</v>
      </c>
      <c r="W2273" s="3" t="str">
        <f t="shared" si="441"/>
        <v>Y</v>
      </c>
      <c r="X2273" s="3" t="str">
        <f t="shared" si="442"/>
        <v/>
      </c>
      <c r="Y2273" s="3" t="str">
        <f t="shared" si="443"/>
        <v/>
      </c>
      <c r="Z2273" s="3" t="str">
        <f t="shared" si="444"/>
        <v/>
      </c>
      <c r="AA2273" s="3" t="str">
        <f t="shared" si="445"/>
        <v/>
      </c>
      <c r="AB2273" s="249" t="str">
        <f t="shared" si="446"/>
        <v/>
      </c>
      <c r="AC2273" s="3" t="str">
        <f t="shared" si="447"/>
        <v/>
      </c>
      <c r="AD2273" s="5" t="str">
        <f t="shared" si="440"/>
        <v/>
      </c>
      <c r="AE2273" s="3" t="str">
        <f t="shared" si="448"/>
        <v/>
      </c>
      <c r="AF2273" s="3"/>
      <c r="AH2273">
        <f>MATCH(ROUND(M2273,0)&amp;ROUND(N2273,0),樣點!N:N,0)</f>
        <v>608</v>
      </c>
      <c r="AI2273" s="5">
        <f t="shared" si="449"/>
        <v>4.1666660108603537E-3</v>
      </c>
    </row>
    <row r="2274" spans="3:35">
      <c r="C2274" s="246" t="s">
        <v>1324</v>
      </c>
      <c r="D2274" s="246" t="s">
        <v>1085</v>
      </c>
      <c r="E2274" s="246" t="s">
        <v>1107</v>
      </c>
      <c r="F2274" s="246" t="s">
        <v>1108</v>
      </c>
      <c r="G2274" s="246">
        <v>2019</v>
      </c>
      <c r="H2274" s="246">
        <v>4</v>
      </c>
      <c r="I2274" s="246">
        <v>12</v>
      </c>
      <c r="J2274" s="246">
        <v>1</v>
      </c>
      <c r="K2274" s="246" t="s">
        <v>1109</v>
      </c>
      <c r="L2274" s="247">
        <v>5</v>
      </c>
      <c r="M2274" s="246">
        <v>195218</v>
      </c>
      <c r="N2274" s="246">
        <v>2552594</v>
      </c>
      <c r="O2274" s="246">
        <v>9</v>
      </c>
      <c r="P2274" s="246">
        <v>47</v>
      </c>
      <c r="Q2274" s="246">
        <v>0</v>
      </c>
      <c r="R2274" s="246"/>
      <c r="S2274" s="246" t="s">
        <v>90</v>
      </c>
      <c r="T2274" s="246" t="s">
        <v>26</v>
      </c>
      <c r="U2274" s="246"/>
      <c r="V2274" t="str">
        <f>INDEX(樣區!H:H,MATCH(F2274,樣區!E:E,0))</f>
        <v>3月,5月</v>
      </c>
      <c r="W2274" s="3" t="str">
        <f t="shared" si="441"/>
        <v>Y</v>
      </c>
      <c r="X2274" s="3" t="str">
        <f t="shared" si="442"/>
        <v/>
      </c>
      <c r="Y2274" s="3" t="str">
        <f t="shared" si="443"/>
        <v/>
      </c>
      <c r="Z2274" s="3" t="str">
        <f t="shared" si="444"/>
        <v/>
      </c>
      <c r="AA2274" s="3" t="str">
        <f t="shared" si="445"/>
        <v/>
      </c>
      <c r="AB2274" s="249" t="str">
        <f t="shared" si="446"/>
        <v/>
      </c>
      <c r="AC2274" s="3" t="str">
        <f t="shared" si="447"/>
        <v/>
      </c>
      <c r="AD2274" s="5" t="str">
        <f t="shared" si="440"/>
        <v/>
      </c>
      <c r="AE2274" s="3" t="str">
        <f t="shared" si="448"/>
        <v/>
      </c>
      <c r="AF2274" s="3"/>
      <c r="AH2274">
        <f>MATCH(ROUND(M2274,0)&amp;ROUND(N2274,0),樣點!N:N,0)</f>
        <v>609</v>
      </c>
      <c r="AI2274" s="5">
        <f t="shared" si="449"/>
        <v>4.8611119855195284E-3</v>
      </c>
    </row>
    <row r="2275" spans="3:35">
      <c r="C2275" s="246" t="s">
        <v>1324</v>
      </c>
      <c r="D2275" s="246" t="s">
        <v>1085</v>
      </c>
      <c r="E2275" s="246" t="s">
        <v>1107</v>
      </c>
      <c r="F2275" s="246" t="s">
        <v>1108</v>
      </c>
      <c r="G2275" s="246">
        <v>2019</v>
      </c>
      <c r="H2275" s="246">
        <v>4</v>
      </c>
      <c r="I2275" s="246">
        <v>12</v>
      </c>
      <c r="J2275" s="246">
        <v>1</v>
      </c>
      <c r="K2275" s="246" t="s">
        <v>1109</v>
      </c>
      <c r="L2275" s="247">
        <v>6</v>
      </c>
      <c r="M2275" s="246">
        <v>195323</v>
      </c>
      <c r="N2275" s="246">
        <v>2552412</v>
      </c>
      <c r="O2275" s="246">
        <v>9</v>
      </c>
      <c r="P2275" s="246">
        <v>54</v>
      </c>
      <c r="Q2275" s="246">
        <v>0</v>
      </c>
      <c r="R2275" s="246"/>
      <c r="S2275" s="246" t="s">
        <v>90</v>
      </c>
      <c r="T2275" s="246" t="s">
        <v>26</v>
      </c>
      <c r="U2275" s="246"/>
      <c r="V2275" t="str">
        <f>INDEX(樣區!H:H,MATCH(F2275,樣區!E:E,0))</f>
        <v>3月,5月</v>
      </c>
      <c r="W2275" s="3" t="str">
        <f t="shared" si="441"/>
        <v>Y</v>
      </c>
      <c r="X2275" s="3" t="str">
        <f t="shared" si="442"/>
        <v/>
      </c>
      <c r="Y2275" s="3" t="str">
        <f t="shared" si="443"/>
        <v/>
      </c>
      <c r="Z2275" s="3" t="str">
        <f t="shared" si="444"/>
        <v/>
      </c>
      <c r="AA2275" s="3" t="str">
        <f t="shared" si="445"/>
        <v/>
      </c>
      <c r="AB2275" s="249" t="str">
        <f t="shared" si="446"/>
        <v/>
      </c>
      <c r="AC2275" s="3" t="str">
        <f t="shared" si="447"/>
        <v/>
      </c>
      <c r="AD2275" s="5" t="str">
        <f t="shared" si="440"/>
        <v/>
      </c>
      <c r="AE2275" s="3" t="str">
        <f t="shared" si="448"/>
        <v/>
      </c>
      <c r="AF2275" s="3"/>
      <c r="AH2275">
        <f>MATCH(ROUND(M2275,0)&amp;ROUND(N2275,0),樣點!N:N,0)</f>
        <v>610</v>
      </c>
      <c r="AI2275" s="5" t="str">
        <f t="shared" si="449"/>
        <v/>
      </c>
    </row>
    <row r="2276" spans="3:35">
      <c r="C2276" s="246" t="s">
        <v>1324</v>
      </c>
      <c r="D2276" s="246" t="s">
        <v>1085</v>
      </c>
      <c r="E2276" s="246" t="s">
        <v>1110</v>
      </c>
      <c r="F2276" s="246" t="s">
        <v>1111</v>
      </c>
      <c r="G2276" s="246">
        <v>2019</v>
      </c>
      <c r="H2276" s="246">
        <v>4</v>
      </c>
      <c r="I2276" s="246">
        <v>17</v>
      </c>
      <c r="J2276" s="246">
        <v>1</v>
      </c>
      <c r="K2276" s="246" t="s">
        <v>1112</v>
      </c>
      <c r="L2276" s="247">
        <v>1</v>
      </c>
      <c r="M2276" s="246">
        <v>199733</v>
      </c>
      <c r="N2276" s="246">
        <v>2553567</v>
      </c>
      <c r="O2276" s="246">
        <v>8</v>
      </c>
      <c r="P2276" s="246">
        <v>45</v>
      </c>
      <c r="Q2276" s="246">
        <v>0</v>
      </c>
      <c r="R2276" s="246"/>
      <c r="S2276" s="246" t="s">
        <v>90</v>
      </c>
      <c r="T2276" s="246" t="s">
        <v>30</v>
      </c>
      <c r="U2276" s="246"/>
      <c r="V2276" t="str">
        <f>INDEX(樣區!H:H,MATCH(F2276,樣區!E:E,0))</f>
        <v>3月,5月</v>
      </c>
      <c r="W2276" s="3" t="str">
        <f t="shared" si="441"/>
        <v>Y</v>
      </c>
      <c r="X2276" s="3" t="str">
        <f t="shared" si="442"/>
        <v/>
      </c>
      <c r="Y2276" s="3" t="str">
        <f t="shared" si="443"/>
        <v/>
      </c>
      <c r="Z2276" s="3" t="str">
        <f t="shared" si="444"/>
        <v/>
      </c>
      <c r="AA2276" s="3" t="str">
        <f t="shared" si="445"/>
        <v/>
      </c>
      <c r="AB2276" s="249" t="str">
        <f t="shared" si="446"/>
        <v/>
      </c>
      <c r="AC2276" s="3" t="str">
        <f t="shared" si="447"/>
        <v/>
      </c>
      <c r="AD2276" s="5" t="str">
        <f t="shared" si="440"/>
        <v/>
      </c>
      <c r="AE2276" s="3" t="str">
        <f t="shared" si="448"/>
        <v/>
      </c>
      <c r="AF2276" s="3"/>
      <c r="AH2276">
        <f>MATCH(ROUND(M2276,0)&amp;ROUND(N2276,0),樣點!N:N,0)</f>
        <v>611</v>
      </c>
      <c r="AI2276" s="5">
        <f t="shared" si="449"/>
        <v>8.333332953043282E-3</v>
      </c>
    </row>
    <row r="2277" spans="3:35">
      <c r="C2277" s="246" t="s">
        <v>1324</v>
      </c>
      <c r="D2277" s="246" t="s">
        <v>1085</v>
      </c>
      <c r="E2277" s="246" t="s">
        <v>1110</v>
      </c>
      <c r="F2277" s="246" t="s">
        <v>1111</v>
      </c>
      <c r="G2277" s="246">
        <v>2019</v>
      </c>
      <c r="H2277" s="246">
        <v>4</v>
      </c>
      <c r="I2277" s="246">
        <v>17</v>
      </c>
      <c r="J2277" s="246">
        <v>1</v>
      </c>
      <c r="K2277" s="246" t="s">
        <v>1112</v>
      </c>
      <c r="L2277" s="247">
        <v>2</v>
      </c>
      <c r="M2277" s="246">
        <v>199814</v>
      </c>
      <c r="N2277" s="246">
        <v>2553766</v>
      </c>
      <c r="O2277" s="246">
        <v>8</v>
      </c>
      <c r="P2277" s="246">
        <v>57</v>
      </c>
      <c r="Q2277" s="246">
        <v>0</v>
      </c>
      <c r="R2277" s="246"/>
      <c r="S2277" s="246" t="s">
        <v>90</v>
      </c>
      <c r="T2277" s="246" t="s">
        <v>26</v>
      </c>
      <c r="U2277" s="246"/>
      <c r="V2277" t="str">
        <f>INDEX(樣區!H:H,MATCH(F2277,樣區!E:E,0))</f>
        <v>3月,5月</v>
      </c>
      <c r="W2277" s="3" t="str">
        <f t="shared" si="441"/>
        <v>Y</v>
      </c>
      <c r="X2277" s="3" t="str">
        <f t="shared" si="442"/>
        <v/>
      </c>
      <c r="Y2277" s="3" t="str">
        <f t="shared" si="443"/>
        <v/>
      </c>
      <c r="Z2277" s="3" t="str">
        <f t="shared" si="444"/>
        <v/>
      </c>
      <c r="AA2277" s="3" t="str">
        <f t="shared" si="445"/>
        <v/>
      </c>
      <c r="AB2277" s="249" t="str">
        <f t="shared" si="446"/>
        <v/>
      </c>
      <c r="AC2277" s="3" t="str">
        <f t="shared" si="447"/>
        <v/>
      </c>
      <c r="AD2277" s="5" t="str">
        <f t="shared" si="440"/>
        <v/>
      </c>
      <c r="AE2277" s="3" t="str">
        <f t="shared" si="448"/>
        <v/>
      </c>
      <c r="AF2277" s="3"/>
      <c r="AH2277">
        <f>MATCH(ROUND(M2277,0)&amp;ROUND(N2277,0),樣點!N:N,0)</f>
        <v>612</v>
      </c>
      <c r="AI2277" s="5">
        <f t="shared" si="449"/>
        <v>8.3333340007811785E-3</v>
      </c>
    </row>
    <row r="2278" spans="3:35">
      <c r="C2278" s="246" t="s">
        <v>1324</v>
      </c>
      <c r="D2278" s="246" t="s">
        <v>1085</v>
      </c>
      <c r="E2278" s="246" t="s">
        <v>1110</v>
      </c>
      <c r="F2278" s="246" t="s">
        <v>1111</v>
      </c>
      <c r="G2278" s="246">
        <v>2019</v>
      </c>
      <c r="H2278" s="246">
        <v>4</v>
      </c>
      <c r="I2278" s="246">
        <v>17</v>
      </c>
      <c r="J2278" s="246">
        <v>1</v>
      </c>
      <c r="K2278" s="246" t="s">
        <v>1112</v>
      </c>
      <c r="L2278" s="247">
        <v>3</v>
      </c>
      <c r="M2278" s="246">
        <v>199864</v>
      </c>
      <c r="N2278" s="246">
        <v>2553961</v>
      </c>
      <c r="O2278" s="246">
        <v>9</v>
      </c>
      <c r="P2278" s="246">
        <v>9</v>
      </c>
      <c r="Q2278" s="246">
        <v>0</v>
      </c>
      <c r="R2278" s="246"/>
      <c r="S2278" s="246" t="s">
        <v>90</v>
      </c>
      <c r="T2278" s="246" t="s">
        <v>26</v>
      </c>
      <c r="U2278" s="246"/>
      <c r="V2278" t="str">
        <f>INDEX(樣區!H:H,MATCH(F2278,樣區!E:E,0))</f>
        <v>3月,5月</v>
      </c>
      <c r="W2278" s="3" t="str">
        <f t="shared" si="441"/>
        <v>Y</v>
      </c>
      <c r="X2278" s="3" t="str">
        <f t="shared" si="442"/>
        <v/>
      </c>
      <c r="Y2278" s="3" t="str">
        <f t="shared" si="443"/>
        <v/>
      </c>
      <c r="Z2278" s="3" t="str">
        <f t="shared" si="444"/>
        <v/>
      </c>
      <c r="AA2278" s="3" t="str">
        <f t="shared" si="445"/>
        <v/>
      </c>
      <c r="AB2278" s="249" t="str">
        <f t="shared" si="446"/>
        <v/>
      </c>
      <c r="AC2278" s="3" t="str">
        <f t="shared" si="447"/>
        <v/>
      </c>
      <c r="AD2278" s="5" t="str">
        <f t="shared" si="440"/>
        <v/>
      </c>
      <c r="AE2278" s="3" t="str">
        <f t="shared" si="448"/>
        <v/>
      </c>
      <c r="AF2278" s="3"/>
      <c r="AH2278">
        <f>MATCH(ROUND(M2278,0)&amp;ROUND(N2278,0),樣點!N:N,0)</f>
        <v>613</v>
      </c>
      <c r="AI2278" s="5">
        <f t="shared" si="449"/>
        <v>9.0277770068496466E-3</v>
      </c>
    </row>
    <row r="2279" spans="3:35">
      <c r="C2279" s="246" t="s">
        <v>1324</v>
      </c>
      <c r="D2279" s="246" t="s">
        <v>1085</v>
      </c>
      <c r="E2279" s="246" t="s">
        <v>1110</v>
      </c>
      <c r="F2279" s="246" t="s">
        <v>1111</v>
      </c>
      <c r="G2279" s="246">
        <v>2019</v>
      </c>
      <c r="H2279" s="246">
        <v>4</v>
      </c>
      <c r="I2279" s="246">
        <v>17</v>
      </c>
      <c r="J2279" s="246">
        <v>1</v>
      </c>
      <c r="K2279" s="246" t="s">
        <v>1112</v>
      </c>
      <c r="L2279" s="247">
        <v>4</v>
      </c>
      <c r="M2279" s="246">
        <v>199956</v>
      </c>
      <c r="N2279" s="246">
        <v>2554145</v>
      </c>
      <c r="O2279" s="246">
        <v>9</v>
      </c>
      <c r="P2279" s="246">
        <v>22</v>
      </c>
      <c r="Q2279" s="246">
        <v>0</v>
      </c>
      <c r="R2279" s="246"/>
      <c r="S2279" s="246" t="s">
        <v>90</v>
      </c>
      <c r="T2279" s="246" t="s">
        <v>26</v>
      </c>
      <c r="U2279" s="246"/>
      <c r="V2279" t="str">
        <f>INDEX(樣區!H:H,MATCH(F2279,樣區!E:E,0))</f>
        <v>3月,5月</v>
      </c>
      <c r="W2279" s="3" t="str">
        <f t="shared" si="441"/>
        <v>Y</v>
      </c>
      <c r="X2279" s="3" t="str">
        <f t="shared" si="442"/>
        <v/>
      </c>
      <c r="Y2279" s="3" t="str">
        <f t="shared" si="443"/>
        <v/>
      </c>
      <c r="Z2279" s="3" t="str">
        <f t="shared" si="444"/>
        <v/>
      </c>
      <c r="AA2279" s="3" t="str">
        <f t="shared" si="445"/>
        <v/>
      </c>
      <c r="AB2279" s="249" t="str">
        <f t="shared" si="446"/>
        <v/>
      </c>
      <c r="AC2279" s="3" t="str">
        <f t="shared" si="447"/>
        <v/>
      </c>
      <c r="AD2279" s="5" t="str">
        <f t="shared" si="440"/>
        <v/>
      </c>
      <c r="AE2279" s="3" t="str">
        <f t="shared" si="448"/>
        <v/>
      </c>
      <c r="AF2279" s="3"/>
      <c r="AH2279">
        <f>MATCH(ROUND(M2279,0)&amp;ROUND(N2279,0),樣點!N:N,0)</f>
        <v>614</v>
      </c>
      <c r="AI2279" s="5">
        <f t="shared" si="449"/>
        <v>1.0416667035315186E-2</v>
      </c>
    </row>
    <row r="2280" spans="3:35">
      <c r="C2280" s="246" t="s">
        <v>1324</v>
      </c>
      <c r="D2280" s="246" t="s">
        <v>1085</v>
      </c>
      <c r="E2280" s="246" t="s">
        <v>1110</v>
      </c>
      <c r="F2280" s="246" t="s">
        <v>1111</v>
      </c>
      <c r="G2280" s="246">
        <v>2019</v>
      </c>
      <c r="H2280" s="246">
        <v>4</v>
      </c>
      <c r="I2280" s="246">
        <v>17</v>
      </c>
      <c r="J2280" s="246">
        <v>1</v>
      </c>
      <c r="K2280" s="246" t="s">
        <v>1112</v>
      </c>
      <c r="L2280" s="247">
        <v>5</v>
      </c>
      <c r="M2280" s="246">
        <v>200014</v>
      </c>
      <c r="N2280" s="246">
        <v>2554340</v>
      </c>
      <c r="O2280" s="246">
        <v>9</v>
      </c>
      <c r="P2280" s="246">
        <v>37</v>
      </c>
      <c r="Q2280" s="246">
        <v>0</v>
      </c>
      <c r="R2280" s="246"/>
      <c r="S2280" s="246" t="s">
        <v>90</v>
      </c>
      <c r="T2280" s="246" t="s">
        <v>26</v>
      </c>
      <c r="U2280" s="246"/>
      <c r="V2280" t="str">
        <f>INDEX(樣區!H:H,MATCH(F2280,樣區!E:E,0))</f>
        <v>3月,5月</v>
      </c>
      <c r="W2280" s="3" t="str">
        <f t="shared" si="441"/>
        <v>Y</v>
      </c>
      <c r="X2280" s="3" t="str">
        <f t="shared" si="442"/>
        <v/>
      </c>
      <c r="Y2280" s="3" t="str">
        <f t="shared" si="443"/>
        <v/>
      </c>
      <c r="Z2280" s="3" t="str">
        <f t="shared" si="444"/>
        <v/>
      </c>
      <c r="AA2280" s="3" t="str">
        <f t="shared" si="445"/>
        <v/>
      </c>
      <c r="AB2280" s="249" t="str">
        <f t="shared" si="446"/>
        <v/>
      </c>
      <c r="AC2280" s="3" t="str">
        <f t="shared" si="447"/>
        <v/>
      </c>
      <c r="AD2280" s="5" t="str">
        <f t="shared" si="440"/>
        <v/>
      </c>
      <c r="AE2280" s="3" t="str">
        <f t="shared" si="448"/>
        <v/>
      </c>
      <c r="AF2280" s="3"/>
      <c r="AH2280">
        <f>MATCH(ROUND(M2280,0)&amp;ROUND(N2280,0),樣點!N:N,0)</f>
        <v>615</v>
      </c>
      <c r="AI2280" s="5">
        <f t="shared" si="449"/>
        <v>1.0416666977107525E-2</v>
      </c>
    </row>
    <row r="2281" spans="3:35">
      <c r="C2281" s="246" t="s">
        <v>1324</v>
      </c>
      <c r="D2281" s="246" t="s">
        <v>1085</v>
      </c>
      <c r="E2281" s="246" t="s">
        <v>1110</v>
      </c>
      <c r="F2281" s="246" t="s">
        <v>1111</v>
      </c>
      <c r="G2281" s="246">
        <v>2019</v>
      </c>
      <c r="H2281" s="246">
        <v>4</v>
      </c>
      <c r="I2281" s="246">
        <v>17</v>
      </c>
      <c r="J2281" s="246">
        <v>1</v>
      </c>
      <c r="K2281" s="246" t="s">
        <v>1112</v>
      </c>
      <c r="L2281" s="247">
        <v>6</v>
      </c>
      <c r="M2281" s="246">
        <v>200002</v>
      </c>
      <c r="N2281" s="246">
        <v>2554544</v>
      </c>
      <c r="O2281" s="246">
        <v>9</v>
      </c>
      <c r="P2281" s="246">
        <v>52</v>
      </c>
      <c r="Q2281" s="246">
        <v>0</v>
      </c>
      <c r="R2281" s="246"/>
      <c r="S2281" s="246" t="s">
        <v>90</v>
      </c>
      <c r="T2281" s="246" t="s">
        <v>26</v>
      </c>
      <c r="U2281" s="246"/>
      <c r="V2281" t="str">
        <f>INDEX(樣區!H:H,MATCH(F2281,樣區!E:E,0))</f>
        <v>3月,5月</v>
      </c>
      <c r="W2281" s="3" t="str">
        <f t="shared" si="441"/>
        <v>Y</v>
      </c>
      <c r="X2281" s="3" t="str">
        <f t="shared" si="442"/>
        <v/>
      </c>
      <c r="Y2281" s="3" t="str">
        <f t="shared" si="443"/>
        <v/>
      </c>
      <c r="Z2281" s="3" t="str">
        <f t="shared" si="444"/>
        <v/>
      </c>
      <c r="AA2281" s="3" t="str">
        <f t="shared" si="445"/>
        <v/>
      </c>
      <c r="AB2281" s="249" t="str">
        <f t="shared" si="446"/>
        <v/>
      </c>
      <c r="AC2281" s="3" t="str">
        <f t="shared" si="447"/>
        <v/>
      </c>
      <c r="AD2281" s="5" t="str">
        <f t="shared" si="440"/>
        <v/>
      </c>
      <c r="AE2281" s="3" t="str">
        <f t="shared" si="448"/>
        <v/>
      </c>
      <c r="AF2281" s="3"/>
      <c r="AH2281">
        <f>MATCH(ROUND(M2281,0)&amp;ROUND(N2281,0),樣點!N:N,0)</f>
        <v>616</v>
      </c>
      <c r="AI2281" s="5" t="str">
        <f t="shared" si="449"/>
        <v/>
      </c>
    </row>
    <row r="2282" spans="3:35">
      <c r="C2282" s="246" t="s">
        <v>1324</v>
      </c>
      <c r="D2282" s="246" t="s">
        <v>1085</v>
      </c>
      <c r="E2282" s="246" t="s">
        <v>1113</v>
      </c>
      <c r="F2282" s="246" t="s">
        <v>1114</v>
      </c>
      <c r="G2282" s="246">
        <v>2019</v>
      </c>
      <c r="H2282" s="246">
        <v>4</v>
      </c>
      <c r="I2282" s="246">
        <v>19</v>
      </c>
      <c r="J2282" s="246">
        <v>1</v>
      </c>
      <c r="K2282" s="246" t="s">
        <v>1115</v>
      </c>
      <c r="L2282" s="247">
        <v>1</v>
      </c>
      <c r="M2282" s="246">
        <v>210885</v>
      </c>
      <c r="N2282" s="246">
        <v>2569541</v>
      </c>
      <c r="O2282" s="246">
        <v>10</v>
      </c>
      <c r="P2282" s="246">
        <v>50</v>
      </c>
      <c r="Q2282" s="246">
        <v>0</v>
      </c>
      <c r="R2282" s="246"/>
      <c r="S2282" s="246" t="s">
        <v>90</v>
      </c>
      <c r="T2282" s="246" t="s">
        <v>26</v>
      </c>
      <c r="U2282" s="246"/>
      <c r="V2282" t="str">
        <f>INDEX(樣區!H:H,MATCH(F2282,樣區!E:E,0))</f>
        <v>3月,5月</v>
      </c>
      <c r="W2282" s="3" t="str">
        <f t="shared" si="441"/>
        <v>Y</v>
      </c>
      <c r="X2282" s="3" t="str">
        <f t="shared" si="442"/>
        <v/>
      </c>
      <c r="Y2282" s="3" t="str">
        <f t="shared" si="443"/>
        <v>時間太晚</v>
      </c>
      <c r="Z2282" s="3" t="str">
        <f t="shared" si="444"/>
        <v/>
      </c>
      <c r="AA2282" s="3" t="str">
        <f t="shared" si="445"/>
        <v/>
      </c>
      <c r="AB2282" s="249" t="str">
        <f t="shared" si="446"/>
        <v/>
      </c>
      <c r="AC2282" s="3" t="str">
        <f t="shared" si="447"/>
        <v/>
      </c>
      <c r="AD2282" s="5" t="str">
        <f t="shared" si="440"/>
        <v/>
      </c>
      <c r="AE2282" s="3" t="str">
        <f t="shared" si="448"/>
        <v/>
      </c>
      <c r="AF2282" s="3"/>
      <c r="AH2282">
        <f>MATCH(ROUND(M2282,0)&amp;ROUND(N2282,0),樣點!N:N,0)</f>
        <v>617</v>
      </c>
      <c r="AI2282" s="5">
        <f t="shared" si="449"/>
        <v>5.555555981118232E-3</v>
      </c>
    </row>
    <row r="2283" spans="3:35">
      <c r="C2283" s="246" t="s">
        <v>1324</v>
      </c>
      <c r="D2283" s="246" t="s">
        <v>1085</v>
      </c>
      <c r="E2283" s="246" t="s">
        <v>1113</v>
      </c>
      <c r="F2283" s="246" t="s">
        <v>1114</v>
      </c>
      <c r="G2283" s="246">
        <v>2019</v>
      </c>
      <c r="H2283" s="246">
        <v>4</v>
      </c>
      <c r="I2283" s="246">
        <v>19</v>
      </c>
      <c r="J2283" s="246">
        <v>1</v>
      </c>
      <c r="K2283" s="246" t="s">
        <v>1115</v>
      </c>
      <c r="L2283" s="247">
        <v>2</v>
      </c>
      <c r="M2283" s="246">
        <v>210912</v>
      </c>
      <c r="N2283" s="246">
        <v>2569746</v>
      </c>
      <c r="O2283" s="246">
        <v>10</v>
      </c>
      <c r="P2283" s="246">
        <v>58</v>
      </c>
      <c r="Q2283" s="246">
        <v>0</v>
      </c>
      <c r="R2283" s="246"/>
      <c r="S2283" s="246" t="s">
        <v>90</v>
      </c>
      <c r="T2283" s="246" t="s">
        <v>133</v>
      </c>
      <c r="U2283" s="246"/>
      <c r="V2283" t="str">
        <f>INDEX(樣區!H:H,MATCH(F2283,樣區!E:E,0))</f>
        <v>3月,5月</v>
      </c>
      <c r="W2283" s="3" t="str">
        <f t="shared" si="441"/>
        <v>Y</v>
      </c>
      <c r="X2283" s="3" t="str">
        <f t="shared" si="442"/>
        <v/>
      </c>
      <c r="Y2283" s="3" t="str">
        <f t="shared" si="443"/>
        <v>時間太晚</v>
      </c>
      <c r="Z2283" s="3" t="str">
        <f t="shared" si="444"/>
        <v/>
      </c>
      <c r="AA2283" s="3" t="str">
        <f t="shared" si="445"/>
        <v/>
      </c>
      <c r="AB2283" s="249" t="str">
        <f t="shared" si="446"/>
        <v/>
      </c>
      <c r="AC2283" s="3" t="str">
        <f t="shared" si="447"/>
        <v/>
      </c>
      <c r="AD2283" s="5" t="str">
        <f t="shared" si="440"/>
        <v/>
      </c>
      <c r="AE2283" s="3" t="str">
        <f t="shared" si="448"/>
        <v/>
      </c>
      <c r="AF2283" s="3"/>
      <c r="AH2283">
        <f>MATCH(ROUND(M2283,0)&amp;ROUND(N2283,0),樣點!N:N,0)</f>
        <v>618</v>
      </c>
      <c r="AI2283" s="5">
        <f t="shared" si="449"/>
        <v>5.5555560393258929E-3</v>
      </c>
    </row>
    <row r="2284" spans="3:35">
      <c r="C2284" s="246" t="s">
        <v>1324</v>
      </c>
      <c r="D2284" s="246" t="s">
        <v>1085</v>
      </c>
      <c r="E2284" s="246" t="s">
        <v>1113</v>
      </c>
      <c r="F2284" s="246" t="s">
        <v>1114</v>
      </c>
      <c r="G2284" s="246">
        <v>2019</v>
      </c>
      <c r="H2284" s="246">
        <v>4</v>
      </c>
      <c r="I2284" s="246">
        <v>19</v>
      </c>
      <c r="J2284" s="246">
        <v>1</v>
      </c>
      <c r="K2284" s="246" t="s">
        <v>1115</v>
      </c>
      <c r="L2284" s="247">
        <v>3</v>
      </c>
      <c r="M2284" s="246">
        <v>210870</v>
      </c>
      <c r="N2284" s="246">
        <v>2569951</v>
      </c>
      <c r="O2284" s="246">
        <v>11</v>
      </c>
      <c r="P2284" s="246">
        <v>6</v>
      </c>
      <c r="Q2284" s="246">
        <v>0</v>
      </c>
      <c r="R2284" s="246"/>
      <c r="S2284" s="246" t="s">
        <v>90</v>
      </c>
      <c r="T2284" s="246" t="s">
        <v>26</v>
      </c>
      <c r="U2284" s="246"/>
      <c r="V2284" t="str">
        <f>INDEX(樣區!H:H,MATCH(F2284,樣區!E:E,0))</f>
        <v>3月,5月</v>
      </c>
      <c r="W2284" s="3" t="str">
        <f t="shared" si="441"/>
        <v>Y</v>
      </c>
      <c r="X2284" s="3" t="str">
        <f t="shared" si="442"/>
        <v/>
      </c>
      <c r="Y2284" s="3" t="str">
        <f t="shared" si="443"/>
        <v>時間太晚</v>
      </c>
      <c r="Z2284" s="3" t="str">
        <f t="shared" si="444"/>
        <v/>
      </c>
      <c r="AA2284" s="3" t="str">
        <f t="shared" si="445"/>
        <v/>
      </c>
      <c r="AB2284" s="249" t="str">
        <f t="shared" si="446"/>
        <v/>
      </c>
      <c r="AC2284" s="3" t="str">
        <f t="shared" si="447"/>
        <v/>
      </c>
      <c r="AD2284" s="5" t="str">
        <f t="shared" si="440"/>
        <v/>
      </c>
      <c r="AE2284" s="3" t="str">
        <f t="shared" si="448"/>
        <v/>
      </c>
      <c r="AF2284" s="3"/>
      <c r="AH2284">
        <f>MATCH(ROUND(M2284,0)&amp;ROUND(N2284,0),樣點!N:N,0)</f>
        <v>619</v>
      </c>
      <c r="AI2284" s="5">
        <f t="shared" si="449"/>
        <v>4.8611109959892929E-3</v>
      </c>
    </row>
    <row r="2285" spans="3:35">
      <c r="C2285" s="246" t="s">
        <v>1324</v>
      </c>
      <c r="D2285" s="246" t="s">
        <v>1085</v>
      </c>
      <c r="E2285" s="246" t="s">
        <v>1113</v>
      </c>
      <c r="F2285" s="246" t="s">
        <v>1114</v>
      </c>
      <c r="G2285" s="246">
        <v>2019</v>
      </c>
      <c r="H2285" s="246">
        <v>4</v>
      </c>
      <c r="I2285" s="246">
        <v>19</v>
      </c>
      <c r="J2285" s="246">
        <v>1</v>
      </c>
      <c r="K2285" s="246" t="s">
        <v>1115</v>
      </c>
      <c r="L2285" s="247">
        <v>4</v>
      </c>
      <c r="M2285" s="246">
        <v>210688</v>
      </c>
      <c r="N2285" s="246">
        <v>2570071</v>
      </c>
      <c r="O2285" s="246">
        <v>11</v>
      </c>
      <c r="P2285" s="246">
        <v>13</v>
      </c>
      <c r="Q2285" s="246">
        <v>0</v>
      </c>
      <c r="R2285" s="246"/>
      <c r="S2285" s="246" t="s">
        <v>90</v>
      </c>
      <c r="T2285" s="246" t="s">
        <v>26</v>
      </c>
      <c r="U2285" s="246"/>
      <c r="V2285" t="str">
        <f>INDEX(樣區!H:H,MATCH(F2285,樣區!E:E,0))</f>
        <v>3月,5月</v>
      </c>
      <c r="W2285" s="3" t="str">
        <f t="shared" si="441"/>
        <v>Y</v>
      </c>
      <c r="X2285" s="3" t="str">
        <f t="shared" si="442"/>
        <v/>
      </c>
      <c r="Y2285" s="3" t="str">
        <f t="shared" si="443"/>
        <v>時間太晚</v>
      </c>
      <c r="Z2285" s="3" t="str">
        <f t="shared" si="444"/>
        <v/>
      </c>
      <c r="AA2285" s="3" t="str">
        <f t="shared" si="445"/>
        <v/>
      </c>
      <c r="AB2285" s="249" t="str">
        <f t="shared" si="446"/>
        <v/>
      </c>
      <c r="AC2285" s="3" t="str">
        <f t="shared" si="447"/>
        <v/>
      </c>
      <c r="AD2285" s="5" t="str">
        <f t="shared" si="440"/>
        <v/>
      </c>
      <c r="AE2285" s="3" t="str">
        <f t="shared" si="448"/>
        <v/>
      </c>
      <c r="AF2285" s="3"/>
      <c r="AH2285">
        <f>MATCH(ROUND(M2285,0)&amp;ROUND(N2285,0),樣點!N:N,0)</f>
        <v>620</v>
      </c>
      <c r="AI2285" s="5">
        <f t="shared" si="449"/>
        <v>5.5555549915879965E-3</v>
      </c>
    </row>
    <row r="2286" spans="3:35">
      <c r="C2286" s="246" t="s">
        <v>1324</v>
      </c>
      <c r="D2286" s="246" t="s">
        <v>1085</v>
      </c>
      <c r="E2286" s="246" t="s">
        <v>1113</v>
      </c>
      <c r="F2286" s="246" t="s">
        <v>1114</v>
      </c>
      <c r="G2286" s="246">
        <v>2019</v>
      </c>
      <c r="H2286" s="246">
        <v>4</v>
      </c>
      <c r="I2286" s="246">
        <v>19</v>
      </c>
      <c r="J2286" s="246">
        <v>1</v>
      </c>
      <c r="K2286" s="246" t="s">
        <v>1115</v>
      </c>
      <c r="L2286" s="247">
        <v>5</v>
      </c>
      <c r="M2286" s="246">
        <v>210641</v>
      </c>
      <c r="N2286" s="246">
        <v>2570273</v>
      </c>
      <c r="O2286" s="246">
        <v>11</v>
      </c>
      <c r="P2286" s="246">
        <v>21</v>
      </c>
      <c r="Q2286" s="246">
        <v>0</v>
      </c>
      <c r="R2286" s="246"/>
      <c r="S2286" s="246" t="s">
        <v>90</v>
      </c>
      <c r="T2286" s="246" t="s">
        <v>26</v>
      </c>
      <c r="U2286" s="246"/>
      <c r="V2286" t="str">
        <f>INDEX(樣區!H:H,MATCH(F2286,樣區!E:E,0))</f>
        <v>3月,5月</v>
      </c>
      <c r="W2286" s="3" t="str">
        <f t="shared" si="441"/>
        <v>Y</v>
      </c>
      <c r="X2286" s="3" t="str">
        <f t="shared" si="442"/>
        <v/>
      </c>
      <c r="Y2286" s="3" t="str">
        <f t="shared" si="443"/>
        <v>時間太晚</v>
      </c>
      <c r="Z2286" s="3" t="str">
        <f t="shared" si="444"/>
        <v/>
      </c>
      <c r="AA2286" s="3" t="str">
        <f t="shared" si="445"/>
        <v/>
      </c>
      <c r="AB2286" s="249" t="str">
        <f t="shared" si="446"/>
        <v/>
      </c>
      <c r="AC2286" s="3" t="str">
        <f t="shared" si="447"/>
        <v/>
      </c>
      <c r="AD2286" s="5" t="str">
        <f t="shared" si="440"/>
        <v/>
      </c>
      <c r="AE2286" s="3" t="str">
        <f t="shared" si="448"/>
        <v/>
      </c>
      <c r="AF2286" s="3"/>
      <c r="AH2286">
        <f>MATCH(ROUND(M2286,0)&amp;ROUND(N2286,0),樣點!N:N,0)</f>
        <v>621</v>
      </c>
      <c r="AI2286" s="5">
        <f t="shared" si="449"/>
        <v>4.8611109959892929E-3</v>
      </c>
    </row>
    <row r="2287" spans="3:35">
      <c r="C2287" s="246" t="s">
        <v>1324</v>
      </c>
      <c r="D2287" s="246" t="s">
        <v>1085</v>
      </c>
      <c r="E2287" s="246" t="s">
        <v>1113</v>
      </c>
      <c r="F2287" s="246" t="s">
        <v>1114</v>
      </c>
      <c r="G2287" s="246">
        <v>2019</v>
      </c>
      <c r="H2287" s="246">
        <v>4</v>
      </c>
      <c r="I2287" s="246">
        <v>19</v>
      </c>
      <c r="J2287" s="246">
        <v>1</v>
      </c>
      <c r="K2287" s="246" t="s">
        <v>1115</v>
      </c>
      <c r="L2287" s="247">
        <v>6</v>
      </c>
      <c r="M2287" s="246">
        <v>210847</v>
      </c>
      <c r="N2287" s="246">
        <v>2570261</v>
      </c>
      <c r="O2287" s="246">
        <v>11</v>
      </c>
      <c r="P2287" s="246">
        <v>28</v>
      </c>
      <c r="Q2287" s="246">
        <v>0</v>
      </c>
      <c r="R2287" s="246"/>
      <c r="S2287" s="246" t="s">
        <v>90</v>
      </c>
      <c r="T2287" s="246" t="s">
        <v>133</v>
      </c>
      <c r="U2287" s="246"/>
      <c r="V2287" t="str">
        <f>INDEX(樣區!H:H,MATCH(F2287,樣區!E:E,0))</f>
        <v>3月,5月</v>
      </c>
      <c r="W2287" s="3" t="str">
        <f t="shared" si="441"/>
        <v>Y</v>
      </c>
      <c r="X2287" s="3" t="str">
        <f t="shared" si="442"/>
        <v/>
      </c>
      <c r="Y2287" s="3" t="str">
        <f t="shared" si="443"/>
        <v>時間太晚</v>
      </c>
      <c r="Z2287" s="3" t="str">
        <f t="shared" si="444"/>
        <v/>
      </c>
      <c r="AA2287" s="3" t="str">
        <f t="shared" si="445"/>
        <v/>
      </c>
      <c r="AB2287" s="249" t="str">
        <f t="shared" si="446"/>
        <v/>
      </c>
      <c r="AC2287" s="3" t="str">
        <f t="shared" si="447"/>
        <v/>
      </c>
      <c r="AD2287" s="5" t="str">
        <f t="shared" si="440"/>
        <v/>
      </c>
      <c r="AE2287" s="3" t="str">
        <f t="shared" si="448"/>
        <v/>
      </c>
      <c r="AF2287" s="3"/>
      <c r="AH2287">
        <f>MATCH(ROUND(M2287,0)&amp;ROUND(N2287,0),樣點!N:N,0)</f>
        <v>622</v>
      </c>
      <c r="AI2287" s="5" t="str">
        <f t="shared" si="449"/>
        <v/>
      </c>
    </row>
    <row r="2288" spans="3:35">
      <c r="C2288" s="246" t="s">
        <v>1324</v>
      </c>
      <c r="D2288" s="246" t="s">
        <v>1085</v>
      </c>
      <c r="E2288" s="246" t="s">
        <v>1116</v>
      </c>
      <c r="F2288" s="246" t="s">
        <v>1117</v>
      </c>
      <c r="G2288" s="246">
        <v>2019</v>
      </c>
      <c r="H2288" s="246">
        <v>4</v>
      </c>
      <c r="I2288" s="246">
        <v>10</v>
      </c>
      <c r="J2288" s="246">
        <v>1</v>
      </c>
      <c r="K2288" s="246" t="s">
        <v>1118</v>
      </c>
      <c r="L2288" s="247">
        <v>1</v>
      </c>
      <c r="M2288" s="246">
        <v>201517</v>
      </c>
      <c r="N2288" s="246">
        <v>2566112</v>
      </c>
      <c r="O2288" s="246">
        <v>8</v>
      </c>
      <c r="P2288" s="246">
        <v>21</v>
      </c>
      <c r="Q2288" s="246">
        <v>0</v>
      </c>
      <c r="R2288" s="246"/>
      <c r="S2288" s="246" t="s">
        <v>90</v>
      </c>
      <c r="T2288" s="246" t="s">
        <v>31</v>
      </c>
      <c r="U2288" s="246"/>
      <c r="V2288" t="str">
        <f>INDEX(樣區!H:H,MATCH(F2288,樣區!E:E,0))</f>
        <v>3月,5月</v>
      </c>
      <c r="W2288" s="3" t="str">
        <f t="shared" si="441"/>
        <v>Y</v>
      </c>
      <c r="X2288" s="3" t="str">
        <f t="shared" si="442"/>
        <v/>
      </c>
      <c r="Y2288" s="3" t="str">
        <f t="shared" si="443"/>
        <v/>
      </c>
      <c r="Z2288" s="3" t="str">
        <f t="shared" si="444"/>
        <v/>
      </c>
      <c r="AA2288" s="3" t="str">
        <f t="shared" si="445"/>
        <v/>
      </c>
      <c r="AB2288" s="249" t="str">
        <f t="shared" si="446"/>
        <v/>
      </c>
      <c r="AC2288" s="3" t="str">
        <f t="shared" si="447"/>
        <v/>
      </c>
      <c r="AD2288" s="5" t="str">
        <f t="shared" si="440"/>
        <v/>
      </c>
      <c r="AE2288" s="3" t="str">
        <f t="shared" si="448"/>
        <v/>
      </c>
      <c r="AF2288" s="3"/>
      <c r="AH2288">
        <f>MATCH(ROUND(M2288,0)&amp;ROUND(N2288,0),樣點!N:N,0)</f>
        <v>623</v>
      </c>
      <c r="AI2288" s="5">
        <f t="shared" si="449"/>
        <v>8.3333340007811785E-3</v>
      </c>
    </row>
    <row r="2289" spans="3:35">
      <c r="C2289" s="246" t="s">
        <v>1324</v>
      </c>
      <c r="D2289" s="246" t="s">
        <v>1085</v>
      </c>
      <c r="E2289" s="246" t="s">
        <v>1116</v>
      </c>
      <c r="F2289" s="246" t="s">
        <v>1117</v>
      </c>
      <c r="G2289" s="246">
        <v>2019</v>
      </c>
      <c r="H2289" s="246">
        <v>4</v>
      </c>
      <c r="I2289" s="246">
        <v>10</v>
      </c>
      <c r="J2289" s="246">
        <v>1</v>
      </c>
      <c r="K2289" s="246" t="s">
        <v>1118</v>
      </c>
      <c r="L2289" s="247">
        <v>2</v>
      </c>
      <c r="M2289" s="246">
        <v>201717</v>
      </c>
      <c r="N2289" s="246">
        <v>2566040</v>
      </c>
      <c r="O2289" s="246">
        <v>8</v>
      </c>
      <c r="P2289" s="246">
        <v>33</v>
      </c>
      <c r="Q2289" s="246">
        <v>0</v>
      </c>
      <c r="R2289" s="246"/>
      <c r="S2289" s="246" t="s">
        <v>90</v>
      </c>
      <c r="T2289" s="246" t="s">
        <v>31</v>
      </c>
      <c r="U2289" s="246"/>
      <c r="V2289" t="str">
        <f>INDEX(樣區!H:H,MATCH(F2289,樣區!E:E,0))</f>
        <v>3月,5月</v>
      </c>
      <c r="W2289" s="3" t="str">
        <f t="shared" si="441"/>
        <v>Y</v>
      </c>
      <c r="X2289" s="3" t="str">
        <f t="shared" si="442"/>
        <v/>
      </c>
      <c r="Y2289" s="3" t="str">
        <f t="shared" si="443"/>
        <v/>
      </c>
      <c r="Z2289" s="3" t="str">
        <f t="shared" si="444"/>
        <v/>
      </c>
      <c r="AA2289" s="3" t="str">
        <f t="shared" si="445"/>
        <v/>
      </c>
      <c r="AB2289" s="249" t="str">
        <f t="shared" si="446"/>
        <v/>
      </c>
      <c r="AC2289" s="3" t="str">
        <f t="shared" si="447"/>
        <v/>
      </c>
      <c r="AD2289" s="5" t="str">
        <f t="shared" si="440"/>
        <v/>
      </c>
      <c r="AE2289" s="3" t="str">
        <f t="shared" si="448"/>
        <v/>
      </c>
      <c r="AF2289" s="3"/>
      <c r="AH2289">
        <f>MATCH(ROUND(M2289,0)&amp;ROUND(N2289,0),樣點!N:N,0)</f>
        <v>624</v>
      </c>
      <c r="AI2289" s="5">
        <f t="shared" si="449"/>
        <v>1.5972221968695521E-2</v>
      </c>
    </row>
    <row r="2290" spans="3:35">
      <c r="C2290" s="246" t="s">
        <v>1324</v>
      </c>
      <c r="D2290" s="246" t="s">
        <v>1085</v>
      </c>
      <c r="E2290" s="246" t="s">
        <v>1116</v>
      </c>
      <c r="F2290" s="246" t="s">
        <v>1117</v>
      </c>
      <c r="G2290" s="246">
        <v>2019</v>
      </c>
      <c r="H2290" s="246">
        <v>4</v>
      </c>
      <c r="I2290" s="246">
        <v>10</v>
      </c>
      <c r="J2290" s="246">
        <v>1</v>
      </c>
      <c r="K2290" s="246" t="s">
        <v>1118</v>
      </c>
      <c r="L2290" s="247">
        <v>3</v>
      </c>
      <c r="M2290" s="246">
        <v>201914</v>
      </c>
      <c r="N2290" s="246">
        <v>2566094</v>
      </c>
      <c r="O2290" s="246">
        <v>8</v>
      </c>
      <c r="P2290" s="246">
        <v>56</v>
      </c>
      <c r="Q2290" s="246">
        <v>0</v>
      </c>
      <c r="R2290" s="246"/>
      <c r="S2290" s="246" t="s">
        <v>90</v>
      </c>
      <c r="T2290" s="246" t="s">
        <v>26</v>
      </c>
      <c r="U2290" s="246"/>
      <c r="V2290" t="str">
        <f>INDEX(樣區!H:H,MATCH(F2290,樣區!E:E,0))</f>
        <v>3月,5月</v>
      </c>
      <c r="W2290" s="3" t="str">
        <f t="shared" si="441"/>
        <v>Y</v>
      </c>
      <c r="X2290" s="3" t="str">
        <f t="shared" si="442"/>
        <v/>
      </c>
      <c r="Y2290" s="3" t="str">
        <f t="shared" si="443"/>
        <v/>
      </c>
      <c r="Z2290" s="3" t="str">
        <f t="shared" si="444"/>
        <v/>
      </c>
      <c r="AA2290" s="3" t="str">
        <f t="shared" si="445"/>
        <v/>
      </c>
      <c r="AB2290" s="249" t="str">
        <f t="shared" si="446"/>
        <v/>
      </c>
      <c r="AC2290" s="3" t="str">
        <f t="shared" si="447"/>
        <v/>
      </c>
      <c r="AD2290" s="5" t="str">
        <f t="shared" si="440"/>
        <v/>
      </c>
      <c r="AE2290" s="3" t="str">
        <f t="shared" si="448"/>
        <v/>
      </c>
      <c r="AF2290" s="3"/>
      <c r="AH2290">
        <f>MATCH(ROUND(M2290,0)&amp;ROUND(N2290,0),樣點!N:N,0)</f>
        <v>625</v>
      </c>
      <c r="AI2290" s="5">
        <f t="shared" si="449"/>
        <v>9.0277779963798821E-3</v>
      </c>
    </row>
    <row r="2291" spans="3:35">
      <c r="C2291" s="246" t="s">
        <v>1324</v>
      </c>
      <c r="D2291" s="246" t="s">
        <v>1085</v>
      </c>
      <c r="E2291" s="246" t="s">
        <v>1116</v>
      </c>
      <c r="F2291" s="246" t="s">
        <v>1117</v>
      </c>
      <c r="G2291" s="246">
        <v>2019</v>
      </c>
      <c r="H2291" s="246">
        <v>4</v>
      </c>
      <c r="I2291" s="246">
        <v>10</v>
      </c>
      <c r="J2291" s="246">
        <v>1</v>
      </c>
      <c r="K2291" s="246" t="s">
        <v>1118</v>
      </c>
      <c r="L2291" s="247">
        <v>4</v>
      </c>
      <c r="M2291" s="246">
        <v>202132</v>
      </c>
      <c r="N2291" s="246">
        <v>2566128</v>
      </c>
      <c r="O2291" s="246">
        <v>9</v>
      </c>
      <c r="P2291" s="246">
        <v>9</v>
      </c>
      <c r="Q2291" s="246">
        <v>2</v>
      </c>
      <c r="R2291" s="246" t="s">
        <v>43</v>
      </c>
      <c r="S2291" s="246" t="s">
        <v>44</v>
      </c>
      <c r="T2291" s="246" t="s">
        <v>31</v>
      </c>
      <c r="U2291" s="246"/>
      <c r="V2291" t="str">
        <f>INDEX(樣區!H:H,MATCH(F2291,樣區!E:E,0))</f>
        <v>3月,5月</v>
      </c>
      <c r="W2291" s="3" t="str">
        <f t="shared" si="441"/>
        <v>Y</v>
      </c>
      <c r="X2291" s="3" t="str">
        <f t="shared" si="442"/>
        <v/>
      </c>
      <c r="Y2291" s="3" t="str">
        <f t="shared" si="443"/>
        <v/>
      </c>
      <c r="Z2291" s="3" t="str">
        <f t="shared" si="444"/>
        <v/>
      </c>
      <c r="AA2291" s="3" t="str">
        <f t="shared" si="445"/>
        <v/>
      </c>
      <c r="AB2291" s="249" t="str">
        <f t="shared" si="446"/>
        <v/>
      </c>
      <c r="AC2291" s="3" t="str">
        <f t="shared" si="447"/>
        <v/>
      </c>
      <c r="AD2291" s="5" t="str">
        <f t="shared" si="440"/>
        <v/>
      </c>
      <c r="AE2291" s="3" t="str">
        <f t="shared" si="448"/>
        <v/>
      </c>
      <c r="AF2291" s="3"/>
      <c r="AH2291">
        <f>MATCH(ROUND(M2291,0)&amp;ROUND(N2291,0),樣點!N:N,0)</f>
        <v>626</v>
      </c>
      <c r="AI2291" s="5">
        <f t="shared" si="449"/>
        <v>9.0277770068496466E-3</v>
      </c>
    </row>
    <row r="2292" spans="3:35">
      <c r="C2292" s="246" t="s">
        <v>1324</v>
      </c>
      <c r="D2292" s="246" t="s">
        <v>1085</v>
      </c>
      <c r="E2292" s="246" t="s">
        <v>1116</v>
      </c>
      <c r="F2292" s="246" t="s">
        <v>1117</v>
      </c>
      <c r="G2292" s="246">
        <v>2019</v>
      </c>
      <c r="H2292" s="246">
        <v>4</v>
      </c>
      <c r="I2292" s="246">
        <v>10</v>
      </c>
      <c r="J2292" s="246">
        <v>1</v>
      </c>
      <c r="K2292" s="246" t="s">
        <v>1118</v>
      </c>
      <c r="L2292" s="247">
        <v>5</v>
      </c>
      <c r="M2292" s="246">
        <v>202333</v>
      </c>
      <c r="N2292" s="246">
        <v>2566063</v>
      </c>
      <c r="O2292" s="246">
        <v>9</v>
      </c>
      <c r="P2292" s="246">
        <v>22</v>
      </c>
      <c r="Q2292" s="246">
        <v>2</v>
      </c>
      <c r="R2292" s="246" t="s">
        <v>75</v>
      </c>
      <c r="S2292" s="246" t="s">
        <v>44</v>
      </c>
      <c r="T2292" s="246" t="s">
        <v>32</v>
      </c>
      <c r="U2292" s="246" t="s">
        <v>1119</v>
      </c>
      <c r="V2292" t="str">
        <f>INDEX(樣區!H:H,MATCH(F2292,樣區!E:E,0))</f>
        <v>3月,5月</v>
      </c>
      <c r="W2292" s="3" t="str">
        <f t="shared" si="441"/>
        <v>Y</v>
      </c>
      <c r="X2292" s="3" t="str">
        <f t="shared" si="442"/>
        <v/>
      </c>
      <c r="Y2292" s="3" t="str">
        <f t="shared" si="443"/>
        <v/>
      </c>
      <c r="Z2292" s="3" t="str">
        <f t="shared" si="444"/>
        <v/>
      </c>
      <c r="AA2292" s="3" t="str">
        <f t="shared" si="445"/>
        <v/>
      </c>
      <c r="AB2292" s="249" t="str">
        <f t="shared" si="446"/>
        <v/>
      </c>
      <c r="AC2292" s="3" t="str">
        <f t="shared" si="447"/>
        <v/>
      </c>
      <c r="AD2292" s="5" t="str">
        <f t="shared" si="440"/>
        <v/>
      </c>
      <c r="AE2292" s="3" t="str">
        <f t="shared" si="448"/>
        <v/>
      </c>
      <c r="AF2292" s="3"/>
      <c r="AH2292">
        <f>MATCH(ROUND(M2292,0)&amp;ROUND(N2292,0),樣點!N:N,0)</f>
        <v>627</v>
      </c>
      <c r="AI2292" s="5">
        <f t="shared" si="449"/>
        <v>1.5972223016433418E-2</v>
      </c>
    </row>
    <row r="2293" spans="3:35">
      <c r="C2293" s="246" t="s">
        <v>1324</v>
      </c>
      <c r="D2293" s="246" t="s">
        <v>1085</v>
      </c>
      <c r="E2293" s="246" t="s">
        <v>1116</v>
      </c>
      <c r="F2293" s="246" t="s">
        <v>1117</v>
      </c>
      <c r="G2293" s="246">
        <v>2019</v>
      </c>
      <c r="H2293" s="246">
        <v>4</v>
      </c>
      <c r="I2293" s="246">
        <v>10</v>
      </c>
      <c r="J2293" s="246">
        <v>1</v>
      </c>
      <c r="K2293" s="246" t="s">
        <v>1118</v>
      </c>
      <c r="L2293" s="247">
        <v>6</v>
      </c>
      <c r="M2293" s="246">
        <v>202507</v>
      </c>
      <c r="N2293" s="246">
        <v>2565936</v>
      </c>
      <c r="O2293" s="246">
        <v>9</v>
      </c>
      <c r="P2293" s="246">
        <v>45</v>
      </c>
      <c r="Q2293" s="246">
        <v>0</v>
      </c>
      <c r="R2293" s="246"/>
      <c r="S2293" s="246" t="s">
        <v>90</v>
      </c>
      <c r="T2293" s="246" t="s">
        <v>32</v>
      </c>
      <c r="U2293" s="246"/>
      <c r="V2293" t="str">
        <f>INDEX(樣區!H:H,MATCH(F2293,樣區!E:E,0))</f>
        <v>3月,5月</v>
      </c>
      <c r="W2293" s="3" t="str">
        <f t="shared" si="441"/>
        <v>Y</v>
      </c>
      <c r="X2293" s="3" t="str">
        <f t="shared" si="442"/>
        <v/>
      </c>
      <c r="Y2293" s="3" t="str">
        <f t="shared" si="443"/>
        <v/>
      </c>
      <c r="Z2293" s="3" t="str">
        <f t="shared" si="444"/>
        <v/>
      </c>
      <c r="AA2293" s="3" t="str">
        <f t="shared" si="445"/>
        <v/>
      </c>
      <c r="AB2293" s="249" t="str">
        <f t="shared" si="446"/>
        <v/>
      </c>
      <c r="AC2293" s="3" t="str">
        <f t="shared" si="447"/>
        <v/>
      </c>
      <c r="AD2293" s="5" t="str">
        <f t="shared" ref="AD2293:AD2309" si="450">IF(ISBLANK(O2293),"需記錄時間",IFERROR(IF((AI2293-TIME(0,5,59))&lt;0,"需計滿6分鐘",""),""))</f>
        <v/>
      </c>
      <c r="AE2293" s="3" t="str">
        <f t="shared" si="448"/>
        <v/>
      </c>
      <c r="AF2293" s="3"/>
      <c r="AH2293">
        <f>MATCH(ROUND(M2293,0)&amp;ROUND(N2293,0),樣點!N:N,0)</f>
        <v>628</v>
      </c>
      <c r="AI2293" s="5" t="str">
        <f t="shared" si="449"/>
        <v/>
      </c>
    </row>
    <row r="2294" spans="3:35">
      <c r="C2294" s="246" t="s">
        <v>1324</v>
      </c>
      <c r="D2294" s="246" t="s">
        <v>1085</v>
      </c>
      <c r="E2294" s="246" t="s">
        <v>1120</v>
      </c>
      <c r="F2294" s="246" t="s">
        <v>1121</v>
      </c>
      <c r="G2294" s="246">
        <v>2019</v>
      </c>
      <c r="H2294" s="246">
        <v>4</v>
      </c>
      <c r="I2294" s="246">
        <v>26</v>
      </c>
      <c r="J2294" s="246">
        <v>1</v>
      </c>
      <c r="K2294" s="246" t="s">
        <v>1122</v>
      </c>
      <c r="L2294" s="247">
        <v>1</v>
      </c>
      <c r="M2294" s="246">
        <v>200809</v>
      </c>
      <c r="N2294" s="246">
        <v>2552287</v>
      </c>
      <c r="O2294" s="246">
        <v>9</v>
      </c>
      <c r="P2294" s="246">
        <v>9</v>
      </c>
      <c r="Q2294" s="246">
        <v>0</v>
      </c>
      <c r="R2294" s="246"/>
      <c r="S2294" s="246" t="s">
        <v>90</v>
      </c>
      <c r="T2294" s="246" t="s">
        <v>31</v>
      </c>
      <c r="U2294" s="246"/>
      <c r="V2294" t="str">
        <f>INDEX(樣區!H:H,MATCH(F2294,樣區!E:E,0))</f>
        <v>3月,5月</v>
      </c>
      <c r="W2294" s="3" t="str">
        <f t="shared" si="441"/>
        <v>Y</v>
      </c>
      <c r="X2294" s="3" t="str">
        <f t="shared" si="442"/>
        <v/>
      </c>
      <c r="Y2294" s="3" t="str">
        <f t="shared" si="443"/>
        <v/>
      </c>
      <c r="Z2294" s="3" t="str">
        <f t="shared" si="444"/>
        <v/>
      </c>
      <c r="AA2294" s="3" t="str">
        <f t="shared" si="445"/>
        <v/>
      </c>
      <c r="AB2294" s="249" t="str">
        <f t="shared" si="446"/>
        <v/>
      </c>
      <c r="AC2294" s="3" t="str">
        <f t="shared" si="447"/>
        <v/>
      </c>
      <c r="AD2294" s="5" t="str">
        <f t="shared" si="450"/>
        <v/>
      </c>
      <c r="AE2294" s="3" t="str">
        <f t="shared" si="448"/>
        <v/>
      </c>
      <c r="AF2294" s="3"/>
      <c r="AH2294">
        <f>MATCH(ROUND(M2294,0)&amp;ROUND(N2294,0),樣點!N:N,0)</f>
        <v>629</v>
      </c>
      <c r="AI2294" s="5">
        <f t="shared" si="449"/>
        <v>7.6388880261220038E-3</v>
      </c>
    </row>
    <row r="2295" spans="3:35">
      <c r="C2295" s="246" t="s">
        <v>1324</v>
      </c>
      <c r="D2295" s="246" t="s">
        <v>1085</v>
      </c>
      <c r="E2295" s="246" t="s">
        <v>1120</v>
      </c>
      <c r="F2295" s="246" t="s">
        <v>1121</v>
      </c>
      <c r="G2295" s="246">
        <v>2019</v>
      </c>
      <c r="H2295" s="246">
        <v>4</v>
      </c>
      <c r="I2295" s="246">
        <v>26</v>
      </c>
      <c r="J2295" s="246">
        <v>1</v>
      </c>
      <c r="K2295" s="246" t="s">
        <v>1122</v>
      </c>
      <c r="L2295" s="247">
        <v>2</v>
      </c>
      <c r="M2295" s="246">
        <v>200986</v>
      </c>
      <c r="N2295" s="246">
        <v>2552190</v>
      </c>
      <c r="O2295" s="246">
        <v>9</v>
      </c>
      <c r="P2295" s="246">
        <v>20</v>
      </c>
      <c r="Q2295" s="246">
        <v>0</v>
      </c>
      <c r="R2295" s="246"/>
      <c r="S2295" s="246" t="s">
        <v>90</v>
      </c>
      <c r="T2295" s="246" t="s">
        <v>133</v>
      </c>
      <c r="U2295" s="246"/>
      <c r="V2295" t="str">
        <f>INDEX(樣區!H:H,MATCH(F2295,樣區!E:E,0))</f>
        <v>3月,5月</v>
      </c>
      <c r="W2295" s="3" t="str">
        <f t="shared" si="441"/>
        <v>Y</v>
      </c>
      <c r="X2295" s="3" t="str">
        <f t="shared" si="442"/>
        <v/>
      </c>
      <c r="Y2295" s="3" t="str">
        <f t="shared" si="443"/>
        <v/>
      </c>
      <c r="Z2295" s="3" t="str">
        <f t="shared" si="444"/>
        <v/>
      </c>
      <c r="AA2295" s="3" t="str">
        <f t="shared" si="445"/>
        <v/>
      </c>
      <c r="AB2295" s="249" t="str">
        <f t="shared" si="446"/>
        <v/>
      </c>
      <c r="AC2295" s="3" t="str">
        <f t="shared" si="447"/>
        <v/>
      </c>
      <c r="AD2295" s="5" t="str">
        <f t="shared" si="450"/>
        <v/>
      </c>
      <c r="AE2295" s="3" t="str">
        <f t="shared" si="448"/>
        <v/>
      </c>
      <c r="AF2295" s="3"/>
      <c r="AH2295">
        <f>MATCH(ROUND(M2295,0)&amp;ROUND(N2295,0),樣點!N:N,0)</f>
        <v>630</v>
      </c>
      <c r="AI2295" s="5">
        <f t="shared" si="449"/>
        <v>6.9444450200535357E-3</v>
      </c>
    </row>
    <row r="2296" spans="3:35">
      <c r="C2296" s="246" t="s">
        <v>1324</v>
      </c>
      <c r="D2296" s="246" t="s">
        <v>1085</v>
      </c>
      <c r="E2296" s="246" t="s">
        <v>1120</v>
      </c>
      <c r="F2296" s="246" t="s">
        <v>1121</v>
      </c>
      <c r="G2296" s="246">
        <v>2019</v>
      </c>
      <c r="H2296" s="246">
        <v>4</v>
      </c>
      <c r="I2296" s="246">
        <v>26</v>
      </c>
      <c r="J2296" s="246">
        <v>1</v>
      </c>
      <c r="K2296" s="246" t="s">
        <v>1122</v>
      </c>
      <c r="L2296" s="247">
        <v>3</v>
      </c>
      <c r="M2296" s="246">
        <v>201149</v>
      </c>
      <c r="N2296" s="246">
        <v>2552314</v>
      </c>
      <c r="O2296" s="246">
        <v>9</v>
      </c>
      <c r="P2296" s="246">
        <v>30</v>
      </c>
      <c r="Q2296" s="246">
        <v>0</v>
      </c>
      <c r="R2296" s="246"/>
      <c r="S2296" s="246" t="s">
        <v>90</v>
      </c>
      <c r="T2296" s="246" t="s">
        <v>31</v>
      </c>
      <c r="U2296" s="246"/>
      <c r="V2296" t="str">
        <f>INDEX(樣區!H:H,MATCH(F2296,樣區!E:E,0))</f>
        <v>3月,5月</v>
      </c>
      <c r="W2296" s="3" t="str">
        <f t="shared" si="441"/>
        <v>Y</v>
      </c>
      <c r="X2296" s="3" t="str">
        <f t="shared" si="442"/>
        <v/>
      </c>
      <c r="Y2296" s="3" t="str">
        <f t="shared" si="443"/>
        <v/>
      </c>
      <c r="Z2296" s="3" t="str">
        <f t="shared" si="444"/>
        <v/>
      </c>
      <c r="AA2296" s="3" t="str">
        <f t="shared" si="445"/>
        <v/>
      </c>
      <c r="AB2296" s="249" t="str">
        <f t="shared" si="446"/>
        <v/>
      </c>
      <c r="AC2296" s="3" t="str">
        <f t="shared" si="447"/>
        <v/>
      </c>
      <c r="AD2296" s="5" t="str">
        <f t="shared" si="450"/>
        <v/>
      </c>
      <c r="AE2296" s="3" t="str">
        <f t="shared" si="448"/>
        <v/>
      </c>
      <c r="AF2296" s="3"/>
      <c r="AH2296">
        <f>MATCH(ROUND(M2296,0)&amp;ROUND(N2296,0),樣點!N:N,0)</f>
        <v>631</v>
      </c>
      <c r="AI2296" s="5">
        <f t="shared" si="449"/>
        <v>6.9444439723156393E-3</v>
      </c>
    </row>
    <row r="2297" spans="3:35">
      <c r="C2297" s="246" t="s">
        <v>1324</v>
      </c>
      <c r="D2297" s="246" t="s">
        <v>1085</v>
      </c>
      <c r="E2297" s="246" t="s">
        <v>1120</v>
      </c>
      <c r="F2297" s="246" t="s">
        <v>1121</v>
      </c>
      <c r="G2297" s="246">
        <v>2019</v>
      </c>
      <c r="H2297" s="246">
        <v>4</v>
      </c>
      <c r="I2297" s="246">
        <v>26</v>
      </c>
      <c r="J2297" s="246">
        <v>1</v>
      </c>
      <c r="K2297" s="246" t="s">
        <v>1122</v>
      </c>
      <c r="L2297" s="247">
        <v>4</v>
      </c>
      <c r="M2297" s="246">
        <v>201333</v>
      </c>
      <c r="N2297" s="246">
        <v>2552395</v>
      </c>
      <c r="O2297" s="246">
        <v>9</v>
      </c>
      <c r="P2297" s="246">
        <v>40</v>
      </c>
      <c r="Q2297" s="246">
        <v>0</v>
      </c>
      <c r="R2297" s="246"/>
      <c r="S2297" s="246" t="s">
        <v>90</v>
      </c>
      <c r="T2297" s="246" t="s">
        <v>31</v>
      </c>
      <c r="U2297" s="246"/>
      <c r="V2297" t="str">
        <f>INDEX(樣區!H:H,MATCH(F2297,樣區!E:E,0))</f>
        <v>3月,5月</v>
      </c>
      <c r="W2297" s="3" t="str">
        <f t="shared" si="441"/>
        <v>Y</v>
      </c>
      <c r="X2297" s="3" t="str">
        <f t="shared" si="442"/>
        <v/>
      </c>
      <c r="Y2297" s="3" t="str">
        <f t="shared" si="443"/>
        <v/>
      </c>
      <c r="Z2297" s="3" t="str">
        <f t="shared" si="444"/>
        <v/>
      </c>
      <c r="AA2297" s="3" t="str">
        <f t="shared" si="445"/>
        <v/>
      </c>
      <c r="AB2297" s="249" t="str">
        <f t="shared" si="446"/>
        <v/>
      </c>
      <c r="AC2297" s="3" t="str">
        <f t="shared" si="447"/>
        <v/>
      </c>
      <c r="AD2297" s="5" t="str">
        <f t="shared" si="450"/>
        <v/>
      </c>
      <c r="AE2297" s="3" t="str">
        <f t="shared" si="448"/>
        <v/>
      </c>
      <c r="AF2297" s="3"/>
      <c r="AH2297">
        <f>MATCH(ROUND(M2297,0)&amp;ROUND(N2297,0),樣點!N:N,0)</f>
        <v>632</v>
      </c>
      <c r="AI2297" s="5">
        <f t="shared" si="449"/>
        <v>7.6388890156522393E-3</v>
      </c>
    </row>
    <row r="2298" spans="3:35">
      <c r="C2298" s="246" t="s">
        <v>1324</v>
      </c>
      <c r="D2298" s="246" t="s">
        <v>1085</v>
      </c>
      <c r="E2298" s="246" t="s">
        <v>1120</v>
      </c>
      <c r="F2298" s="246" t="s">
        <v>1121</v>
      </c>
      <c r="G2298" s="246">
        <v>2019</v>
      </c>
      <c r="H2298" s="246">
        <v>4</v>
      </c>
      <c r="I2298" s="246">
        <v>26</v>
      </c>
      <c r="J2298" s="246">
        <v>1</v>
      </c>
      <c r="K2298" s="246" t="s">
        <v>1122</v>
      </c>
      <c r="L2298" s="247">
        <v>5</v>
      </c>
      <c r="M2298" s="246">
        <v>201536</v>
      </c>
      <c r="N2298" s="246">
        <v>2552402</v>
      </c>
      <c r="O2298" s="246">
        <v>9</v>
      </c>
      <c r="P2298" s="246">
        <v>51</v>
      </c>
      <c r="Q2298" s="246">
        <v>0</v>
      </c>
      <c r="R2298" s="246"/>
      <c r="S2298" s="246" t="s">
        <v>90</v>
      </c>
      <c r="T2298" s="246" t="s">
        <v>31</v>
      </c>
      <c r="U2298" s="246"/>
      <c r="V2298" t="str">
        <f>INDEX(樣區!H:H,MATCH(F2298,樣區!E:E,0))</f>
        <v>3月,5月</v>
      </c>
      <c r="W2298" s="3" t="str">
        <f t="shared" si="441"/>
        <v>Y</v>
      </c>
      <c r="X2298" s="3" t="str">
        <f t="shared" si="442"/>
        <v/>
      </c>
      <c r="Y2298" s="3" t="str">
        <f t="shared" si="443"/>
        <v/>
      </c>
      <c r="Z2298" s="3" t="str">
        <f t="shared" si="444"/>
        <v/>
      </c>
      <c r="AA2298" s="3" t="str">
        <f t="shared" si="445"/>
        <v/>
      </c>
      <c r="AB2298" s="249" t="str">
        <f t="shared" si="446"/>
        <v/>
      </c>
      <c r="AC2298" s="3" t="str">
        <f t="shared" si="447"/>
        <v/>
      </c>
      <c r="AD2298" s="5" t="str">
        <f t="shared" si="450"/>
        <v/>
      </c>
      <c r="AE2298" s="3" t="str">
        <f t="shared" si="448"/>
        <v/>
      </c>
      <c r="AF2298" s="3"/>
      <c r="AH2298">
        <f>MATCH(ROUND(M2298,0)&amp;ROUND(N2298,0),樣點!N:N,0)</f>
        <v>633</v>
      </c>
      <c r="AI2298" s="5">
        <f t="shared" si="449"/>
        <v>6.2499999767169356E-3</v>
      </c>
    </row>
    <row r="2299" spans="3:35">
      <c r="C2299" s="246" t="s">
        <v>1324</v>
      </c>
      <c r="D2299" s="246" t="s">
        <v>1085</v>
      </c>
      <c r="E2299" s="246" t="s">
        <v>1120</v>
      </c>
      <c r="F2299" s="246" t="s">
        <v>1121</v>
      </c>
      <c r="G2299" s="246">
        <v>2019</v>
      </c>
      <c r="H2299" s="246">
        <v>4</v>
      </c>
      <c r="I2299" s="246">
        <v>26</v>
      </c>
      <c r="J2299" s="246">
        <v>1</v>
      </c>
      <c r="K2299" s="246" t="s">
        <v>1122</v>
      </c>
      <c r="L2299" s="247">
        <v>6</v>
      </c>
      <c r="M2299" s="246">
        <v>201747</v>
      </c>
      <c r="N2299" s="246">
        <v>2552375</v>
      </c>
      <c r="O2299" s="246">
        <v>10</v>
      </c>
      <c r="P2299" s="246">
        <v>0</v>
      </c>
      <c r="Q2299" s="246">
        <v>0</v>
      </c>
      <c r="R2299" s="246"/>
      <c r="S2299" s="246" t="s">
        <v>90</v>
      </c>
      <c r="T2299" s="246" t="s">
        <v>31</v>
      </c>
      <c r="U2299" s="246"/>
      <c r="V2299" t="str">
        <f>INDEX(樣區!H:H,MATCH(F2299,樣區!E:E,0))</f>
        <v>3月,5月</v>
      </c>
      <c r="W2299" s="3" t="str">
        <f t="shared" si="441"/>
        <v>Y</v>
      </c>
      <c r="X2299" s="3" t="str">
        <f t="shared" si="442"/>
        <v/>
      </c>
      <c r="Y2299" s="3" t="str">
        <f t="shared" si="443"/>
        <v>時間太晚</v>
      </c>
      <c r="Z2299" s="3" t="str">
        <f t="shared" si="444"/>
        <v/>
      </c>
      <c r="AA2299" s="3" t="str">
        <f t="shared" si="445"/>
        <v/>
      </c>
      <c r="AB2299" s="249" t="str">
        <f t="shared" si="446"/>
        <v/>
      </c>
      <c r="AC2299" s="3" t="str">
        <f t="shared" si="447"/>
        <v/>
      </c>
      <c r="AD2299" s="5" t="str">
        <f t="shared" si="450"/>
        <v/>
      </c>
      <c r="AE2299" s="3" t="str">
        <f t="shared" si="448"/>
        <v/>
      </c>
      <c r="AF2299" s="3"/>
      <c r="AH2299">
        <f>MATCH(ROUND(M2299,0)&amp;ROUND(N2299,0),樣點!N:N,0)</f>
        <v>634</v>
      </c>
      <c r="AI2299" s="5" t="str">
        <f t="shared" si="449"/>
        <v/>
      </c>
    </row>
    <row r="2300" spans="3:35">
      <c r="C2300" s="246" t="s">
        <v>1324</v>
      </c>
      <c r="D2300" s="246" t="s">
        <v>960</v>
      </c>
      <c r="E2300" s="246" t="s">
        <v>961</v>
      </c>
      <c r="F2300" s="246" t="s">
        <v>962</v>
      </c>
      <c r="G2300" s="246">
        <v>2019</v>
      </c>
      <c r="H2300" s="246">
        <v>6</v>
      </c>
      <c r="I2300" s="246">
        <v>26</v>
      </c>
      <c r="J2300" s="246">
        <v>2</v>
      </c>
      <c r="K2300" s="246" t="s">
        <v>963</v>
      </c>
      <c r="L2300" s="247">
        <v>1</v>
      </c>
      <c r="M2300" s="246">
        <v>231396</v>
      </c>
      <c r="N2300" s="246">
        <v>2600454</v>
      </c>
      <c r="O2300" s="246">
        <v>9</v>
      </c>
      <c r="P2300" s="246">
        <v>13</v>
      </c>
      <c r="Q2300" s="246">
        <v>0</v>
      </c>
      <c r="R2300" s="246"/>
      <c r="S2300" s="246" t="s">
        <v>90</v>
      </c>
      <c r="T2300" s="246" t="s">
        <v>32</v>
      </c>
      <c r="U2300" s="246"/>
      <c r="V2300" t="str">
        <f>INDEX(樣區!H:H,MATCH(F2300,樣區!E:E,0))</f>
        <v>4月,6月</v>
      </c>
      <c r="W2300" s="3" t="str">
        <f t="shared" si="441"/>
        <v>Y</v>
      </c>
      <c r="X2300" s="3" t="str">
        <f t="shared" si="442"/>
        <v/>
      </c>
      <c r="Y2300" s="3" t="str">
        <f t="shared" si="443"/>
        <v/>
      </c>
      <c r="Z2300" s="3" t="str">
        <f t="shared" si="444"/>
        <v/>
      </c>
      <c r="AA2300" s="3" t="str">
        <f t="shared" si="445"/>
        <v/>
      </c>
      <c r="AB2300" s="249" t="str">
        <f t="shared" si="446"/>
        <v/>
      </c>
      <c r="AC2300" s="3" t="str">
        <f t="shared" si="447"/>
        <v/>
      </c>
      <c r="AD2300" s="5" t="str">
        <f t="shared" si="450"/>
        <v>需計滿6分鐘</v>
      </c>
      <c r="AE2300" s="3" t="str">
        <f t="shared" si="448"/>
        <v/>
      </c>
      <c r="AF2300" s="3"/>
      <c r="AH2300">
        <f>MATCH(ROUND(M2300,0)&amp;ROUND(N2300,0),樣點!N:N,0)</f>
        <v>323</v>
      </c>
      <c r="AI2300" s="5">
        <f t="shared" si="449"/>
        <v>2.0833339658565819E-3</v>
      </c>
    </row>
    <row r="2301" spans="3:35">
      <c r="C2301" s="246" t="s">
        <v>1324</v>
      </c>
      <c r="D2301" s="246" t="s">
        <v>960</v>
      </c>
      <c r="E2301" s="246" t="s">
        <v>961</v>
      </c>
      <c r="F2301" s="246" t="s">
        <v>962</v>
      </c>
      <c r="G2301" s="246">
        <v>2019</v>
      </c>
      <c r="H2301" s="246">
        <v>6</v>
      </c>
      <c r="I2301" s="246">
        <v>26</v>
      </c>
      <c r="J2301" s="246">
        <v>2</v>
      </c>
      <c r="K2301" s="246" t="s">
        <v>963</v>
      </c>
      <c r="L2301" s="247">
        <v>2</v>
      </c>
      <c r="M2301" s="246">
        <v>231570</v>
      </c>
      <c r="N2301" s="246">
        <v>2600230</v>
      </c>
      <c r="O2301" s="246">
        <v>9</v>
      </c>
      <c r="P2301" s="246">
        <v>16</v>
      </c>
      <c r="Q2301" s="246">
        <v>0</v>
      </c>
      <c r="R2301" s="246"/>
      <c r="S2301" s="246" t="s">
        <v>90</v>
      </c>
      <c r="T2301" s="246" t="s">
        <v>32</v>
      </c>
      <c r="U2301" s="246"/>
      <c r="V2301" t="str">
        <f>INDEX(樣區!H:H,MATCH(F2301,樣區!E:E,0))</f>
        <v>4月,6月</v>
      </c>
      <c r="W2301" s="3" t="str">
        <f t="shared" si="441"/>
        <v>Y</v>
      </c>
      <c r="X2301" s="3" t="str">
        <f t="shared" si="442"/>
        <v/>
      </c>
      <c r="Y2301" s="3" t="str">
        <f t="shared" si="443"/>
        <v/>
      </c>
      <c r="Z2301" s="3" t="str">
        <f t="shared" si="444"/>
        <v/>
      </c>
      <c r="AA2301" s="3" t="str">
        <f t="shared" si="445"/>
        <v/>
      </c>
      <c r="AB2301" s="249" t="str">
        <f t="shared" si="446"/>
        <v/>
      </c>
      <c r="AC2301" s="3" t="str">
        <f t="shared" si="447"/>
        <v/>
      </c>
      <c r="AD2301" s="5" t="str">
        <f t="shared" si="450"/>
        <v>需計滿6分鐘</v>
      </c>
      <c r="AE2301" s="3" t="str">
        <f t="shared" si="448"/>
        <v/>
      </c>
      <c r="AF2301" s="3"/>
      <c r="AH2301">
        <f>MATCH(ROUND(M2301,0)&amp;ROUND(N2301,0),樣點!N:N,0)</f>
        <v>324</v>
      </c>
      <c r="AI2301" s="5">
        <f t="shared" si="449"/>
        <v>2.7777770301327109E-3</v>
      </c>
    </row>
    <row r="2302" spans="3:35">
      <c r="C2302" s="246" t="s">
        <v>1324</v>
      </c>
      <c r="D2302" s="246" t="s">
        <v>960</v>
      </c>
      <c r="E2302" s="246" t="s">
        <v>961</v>
      </c>
      <c r="F2302" s="246" t="s">
        <v>962</v>
      </c>
      <c r="G2302" s="246">
        <v>2019</v>
      </c>
      <c r="H2302" s="246">
        <v>6</v>
      </c>
      <c r="I2302" s="246">
        <v>26</v>
      </c>
      <c r="J2302" s="246">
        <v>2</v>
      </c>
      <c r="K2302" s="246" t="s">
        <v>963</v>
      </c>
      <c r="L2302" s="247">
        <v>3</v>
      </c>
      <c r="M2302" s="246">
        <v>231799</v>
      </c>
      <c r="N2302" s="246">
        <v>2600017</v>
      </c>
      <c r="O2302" s="246">
        <v>9</v>
      </c>
      <c r="P2302" s="246">
        <v>20</v>
      </c>
      <c r="Q2302" s="246">
        <v>0</v>
      </c>
      <c r="R2302" s="246"/>
      <c r="S2302" s="246" t="s">
        <v>90</v>
      </c>
      <c r="T2302" s="246" t="s">
        <v>32</v>
      </c>
      <c r="U2302" s="246"/>
      <c r="V2302" t="str">
        <f>INDEX(樣區!H:H,MATCH(F2302,樣區!E:E,0))</f>
        <v>4月,6月</v>
      </c>
      <c r="W2302" s="3" t="str">
        <f t="shared" si="441"/>
        <v>Y</v>
      </c>
      <c r="X2302" s="3" t="str">
        <f t="shared" si="442"/>
        <v/>
      </c>
      <c r="Y2302" s="3" t="str">
        <f t="shared" si="443"/>
        <v/>
      </c>
      <c r="Z2302" s="3" t="str">
        <f t="shared" si="444"/>
        <v/>
      </c>
      <c r="AA2302" s="3" t="str">
        <f t="shared" si="445"/>
        <v/>
      </c>
      <c r="AB2302" s="249" t="str">
        <f t="shared" si="446"/>
        <v/>
      </c>
      <c r="AC2302" s="3" t="str">
        <f t="shared" si="447"/>
        <v/>
      </c>
      <c r="AD2302" s="5" t="str">
        <f t="shared" si="450"/>
        <v>需計滿6分鐘</v>
      </c>
      <c r="AE2302" s="3" t="str">
        <f t="shared" si="448"/>
        <v/>
      </c>
      <c r="AF2302" s="3"/>
      <c r="AH2302">
        <f>MATCH(ROUND(M2302,0)&amp;ROUND(N2302,0),樣點!N:N,0)</f>
        <v>325</v>
      </c>
      <c r="AI2302" s="5">
        <f t="shared" si="449"/>
        <v>2.0833340240642428E-3</v>
      </c>
    </row>
    <row r="2303" spans="3:35">
      <c r="C2303" s="246" t="s">
        <v>1324</v>
      </c>
      <c r="D2303" s="246" t="s">
        <v>960</v>
      </c>
      <c r="E2303" s="246" t="s">
        <v>961</v>
      </c>
      <c r="F2303" s="246" t="s">
        <v>962</v>
      </c>
      <c r="G2303" s="246">
        <v>2019</v>
      </c>
      <c r="H2303" s="246">
        <v>6</v>
      </c>
      <c r="I2303" s="246">
        <v>26</v>
      </c>
      <c r="J2303" s="246">
        <v>2</v>
      </c>
      <c r="K2303" s="246" t="s">
        <v>963</v>
      </c>
      <c r="L2303" s="247">
        <v>4</v>
      </c>
      <c r="M2303" s="246">
        <v>231607</v>
      </c>
      <c r="N2303" s="246">
        <v>2599715</v>
      </c>
      <c r="O2303" s="246">
        <v>9</v>
      </c>
      <c r="P2303" s="246">
        <v>23</v>
      </c>
      <c r="Q2303" s="246">
        <v>0</v>
      </c>
      <c r="R2303" s="246"/>
      <c r="S2303" s="246" t="s">
        <v>90</v>
      </c>
      <c r="T2303" s="246" t="s">
        <v>32</v>
      </c>
      <c r="U2303" s="246"/>
      <c r="V2303" t="str">
        <f>INDEX(樣區!H:H,MATCH(F2303,樣區!E:E,0))</f>
        <v>4月,6月</v>
      </c>
      <c r="W2303" s="3" t="str">
        <f t="shared" si="441"/>
        <v>Y</v>
      </c>
      <c r="X2303" s="3" t="str">
        <f t="shared" si="442"/>
        <v/>
      </c>
      <c r="Y2303" s="3" t="str">
        <f t="shared" si="443"/>
        <v/>
      </c>
      <c r="Z2303" s="3" t="str">
        <f t="shared" si="444"/>
        <v/>
      </c>
      <c r="AA2303" s="3" t="str">
        <f t="shared" si="445"/>
        <v/>
      </c>
      <c r="AB2303" s="249" t="str">
        <f t="shared" si="446"/>
        <v/>
      </c>
      <c r="AC2303" s="3" t="str">
        <f t="shared" si="447"/>
        <v/>
      </c>
      <c r="AD2303" s="5" t="str">
        <f t="shared" si="450"/>
        <v>需計滿6分鐘</v>
      </c>
      <c r="AE2303" s="3" t="str">
        <f t="shared" si="448"/>
        <v/>
      </c>
      <c r="AF2303" s="3"/>
      <c r="AH2303">
        <f>MATCH(ROUND(M2303,0)&amp;ROUND(N2303,0),樣點!N:N,0)</f>
        <v>326</v>
      </c>
      <c r="AI2303" s="5">
        <f t="shared" si="449"/>
        <v>2.0833329763263464E-3</v>
      </c>
    </row>
    <row r="2304" spans="3:35">
      <c r="C2304" s="246" t="s">
        <v>1324</v>
      </c>
      <c r="D2304" s="246" t="s">
        <v>960</v>
      </c>
      <c r="E2304" s="246" t="s">
        <v>961</v>
      </c>
      <c r="F2304" s="246" t="s">
        <v>962</v>
      </c>
      <c r="G2304" s="246">
        <v>2019</v>
      </c>
      <c r="H2304" s="246">
        <v>6</v>
      </c>
      <c r="I2304" s="246">
        <v>26</v>
      </c>
      <c r="J2304" s="246">
        <v>2</v>
      </c>
      <c r="K2304" s="246" t="s">
        <v>963</v>
      </c>
      <c r="L2304" s="247">
        <v>5</v>
      </c>
      <c r="M2304" s="246">
        <v>231459</v>
      </c>
      <c r="N2304" s="246">
        <v>2599475</v>
      </c>
      <c r="O2304" s="246">
        <v>9</v>
      </c>
      <c r="P2304" s="246">
        <v>26</v>
      </c>
      <c r="Q2304" s="246">
        <v>0</v>
      </c>
      <c r="R2304" s="246"/>
      <c r="S2304" s="246" t="s">
        <v>90</v>
      </c>
      <c r="T2304" s="246" t="s">
        <v>32</v>
      </c>
      <c r="U2304" s="246"/>
      <c r="V2304" t="str">
        <f>INDEX(樣區!H:H,MATCH(F2304,樣區!E:E,0))</f>
        <v>4月,6月</v>
      </c>
      <c r="W2304" s="3" t="str">
        <f t="shared" si="441"/>
        <v>Y</v>
      </c>
      <c r="X2304" s="3" t="str">
        <f t="shared" si="442"/>
        <v/>
      </c>
      <c r="Y2304" s="3" t="str">
        <f t="shared" si="443"/>
        <v/>
      </c>
      <c r="Z2304" s="3" t="str">
        <f t="shared" si="444"/>
        <v/>
      </c>
      <c r="AA2304" s="3" t="str">
        <f t="shared" si="445"/>
        <v/>
      </c>
      <c r="AB2304" s="249" t="str">
        <f t="shared" si="446"/>
        <v/>
      </c>
      <c r="AC2304" s="3" t="str">
        <f t="shared" si="447"/>
        <v/>
      </c>
      <c r="AD2304" s="5" t="str">
        <f t="shared" si="450"/>
        <v>需計滿6分鐘</v>
      </c>
      <c r="AE2304" s="3" t="str">
        <f t="shared" si="448"/>
        <v/>
      </c>
      <c r="AF2304" s="3"/>
      <c r="AH2304">
        <f>MATCH(ROUND(M2304,0)&amp;ROUND(N2304,0),樣點!N:N,0)</f>
        <v>327</v>
      </c>
      <c r="AI2304" s="5">
        <f t="shared" si="449"/>
        <v>2.0833329763263464E-3</v>
      </c>
    </row>
    <row r="2305" spans="3:35">
      <c r="C2305" s="246" t="s">
        <v>1324</v>
      </c>
      <c r="D2305" s="246" t="s">
        <v>960</v>
      </c>
      <c r="E2305" s="246" t="s">
        <v>961</v>
      </c>
      <c r="F2305" s="246" t="s">
        <v>962</v>
      </c>
      <c r="G2305" s="246">
        <v>2019</v>
      </c>
      <c r="H2305" s="246">
        <v>6</v>
      </c>
      <c r="I2305" s="246">
        <v>26</v>
      </c>
      <c r="J2305" s="246">
        <v>2</v>
      </c>
      <c r="K2305" s="246" t="s">
        <v>963</v>
      </c>
      <c r="L2305" s="247">
        <v>6</v>
      </c>
      <c r="M2305" s="246">
        <v>231663</v>
      </c>
      <c r="N2305" s="246">
        <v>2599194</v>
      </c>
      <c r="O2305" s="246">
        <v>9</v>
      </c>
      <c r="P2305" s="246">
        <v>29</v>
      </c>
      <c r="Q2305" s="246">
        <v>0</v>
      </c>
      <c r="R2305" s="246"/>
      <c r="S2305" s="246" t="s">
        <v>90</v>
      </c>
      <c r="T2305" s="246" t="s">
        <v>32</v>
      </c>
      <c r="U2305" s="246"/>
      <c r="V2305" t="str">
        <f>INDEX(樣區!H:H,MATCH(F2305,樣區!E:E,0))</f>
        <v>4月,6月</v>
      </c>
      <c r="W2305" s="3" t="str">
        <f t="shared" si="441"/>
        <v>Y</v>
      </c>
      <c r="X2305" s="3" t="str">
        <f t="shared" si="442"/>
        <v/>
      </c>
      <c r="Y2305" s="3" t="str">
        <f t="shared" si="443"/>
        <v/>
      </c>
      <c r="Z2305" s="3" t="str">
        <f t="shared" si="444"/>
        <v/>
      </c>
      <c r="AA2305" s="3" t="str">
        <f t="shared" si="445"/>
        <v/>
      </c>
      <c r="AB2305" s="249" t="str">
        <f t="shared" si="446"/>
        <v/>
      </c>
      <c r="AC2305" s="3" t="str">
        <f t="shared" si="447"/>
        <v/>
      </c>
      <c r="AD2305" s="5" t="str">
        <f t="shared" si="450"/>
        <v/>
      </c>
      <c r="AE2305" s="3" t="str">
        <f t="shared" si="448"/>
        <v/>
      </c>
      <c r="AF2305" s="3"/>
      <c r="AH2305">
        <f>MATCH(ROUND(M2305,0)&amp;ROUND(N2305,0),樣點!N:N,0)</f>
        <v>328</v>
      </c>
      <c r="AI2305" s="5" t="str">
        <f t="shared" si="449"/>
        <v/>
      </c>
    </row>
    <row r="2306" spans="3:35">
      <c r="C2306" s="246" t="s">
        <v>1324</v>
      </c>
      <c r="D2306" s="246" t="s">
        <v>960</v>
      </c>
      <c r="E2306" s="246" t="s">
        <v>964</v>
      </c>
      <c r="F2306" s="246" t="s">
        <v>965</v>
      </c>
      <c r="G2306" s="246">
        <v>2019</v>
      </c>
      <c r="H2306" s="246">
        <v>6</v>
      </c>
      <c r="I2306" s="246">
        <v>26</v>
      </c>
      <c r="J2306" s="246">
        <v>2</v>
      </c>
      <c r="K2306" s="246" t="s">
        <v>966</v>
      </c>
      <c r="L2306" s="247">
        <v>1</v>
      </c>
      <c r="M2306" s="246">
        <v>228293</v>
      </c>
      <c r="N2306" s="246">
        <v>2599389</v>
      </c>
      <c r="O2306" s="246">
        <v>8</v>
      </c>
      <c r="P2306" s="246">
        <v>10</v>
      </c>
      <c r="Q2306" s="246">
        <v>0</v>
      </c>
      <c r="R2306" s="246"/>
      <c r="S2306" s="246" t="s">
        <v>90</v>
      </c>
      <c r="T2306" s="246" t="s">
        <v>26</v>
      </c>
      <c r="U2306" s="246"/>
      <c r="V2306" t="str">
        <f>INDEX(樣區!H:H,MATCH(F2306,樣區!E:E,0))</f>
        <v>4月,6月</v>
      </c>
      <c r="W2306" s="3" t="str">
        <f t="shared" ref="W2306:W2369" si="451">IF(ISNUMBER(AH2306),"Y","N")</f>
        <v>Y</v>
      </c>
      <c r="X2306" s="3" t="str">
        <f t="shared" ref="X2306:X2369" si="452">IF(OR(ISBLANK(H2306),ISBLANK(I2306)),"需記錄日期","")</f>
        <v/>
      </c>
      <c r="Y2306" s="3" t="str">
        <f t="shared" ref="Y2306:Y2369" si="453">IF(O2306&gt;9,"時間太晚","")</f>
        <v/>
      </c>
      <c r="Z2306" s="3" t="str">
        <f t="shared" ref="Z2306:Z2369" si="454">IF(ISBLANK(Q2306),"需記錄數量",IF(Q2306&gt;2,"2隻以上，請記為猴群",""))</f>
        <v/>
      </c>
      <c r="AA2306" s="3" t="str">
        <f t="shared" ref="AA2306:AA2369" si="455">IF(OR(Q2306=1,Q2306=2),IF(ISTEXT(R2306),"","需記錄距離"),"")</f>
        <v/>
      </c>
      <c r="AB2306" s="249" t="str">
        <f t="shared" ref="AB2306:AB2369" si="456">IF(S2306="Y",IF(Q2306&lt;&gt;2,"有叫聲應為猴群",""),"")</f>
        <v/>
      </c>
      <c r="AC2306" s="3" t="str">
        <f t="shared" ref="AC2306:AC2369" si="457">IF(ISBLANK(T2306),"需記錄棲地類型",IF(LEN(T2306)&lt;&gt;2,"請填最主要的棲地類型，其餘的可在備注補充說明",""))</f>
        <v/>
      </c>
      <c r="AD2306" s="5" t="str">
        <f t="shared" si="450"/>
        <v/>
      </c>
      <c r="AE2306" s="3" t="str">
        <f t="shared" ref="AE2306:AE2369" si="458">IF(COUNTIF(U2306,"*搖樹*")=1,IF(Q2306&lt;&gt;2,"有搖樹行為應為猴群",""),"")</f>
        <v/>
      </c>
      <c r="AF2306" s="3"/>
      <c r="AH2306">
        <f>MATCH(ROUND(M2306,0)&amp;ROUND(N2306,0),樣點!N:N,0)</f>
        <v>329</v>
      </c>
      <c r="AI2306" s="5">
        <f t="shared" ref="AI2306:AI2369" si="459">IF((F2307&amp;J2307)=(F2306&amp;J2306),ABS((DATE(G2307,H2307,I2307)&amp;TIME(O2307,P2307,0))-(DATE(G2306,H2306,I2306)&amp;TIME(O2306,P2306,0))),"")</f>
        <v>5.555555981118232E-3</v>
      </c>
    </row>
    <row r="2307" spans="3:35">
      <c r="C2307" s="246" t="s">
        <v>1324</v>
      </c>
      <c r="D2307" s="246" t="s">
        <v>960</v>
      </c>
      <c r="E2307" s="246" t="s">
        <v>964</v>
      </c>
      <c r="F2307" s="246" t="s">
        <v>965</v>
      </c>
      <c r="G2307" s="246">
        <v>2019</v>
      </c>
      <c r="H2307" s="246">
        <v>6</v>
      </c>
      <c r="I2307" s="246">
        <v>26</v>
      </c>
      <c r="J2307" s="246">
        <v>2</v>
      </c>
      <c r="K2307" s="246" t="s">
        <v>966</v>
      </c>
      <c r="L2307" s="247">
        <v>2</v>
      </c>
      <c r="M2307" s="246">
        <v>228692</v>
      </c>
      <c r="N2307" s="246">
        <v>2599342</v>
      </c>
      <c r="O2307" s="246">
        <v>8</v>
      </c>
      <c r="P2307" s="246">
        <v>18</v>
      </c>
      <c r="Q2307" s="246">
        <v>2</v>
      </c>
      <c r="R2307" s="246" t="s">
        <v>89</v>
      </c>
      <c r="S2307" s="246" t="s">
        <v>44</v>
      </c>
      <c r="T2307" s="246" t="s">
        <v>32</v>
      </c>
      <c r="U2307" s="246" t="s">
        <v>1123</v>
      </c>
      <c r="V2307" t="str">
        <f>INDEX(樣區!H:H,MATCH(F2307,樣區!E:E,0))</f>
        <v>4月,6月</v>
      </c>
      <c r="W2307" s="3" t="str">
        <f t="shared" si="451"/>
        <v>Y</v>
      </c>
      <c r="X2307" s="3" t="str">
        <f t="shared" si="452"/>
        <v/>
      </c>
      <c r="Y2307" s="3" t="str">
        <f t="shared" si="453"/>
        <v/>
      </c>
      <c r="Z2307" s="3" t="str">
        <f t="shared" si="454"/>
        <v/>
      </c>
      <c r="AA2307" s="3" t="str">
        <f t="shared" si="455"/>
        <v/>
      </c>
      <c r="AB2307" s="249" t="str">
        <f t="shared" si="456"/>
        <v/>
      </c>
      <c r="AC2307" s="3" t="str">
        <f t="shared" si="457"/>
        <v/>
      </c>
      <c r="AD2307" s="5" t="str">
        <f t="shared" si="450"/>
        <v/>
      </c>
      <c r="AE2307" s="3" t="str">
        <f t="shared" si="458"/>
        <v/>
      </c>
      <c r="AF2307" s="3"/>
      <c r="AH2307">
        <f>MATCH(ROUND(M2307,0)&amp;ROUND(N2307,0),樣點!N:N,0)</f>
        <v>330</v>
      </c>
      <c r="AI2307" s="5">
        <f t="shared" si="459"/>
        <v>4.7222222026903182E-2</v>
      </c>
    </row>
    <row r="2308" spans="3:35">
      <c r="C2308" s="246" t="s">
        <v>1324</v>
      </c>
      <c r="D2308" s="246" t="s">
        <v>960</v>
      </c>
      <c r="E2308" s="246" t="s">
        <v>964</v>
      </c>
      <c r="F2308" s="246" t="s">
        <v>965</v>
      </c>
      <c r="G2308" s="246">
        <v>2019</v>
      </c>
      <c r="H2308" s="246">
        <v>6</v>
      </c>
      <c r="I2308" s="246">
        <v>26</v>
      </c>
      <c r="J2308" s="246">
        <v>2</v>
      </c>
      <c r="K2308" s="246" t="s">
        <v>966</v>
      </c>
      <c r="L2308" s="247">
        <v>3</v>
      </c>
      <c r="M2308" s="246">
        <v>228839</v>
      </c>
      <c r="N2308" s="246">
        <v>2599051</v>
      </c>
      <c r="O2308" s="246">
        <v>9</v>
      </c>
      <c r="P2308" s="246">
        <v>26</v>
      </c>
      <c r="Q2308" s="246">
        <v>0</v>
      </c>
      <c r="R2308" s="246"/>
      <c r="S2308" s="246" t="s">
        <v>90</v>
      </c>
      <c r="T2308" s="246" t="s">
        <v>32</v>
      </c>
      <c r="U2308" s="246"/>
      <c r="V2308" t="str">
        <f>INDEX(樣區!H:H,MATCH(F2308,樣區!E:E,0))</f>
        <v>4月,6月</v>
      </c>
      <c r="W2308" s="3" t="str">
        <f t="shared" si="451"/>
        <v>Y</v>
      </c>
      <c r="X2308" s="3" t="str">
        <f t="shared" si="452"/>
        <v/>
      </c>
      <c r="Y2308" s="3" t="str">
        <f t="shared" si="453"/>
        <v/>
      </c>
      <c r="Z2308" s="3" t="str">
        <f t="shared" si="454"/>
        <v/>
      </c>
      <c r="AA2308" s="3" t="str">
        <f t="shared" si="455"/>
        <v/>
      </c>
      <c r="AB2308" s="249" t="str">
        <f t="shared" si="456"/>
        <v/>
      </c>
      <c r="AC2308" s="3" t="str">
        <f t="shared" si="457"/>
        <v/>
      </c>
      <c r="AD2308" s="5" t="str">
        <f t="shared" si="450"/>
        <v/>
      </c>
      <c r="AE2308" s="3" t="str">
        <f t="shared" si="458"/>
        <v/>
      </c>
      <c r="AF2308" s="3"/>
      <c r="AH2308">
        <f>MATCH(ROUND(M2308,0)&amp;ROUND(N2308,0),樣點!N:N,0)</f>
        <v>331</v>
      </c>
      <c r="AI2308" s="5">
        <f t="shared" si="459"/>
        <v>6.2499999767169356E-3</v>
      </c>
    </row>
    <row r="2309" spans="3:35">
      <c r="C2309" s="246" t="s">
        <v>1324</v>
      </c>
      <c r="D2309" s="246" t="s">
        <v>960</v>
      </c>
      <c r="E2309" s="246" t="s">
        <v>964</v>
      </c>
      <c r="F2309" s="246" t="s">
        <v>965</v>
      </c>
      <c r="G2309" s="246">
        <v>2019</v>
      </c>
      <c r="H2309" s="246">
        <v>6</v>
      </c>
      <c r="I2309" s="246">
        <v>26</v>
      </c>
      <c r="J2309" s="246">
        <v>2</v>
      </c>
      <c r="K2309" s="246" t="s">
        <v>966</v>
      </c>
      <c r="L2309" s="247">
        <v>4</v>
      </c>
      <c r="M2309" s="246">
        <v>228958</v>
      </c>
      <c r="N2309" s="246">
        <v>2599715</v>
      </c>
      <c r="O2309" s="246">
        <v>9</v>
      </c>
      <c r="P2309" s="246">
        <v>35</v>
      </c>
      <c r="Q2309" s="246">
        <v>0</v>
      </c>
      <c r="R2309" s="246"/>
      <c r="S2309" s="246" t="s">
        <v>90</v>
      </c>
      <c r="T2309" s="246" t="s">
        <v>32</v>
      </c>
      <c r="U2309" s="246"/>
      <c r="V2309" t="str">
        <f>INDEX(樣區!H:H,MATCH(F2309,樣區!E:E,0))</f>
        <v>4月,6月</v>
      </c>
      <c r="W2309" s="3" t="str">
        <f t="shared" si="451"/>
        <v>Y</v>
      </c>
      <c r="X2309" s="3" t="str">
        <f t="shared" si="452"/>
        <v/>
      </c>
      <c r="Y2309" s="3" t="str">
        <f t="shared" si="453"/>
        <v/>
      </c>
      <c r="Z2309" s="3" t="str">
        <f t="shared" si="454"/>
        <v/>
      </c>
      <c r="AA2309" s="3" t="str">
        <f t="shared" si="455"/>
        <v/>
      </c>
      <c r="AB2309" s="249" t="str">
        <f t="shared" si="456"/>
        <v/>
      </c>
      <c r="AC2309" s="3" t="str">
        <f t="shared" si="457"/>
        <v/>
      </c>
      <c r="AD2309" s="5" t="str">
        <f t="shared" si="450"/>
        <v/>
      </c>
      <c r="AE2309" s="3" t="str">
        <f t="shared" si="458"/>
        <v/>
      </c>
      <c r="AF2309" s="3"/>
      <c r="AH2309">
        <f>MATCH(ROUND(M2309,0)&amp;ROUND(N2309,0),樣點!N:N,0)</f>
        <v>334</v>
      </c>
      <c r="AI2309" s="5">
        <f t="shared" si="459"/>
        <v>8.3333330112509429E-3</v>
      </c>
    </row>
    <row r="2310" spans="3:35">
      <c r="C2310" s="246" t="s">
        <v>1324</v>
      </c>
      <c r="D2310" s="246" t="s">
        <v>960</v>
      </c>
      <c r="E2310" s="246" t="s">
        <v>964</v>
      </c>
      <c r="F2310" s="246" t="s">
        <v>965</v>
      </c>
      <c r="G2310" s="246">
        <v>2019</v>
      </c>
      <c r="H2310" s="246">
        <v>6</v>
      </c>
      <c r="I2310" s="246">
        <v>26</v>
      </c>
      <c r="J2310" s="246">
        <v>2</v>
      </c>
      <c r="K2310" s="246" t="s">
        <v>966</v>
      </c>
      <c r="L2310" s="247">
        <v>5</v>
      </c>
      <c r="M2310" s="246">
        <v>228687</v>
      </c>
      <c r="N2310" s="246">
        <v>2599627</v>
      </c>
      <c r="O2310" s="246">
        <v>9</v>
      </c>
      <c r="P2310" s="246">
        <v>47</v>
      </c>
      <c r="Q2310" s="246">
        <v>0</v>
      </c>
      <c r="R2310" s="246"/>
      <c r="S2310" s="246" t="s">
        <v>90</v>
      </c>
      <c r="T2310" s="246" t="s">
        <v>54</v>
      </c>
      <c r="U2310" s="246"/>
      <c r="V2310" t="str">
        <f>INDEX(樣區!H:H,MATCH(F2310,樣區!E:E,0))</f>
        <v>4月,6月</v>
      </c>
      <c r="W2310" s="3" t="str">
        <f t="shared" si="451"/>
        <v>N</v>
      </c>
      <c r="X2310" s="3" t="str">
        <f t="shared" si="452"/>
        <v/>
      </c>
      <c r="Y2310" s="3" t="str">
        <f t="shared" si="453"/>
        <v/>
      </c>
      <c r="Z2310" s="3" t="str">
        <f t="shared" si="454"/>
        <v/>
      </c>
      <c r="AA2310" s="3" t="str">
        <f t="shared" si="455"/>
        <v/>
      </c>
      <c r="AB2310" s="2" t="str">
        <f t="shared" si="456"/>
        <v/>
      </c>
      <c r="AC2310" s="3" t="str">
        <f t="shared" si="457"/>
        <v/>
      </c>
      <c r="AD2310" s="5" t="str">
        <f>IF(ISBLANK(O2310),"需記錄時間",IFERROR(IF((AI2310-TIME(0,5,59))&lt;0,"需計滿6分鍾",""),""))</f>
        <v/>
      </c>
      <c r="AE2310" s="3" t="str">
        <f t="shared" si="458"/>
        <v/>
      </c>
      <c r="AF2310" s="3"/>
      <c r="AH2310" t="e">
        <f>MATCH(ROUND(M2310,0)&amp;ROUND(N2310,0),樣點!N:N,0)</f>
        <v>#N/A</v>
      </c>
      <c r="AI2310" s="5">
        <f t="shared" si="459"/>
        <v>5.555555981118232E-3</v>
      </c>
    </row>
    <row r="2311" spans="3:35">
      <c r="C2311" s="246" t="s">
        <v>1324</v>
      </c>
      <c r="D2311" s="246" t="s">
        <v>960</v>
      </c>
      <c r="E2311" s="246" t="s">
        <v>964</v>
      </c>
      <c r="F2311" s="246" t="s">
        <v>965</v>
      </c>
      <c r="G2311" s="246">
        <v>2019</v>
      </c>
      <c r="H2311" s="246">
        <v>6</v>
      </c>
      <c r="I2311" s="246">
        <v>26</v>
      </c>
      <c r="J2311" s="246">
        <v>2</v>
      </c>
      <c r="K2311" s="246" t="s">
        <v>966</v>
      </c>
      <c r="L2311" s="247">
        <v>6</v>
      </c>
      <c r="M2311" s="246">
        <v>228938</v>
      </c>
      <c r="N2311" s="246">
        <v>2598965</v>
      </c>
      <c r="O2311" s="246">
        <v>9</v>
      </c>
      <c r="P2311" s="246">
        <v>55</v>
      </c>
      <c r="Q2311" s="246">
        <v>0</v>
      </c>
      <c r="R2311" s="246"/>
      <c r="S2311" s="246" t="s">
        <v>90</v>
      </c>
      <c r="T2311" s="246" t="s">
        <v>32</v>
      </c>
      <c r="U2311" s="246"/>
      <c r="V2311" t="str">
        <f>INDEX(樣區!H:H,MATCH(F2311,樣區!E:E,0))</f>
        <v>4月,6月</v>
      </c>
      <c r="W2311" s="3" t="str">
        <f t="shared" si="451"/>
        <v>N</v>
      </c>
      <c r="X2311" s="3" t="str">
        <f t="shared" si="452"/>
        <v/>
      </c>
      <c r="Y2311" s="3" t="str">
        <f t="shared" si="453"/>
        <v/>
      </c>
      <c r="Z2311" s="3" t="str">
        <f t="shared" si="454"/>
        <v/>
      </c>
      <c r="AA2311" s="3" t="str">
        <f t="shared" si="455"/>
        <v/>
      </c>
      <c r="AB2311" s="2" t="str">
        <f t="shared" si="456"/>
        <v/>
      </c>
      <c r="AC2311" s="3" t="str">
        <f t="shared" si="457"/>
        <v/>
      </c>
      <c r="AD2311" s="5" t="str">
        <f>IF(ISBLANK(O2311),"需記錄時間",IFERROR(IF((AI2311-TIME(0,5,59))&lt;0,"需計滿6分鍾",""),""))</f>
        <v/>
      </c>
      <c r="AE2311" s="3" t="str">
        <f t="shared" si="458"/>
        <v/>
      </c>
      <c r="AF2311" s="3"/>
      <c r="AH2311" t="e">
        <f>MATCH(ROUND(M2311,0)&amp;ROUND(N2311,0),樣點!N:N,0)</f>
        <v>#N/A</v>
      </c>
      <c r="AI2311" s="5" t="str">
        <f t="shared" si="459"/>
        <v/>
      </c>
    </row>
    <row r="2312" spans="3:35">
      <c r="C2312" s="246" t="s">
        <v>1324</v>
      </c>
      <c r="D2312" s="246" t="s">
        <v>960</v>
      </c>
      <c r="E2312" s="246" t="s">
        <v>967</v>
      </c>
      <c r="F2312" s="246" t="s">
        <v>968</v>
      </c>
      <c r="G2312" s="246">
        <v>2019</v>
      </c>
      <c r="H2312" s="246">
        <v>6</v>
      </c>
      <c r="I2312" s="246">
        <v>26</v>
      </c>
      <c r="J2312" s="246">
        <v>2</v>
      </c>
      <c r="K2312" s="246" t="s">
        <v>966</v>
      </c>
      <c r="L2312" s="247">
        <v>1</v>
      </c>
      <c r="M2312" s="246">
        <v>228634</v>
      </c>
      <c r="N2312" s="246">
        <v>2599580</v>
      </c>
      <c r="O2312" s="246">
        <v>9</v>
      </c>
      <c r="P2312" s="246">
        <v>0</v>
      </c>
      <c r="Q2312" s="246">
        <v>0</v>
      </c>
      <c r="R2312" s="246"/>
      <c r="S2312" s="246" t="s">
        <v>90</v>
      </c>
      <c r="T2312" s="246" t="s">
        <v>32</v>
      </c>
      <c r="U2312" s="246"/>
      <c r="V2312" t="str">
        <f>INDEX(樣區!H:H,MATCH(F2312,樣區!E:E,0))</f>
        <v>4月,6月</v>
      </c>
      <c r="W2312" s="3" t="str">
        <f t="shared" si="451"/>
        <v>Y</v>
      </c>
      <c r="X2312" s="3" t="str">
        <f t="shared" si="452"/>
        <v/>
      </c>
      <c r="Y2312" s="3" t="str">
        <f t="shared" si="453"/>
        <v/>
      </c>
      <c r="Z2312" s="3" t="str">
        <f t="shared" si="454"/>
        <v/>
      </c>
      <c r="AA2312" s="3" t="str">
        <f t="shared" si="455"/>
        <v/>
      </c>
      <c r="AB2312" s="249" t="str">
        <f t="shared" si="456"/>
        <v/>
      </c>
      <c r="AC2312" s="3" t="str">
        <f t="shared" si="457"/>
        <v/>
      </c>
      <c r="AD2312" s="5" t="str">
        <f t="shared" ref="AD2312:AD2326" si="460">IF(ISBLANK(O2312),"需記錄時間",IFERROR(IF((AI2312-TIME(0,5,59))&lt;0,"需計滿6分鐘",""),""))</f>
        <v/>
      </c>
      <c r="AE2312" s="3" t="str">
        <f t="shared" si="458"/>
        <v/>
      </c>
      <c r="AF2312" s="3"/>
      <c r="AH2312">
        <f>MATCH(ROUND(M2312,0)&amp;ROUND(N2312,0),樣點!N:N,0)</f>
        <v>335</v>
      </c>
      <c r="AI2312" s="5">
        <f t="shared" si="459"/>
        <v>4.8611109959892929E-3</v>
      </c>
    </row>
    <row r="2313" spans="3:35">
      <c r="C2313" s="246" t="s">
        <v>1324</v>
      </c>
      <c r="D2313" s="246" t="s">
        <v>960</v>
      </c>
      <c r="E2313" s="246" t="s">
        <v>967</v>
      </c>
      <c r="F2313" s="246" t="s">
        <v>968</v>
      </c>
      <c r="G2313" s="246">
        <v>2019</v>
      </c>
      <c r="H2313" s="246">
        <v>6</v>
      </c>
      <c r="I2313" s="246">
        <v>26</v>
      </c>
      <c r="J2313" s="246">
        <v>2</v>
      </c>
      <c r="K2313" s="246" t="s">
        <v>966</v>
      </c>
      <c r="L2313" s="247">
        <v>2</v>
      </c>
      <c r="M2313" s="246">
        <v>228420</v>
      </c>
      <c r="N2313" s="246">
        <v>2599557</v>
      </c>
      <c r="O2313" s="246">
        <v>9</v>
      </c>
      <c r="P2313" s="246">
        <v>7</v>
      </c>
      <c r="Q2313" s="246">
        <v>0</v>
      </c>
      <c r="R2313" s="246"/>
      <c r="S2313" s="246" t="s">
        <v>90</v>
      </c>
      <c r="T2313" s="246" t="s">
        <v>32</v>
      </c>
      <c r="U2313" s="246"/>
      <c r="V2313" t="str">
        <f>INDEX(樣區!H:H,MATCH(F2313,樣區!E:E,0))</f>
        <v>4月,6月</v>
      </c>
      <c r="W2313" s="3" t="str">
        <f t="shared" si="451"/>
        <v>Y</v>
      </c>
      <c r="X2313" s="3" t="str">
        <f t="shared" si="452"/>
        <v/>
      </c>
      <c r="Y2313" s="3" t="str">
        <f t="shared" si="453"/>
        <v/>
      </c>
      <c r="Z2313" s="3" t="str">
        <f t="shared" si="454"/>
        <v/>
      </c>
      <c r="AA2313" s="3" t="str">
        <f t="shared" si="455"/>
        <v/>
      </c>
      <c r="AB2313" s="249" t="str">
        <f t="shared" si="456"/>
        <v/>
      </c>
      <c r="AC2313" s="3" t="str">
        <f t="shared" si="457"/>
        <v/>
      </c>
      <c r="AD2313" s="5" t="str">
        <f t="shared" si="460"/>
        <v/>
      </c>
      <c r="AE2313" s="3" t="str">
        <f t="shared" si="458"/>
        <v/>
      </c>
      <c r="AF2313" s="3"/>
      <c r="AH2313">
        <f>MATCH(ROUND(M2313,0)&amp;ROUND(N2313,0),樣點!N:N,0)</f>
        <v>336</v>
      </c>
      <c r="AI2313" s="5">
        <f t="shared" si="459"/>
        <v>4.7222222026903182E-2</v>
      </c>
    </row>
    <row r="2314" spans="3:35">
      <c r="C2314" s="246" t="s">
        <v>1324</v>
      </c>
      <c r="D2314" s="246" t="s">
        <v>960</v>
      </c>
      <c r="E2314" s="246" t="s">
        <v>967</v>
      </c>
      <c r="F2314" s="246" t="s">
        <v>968</v>
      </c>
      <c r="G2314" s="246">
        <v>2019</v>
      </c>
      <c r="H2314" s="246">
        <v>6</v>
      </c>
      <c r="I2314" s="246">
        <v>26</v>
      </c>
      <c r="J2314" s="246">
        <v>2</v>
      </c>
      <c r="K2314" s="246" t="s">
        <v>966</v>
      </c>
      <c r="L2314" s="247">
        <v>3</v>
      </c>
      <c r="M2314" s="246">
        <v>228155</v>
      </c>
      <c r="N2314" s="246">
        <v>2599596</v>
      </c>
      <c r="O2314" s="246">
        <v>10</v>
      </c>
      <c r="P2314" s="246">
        <v>15</v>
      </c>
      <c r="Q2314" s="246">
        <v>0</v>
      </c>
      <c r="R2314" s="246"/>
      <c r="S2314" s="246" t="s">
        <v>90</v>
      </c>
      <c r="T2314" s="246" t="s">
        <v>32</v>
      </c>
      <c r="U2314" s="246"/>
      <c r="V2314" t="str">
        <f>INDEX(樣區!H:H,MATCH(F2314,樣區!E:E,0))</f>
        <v>4月,6月</v>
      </c>
      <c r="W2314" s="3" t="str">
        <f t="shared" si="451"/>
        <v>Y</v>
      </c>
      <c r="X2314" s="3" t="str">
        <f t="shared" si="452"/>
        <v/>
      </c>
      <c r="Y2314" s="3" t="str">
        <f t="shared" si="453"/>
        <v>時間太晚</v>
      </c>
      <c r="Z2314" s="3" t="str">
        <f t="shared" si="454"/>
        <v/>
      </c>
      <c r="AA2314" s="3" t="str">
        <f t="shared" si="455"/>
        <v/>
      </c>
      <c r="AB2314" s="249" t="str">
        <f t="shared" si="456"/>
        <v/>
      </c>
      <c r="AC2314" s="3" t="str">
        <f t="shared" si="457"/>
        <v/>
      </c>
      <c r="AD2314" s="5" t="str">
        <f t="shared" si="460"/>
        <v/>
      </c>
      <c r="AE2314" s="3" t="str">
        <f t="shared" si="458"/>
        <v/>
      </c>
      <c r="AF2314" s="3"/>
      <c r="AH2314">
        <f>MATCH(ROUND(M2314,0)&amp;ROUND(N2314,0),樣點!N:N,0)</f>
        <v>337</v>
      </c>
      <c r="AI2314" s="5">
        <f t="shared" si="459"/>
        <v>6.2499999767169356E-3</v>
      </c>
    </row>
    <row r="2315" spans="3:35">
      <c r="C2315" s="246" t="s">
        <v>1324</v>
      </c>
      <c r="D2315" s="246" t="s">
        <v>960</v>
      </c>
      <c r="E2315" s="246" t="s">
        <v>967</v>
      </c>
      <c r="F2315" s="246" t="s">
        <v>968</v>
      </c>
      <c r="G2315" s="246">
        <v>2019</v>
      </c>
      <c r="H2315" s="246">
        <v>6</v>
      </c>
      <c r="I2315" s="246">
        <v>26</v>
      </c>
      <c r="J2315" s="246">
        <v>2</v>
      </c>
      <c r="K2315" s="246" t="s">
        <v>966</v>
      </c>
      <c r="L2315" s="247">
        <v>4</v>
      </c>
      <c r="M2315" s="246">
        <v>227852</v>
      </c>
      <c r="N2315" s="246">
        <v>2599649</v>
      </c>
      <c r="O2315" s="246">
        <v>10</v>
      </c>
      <c r="P2315" s="246">
        <v>24</v>
      </c>
      <c r="Q2315" s="246">
        <v>0</v>
      </c>
      <c r="R2315" s="246"/>
      <c r="S2315" s="246" t="s">
        <v>90</v>
      </c>
      <c r="T2315" s="246" t="s">
        <v>32</v>
      </c>
      <c r="U2315" s="246"/>
      <c r="V2315" t="str">
        <f>INDEX(樣區!H:H,MATCH(F2315,樣區!E:E,0))</f>
        <v>4月,6月</v>
      </c>
      <c r="W2315" s="3" t="str">
        <f t="shared" si="451"/>
        <v>Y</v>
      </c>
      <c r="X2315" s="3" t="str">
        <f t="shared" si="452"/>
        <v/>
      </c>
      <c r="Y2315" s="3" t="str">
        <f t="shared" si="453"/>
        <v>時間太晚</v>
      </c>
      <c r="Z2315" s="3" t="str">
        <f t="shared" si="454"/>
        <v/>
      </c>
      <c r="AA2315" s="3" t="str">
        <f t="shared" si="455"/>
        <v/>
      </c>
      <c r="AB2315" s="249" t="str">
        <f t="shared" si="456"/>
        <v/>
      </c>
      <c r="AC2315" s="3" t="str">
        <f t="shared" si="457"/>
        <v/>
      </c>
      <c r="AD2315" s="5" t="str">
        <f t="shared" si="460"/>
        <v/>
      </c>
      <c r="AE2315" s="3" t="str">
        <f t="shared" si="458"/>
        <v/>
      </c>
      <c r="AF2315" s="3"/>
      <c r="AH2315">
        <f>MATCH(ROUND(M2315,0)&amp;ROUND(N2315,0),樣點!N:N,0)</f>
        <v>338</v>
      </c>
      <c r="AI2315" s="5">
        <f t="shared" si="459"/>
        <v>5.5555549915879965E-3</v>
      </c>
    </row>
    <row r="2316" spans="3:35">
      <c r="C2316" s="246" t="s">
        <v>1324</v>
      </c>
      <c r="D2316" s="246" t="s">
        <v>960</v>
      </c>
      <c r="E2316" s="246" t="s">
        <v>967</v>
      </c>
      <c r="F2316" s="246" t="s">
        <v>968</v>
      </c>
      <c r="G2316" s="246">
        <v>2019</v>
      </c>
      <c r="H2316" s="246">
        <v>6</v>
      </c>
      <c r="I2316" s="246">
        <v>26</v>
      </c>
      <c r="J2316" s="246">
        <v>2</v>
      </c>
      <c r="K2316" s="246" t="s">
        <v>966</v>
      </c>
      <c r="L2316" s="247">
        <v>5</v>
      </c>
      <c r="M2316" s="246">
        <v>227858</v>
      </c>
      <c r="N2316" s="246">
        <v>2599871</v>
      </c>
      <c r="O2316" s="246">
        <v>10</v>
      </c>
      <c r="P2316" s="246">
        <v>32</v>
      </c>
      <c r="Q2316" s="246">
        <v>0</v>
      </c>
      <c r="R2316" s="246"/>
      <c r="S2316" s="246" t="s">
        <v>90</v>
      </c>
      <c r="T2316" s="246" t="s">
        <v>26</v>
      </c>
      <c r="U2316" s="246"/>
      <c r="V2316" t="str">
        <f>INDEX(樣區!H:H,MATCH(F2316,樣區!E:E,0))</f>
        <v>4月,6月</v>
      </c>
      <c r="W2316" s="3" t="str">
        <f t="shared" si="451"/>
        <v>Y</v>
      </c>
      <c r="X2316" s="3" t="str">
        <f t="shared" si="452"/>
        <v/>
      </c>
      <c r="Y2316" s="3" t="str">
        <f t="shared" si="453"/>
        <v>時間太晚</v>
      </c>
      <c r="Z2316" s="3" t="str">
        <f t="shared" si="454"/>
        <v/>
      </c>
      <c r="AA2316" s="3" t="str">
        <f t="shared" si="455"/>
        <v/>
      </c>
      <c r="AB2316" s="249" t="str">
        <f t="shared" si="456"/>
        <v/>
      </c>
      <c r="AC2316" s="3" t="str">
        <f t="shared" si="457"/>
        <v/>
      </c>
      <c r="AD2316" s="5" t="str">
        <f t="shared" si="460"/>
        <v/>
      </c>
      <c r="AE2316" s="3" t="str">
        <f t="shared" si="458"/>
        <v/>
      </c>
      <c r="AF2316" s="3"/>
      <c r="AH2316">
        <f>MATCH(ROUND(M2316,0)&amp;ROUND(N2316,0),樣點!N:N,0)</f>
        <v>339</v>
      </c>
      <c r="AI2316" s="5">
        <f t="shared" si="459"/>
        <v>5.555555981118232E-3</v>
      </c>
    </row>
    <row r="2317" spans="3:35">
      <c r="C2317" s="246" t="s">
        <v>1324</v>
      </c>
      <c r="D2317" s="246" t="s">
        <v>960</v>
      </c>
      <c r="E2317" s="246" t="s">
        <v>967</v>
      </c>
      <c r="F2317" s="246" t="s">
        <v>968</v>
      </c>
      <c r="G2317" s="246">
        <v>2019</v>
      </c>
      <c r="H2317" s="246">
        <v>6</v>
      </c>
      <c r="I2317" s="246">
        <v>26</v>
      </c>
      <c r="J2317" s="246">
        <v>2</v>
      </c>
      <c r="K2317" s="246" t="s">
        <v>966</v>
      </c>
      <c r="L2317" s="247">
        <v>6</v>
      </c>
      <c r="M2317" s="246">
        <v>227945</v>
      </c>
      <c r="N2317" s="246">
        <v>2600160</v>
      </c>
      <c r="O2317" s="246">
        <v>10</v>
      </c>
      <c r="P2317" s="246">
        <v>40</v>
      </c>
      <c r="Q2317" s="246">
        <v>0</v>
      </c>
      <c r="R2317" s="246"/>
      <c r="S2317" s="246" t="s">
        <v>90</v>
      </c>
      <c r="T2317" s="246" t="s">
        <v>26</v>
      </c>
      <c r="U2317" s="246"/>
      <c r="V2317" t="str">
        <f>INDEX(樣區!H:H,MATCH(F2317,樣區!E:E,0))</f>
        <v>4月,6月</v>
      </c>
      <c r="W2317" s="3" t="str">
        <f t="shared" si="451"/>
        <v>Y</v>
      </c>
      <c r="X2317" s="3" t="str">
        <f t="shared" si="452"/>
        <v/>
      </c>
      <c r="Y2317" s="3" t="str">
        <f t="shared" si="453"/>
        <v>時間太晚</v>
      </c>
      <c r="Z2317" s="3" t="str">
        <f t="shared" si="454"/>
        <v/>
      </c>
      <c r="AA2317" s="3" t="str">
        <f t="shared" si="455"/>
        <v/>
      </c>
      <c r="AB2317" s="249" t="str">
        <f t="shared" si="456"/>
        <v/>
      </c>
      <c r="AC2317" s="3" t="str">
        <f t="shared" si="457"/>
        <v/>
      </c>
      <c r="AD2317" s="5" t="str">
        <f t="shared" si="460"/>
        <v/>
      </c>
      <c r="AE2317" s="3" t="str">
        <f t="shared" si="458"/>
        <v/>
      </c>
      <c r="AF2317" s="3"/>
      <c r="AH2317">
        <f>MATCH(ROUND(M2317,0)&amp;ROUND(N2317,0),樣點!N:N,0)</f>
        <v>340</v>
      </c>
      <c r="AI2317" s="5" t="str">
        <f t="shared" si="459"/>
        <v/>
      </c>
    </row>
    <row r="2318" spans="3:35">
      <c r="C2318" s="246" t="s">
        <v>1324</v>
      </c>
      <c r="D2318" s="246" t="s">
        <v>960</v>
      </c>
      <c r="E2318" s="246" t="s">
        <v>969</v>
      </c>
      <c r="F2318" s="246" t="s">
        <v>970</v>
      </c>
      <c r="G2318" s="246">
        <v>2019</v>
      </c>
      <c r="H2318" s="246">
        <v>6</v>
      </c>
      <c r="I2318" s="246">
        <v>18</v>
      </c>
      <c r="J2318" s="246">
        <v>2</v>
      </c>
      <c r="K2318" s="246" t="s">
        <v>971</v>
      </c>
      <c r="L2318" s="247">
        <v>1</v>
      </c>
      <c r="M2318" s="246">
        <v>229141</v>
      </c>
      <c r="N2318" s="246">
        <v>2600387</v>
      </c>
      <c r="O2318" s="246">
        <v>8</v>
      </c>
      <c r="P2318" s="246">
        <v>5</v>
      </c>
      <c r="Q2318" s="246">
        <v>0</v>
      </c>
      <c r="R2318" s="246"/>
      <c r="S2318" s="246" t="s">
        <v>90</v>
      </c>
      <c r="T2318" s="246" t="s">
        <v>54</v>
      </c>
      <c r="U2318" s="246"/>
      <c r="V2318" t="str">
        <f>INDEX(樣區!H:H,MATCH(F2318,樣區!E:E,0))</f>
        <v>4月,6月</v>
      </c>
      <c r="W2318" s="3" t="str">
        <f t="shared" si="451"/>
        <v>Y</v>
      </c>
      <c r="X2318" s="3" t="str">
        <f t="shared" si="452"/>
        <v/>
      </c>
      <c r="Y2318" s="3" t="str">
        <f t="shared" si="453"/>
        <v/>
      </c>
      <c r="Z2318" s="3" t="str">
        <f t="shared" si="454"/>
        <v/>
      </c>
      <c r="AA2318" s="3" t="str">
        <f t="shared" si="455"/>
        <v/>
      </c>
      <c r="AB2318" s="249" t="str">
        <f t="shared" si="456"/>
        <v/>
      </c>
      <c r="AC2318" s="3" t="str">
        <f t="shared" si="457"/>
        <v/>
      </c>
      <c r="AD2318" s="5" t="str">
        <f t="shared" si="460"/>
        <v/>
      </c>
      <c r="AE2318" s="3" t="str">
        <f t="shared" si="458"/>
        <v/>
      </c>
      <c r="AF2318" s="3"/>
      <c r="AH2318">
        <f>MATCH(ROUND(M2318,0)&amp;ROUND(N2318,0),樣點!N:N,0)</f>
        <v>341</v>
      </c>
      <c r="AI2318" s="5">
        <f t="shared" si="459"/>
        <v>9.0277779963798821E-3</v>
      </c>
    </row>
    <row r="2319" spans="3:35">
      <c r="C2319" s="246" t="s">
        <v>1324</v>
      </c>
      <c r="D2319" s="246" t="s">
        <v>960</v>
      </c>
      <c r="E2319" s="246" t="s">
        <v>969</v>
      </c>
      <c r="F2319" s="246" t="s">
        <v>970</v>
      </c>
      <c r="G2319" s="246">
        <v>2019</v>
      </c>
      <c r="H2319" s="246">
        <v>6</v>
      </c>
      <c r="I2319" s="246">
        <v>18</v>
      </c>
      <c r="J2319" s="246">
        <v>2</v>
      </c>
      <c r="K2319" s="246" t="s">
        <v>971</v>
      </c>
      <c r="L2319" s="247">
        <v>2</v>
      </c>
      <c r="M2319" s="246">
        <v>229353</v>
      </c>
      <c r="N2319" s="246">
        <v>2600444</v>
      </c>
      <c r="O2319" s="246">
        <v>8</v>
      </c>
      <c r="P2319" s="246">
        <v>18</v>
      </c>
      <c r="Q2319" s="246">
        <v>0</v>
      </c>
      <c r="R2319" s="246"/>
      <c r="S2319" s="246" t="s">
        <v>90</v>
      </c>
      <c r="T2319" s="246" t="s">
        <v>54</v>
      </c>
      <c r="U2319" s="246"/>
      <c r="V2319" t="str">
        <f>INDEX(樣區!H:H,MATCH(F2319,樣區!E:E,0))</f>
        <v>4月,6月</v>
      </c>
      <c r="W2319" s="3" t="str">
        <f t="shared" si="451"/>
        <v>Y</v>
      </c>
      <c r="X2319" s="3" t="str">
        <f t="shared" si="452"/>
        <v/>
      </c>
      <c r="Y2319" s="3" t="str">
        <f t="shared" si="453"/>
        <v/>
      </c>
      <c r="Z2319" s="3" t="str">
        <f t="shared" si="454"/>
        <v/>
      </c>
      <c r="AA2319" s="3" t="str">
        <f t="shared" si="455"/>
        <v/>
      </c>
      <c r="AB2319" s="249" t="str">
        <f t="shared" si="456"/>
        <v/>
      </c>
      <c r="AC2319" s="3" t="str">
        <f t="shared" si="457"/>
        <v/>
      </c>
      <c r="AD2319" s="5" t="str">
        <f t="shared" si="460"/>
        <v/>
      </c>
      <c r="AE2319" s="3" t="str">
        <f t="shared" si="458"/>
        <v/>
      </c>
      <c r="AF2319" s="3"/>
      <c r="AH2319">
        <f>MATCH(ROUND(M2319,0)&amp;ROUND(N2319,0),樣點!N:N,0)</f>
        <v>342</v>
      </c>
      <c r="AI2319" s="5">
        <f t="shared" si="459"/>
        <v>6.9444440305233002E-3</v>
      </c>
    </row>
    <row r="2320" spans="3:35">
      <c r="C2320" s="246" t="s">
        <v>1324</v>
      </c>
      <c r="D2320" s="246" t="s">
        <v>960</v>
      </c>
      <c r="E2320" s="246" t="s">
        <v>969</v>
      </c>
      <c r="F2320" s="246" t="s">
        <v>970</v>
      </c>
      <c r="G2320" s="246">
        <v>2019</v>
      </c>
      <c r="H2320" s="246">
        <v>6</v>
      </c>
      <c r="I2320" s="246">
        <v>18</v>
      </c>
      <c r="J2320" s="246">
        <v>2</v>
      </c>
      <c r="K2320" s="246" t="s">
        <v>971</v>
      </c>
      <c r="L2320" s="247">
        <v>3</v>
      </c>
      <c r="M2320" s="246">
        <v>229614</v>
      </c>
      <c r="N2320" s="246">
        <v>2600541</v>
      </c>
      <c r="O2320" s="246">
        <v>8</v>
      </c>
      <c r="P2320" s="246">
        <v>28</v>
      </c>
      <c r="Q2320" s="246">
        <v>0</v>
      </c>
      <c r="R2320" s="246"/>
      <c r="S2320" s="246" t="s">
        <v>90</v>
      </c>
      <c r="T2320" s="246" t="s">
        <v>32</v>
      </c>
      <c r="U2320" s="246"/>
      <c r="V2320" t="str">
        <f>INDEX(樣區!H:H,MATCH(F2320,樣區!E:E,0))</f>
        <v>4月,6月</v>
      </c>
      <c r="W2320" s="3" t="str">
        <f t="shared" si="451"/>
        <v>Y</v>
      </c>
      <c r="X2320" s="3" t="str">
        <f t="shared" si="452"/>
        <v/>
      </c>
      <c r="Y2320" s="3" t="str">
        <f t="shared" si="453"/>
        <v/>
      </c>
      <c r="Z2320" s="3" t="str">
        <f t="shared" si="454"/>
        <v/>
      </c>
      <c r="AA2320" s="3" t="str">
        <f t="shared" si="455"/>
        <v/>
      </c>
      <c r="AB2320" s="249" t="str">
        <f t="shared" si="456"/>
        <v/>
      </c>
      <c r="AC2320" s="3" t="str">
        <f t="shared" si="457"/>
        <v/>
      </c>
      <c r="AD2320" s="5" t="str">
        <f t="shared" si="460"/>
        <v/>
      </c>
      <c r="AE2320" s="3" t="str">
        <f t="shared" si="458"/>
        <v/>
      </c>
      <c r="AF2320" s="3"/>
      <c r="AH2320">
        <f>MATCH(ROUND(M2320,0)&amp;ROUND(N2320,0),樣點!N:N,0)</f>
        <v>343</v>
      </c>
      <c r="AI2320" s="5">
        <f t="shared" si="459"/>
        <v>6.9444450200535357E-3</v>
      </c>
    </row>
    <row r="2321" spans="3:35">
      <c r="C2321" s="246" t="s">
        <v>1324</v>
      </c>
      <c r="D2321" s="246" t="s">
        <v>960</v>
      </c>
      <c r="E2321" s="246" t="s">
        <v>969</v>
      </c>
      <c r="F2321" s="246" t="s">
        <v>970</v>
      </c>
      <c r="G2321" s="246">
        <v>2019</v>
      </c>
      <c r="H2321" s="246">
        <v>6</v>
      </c>
      <c r="I2321" s="246">
        <v>18</v>
      </c>
      <c r="J2321" s="246">
        <v>2</v>
      </c>
      <c r="K2321" s="246" t="s">
        <v>971</v>
      </c>
      <c r="L2321" s="247">
        <v>4</v>
      </c>
      <c r="M2321" s="246">
        <v>229315</v>
      </c>
      <c r="N2321" s="246">
        <v>2600238</v>
      </c>
      <c r="O2321" s="246">
        <v>8</v>
      </c>
      <c r="P2321" s="246">
        <v>38</v>
      </c>
      <c r="Q2321" s="246">
        <v>0</v>
      </c>
      <c r="R2321" s="246"/>
      <c r="S2321" s="246" t="s">
        <v>90</v>
      </c>
      <c r="T2321" s="246" t="s">
        <v>26</v>
      </c>
      <c r="U2321" s="246"/>
      <c r="V2321" t="str">
        <f>INDEX(樣區!H:H,MATCH(F2321,樣區!E:E,0))</f>
        <v>4月,6月</v>
      </c>
      <c r="W2321" s="3" t="str">
        <f t="shared" si="451"/>
        <v>Y</v>
      </c>
      <c r="X2321" s="3" t="str">
        <f t="shared" si="452"/>
        <v/>
      </c>
      <c r="Y2321" s="3" t="str">
        <f t="shared" si="453"/>
        <v/>
      </c>
      <c r="Z2321" s="3" t="str">
        <f t="shared" si="454"/>
        <v/>
      </c>
      <c r="AA2321" s="3" t="str">
        <f t="shared" si="455"/>
        <v/>
      </c>
      <c r="AB2321" s="249" t="str">
        <f t="shared" si="456"/>
        <v/>
      </c>
      <c r="AC2321" s="3" t="str">
        <f t="shared" si="457"/>
        <v/>
      </c>
      <c r="AD2321" s="5" t="str">
        <f t="shared" si="460"/>
        <v/>
      </c>
      <c r="AE2321" s="3" t="str">
        <f t="shared" si="458"/>
        <v/>
      </c>
      <c r="AF2321" s="3"/>
      <c r="AH2321">
        <f>MATCH(ROUND(M2321,0)&amp;ROUND(N2321,0),樣點!N:N,0)</f>
        <v>344</v>
      </c>
      <c r="AI2321" s="5">
        <f t="shared" si="459"/>
        <v>6.2499999767169356E-3</v>
      </c>
    </row>
    <row r="2322" spans="3:35">
      <c r="C2322" s="246" t="s">
        <v>1324</v>
      </c>
      <c r="D2322" s="246" t="s">
        <v>960</v>
      </c>
      <c r="E2322" s="246" t="s">
        <v>969</v>
      </c>
      <c r="F2322" s="246" t="s">
        <v>970</v>
      </c>
      <c r="G2322" s="246">
        <v>2019</v>
      </c>
      <c r="H2322" s="246">
        <v>6</v>
      </c>
      <c r="I2322" s="246">
        <v>18</v>
      </c>
      <c r="J2322" s="246">
        <v>2</v>
      </c>
      <c r="K2322" s="246" t="s">
        <v>971</v>
      </c>
      <c r="L2322" s="247">
        <v>5</v>
      </c>
      <c r="M2322" s="246">
        <v>229279</v>
      </c>
      <c r="N2322" s="246">
        <v>2600029</v>
      </c>
      <c r="O2322" s="246">
        <v>8</v>
      </c>
      <c r="P2322" s="246">
        <v>47</v>
      </c>
      <c r="Q2322" s="246">
        <v>0</v>
      </c>
      <c r="R2322" s="246"/>
      <c r="S2322" s="246" t="s">
        <v>90</v>
      </c>
      <c r="T2322" s="246" t="s">
        <v>32</v>
      </c>
      <c r="U2322" s="246"/>
      <c r="V2322" t="str">
        <f>INDEX(樣區!H:H,MATCH(F2322,樣區!E:E,0))</f>
        <v>4月,6月</v>
      </c>
      <c r="W2322" s="3" t="str">
        <f t="shared" si="451"/>
        <v>Y</v>
      </c>
      <c r="X2322" s="3" t="str">
        <f t="shared" si="452"/>
        <v/>
      </c>
      <c r="Y2322" s="3" t="str">
        <f t="shared" si="453"/>
        <v/>
      </c>
      <c r="Z2322" s="3" t="str">
        <f t="shared" si="454"/>
        <v/>
      </c>
      <c r="AA2322" s="3" t="str">
        <f t="shared" si="455"/>
        <v/>
      </c>
      <c r="AB2322" s="249" t="str">
        <f t="shared" si="456"/>
        <v/>
      </c>
      <c r="AC2322" s="3" t="str">
        <f t="shared" si="457"/>
        <v/>
      </c>
      <c r="AD2322" s="5" t="str">
        <f t="shared" si="460"/>
        <v/>
      </c>
      <c r="AE2322" s="3" t="str">
        <f t="shared" si="458"/>
        <v/>
      </c>
      <c r="AF2322" s="3"/>
      <c r="AH2322">
        <f>MATCH(ROUND(M2322,0)&amp;ROUND(N2322,0),樣點!N:N,0)</f>
        <v>345</v>
      </c>
      <c r="AI2322" s="5">
        <f t="shared" si="459"/>
        <v>5.5555549915879965E-3</v>
      </c>
    </row>
    <row r="2323" spans="3:35">
      <c r="C2323" s="246" t="s">
        <v>1324</v>
      </c>
      <c r="D2323" s="246" t="s">
        <v>960</v>
      </c>
      <c r="E2323" s="246" t="s">
        <v>969</v>
      </c>
      <c r="F2323" s="246" t="s">
        <v>970</v>
      </c>
      <c r="G2323" s="246">
        <v>2019</v>
      </c>
      <c r="H2323" s="246">
        <v>6</v>
      </c>
      <c r="I2323" s="246">
        <v>18</v>
      </c>
      <c r="J2323" s="246">
        <v>2</v>
      </c>
      <c r="K2323" s="246" t="s">
        <v>971</v>
      </c>
      <c r="L2323" s="247">
        <v>6</v>
      </c>
      <c r="M2323" s="246">
        <v>229500</v>
      </c>
      <c r="N2323" s="246">
        <v>2599933</v>
      </c>
      <c r="O2323" s="246">
        <v>8</v>
      </c>
      <c r="P2323" s="246">
        <v>55</v>
      </c>
      <c r="Q2323" s="246">
        <v>0</v>
      </c>
      <c r="R2323" s="246"/>
      <c r="S2323" s="246" t="s">
        <v>90</v>
      </c>
      <c r="T2323" s="246" t="s">
        <v>32</v>
      </c>
      <c r="U2323" s="246"/>
      <c r="V2323" t="str">
        <f>INDEX(樣區!H:H,MATCH(F2323,樣區!E:E,0))</f>
        <v>4月,6月</v>
      </c>
      <c r="W2323" s="3" t="str">
        <f t="shared" si="451"/>
        <v>Y</v>
      </c>
      <c r="X2323" s="3" t="str">
        <f t="shared" si="452"/>
        <v/>
      </c>
      <c r="Y2323" s="3" t="str">
        <f t="shared" si="453"/>
        <v/>
      </c>
      <c r="Z2323" s="3" t="str">
        <f t="shared" si="454"/>
        <v/>
      </c>
      <c r="AA2323" s="3" t="str">
        <f t="shared" si="455"/>
        <v/>
      </c>
      <c r="AB2323" s="249" t="str">
        <f t="shared" si="456"/>
        <v/>
      </c>
      <c r="AC2323" s="3" t="str">
        <f t="shared" si="457"/>
        <v/>
      </c>
      <c r="AD2323" s="5" t="str">
        <f t="shared" si="460"/>
        <v/>
      </c>
      <c r="AE2323" s="3" t="str">
        <f t="shared" si="458"/>
        <v/>
      </c>
      <c r="AF2323" s="3"/>
      <c r="AH2323">
        <f>MATCH(ROUND(M2323,0)&amp;ROUND(N2323,0),樣點!N:N,0)</f>
        <v>346</v>
      </c>
      <c r="AI2323" s="5" t="str">
        <f t="shared" si="459"/>
        <v/>
      </c>
    </row>
    <row r="2324" spans="3:35">
      <c r="C2324" s="246" t="s">
        <v>1324</v>
      </c>
      <c r="D2324" s="246" t="s">
        <v>960</v>
      </c>
      <c r="E2324" s="246" t="s">
        <v>972</v>
      </c>
      <c r="F2324" s="246" t="s">
        <v>973</v>
      </c>
      <c r="G2324" s="246">
        <v>2019</v>
      </c>
      <c r="H2324" s="246">
        <v>6</v>
      </c>
      <c r="I2324" s="246">
        <v>13</v>
      </c>
      <c r="J2324" s="246">
        <v>2</v>
      </c>
      <c r="K2324" s="246" t="s">
        <v>974</v>
      </c>
      <c r="L2324" s="247">
        <v>1</v>
      </c>
      <c r="M2324" s="246">
        <v>235880</v>
      </c>
      <c r="N2324" s="246">
        <v>2596949</v>
      </c>
      <c r="O2324" s="246">
        <v>8</v>
      </c>
      <c r="P2324" s="246">
        <v>10</v>
      </c>
      <c r="Q2324" s="246">
        <v>0</v>
      </c>
      <c r="R2324" s="246"/>
      <c r="S2324" s="246" t="s">
        <v>90</v>
      </c>
      <c r="T2324" s="246" t="s">
        <v>32</v>
      </c>
      <c r="U2324" s="246"/>
      <c r="V2324" t="str">
        <f>INDEX(樣區!H:H,MATCH(F2324,樣區!E:E,0))</f>
        <v>4月,6月</v>
      </c>
      <c r="W2324" s="3" t="str">
        <f t="shared" si="451"/>
        <v>Y</v>
      </c>
      <c r="X2324" s="3" t="str">
        <f t="shared" si="452"/>
        <v/>
      </c>
      <c r="Y2324" s="3" t="str">
        <f t="shared" si="453"/>
        <v/>
      </c>
      <c r="Z2324" s="3" t="str">
        <f t="shared" si="454"/>
        <v/>
      </c>
      <c r="AA2324" s="3" t="str">
        <f t="shared" si="455"/>
        <v/>
      </c>
      <c r="AB2324" s="249" t="str">
        <f t="shared" si="456"/>
        <v/>
      </c>
      <c r="AC2324" s="3" t="str">
        <f t="shared" si="457"/>
        <v/>
      </c>
      <c r="AD2324" s="5" t="str">
        <f t="shared" si="460"/>
        <v/>
      </c>
      <c r="AE2324" s="3" t="str">
        <f t="shared" si="458"/>
        <v/>
      </c>
      <c r="AF2324" s="3"/>
      <c r="AH2324">
        <f>MATCH(ROUND(M2324,0)&amp;ROUND(N2324,0),樣點!N:N,0)</f>
        <v>350</v>
      </c>
      <c r="AI2324" s="5">
        <f t="shared" si="459"/>
        <v>7.6388890156522393E-3</v>
      </c>
    </row>
    <row r="2325" spans="3:35">
      <c r="C2325" s="246" t="s">
        <v>1324</v>
      </c>
      <c r="D2325" s="246" t="s">
        <v>960</v>
      </c>
      <c r="E2325" s="246" t="s">
        <v>972</v>
      </c>
      <c r="F2325" s="246" t="s">
        <v>973</v>
      </c>
      <c r="G2325" s="246">
        <v>2019</v>
      </c>
      <c r="H2325" s="246">
        <v>6</v>
      </c>
      <c r="I2325" s="246">
        <v>13</v>
      </c>
      <c r="J2325" s="246">
        <v>2</v>
      </c>
      <c r="K2325" s="246" t="s">
        <v>974</v>
      </c>
      <c r="L2325" s="247">
        <v>2</v>
      </c>
      <c r="M2325" s="246">
        <v>236114</v>
      </c>
      <c r="N2325" s="246">
        <v>2597010</v>
      </c>
      <c r="O2325" s="246">
        <v>8</v>
      </c>
      <c r="P2325" s="246">
        <v>21</v>
      </c>
      <c r="Q2325" s="246">
        <v>0</v>
      </c>
      <c r="R2325" s="246"/>
      <c r="S2325" s="246" t="s">
        <v>90</v>
      </c>
      <c r="T2325" s="246" t="s">
        <v>32</v>
      </c>
      <c r="U2325" s="246"/>
      <c r="V2325" t="str">
        <f>INDEX(樣區!H:H,MATCH(F2325,樣區!E:E,0))</f>
        <v>4月,6月</v>
      </c>
      <c r="W2325" s="3" t="str">
        <f t="shared" si="451"/>
        <v>Y</v>
      </c>
      <c r="X2325" s="3" t="str">
        <f t="shared" si="452"/>
        <v/>
      </c>
      <c r="Y2325" s="3" t="str">
        <f t="shared" si="453"/>
        <v/>
      </c>
      <c r="Z2325" s="3" t="str">
        <f t="shared" si="454"/>
        <v/>
      </c>
      <c r="AA2325" s="3" t="str">
        <f t="shared" si="455"/>
        <v/>
      </c>
      <c r="AB2325" s="249" t="str">
        <f t="shared" si="456"/>
        <v/>
      </c>
      <c r="AC2325" s="3" t="str">
        <f t="shared" si="457"/>
        <v/>
      </c>
      <c r="AD2325" s="5" t="str">
        <f t="shared" si="460"/>
        <v/>
      </c>
      <c r="AE2325" s="3" t="str">
        <f t="shared" si="458"/>
        <v/>
      </c>
      <c r="AF2325" s="3"/>
      <c r="AH2325">
        <f>MATCH(ROUND(M2325,0)&amp;ROUND(N2325,0),樣點!N:N,0)</f>
        <v>351</v>
      </c>
      <c r="AI2325" s="5">
        <f t="shared" si="459"/>
        <v>7.6388890156522393E-3</v>
      </c>
    </row>
    <row r="2326" spans="3:35">
      <c r="C2326" s="246" t="s">
        <v>1324</v>
      </c>
      <c r="D2326" s="246" t="s">
        <v>960</v>
      </c>
      <c r="E2326" s="246" t="s">
        <v>972</v>
      </c>
      <c r="F2326" s="246" t="s">
        <v>973</v>
      </c>
      <c r="G2326" s="246">
        <v>2019</v>
      </c>
      <c r="H2326" s="246">
        <v>6</v>
      </c>
      <c r="I2326" s="246">
        <v>13</v>
      </c>
      <c r="J2326" s="246">
        <v>2</v>
      </c>
      <c r="K2326" s="246" t="s">
        <v>974</v>
      </c>
      <c r="L2326" s="247">
        <v>3</v>
      </c>
      <c r="M2326" s="246">
        <v>236370</v>
      </c>
      <c r="N2326" s="246">
        <v>2597235</v>
      </c>
      <c r="O2326" s="246">
        <v>8</v>
      </c>
      <c r="P2326" s="246">
        <v>32</v>
      </c>
      <c r="Q2326" s="246">
        <v>2</v>
      </c>
      <c r="R2326" s="246" t="s">
        <v>43</v>
      </c>
      <c r="S2326" s="246" t="s">
        <v>44</v>
      </c>
      <c r="T2326" s="246" t="s">
        <v>32</v>
      </c>
      <c r="U2326" s="246"/>
      <c r="V2326" t="str">
        <f>INDEX(樣區!H:H,MATCH(F2326,樣區!E:E,0))</f>
        <v>4月,6月</v>
      </c>
      <c r="W2326" s="3" t="str">
        <f t="shared" si="451"/>
        <v>Y</v>
      </c>
      <c r="X2326" s="3" t="str">
        <f t="shared" si="452"/>
        <v/>
      </c>
      <c r="Y2326" s="3" t="str">
        <f t="shared" si="453"/>
        <v/>
      </c>
      <c r="Z2326" s="3" t="str">
        <f t="shared" si="454"/>
        <v/>
      </c>
      <c r="AA2326" s="3" t="str">
        <f t="shared" si="455"/>
        <v/>
      </c>
      <c r="AB2326" s="249" t="str">
        <f t="shared" si="456"/>
        <v/>
      </c>
      <c r="AC2326" s="3" t="str">
        <f t="shared" si="457"/>
        <v/>
      </c>
      <c r="AD2326" s="5" t="str">
        <f t="shared" si="460"/>
        <v/>
      </c>
      <c r="AE2326" s="3" t="str">
        <f t="shared" si="458"/>
        <v/>
      </c>
      <c r="AF2326" s="3"/>
      <c r="AH2326">
        <f>MATCH(ROUND(M2326,0)&amp;ROUND(N2326,0),樣點!N:N,0)</f>
        <v>352</v>
      </c>
      <c r="AI2326" s="5">
        <f t="shared" si="459"/>
        <v>6.2499999767169356E-3</v>
      </c>
    </row>
    <row r="2327" spans="3:35">
      <c r="C2327" s="246" t="s">
        <v>1324</v>
      </c>
      <c r="D2327" s="246" t="s">
        <v>960</v>
      </c>
      <c r="E2327" s="246" t="s">
        <v>972</v>
      </c>
      <c r="F2327" s="246" t="s">
        <v>973</v>
      </c>
      <c r="G2327" s="246">
        <v>2019</v>
      </c>
      <c r="H2327" s="246">
        <v>6</v>
      </c>
      <c r="I2327" s="246">
        <v>13</v>
      </c>
      <c r="J2327" s="246">
        <v>2</v>
      </c>
      <c r="K2327" s="246" t="s">
        <v>974</v>
      </c>
      <c r="L2327" s="247">
        <v>4</v>
      </c>
      <c r="M2327" s="246">
        <v>236500</v>
      </c>
      <c r="N2327" s="246">
        <v>2597586</v>
      </c>
      <c r="O2327" s="246">
        <v>8</v>
      </c>
      <c r="P2327" s="246">
        <v>41</v>
      </c>
      <c r="Q2327" s="246">
        <v>2</v>
      </c>
      <c r="R2327" s="246" t="s">
        <v>43</v>
      </c>
      <c r="S2327" s="246" t="s">
        <v>44</v>
      </c>
      <c r="T2327" s="246" t="s">
        <v>32</v>
      </c>
      <c r="U2327" s="246"/>
      <c r="V2327" t="str">
        <f>INDEX(樣區!H:H,MATCH(F2327,樣區!E:E,0))</f>
        <v>4月,6月</v>
      </c>
      <c r="W2327" s="3" t="str">
        <f t="shared" si="451"/>
        <v>N</v>
      </c>
      <c r="X2327" s="3" t="str">
        <f t="shared" si="452"/>
        <v/>
      </c>
      <c r="Y2327" s="3" t="str">
        <f t="shared" si="453"/>
        <v/>
      </c>
      <c r="Z2327" s="3" t="str">
        <f t="shared" si="454"/>
        <v/>
      </c>
      <c r="AA2327" s="3" t="str">
        <f t="shared" si="455"/>
        <v/>
      </c>
      <c r="AB2327" s="2" t="str">
        <f t="shared" si="456"/>
        <v/>
      </c>
      <c r="AC2327" s="3" t="str">
        <f t="shared" si="457"/>
        <v/>
      </c>
      <c r="AD2327" s="5" t="str">
        <f>IF(ISBLANK(O2327),"需記錄時間",IFERROR(IF((AI2327-TIME(0,5,59))&lt;0,"需計滿6分鍾",""),""))</f>
        <v/>
      </c>
      <c r="AE2327" s="3" t="str">
        <f t="shared" si="458"/>
        <v/>
      </c>
      <c r="AF2327" s="3"/>
      <c r="AH2327" t="e">
        <f>MATCH(ROUND(M2327,0)&amp;ROUND(N2327,0),樣點!N:N,0)</f>
        <v>#N/A</v>
      </c>
      <c r="AI2327" s="5">
        <f t="shared" si="459"/>
        <v>9.7222219919785857E-3</v>
      </c>
    </row>
    <row r="2328" spans="3:35">
      <c r="C2328" s="246" t="s">
        <v>1324</v>
      </c>
      <c r="D2328" s="246" t="s">
        <v>960</v>
      </c>
      <c r="E2328" s="246" t="s">
        <v>972</v>
      </c>
      <c r="F2328" s="246" t="s">
        <v>973</v>
      </c>
      <c r="G2328" s="246">
        <v>2019</v>
      </c>
      <c r="H2328" s="246">
        <v>6</v>
      </c>
      <c r="I2328" s="246">
        <v>13</v>
      </c>
      <c r="J2328" s="246">
        <v>2</v>
      </c>
      <c r="K2328" s="246" t="s">
        <v>974</v>
      </c>
      <c r="L2328" s="247">
        <v>5</v>
      </c>
      <c r="M2328" s="246">
        <v>236744</v>
      </c>
      <c r="N2328" s="246">
        <v>2597212</v>
      </c>
      <c r="O2328" s="246">
        <v>8</v>
      </c>
      <c r="P2328" s="246">
        <v>55</v>
      </c>
      <c r="Q2328" s="246">
        <v>0</v>
      </c>
      <c r="R2328" s="246"/>
      <c r="S2328" s="246" t="s">
        <v>90</v>
      </c>
      <c r="T2328" s="246" t="s">
        <v>32</v>
      </c>
      <c r="U2328" s="246"/>
      <c r="V2328" t="str">
        <f>INDEX(樣區!H:H,MATCH(F2328,樣區!E:E,0))</f>
        <v>4月,6月</v>
      </c>
      <c r="W2328" s="3" t="str">
        <f t="shared" si="451"/>
        <v>N</v>
      </c>
      <c r="X2328" s="3" t="str">
        <f t="shared" si="452"/>
        <v/>
      </c>
      <c r="Y2328" s="3" t="str">
        <f t="shared" si="453"/>
        <v/>
      </c>
      <c r="Z2328" s="3" t="str">
        <f t="shared" si="454"/>
        <v/>
      </c>
      <c r="AA2328" s="3" t="str">
        <f t="shared" si="455"/>
        <v/>
      </c>
      <c r="AB2328" s="2" t="str">
        <f t="shared" si="456"/>
        <v/>
      </c>
      <c r="AC2328" s="3" t="str">
        <f t="shared" si="457"/>
        <v/>
      </c>
      <c r="AD2328" s="5" t="str">
        <f>IF(ISBLANK(O2328),"需記錄時間",IFERROR(IF((AI2328-TIME(0,5,59))&lt;0,"需計滿6分鍾",""),""))</f>
        <v/>
      </c>
      <c r="AE2328" s="3" t="str">
        <f t="shared" si="458"/>
        <v/>
      </c>
      <c r="AF2328" s="3"/>
      <c r="AH2328" t="e">
        <f>MATCH(ROUND(M2328,0)&amp;ROUND(N2328,0),樣點!N:N,0)</f>
        <v>#N/A</v>
      </c>
      <c r="AI2328" s="5">
        <f t="shared" si="459"/>
        <v>7.6388890156522393E-3</v>
      </c>
    </row>
    <row r="2329" spans="3:35">
      <c r="C2329" s="246" t="s">
        <v>1324</v>
      </c>
      <c r="D2329" s="246" t="s">
        <v>960</v>
      </c>
      <c r="E2329" s="246" t="s">
        <v>972</v>
      </c>
      <c r="F2329" s="246" t="s">
        <v>973</v>
      </c>
      <c r="G2329" s="246">
        <v>2019</v>
      </c>
      <c r="H2329" s="246">
        <v>6</v>
      </c>
      <c r="I2329" s="246">
        <v>13</v>
      </c>
      <c r="J2329" s="246">
        <v>2</v>
      </c>
      <c r="K2329" s="246" t="s">
        <v>974</v>
      </c>
      <c r="L2329" s="247">
        <v>6</v>
      </c>
      <c r="M2329" s="246">
        <v>236830</v>
      </c>
      <c r="N2329" s="246">
        <v>2596928</v>
      </c>
      <c r="O2329" s="246">
        <v>9</v>
      </c>
      <c r="P2329" s="246">
        <v>6</v>
      </c>
      <c r="Q2329" s="246">
        <v>0</v>
      </c>
      <c r="R2329" s="246"/>
      <c r="S2329" s="246" t="s">
        <v>90</v>
      </c>
      <c r="T2329" s="246" t="s">
        <v>32</v>
      </c>
      <c r="U2329" s="246"/>
      <c r="V2329" t="str">
        <f>INDEX(樣區!H:H,MATCH(F2329,樣區!E:E,0))</f>
        <v>4月,6月</v>
      </c>
      <c r="W2329" s="3" t="str">
        <f t="shared" si="451"/>
        <v>N</v>
      </c>
      <c r="X2329" s="3" t="str">
        <f t="shared" si="452"/>
        <v/>
      </c>
      <c r="Y2329" s="3" t="str">
        <f t="shared" si="453"/>
        <v/>
      </c>
      <c r="Z2329" s="3" t="str">
        <f t="shared" si="454"/>
        <v/>
      </c>
      <c r="AA2329" s="3" t="str">
        <f t="shared" si="455"/>
        <v/>
      </c>
      <c r="AB2329" s="2" t="str">
        <f t="shared" si="456"/>
        <v/>
      </c>
      <c r="AC2329" s="3" t="str">
        <f t="shared" si="457"/>
        <v/>
      </c>
      <c r="AD2329" s="5" t="str">
        <f>IF(ISBLANK(O2329),"需記錄時間",IFERROR(IF((AI2329-TIME(0,5,59))&lt;0,"需計滿6分鍾",""),""))</f>
        <v/>
      </c>
      <c r="AE2329" s="3" t="str">
        <f t="shared" si="458"/>
        <v/>
      </c>
      <c r="AF2329" s="3"/>
      <c r="AH2329" t="e">
        <f>MATCH(ROUND(M2329,0)&amp;ROUND(N2329,0),樣點!N:N,0)</f>
        <v>#N/A</v>
      </c>
      <c r="AI2329" s="5" t="str">
        <f t="shared" si="459"/>
        <v/>
      </c>
    </row>
    <row r="2330" spans="3:35">
      <c r="C2330" s="246" t="s">
        <v>1324</v>
      </c>
      <c r="D2330" s="246" t="s">
        <v>960</v>
      </c>
      <c r="E2330" s="246" t="s">
        <v>975</v>
      </c>
      <c r="F2330" s="246" t="s">
        <v>976</v>
      </c>
      <c r="G2330" s="246">
        <v>2019</v>
      </c>
      <c r="H2330" s="246">
        <v>6</v>
      </c>
      <c r="I2330" s="246">
        <v>13</v>
      </c>
      <c r="J2330" s="246">
        <v>2</v>
      </c>
      <c r="K2330" s="246" t="s">
        <v>974</v>
      </c>
      <c r="L2330" s="247">
        <v>1</v>
      </c>
      <c r="M2330" s="246">
        <v>238685</v>
      </c>
      <c r="N2330" s="246">
        <v>2597227</v>
      </c>
      <c r="O2330" s="246">
        <v>9</v>
      </c>
      <c r="P2330" s="246">
        <v>37</v>
      </c>
      <c r="Q2330" s="246">
        <v>0</v>
      </c>
      <c r="R2330" s="246"/>
      <c r="S2330" s="246" t="s">
        <v>90</v>
      </c>
      <c r="T2330" s="246" t="s">
        <v>32</v>
      </c>
      <c r="U2330" s="246"/>
      <c r="V2330" t="str">
        <f>INDEX(樣區!H:H,MATCH(F2330,樣區!E:E,0))</f>
        <v>5月,6月</v>
      </c>
      <c r="W2330" s="3" t="str">
        <f t="shared" si="451"/>
        <v>Y</v>
      </c>
      <c r="X2330" s="3" t="str">
        <f t="shared" si="452"/>
        <v/>
      </c>
      <c r="Y2330" s="3" t="str">
        <f t="shared" si="453"/>
        <v/>
      </c>
      <c r="Z2330" s="3" t="str">
        <f t="shared" si="454"/>
        <v/>
      </c>
      <c r="AA2330" s="3" t="str">
        <f t="shared" si="455"/>
        <v/>
      </c>
      <c r="AB2330" s="249" t="str">
        <f t="shared" si="456"/>
        <v/>
      </c>
      <c r="AC2330" s="3" t="str">
        <f t="shared" si="457"/>
        <v/>
      </c>
      <c r="AD2330" s="5" t="str">
        <f t="shared" ref="AD2330:AD2334" si="461">IF(ISBLANK(O2330),"需記錄時間",IFERROR(IF((AI2330-TIME(0,5,59))&lt;0,"需計滿6分鐘",""),""))</f>
        <v/>
      </c>
      <c r="AE2330" s="3" t="str">
        <f t="shared" si="458"/>
        <v/>
      </c>
      <c r="AF2330" s="3"/>
      <c r="AH2330">
        <f>MATCH(ROUND(M2330,0)&amp;ROUND(N2330,0),樣點!N:N,0)</f>
        <v>353</v>
      </c>
      <c r="AI2330" s="5">
        <f t="shared" si="459"/>
        <v>7.6388889574445784E-3</v>
      </c>
    </row>
    <row r="2331" spans="3:35">
      <c r="C2331" s="246" t="s">
        <v>1324</v>
      </c>
      <c r="D2331" s="246" t="s">
        <v>960</v>
      </c>
      <c r="E2331" s="246" t="s">
        <v>975</v>
      </c>
      <c r="F2331" s="246" t="s">
        <v>976</v>
      </c>
      <c r="G2331" s="246">
        <v>2019</v>
      </c>
      <c r="H2331" s="246">
        <v>6</v>
      </c>
      <c r="I2331" s="246">
        <v>13</v>
      </c>
      <c r="J2331" s="246">
        <v>2</v>
      </c>
      <c r="K2331" s="246" t="s">
        <v>974</v>
      </c>
      <c r="L2331" s="247">
        <v>2</v>
      </c>
      <c r="M2331" s="246">
        <v>238433</v>
      </c>
      <c r="N2331" s="246">
        <v>2597107</v>
      </c>
      <c r="O2331" s="246">
        <v>9</v>
      </c>
      <c r="P2331" s="246">
        <v>48</v>
      </c>
      <c r="Q2331" s="246">
        <v>0</v>
      </c>
      <c r="R2331" s="246"/>
      <c r="S2331" s="246" t="s">
        <v>90</v>
      </c>
      <c r="T2331" s="246" t="s">
        <v>32</v>
      </c>
      <c r="U2331" s="246"/>
      <c r="V2331" t="str">
        <f>INDEX(樣區!H:H,MATCH(F2331,樣區!E:E,0))</f>
        <v>5月,6月</v>
      </c>
      <c r="W2331" s="3" t="str">
        <f t="shared" si="451"/>
        <v>Y</v>
      </c>
      <c r="X2331" s="3" t="str">
        <f t="shared" si="452"/>
        <v/>
      </c>
      <c r="Y2331" s="3" t="str">
        <f t="shared" si="453"/>
        <v/>
      </c>
      <c r="Z2331" s="3" t="str">
        <f t="shared" si="454"/>
        <v/>
      </c>
      <c r="AA2331" s="3" t="str">
        <f t="shared" si="455"/>
        <v/>
      </c>
      <c r="AB2331" s="249" t="str">
        <f t="shared" si="456"/>
        <v/>
      </c>
      <c r="AC2331" s="3" t="str">
        <f t="shared" si="457"/>
        <v/>
      </c>
      <c r="AD2331" s="5" t="str">
        <f t="shared" si="461"/>
        <v/>
      </c>
      <c r="AE2331" s="3" t="str">
        <f t="shared" si="458"/>
        <v/>
      </c>
      <c r="AF2331" s="3"/>
      <c r="AH2331">
        <f>MATCH(ROUND(M2331,0)&amp;ROUND(N2331,0),樣點!N:N,0)</f>
        <v>354</v>
      </c>
      <c r="AI2331" s="5">
        <f t="shared" si="459"/>
        <v>4.9305555003229529E-2</v>
      </c>
    </row>
    <row r="2332" spans="3:35">
      <c r="C2332" s="246" t="s">
        <v>1324</v>
      </c>
      <c r="D2332" s="246" t="s">
        <v>960</v>
      </c>
      <c r="E2332" s="246" t="s">
        <v>975</v>
      </c>
      <c r="F2332" s="246" t="s">
        <v>976</v>
      </c>
      <c r="G2332" s="246">
        <v>2019</v>
      </c>
      <c r="H2332" s="246">
        <v>6</v>
      </c>
      <c r="I2332" s="246">
        <v>13</v>
      </c>
      <c r="J2332" s="246">
        <v>2</v>
      </c>
      <c r="K2332" s="246" t="s">
        <v>974</v>
      </c>
      <c r="L2332" s="247">
        <v>3</v>
      </c>
      <c r="M2332" s="246">
        <v>238183</v>
      </c>
      <c r="N2332" s="246">
        <v>2596951</v>
      </c>
      <c r="O2332" s="246">
        <v>10</v>
      </c>
      <c r="P2332" s="246">
        <v>59</v>
      </c>
      <c r="Q2332" s="246">
        <v>0</v>
      </c>
      <c r="R2332" s="246"/>
      <c r="S2332" s="246" t="s">
        <v>90</v>
      </c>
      <c r="T2332" s="246" t="s">
        <v>32</v>
      </c>
      <c r="U2332" s="246"/>
      <c r="V2332" t="str">
        <f>INDEX(樣區!H:H,MATCH(F2332,樣區!E:E,0))</f>
        <v>5月,6月</v>
      </c>
      <c r="W2332" s="3" t="str">
        <f t="shared" si="451"/>
        <v>Y</v>
      </c>
      <c r="X2332" s="3" t="str">
        <f t="shared" si="452"/>
        <v/>
      </c>
      <c r="Y2332" s="3" t="str">
        <f t="shared" si="453"/>
        <v>時間太晚</v>
      </c>
      <c r="Z2332" s="3" t="str">
        <f t="shared" si="454"/>
        <v/>
      </c>
      <c r="AA2332" s="3" t="str">
        <f t="shared" si="455"/>
        <v/>
      </c>
      <c r="AB2332" s="249" t="str">
        <f t="shared" si="456"/>
        <v/>
      </c>
      <c r="AC2332" s="3" t="str">
        <f t="shared" si="457"/>
        <v/>
      </c>
      <c r="AD2332" s="5" t="str">
        <f t="shared" si="461"/>
        <v/>
      </c>
      <c r="AE2332" s="3" t="str">
        <f t="shared" si="458"/>
        <v/>
      </c>
      <c r="AF2332" s="3"/>
      <c r="AH2332">
        <f>MATCH(ROUND(M2332,0)&amp;ROUND(N2332,0),樣點!N:N,0)</f>
        <v>355</v>
      </c>
      <c r="AI2332" s="5">
        <f t="shared" si="459"/>
        <v>3.1944443995598704E-2</v>
      </c>
    </row>
    <row r="2333" spans="3:35">
      <c r="C2333" s="246" t="s">
        <v>1324</v>
      </c>
      <c r="D2333" s="246" t="s">
        <v>960</v>
      </c>
      <c r="E2333" s="246" t="s">
        <v>975</v>
      </c>
      <c r="F2333" s="246" t="s">
        <v>976</v>
      </c>
      <c r="G2333" s="246">
        <v>2019</v>
      </c>
      <c r="H2333" s="246">
        <v>6</v>
      </c>
      <c r="I2333" s="246">
        <v>13</v>
      </c>
      <c r="J2333" s="246">
        <v>2</v>
      </c>
      <c r="K2333" s="246" t="s">
        <v>974</v>
      </c>
      <c r="L2333" s="247">
        <v>4</v>
      </c>
      <c r="M2333" s="246">
        <v>238020</v>
      </c>
      <c r="N2333" s="246">
        <v>2596710</v>
      </c>
      <c r="O2333" s="246">
        <v>10</v>
      </c>
      <c r="P2333" s="246">
        <v>13</v>
      </c>
      <c r="Q2333" s="246">
        <v>0</v>
      </c>
      <c r="R2333" s="246"/>
      <c r="S2333" s="246" t="s">
        <v>90</v>
      </c>
      <c r="T2333" s="246" t="s">
        <v>32</v>
      </c>
      <c r="U2333" s="246"/>
      <c r="V2333" t="str">
        <f>INDEX(樣區!H:H,MATCH(F2333,樣區!E:E,0))</f>
        <v>5月,6月</v>
      </c>
      <c r="W2333" s="3" t="str">
        <f t="shared" si="451"/>
        <v>Y</v>
      </c>
      <c r="X2333" s="3" t="str">
        <f t="shared" si="452"/>
        <v/>
      </c>
      <c r="Y2333" s="3" t="str">
        <f t="shared" si="453"/>
        <v>時間太晚</v>
      </c>
      <c r="Z2333" s="3" t="str">
        <f t="shared" si="454"/>
        <v/>
      </c>
      <c r="AA2333" s="3" t="str">
        <f t="shared" si="455"/>
        <v/>
      </c>
      <c r="AB2333" s="249" t="str">
        <f t="shared" si="456"/>
        <v/>
      </c>
      <c r="AC2333" s="3" t="str">
        <f t="shared" si="457"/>
        <v/>
      </c>
      <c r="AD2333" s="5" t="str">
        <f t="shared" si="461"/>
        <v/>
      </c>
      <c r="AE2333" s="3" t="str">
        <f t="shared" si="458"/>
        <v/>
      </c>
      <c r="AF2333" s="3"/>
      <c r="AH2333">
        <f>MATCH(ROUND(M2333,0)&amp;ROUND(N2333,0),樣點!N:N,0)</f>
        <v>356</v>
      </c>
      <c r="AI2333" s="5">
        <f t="shared" si="459"/>
        <v>6.2500000349245965E-3</v>
      </c>
    </row>
    <row r="2334" spans="3:35">
      <c r="C2334" s="246" t="s">
        <v>1324</v>
      </c>
      <c r="D2334" s="246" t="s">
        <v>960</v>
      </c>
      <c r="E2334" s="246" t="s">
        <v>975</v>
      </c>
      <c r="F2334" s="246" t="s">
        <v>976</v>
      </c>
      <c r="G2334" s="246">
        <v>2019</v>
      </c>
      <c r="H2334" s="246">
        <v>6</v>
      </c>
      <c r="I2334" s="246">
        <v>13</v>
      </c>
      <c r="J2334" s="246">
        <v>2</v>
      </c>
      <c r="K2334" s="246" t="s">
        <v>974</v>
      </c>
      <c r="L2334" s="247">
        <v>5</v>
      </c>
      <c r="M2334" s="246">
        <v>237815</v>
      </c>
      <c r="N2334" s="246">
        <v>2596465</v>
      </c>
      <c r="O2334" s="246">
        <v>10</v>
      </c>
      <c r="P2334" s="246">
        <v>22</v>
      </c>
      <c r="Q2334" s="246">
        <v>0</v>
      </c>
      <c r="R2334" s="246"/>
      <c r="S2334" s="246" t="s">
        <v>90</v>
      </c>
      <c r="T2334" s="246" t="s">
        <v>32</v>
      </c>
      <c r="U2334" s="246"/>
      <c r="V2334" t="str">
        <f>INDEX(樣區!H:H,MATCH(F2334,樣區!E:E,0))</f>
        <v>5月,6月</v>
      </c>
      <c r="W2334" s="3" t="str">
        <f t="shared" si="451"/>
        <v>Y</v>
      </c>
      <c r="X2334" s="3" t="str">
        <f t="shared" si="452"/>
        <v/>
      </c>
      <c r="Y2334" s="3" t="str">
        <f t="shared" si="453"/>
        <v>時間太晚</v>
      </c>
      <c r="Z2334" s="3" t="str">
        <f t="shared" si="454"/>
        <v/>
      </c>
      <c r="AA2334" s="3" t="str">
        <f t="shared" si="455"/>
        <v/>
      </c>
      <c r="AB2334" s="249" t="str">
        <f t="shared" si="456"/>
        <v/>
      </c>
      <c r="AC2334" s="3" t="str">
        <f t="shared" si="457"/>
        <v/>
      </c>
      <c r="AD2334" s="5" t="str">
        <f t="shared" si="461"/>
        <v/>
      </c>
      <c r="AE2334" s="3" t="str">
        <f t="shared" si="458"/>
        <v/>
      </c>
      <c r="AF2334" s="3"/>
      <c r="AH2334">
        <f>MATCH(ROUND(M2334,0)&amp;ROUND(N2334,0),樣點!N:N,0)</f>
        <v>357</v>
      </c>
      <c r="AI2334" s="5">
        <f t="shared" si="459"/>
        <v>7.6388889574445784E-3</v>
      </c>
    </row>
    <row r="2335" spans="3:35">
      <c r="C2335" s="246" t="s">
        <v>1324</v>
      </c>
      <c r="D2335" s="246" t="s">
        <v>960</v>
      </c>
      <c r="E2335" s="246" t="s">
        <v>975</v>
      </c>
      <c r="F2335" s="246" t="s">
        <v>976</v>
      </c>
      <c r="G2335" s="246">
        <v>2019</v>
      </c>
      <c r="H2335" s="246">
        <v>6</v>
      </c>
      <c r="I2335" s="246">
        <v>13</v>
      </c>
      <c r="J2335" s="246">
        <v>2</v>
      </c>
      <c r="K2335" s="246" t="s">
        <v>974</v>
      </c>
      <c r="L2335" s="247">
        <v>6</v>
      </c>
      <c r="M2335" s="246">
        <v>2237500</v>
      </c>
      <c r="N2335" s="246">
        <v>2596297</v>
      </c>
      <c r="O2335" s="246">
        <v>10</v>
      </c>
      <c r="P2335" s="246">
        <v>33</v>
      </c>
      <c r="Q2335" s="246">
        <v>0</v>
      </c>
      <c r="R2335" s="246"/>
      <c r="S2335" s="246" t="s">
        <v>90</v>
      </c>
      <c r="T2335" s="246" t="s">
        <v>32</v>
      </c>
      <c r="U2335" s="246"/>
      <c r="V2335" t="str">
        <f>INDEX(樣區!H:H,MATCH(F2335,樣區!E:E,0))</f>
        <v>5月,6月</v>
      </c>
      <c r="W2335" s="3" t="str">
        <f t="shared" si="451"/>
        <v>N</v>
      </c>
      <c r="X2335" s="3" t="str">
        <f t="shared" si="452"/>
        <v/>
      </c>
      <c r="Y2335" s="3" t="str">
        <f t="shared" si="453"/>
        <v>時間太晚</v>
      </c>
      <c r="Z2335" s="3" t="str">
        <f t="shared" si="454"/>
        <v/>
      </c>
      <c r="AA2335" s="3" t="str">
        <f t="shared" si="455"/>
        <v/>
      </c>
      <c r="AB2335" s="2" t="str">
        <f t="shared" si="456"/>
        <v/>
      </c>
      <c r="AC2335" s="3" t="str">
        <f t="shared" si="457"/>
        <v/>
      </c>
      <c r="AD2335" s="5" t="str">
        <f>IF(ISBLANK(O2335),"需記錄時間",IFERROR(IF((AI2335-TIME(0,5,59))&lt;0,"需計滿6分鍾",""),""))</f>
        <v/>
      </c>
      <c r="AE2335" s="3" t="str">
        <f t="shared" si="458"/>
        <v/>
      </c>
      <c r="AF2335" s="3"/>
      <c r="AH2335" t="e">
        <f>MATCH(ROUND(M2335,0)&amp;ROUND(N2335,0),樣點!N:N,0)</f>
        <v>#N/A</v>
      </c>
      <c r="AI2335" s="5" t="str">
        <f t="shared" si="459"/>
        <v/>
      </c>
    </row>
    <row r="2336" spans="3:35">
      <c r="C2336" s="246" t="s">
        <v>1324</v>
      </c>
      <c r="D2336" s="246" t="s">
        <v>960</v>
      </c>
      <c r="E2336" s="246" t="s">
        <v>977</v>
      </c>
      <c r="F2336" s="246" t="s">
        <v>978</v>
      </c>
      <c r="G2336" s="246">
        <v>2019</v>
      </c>
      <c r="H2336" s="246">
        <v>6</v>
      </c>
      <c r="I2336" s="246">
        <v>25</v>
      </c>
      <c r="J2336" s="246">
        <v>2</v>
      </c>
      <c r="K2336" s="246" t="s">
        <v>979</v>
      </c>
      <c r="L2336" s="247">
        <v>1</v>
      </c>
      <c r="M2336" s="246">
        <v>232617</v>
      </c>
      <c r="N2336" s="246">
        <v>2597905</v>
      </c>
      <c r="O2336" s="246">
        <v>9</v>
      </c>
      <c r="P2336" s="246">
        <v>22</v>
      </c>
      <c r="Q2336" s="246">
        <v>0</v>
      </c>
      <c r="R2336" s="246"/>
      <c r="S2336" s="246" t="s">
        <v>90</v>
      </c>
      <c r="T2336" s="246" t="s">
        <v>54</v>
      </c>
      <c r="U2336" s="246"/>
      <c r="V2336" t="str">
        <f>INDEX(樣區!H:H,MATCH(F2336,樣區!E:E,0))</f>
        <v>4月,6月</v>
      </c>
      <c r="W2336" s="3" t="str">
        <f t="shared" si="451"/>
        <v>Y</v>
      </c>
      <c r="X2336" s="3" t="str">
        <f t="shared" si="452"/>
        <v/>
      </c>
      <c r="Y2336" s="3" t="str">
        <f t="shared" si="453"/>
        <v/>
      </c>
      <c r="Z2336" s="3" t="str">
        <f t="shared" si="454"/>
        <v/>
      </c>
      <c r="AA2336" s="3" t="str">
        <f t="shared" si="455"/>
        <v/>
      </c>
      <c r="AB2336" s="249" t="str">
        <f t="shared" si="456"/>
        <v/>
      </c>
      <c r="AC2336" s="3" t="str">
        <f t="shared" si="457"/>
        <v/>
      </c>
      <c r="AD2336" s="5" t="str">
        <f t="shared" ref="AD2336:AD2346" si="462">IF(ISBLANK(O2336),"需記錄時間",IFERROR(IF((AI2336-TIME(0,5,59))&lt;0,"需計滿6分鐘",""),""))</f>
        <v/>
      </c>
      <c r="AE2336" s="3" t="str">
        <f t="shared" si="458"/>
        <v/>
      </c>
      <c r="AF2336" s="3"/>
      <c r="AH2336">
        <f>MATCH(ROUND(M2336,0)&amp;ROUND(N2336,0),樣點!N:N,0)</f>
        <v>359</v>
      </c>
      <c r="AI2336" s="5">
        <f t="shared" si="459"/>
        <v>5.5555560393258929E-3</v>
      </c>
    </row>
    <row r="2337" spans="3:35">
      <c r="C2337" s="246" t="s">
        <v>1324</v>
      </c>
      <c r="D2337" s="246" t="s">
        <v>960</v>
      </c>
      <c r="E2337" s="246" t="s">
        <v>977</v>
      </c>
      <c r="F2337" s="246" t="s">
        <v>978</v>
      </c>
      <c r="G2337" s="246">
        <v>2019</v>
      </c>
      <c r="H2337" s="246">
        <v>6</v>
      </c>
      <c r="I2337" s="246">
        <v>25</v>
      </c>
      <c r="J2337" s="246">
        <v>2</v>
      </c>
      <c r="K2337" s="246" t="s">
        <v>979</v>
      </c>
      <c r="L2337" s="247">
        <v>2</v>
      </c>
      <c r="M2337" s="246">
        <v>232403</v>
      </c>
      <c r="N2337" s="246">
        <v>2597782</v>
      </c>
      <c r="O2337" s="246">
        <v>9</v>
      </c>
      <c r="P2337" s="246">
        <v>30</v>
      </c>
      <c r="Q2337" s="246">
        <v>0</v>
      </c>
      <c r="R2337" s="246"/>
      <c r="S2337" s="246" t="s">
        <v>90</v>
      </c>
      <c r="T2337" s="246" t="s">
        <v>54</v>
      </c>
      <c r="U2337" s="246"/>
      <c r="V2337" t="str">
        <f>INDEX(樣區!H:H,MATCH(F2337,樣區!E:E,0))</f>
        <v>4月,6月</v>
      </c>
      <c r="W2337" s="3" t="str">
        <f t="shared" si="451"/>
        <v>Y</v>
      </c>
      <c r="X2337" s="3" t="str">
        <f t="shared" si="452"/>
        <v/>
      </c>
      <c r="Y2337" s="3" t="str">
        <f t="shared" si="453"/>
        <v/>
      </c>
      <c r="Z2337" s="3" t="str">
        <f t="shared" si="454"/>
        <v/>
      </c>
      <c r="AA2337" s="3" t="str">
        <f t="shared" si="455"/>
        <v/>
      </c>
      <c r="AB2337" s="249" t="str">
        <f t="shared" si="456"/>
        <v/>
      </c>
      <c r="AC2337" s="3" t="str">
        <f t="shared" si="457"/>
        <v/>
      </c>
      <c r="AD2337" s="5" t="str">
        <f t="shared" si="462"/>
        <v>需計滿6分鐘</v>
      </c>
      <c r="AE2337" s="3" t="str">
        <f t="shared" si="458"/>
        <v/>
      </c>
      <c r="AF2337" s="3"/>
      <c r="AH2337">
        <f>MATCH(ROUND(M2337,0)&amp;ROUND(N2337,0),樣點!N:N,0)</f>
        <v>360</v>
      </c>
      <c r="AI2337" s="5">
        <f t="shared" si="459"/>
        <v>3.4722219570539892E-3</v>
      </c>
    </row>
    <row r="2338" spans="3:35">
      <c r="C2338" s="246" t="s">
        <v>1324</v>
      </c>
      <c r="D2338" s="246" t="s">
        <v>960</v>
      </c>
      <c r="E2338" s="246" t="s">
        <v>977</v>
      </c>
      <c r="F2338" s="246" t="s">
        <v>978</v>
      </c>
      <c r="G2338" s="246">
        <v>2019</v>
      </c>
      <c r="H2338" s="246">
        <v>6</v>
      </c>
      <c r="I2338" s="246">
        <v>25</v>
      </c>
      <c r="J2338" s="246">
        <v>2</v>
      </c>
      <c r="K2338" s="246" t="s">
        <v>979</v>
      </c>
      <c r="L2338" s="247">
        <v>3</v>
      </c>
      <c r="M2338" s="246">
        <v>232188</v>
      </c>
      <c r="N2338" s="246">
        <v>2597722</v>
      </c>
      <c r="O2338" s="246">
        <v>9</v>
      </c>
      <c r="P2338" s="246">
        <v>35</v>
      </c>
      <c r="Q2338" s="246">
        <v>0</v>
      </c>
      <c r="R2338" s="246"/>
      <c r="S2338" s="246" t="s">
        <v>90</v>
      </c>
      <c r="T2338" s="246" t="s">
        <v>54</v>
      </c>
      <c r="U2338" s="246"/>
      <c r="V2338" t="str">
        <f>INDEX(樣區!H:H,MATCH(F2338,樣區!E:E,0))</f>
        <v>4月,6月</v>
      </c>
      <c r="W2338" s="3" t="str">
        <f t="shared" si="451"/>
        <v>Y</v>
      </c>
      <c r="X2338" s="3" t="str">
        <f t="shared" si="452"/>
        <v/>
      </c>
      <c r="Y2338" s="3" t="str">
        <f t="shared" si="453"/>
        <v/>
      </c>
      <c r="Z2338" s="3" t="str">
        <f t="shared" si="454"/>
        <v/>
      </c>
      <c r="AA2338" s="3" t="str">
        <f t="shared" si="455"/>
        <v/>
      </c>
      <c r="AB2338" s="249" t="str">
        <f t="shared" si="456"/>
        <v/>
      </c>
      <c r="AC2338" s="3" t="str">
        <f t="shared" si="457"/>
        <v/>
      </c>
      <c r="AD2338" s="5" t="str">
        <f t="shared" si="462"/>
        <v/>
      </c>
      <c r="AE2338" s="3" t="str">
        <f t="shared" si="458"/>
        <v/>
      </c>
      <c r="AF2338" s="3"/>
      <c r="AH2338">
        <f>MATCH(ROUND(M2338,0)&amp;ROUND(N2338,0),樣點!N:N,0)</f>
        <v>361</v>
      </c>
      <c r="AI2338" s="5">
        <f t="shared" si="459"/>
        <v>5.5555560393258929E-3</v>
      </c>
    </row>
    <row r="2339" spans="3:35">
      <c r="C2339" s="246" t="s">
        <v>1324</v>
      </c>
      <c r="D2339" s="246" t="s">
        <v>960</v>
      </c>
      <c r="E2339" s="246" t="s">
        <v>977</v>
      </c>
      <c r="F2339" s="246" t="s">
        <v>978</v>
      </c>
      <c r="G2339" s="246">
        <v>2019</v>
      </c>
      <c r="H2339" s="246">
        <v>6</v>
      </c>
      <c r="I2339" s="246">
        <v>25</v>
      </c>
      <c r="J2339" s="246">
        <v>2</v>
      </c>
      <c r="K2339" s="246" t="s">
        <v>979</v>
      </c>
      <c r="L2339" s="247">
        <v>4</v>
      </c>
      <c r="M2339" s="246">
        <v>232065</v>
      </c>
      <c r="N2339" s="246">
        <v>2597507</v>
      </c>
      <c r="O2339" s="246">
        <v>9</v>
      </c>
      <c r="P2339" s="246">
        <v>43</v>
      </c>
      <c r="Q2339" s="246">
        <v>0</v>
      </c>
      <c r="R2339" s="246"/>
      <c r="S2339" s="246" t="s">
        <v>90</v>
      </c>
      <c r="T2339" s="246" t="s">
        <v>32</v>
      </c>
      <c r="U2339" s="246"/>
      <c r="V2339" t="str">
        <f>INDEX(樣區!H:H,MATCH(F2339,樣區!E:E,0))</f>
        <v>4月,6月</v>
      </c>
      <c r="W2339" s="3" t="str">
        <f t="shared" si="451"/>
        <v>Y</v>
      </c>
      <c r="X2339" s="3" t="str">
        <f t="shared" si="452"/>
        <v/>
      </c>
      <c r="Y2339" s="3" t="str">
        <f t="shared" si="453"/>
        <v/>
      </c>
      <c r="Z2339" s="3" t="str">
        <f t="shared" si="454"/>
        <v/>
      </c>
      <c r="AA2339" s="3" t="str">
        <f t="shared" si="455"/>
        <v/>
      </c>
      <c r="AB2339" s="249" t="str">
        <f t="shared" si="456"/>
        <v/>
      </c>
      <c r="AC2339" s="3" t="str">
        <f t="shared" si="457"/>
        <v/>
      </c>
      <c r="AD2339" s="5" t="str">
        <f t="shared" si="462"/>
        <v/>
      </c>
      <c r="AE2339" s="3" t="str">
        <f t="shared" si="458"/>
        <v/>
      </c>
      <c r="AF2339" s="3"/>
      <c r="AH2339">
        <f>MATCH(ROUND(M2339,0)&amp;ROUND(N2339,0),樣點!N:N,0)</f>
        <v>362</v>
      </c>
      <c r="AI2339" s="5">
        <f t="shared" si="459"/>
        <v>6.2499999767169356E-3</v>
      </c>
    </row>
    <row r="2340" spans="3:35">
      <c r="C2340" s="246" t="s">
        <v>1324</v>
      </c>
      <c r="D2340" s="246" t="s">
        <v>960</v>
      </c>
      <c r="E2340" s="246" t="s">
        <v>977</v>
      </c>
      <c r="F2340" s="246" t="s">
        <v>978</v>
      </c>
      <c r="G2340" s="246">
        <v>2019</v>
      </c>
      <c r="H2340" s="246">
        <v>6</v>
      </c>
      <c r="I2340" s="246">
        <v>25</v>
      </c>
      <c r="J2340" s="246">
        <v>2</v>
      </c>
      <c r="K2340" s="246" t="s">
        <v>979</v>
      </c>
      <c r="L2340" s="247">
        <v>5</v>
      </c>
      <c r="M2340" s="246">
        <v>232205</v>
      </c>
      <c r="N2340" s="246">
        <v>2597276</v>
      </c>
      <c r="O2340" s="246">
        <v>9</v>
      </c>
      <c r="P2340" s="246">
        <v>52</v>
      </c>
      <c r="Q2340" s="246">
        <v>0</v>
      </c>
      <c r="R2340" s="246"/>
      <c r="S2340" s="246" t="s">
        <v>90</v>
      </c>
      <c r="T2340" s="246" t="s">
        <v>32</v>
      </c>
      <c r="U2340" s="246"/>
      <c r="V2340" t="str">
        <f>INDEX(樣區!H:H,MATCH(F2340,樣區!E:E,0))</f>
        <v>4月,6月</v>
      </c>
      <c r="W2340" s="3" t="str">
        <f t="shared" si="451"/>
        <v>Y</v>
      </c>
      <c r="X2340" s="3" t="str">
        <f t="shared" si="452"/>
        <v/>
      </c>
      <c r="Y2340" s="3" t="str">
        <f t="shared" si="453"/>
        <v/>
      </c>
      <c r="Z2340" s="3" t="str">
        <f t="shared" si="454"/>
        <v/>
      </c>
      <c r="AA2340" s="3" t="str">
        <f t="shared" si="455"/>
        <v/>
      </c>
      <c r="AB2340" s="249" t="str">
        <f t="shared" si="456"/>
        <v/>
      </c>
      <c r="AC2340" s="3" t="str">
        <f t="shared" si="457"/>
        <v/>
      </c>
      <c r="AD2340" s="5" t="str">
        <f t="shared" si="462"/>
        <v/>
      </c>
      <c r="AE2340" s="3" t="str">
        <f t="shared" si="458"/>
        <v/>
      </c>
      <c r="AF2340" s="3"/>
      <c r="AH2340">
        <f>MATCH(ROUND(M2340,0)&amp;ROUND(N2340,0),樣點!N:N,0)</f>
        <v>363</v>
      </c>
      <c r="AI2340" s="5">
        <f t="shared" si="459"/>
        <v>9.0277770068496466E-3</v>
      </c>
    </row>
    <row r="2341" spans="3:35">
      <c r="C2341" s="246" t="s">
        <v>1324</v>
      </c>
      <c r="D2341" s="246" t="s">
        <v>960</v>
      </c>
      <c r="E2341" s="246" t="s">
        <v>977</v>
      </c>
      <c r="F2341" s="246" t="s">
        <v>978</v>
      </c>
      <c r="G2341" s="246">
        <v>2019</v>
      </c>
      <c r="H2341" s="246">
        <v>6</v>
      </c>
      <c r="I2341" s="246">
        <v>25</v>
      </c>
      <c r="J2341" s="246">
        <v>2</v>
      </c>
      <c r="K2341" s="246" t="s">
        <v>979</v>
      </c>
      <c r="L2341" s="247">
        <v>6</v>
      </c>
      <c r="M2341" s="246">
        <v>231780</v>
      </c>
      <c r="N2341" s="246">
        <v>2597231</v>
      </c>
      <c r="O2341" s="246">
        <v>10</v>
      </c>
      <c r="P2341" s="246">
        <v>5</v>
      </c>
      <c r="Q2341" s="246">
        <v>0</v>
      </c>
      <c r="R2341" s="246"/>
      <c r="S2341" s="246" t="s">
        <v>90</v>
      </c>
      <c r="T2341" s="246" t="s">
        <v>54</v>
      </c>
      <c r="U2341" s="246"/>
      <c r="V2341" t="str">
        <f>INDEX(樣區!H:H,MATCH(F2341,樣區!E:E,0))</f>
        <v>4月,6月</v>
      </c>
      <c r="W2341" s="3" t="str">
        <f t="shared" si="451"/>
        <v>Y</v>
      </c>
      <c r="X2341" s="3" t="str">
        <f t="shared" si="452"/>
        <v/>
      </c>
      <c r="Y2341" s="3" t="str">
        <f t="shared" si="453"/>
        <v>時間太晚</v>
      </c>
      <c r="Z2341" s="3" t="str">
        <f t="shared" si="454"/>
        <v/>
      </c>
      <c r="AA2341" s="3" t="str">
        <f t="shared" si="455"/>
        <v/>
      </c>
      <c r="AB2341" s="249" t="str">
        <f t="shared" si="456"/>
        <v/>
      </c>
      <c r="AC2341" s="3" t="str">
        <f t="shared" si="457"/>
        <v/>
      </c>
      <c r="AD2341" s="5" t="str">
        <f t="shared" si="462"/>
        <v/>
      </c>
      <c r="AE2341" s="3" t="str">
        <f t="shared" si="458"/>
        <v/>
      </c>
      <c r="AF2341" s="3"/>
      <c r="AH2341">
        <f>MATCH(ROUND(M2341,0)&amp;ROUND(N2341,0),樣點!N:N,0)</f>
        <v>364</v>
      </c>
      <c r="AI2341" s="5" t="str">
        <f t="shared" si="459"/>
        <v/>
      </c>
    </row>
    <row r="2342" spans="3:35">
      <c r="C2342" s="246" t="s">
        <v>1324</v>
      </c>
      <c r="D2342" s="246" t="s">
        <v>960</v>
      </c>
      <c r="E2342" s="246" t="s">
        <v>980</v>
      </c>
      <c r="F2342" s="246" t="s">
        <v>981</v>
      </c>
      <c r="G2342" s="246">
        <v>2019</v>
      </c>
      <c r="H2342" s="246">
        <v>6</v>
      </c>
      <c r="I2342" s="246">
        <v>26</v>
      </c>
      <c r="J2342" s="246">
        <v>2</v>
      </c>
      <c r="K2342" s="246" t="s">
        <v>982</v>
      </c>
      <c r="L2342" s="247">
        <v>1</v>
      </c>
      <c r="M2342" s="246">
        <v>231038</v>
      </c>
      <c r="N2342" s="246">
        <v>2600845</v>
      </c>
      <c r="O2342" s="246">
        <v>9</v>
      </c>
      <c r="P2342" s="246">
        <v>15</v>
      </c>
      <c r="Q2342" s="246">
        <v>0</v>
      </c>
      <c r="R2342" s="246"/>
      <c r="S2342" s="246" t="s">
        <v>90</v>
      </c>
      <c r="T2342" s="246" t="s">
        <v>32</v>
      </c>
      <c r="U2342" s="246"/>
      <c r="V2342" t="str">
        <f>INDEX(樣區!H:H,MATCH(F2342,樣區!E:E,0))</f>
        <v>4月,6月</v>
      </c>
      <c r="W2342" s="3" t="str">
        <f t="shared" si="451"/>
        <v>Y</v>
      </c>
      <c r="X2342" s="3" t="str">
        <f t="shared" si="452"/>
        <v/>
      </c>
      <c r="Y2342" s="3" t="str">
        <f t="shared" si="453"/>
        <v/>
      </c>
      <c r="Z2342" s="3" t="str">
        <f t="shared" si="454"/>
        <v/>
      </c>
      <c r="AA2342" s="3" t="str">
        <f t="shared" si="455"/>
        <v/>
      </c>
      <c r="AB2342" s="249" t="str">
        <f t="shared" si="456"/>
        <v/>
      </c>
      <c r="AC2342" s="3" t="str">
        <f t="shared" si="457"/>
        <v/>
      </c>
      <c r="AD2342" s="5" t="str">
        <f t="shared" si="462"/>
        <v/>
      </c>
      <c r="AE2342" s="3" t="str">
        <f t="shared" si="458"/>
        <v/>
      </c>
      <c r="AF2342" s="3"/>
      <c r="AH2342">
        <f>MATCH(ROUND(M2342,0)&amp;ROUND(N2342,0),樣點!N:N,0)</f>
        <v>365</v>
      </c>
      <c r="AI2342" s="5">
        <f t="shared" si="459"/>
        <v>0.38541666598757729</v>
      </c>
    </row>
    <row r="2343" spans="3:35">
      <c r="C2343" s="246" t="s">
        <v>1324</v>
      </c>
      <c r="D2343" s="246" t="s">
        <v>960</v>
      </c>
      <c r="E2343" s="246" t="s">
        <v>980</v>
      </c>
      <c r="F2343" s="246" t="s">
        <v>981</v>
      </c>
      <c r="G2343" s="246">
        <v>2019</v>
      </c>
      <c r="H2343" s="246">
        <v>6</v>
      </c>
      <c r="I2343" s="246">
        <v>26</v>
      </c>
      <c r="J2343" s="246">
        <v>2</v>
      </c>
      <c r="K2343" s="246" t="s">
        <v>982</v>
      </c>
      <c r="L2343" s="247">
        <v>2</v>
      </c>
      <c r="M2343" s="246">
        <v>231208</v>
      </c>
      <c r="N2343" s="246">
        <v>2600985</v>
      </c>
      <c r="O2343" s="246"/>
      <c r="P2343" s="246"/>
      <c r="Q2343" s="246">
        <v>0</v>
      </c>
      <c r="R2343" s="246"/>
      <c r="S2343" s="246" t="s">
        <v>90</v>
      </c>
      <c r="T2343" s="246" t="s">
        <v>32</v>
      </c>
      <c r="U2343" s="246"/>
      <c r="V2343" t="str">
        <f>INDEX(樣區!H:H,MATCH(F2343,樣區!E:E,0))</f>
        <v>4月,6月</v>
      </c>
      <c r="W2343" s="3" t="str">
        <f t="shared" si="451"/>
        <v>Y</v>
      </c>
      <c r="X2343" s="3" t="str">
        <f t="shared" si="452"/>
        <v/>
      </c>
      <c r="Y2343" s="3" t="str">
        <f t="shared" si="453"/>
        <v/>
      </c>
      <c r="Z2343" s="3" t="str">
        <f t="shared" si="454"/>
        <v/>
      </c>
      <c r="AA2343" s="3" t="str">
        <f t="shared" si="455"/>
        <v/>
      </c>
      <c r="AB2343" s="249" t="str">
        <f t="shared" si="456"/>
        <v/>
      </c>
      <c r="AC2343" s="3" t="str">
        <f t="shared" si="457"/>
        <v/>
      </c>
      <c r="AD2343" s="5" t="str">
        <f t="shared" si="462"/>
        <v>需記錄時間</v>
      </c>
      <c r="AE2343" s="3" t="str">
        <f t="shared" si="458"/>
        <v/>
      </c>
      <c r="AF2343" s="3"/>
      <c r="AH2343">
        <f>MATCH(ROUND(M2343,0)&amp;ROUND(N2343,0),樣點!N:N,0)</f>
        <v>366</v>
      </c>
      <c r="AI2343" s="5">
        <f t="shared" si="459"/>
        <v>0</v>
      </c>
    </row>
    <row r="2344" spans="3:35">
      <c r="C2344" s="246" t="s">
        <v>1324</v>
      </c>
      <c r="D2344" s="246" t="s">
        <v>960</v>
      </c>
      <c r="E2344" s="246" t="s">
        <v>980</v>
      </c>
      <c r="F2344" s="246" t="s">
        <v>981</v>
      </c>
      <c r="G2344" s="246">
        <v>2019</v>
      </c>
      <c r="H2344" s="246">
        <v>6</v>
      </c>
      <c r="I2344" s="246">
        <v>26</v>
      </c>
      <c r="J2344" s="246">
        <v>2</v>
      </c>
      <c r="K2344" s="246" t="s">
        <v>982</v>
      </c>
      <c r="L2344" s="247">
        <v>3</v>
      </c>
      <c r="M2344" s="246">
        <v>231387</v>
      </c>
      <c r="N2344" s="246">
        <v>2601098</v>
      </c>
      <c r="O2344" s="246"/>
      <c r="P2344" s="246"/>
      <c r="Q2344" s="246">
        <v>0</v>
      </c>
      <c r="R2344" s="246"/>
      <c r="S2344" s="246" t="s">
        <v>90</v>
      </c>
      <c r="T2344" s="246" t="s">
        <v>32</v>
      </c>
      <c r="U2344" s="246"/>
      <c r="V2344" t="str">
        <f>INDEX(樣區!H:H,MATCH(F2344,樣區!E:E,0))</f>
        <v>4月,6月</v>
      </c>
      <c r="W2344" s="3" t="str">
        <f t="shared" si="451"/>
        <v>Y</v>
      </c>
      <c r="X2344" s="3" t="str">
        <f t="shared" si="452"/>
        <v/>
      </c>
      <c r="Y2344" s="3" t="str">
        <f t="shared" si="453"/>
        <v/>
      </c>
      <c r="Z2344" s="3" t="str">
        <f t="shared" si="454"/>
        <v/>
      </c>
      <c r="AA2344" s="3" t="str">
        <f t="shared" si="455"/>
        <v/>
      </c>
      <c r="AB2344" s="249" t="str">
        <f t="shared" si="456"/>
        <v/>
      </c>
      <c r="AC2344" s="3" t="str">
        <f t="shared" si="457"/>
        <v/>
      </c>
      <c r="AD2344" s="5" t="str">
        <f t="shared" si="462"/>
        <v>需記錄時間</v>
      </c>
      <c r="AE2344" s="3" t="str">
        <f t="shared" si="458"/>
        <v/>
      </c>
      <c r="AF2344" s="3"/>
      <c r="AH2344">
        <f>MATCH(ROUND(M2344,0)&amp;ROUND(N2344,0),樣點!N:N,0)</f>
        <v>367</v>
      </c>
      <c r="AI2344" s="5">
        <f t="shared" si="459"/>
        <v>0</v>
      </c>
    </row>
    <row r="2345" spans="3:35">
      <c r="C2345" s="246" t="s">
        <v>1324</v>
      </c>
      <c r="D2345" s="246" t="s">
        <v>960</v>
      </c>
      <c r="E2345" s="246" t="s">
        <v>980</v>
      </c>
      <c r="F2345" s="246" t="s">
        <v>981</v>
      </c>
      <c r="G2345" s="246">
        <v>2019</v>
      </c>
      <c r="H2345" s="246">
        <v>6</v>
      </c>
      <c r="I2345" s="246">
        <v>26</v>
      </c>
      <c r="J2345" s="246">
        <v>2</v>
      </c>
      <c r="K2345" s="246" t="s">
        <v>982</v>
      </c>
      <c r="L2345" s="247">
        <v>4</v>
      </c>
      <c r="M2345" s="246">
        <v>231526</v>
      </c>
      <c r="N2345" s="246">
        <v>2601238</v>
      </c>
      <c r="O2345" s="246"/>
      <c r="P2345" s="246"/>
      <c r="Q2345" s="246">
        <v>0</v>
      </c>
      <c r="R2345" s="246"/>
      <c r="S2345" s="246" t="s">
        <v>90</v>
      </c>
      <c r="T2345" s="246" t="s">
        <v>32</v>
      </c>
      <c r="U2345" s="246"/>
      <c r="V2345" t="str">
        <f>INDEX(樣區!H:H,MATCH(F2345,樣區!E:E,0))</f>
        <v>4月,6月</v>
      </c>
      <c r="W2345" s="3" t="str">
        <f t="shared" si="451"/>
        <v>Y</v>
      </c>
      <c r="X2345" s="3" t="str">
        <f t="shared" si="452"/>
        <v/>
      </c>
      <c r="Y2345" s="3" t="str">
        <f t="shared" si="453"/>
        <v/>
      </c>
      <c r="Z2345" s="3" t="str">
        <f t="shared" si="454"/>
        <v/>
      </c>
      <c r="AA2345" s="3" t="str">
        <f t="shared" si="455"/>
        <v/>
      </c>
      <c r="AB2345" s="249" t="str">
        <f t="shared" si="456"/>
        <v/>
      </c>
      <c r="AC2345" s="3" t="str">
        <f t="shared" si="457"/>
        <v/>
      </c>
      <c r="AD2345" s="5" t="str">
        <f t="shared" si="462"/>
        <v>需記錄時間</v>
      </c>
      <c r="AE2345" s="3" t="str">
        <f t="shared" si="458"/>
        <v/>
      </c>
      <c r="AF2345" s="3"/>
      <c r="AH2345">
        <f>MATCH(ROUND(M2345,0)&amp;ROUND(N2345,0),樣點!N:N,0)</f>
        <v>368</v>
      </c>
      <c r="AI2345" s="5">
        <f t="shared" si="459"/>
        <v>0</v>
      </c>
    </row>
    <row r="2346" spans="3:35">
      <c r="C2346" s="246" t="s">
        <v>1324</v>
      </c>
      <c r="D2346" s="246" t="s">
        <v>960</v>
      </c>
      <c r="E2346" s="246" t="s">
        <v>980</v>
      </c>
      <c r="F2346" s="246" t="s">
        <v>981</v>
      </c>
      <c r="G2346" s="246">
        <v>2019</v>
      </c>
      <c r="H2346" s="246">
        <v>6</v>
      </c>
      <c r="I2346" s="246">
        <v>26</v>
      </c>
      <c r="J2346" s="246">
        <v>2</v>
      </c>
      <c r="K2346" s="246" t="s">
        <v>982</v>
      </c>
      <c r="L2346" s="247">
        <v>5</v>
      </c>
      <c r="M2346" s="246">
        <v>231760</v>
      </c>
      <c r="N2346" s="246">
        <v>2601206</v>
      </c>
      <c r="O2346" s="246"/>
      <c r="P2346" s="246"/>
      <c r="Q2346" s="246">
        <v>0</v>
      </c>
      <c r="R2346" s="246"/>
      <c r="S2346" s="246" t="s">
        <v>90</v>
      </c>
      <c r="T2346" s="246" t="s">
        <v>32</v>
      </c>
      <c r="U2346" s="246"/>
      <c r="V2346" t="str">
        <f>INDEX(樣區!H:H,MATCH(F2346,樣區!E:E,0))</f>
        <v>4月,6月</v>
      </c>
      <c r="W2346" s="3" t="str">
        <f t="shared" si="451"/>
        <v>Y</v>
      </c>
      <c r="X2346" s="3" t="str">
        <f t="shared" si="452"/>
        <v/>
      </c>
      <c r="Y2346" s="3" t="str">
        <f t="shared" si="453"/>
        <v/>
      </c>
      <c r="Z2346" s="3" t="str">
        <f t="shared" si="454"/>
        <v/>
      </c>
      <c r="AA2346" s="3" t="str">
        <f t="shared" si="455"/>
        <v/>
      </c>
      <c r="AB2346" s="249" t="str">
        <f t="shared" si="456"/>
        <v/>
      </c>
      <c r="AC2346" s="3" t="str">
        <f t="shared" si="457"/>
        <v/>
      </c>
      <c r="AD2346" s="5" t="str">
        <f t="shared" si="462"/>
        <v>需記錄時間</v>
      </c>
      <c r="AE2346" s="3" t="str">
        <f t="shared" si="458"/>
        <v/>
      </c>
      <c r="AF2346" s="3"/>
      <c r="AH2346">
        <f>MATCH(ROUND(M2346,0)&amp;ROUND(N2346,0),樣點!N:N,0)</f>
        <v>369</v>
      </c>
      <c r="AI2346" s="5">
        <f t="shared" si="459"/>
        <v>0</v>
      </c>
    </row>
    <row r="2347" spans="3:35">
      <c r="C2347" s="246" t="s">
        <v>1324</v>
      </c>
      <c r="D2347" s="246" t="s">
        <v>960</v>
      </c>
      <c r="E2347" s="246" t="s">
        <v>980</v>
      </c>
      <c r="F2347" s="246" t="s">
        <v>981</v>
      </c>
      <c r="G2347" s="246">
        <v>2019</v>
      </c>
      <c r="H2347" s="246">
        <v>6</v>
      </c>
      <c r="I2347" s="246">
        <v>26</v>
      </c>
      <c r="J2347" s="246">
        <v>2</v>
      </c>
      <c r="K2347" s="246" t="s">
        <v>982</v>
      </c>
      <c r="L2347" s="247">
        <v>6</v>
      </c>
      <c r="M2347" s="246">
        <v>231810</v>
      </c>
      <c r="N2347" s="246">
        <v>2600810</v>
      </c>
      <c r="O2347" s="246"/>
      <c r="P2347" s="246"/>
      <c r="Q2347" s="246">
        <v>0</v>
      </c>
      <c r="R2347" s="246"/>
      <c r="S2347" s="246" t="s">
        <v>90</v>
      </c>
      <c r="T2347" s="246" t="s">
        <v>32</v>
      </c>
      <c r="U2347" s="246"/>
      <c r="V2347" t="str">
        <f>INDEX(樣區!H:H,MATCH(F2347,樣區!E:E,0))</f>
        <v>4月,6月</v>
      </c>
      <c r="W2347" s="3" t="str">
        <f t="shared" si="451"/>
        <v>N</v>
      </c>
      <c r="X2347" s="3" t="str">
        <f t="shared" si="452"/>
        <v/>
      </c>
      <c r="Y2347" s="3" t="str">
        <f t="shared" si="453"/>
        <v/>
      </c>
      <c r="Z2347" s="3" t="str">
        <f t="shared" si="454"/>
        <v/>
      </c>
      <c r="AA2347" s="3" t="str">
        <f t="shared" si="455"/>
        <v/>
      </c>
      <c r="AB2347" s="2" t="str">
        <f t="shared" si="456"/>
        <v/>
      </c>
      <c r="AC2347" s="3" t="str">
        <f t="shared" si="457"/>
        <v/>
      </c>
      <c r="AD2347" s="5" t="str">
        <f t="shared" ref="AD2347:AD2353" si="463">IF(ISBLANK(O2347),"需記錄時間",IFERROR(IF((AI2347-TIME(0,5,59))&lt;0,"需計滿6分鍾",""),""))</f>
        <v>需記錄時間</v>
      </c>
      <c r="AE2347" s="3" t="str">
        <f t="shared" si="458"/>
        <v/>
      </c>
      <c r="AF2347" s="3"/>
      <c r="AH2347" t="e">
        <f>MATCH(ROUND(M2347,0)&amp;ROUND(N2347,0),樣點!N:N,0)</f>
        <v>#N/A</v>
      </c>
      <c r="AI2347" s="5" t="str">
        <f t="shared" si="459"/>
        <v/>
      </c>
    </row>
    <row r="2348" spans="3:35">
      <c r="C2348" s="246" t="s">
        <v>1324</v>
      </c>
      <c r="D2348" s="246" t="s">
        <v>960</v>
      </c>
      <c r="E2348" s="246" t="s">
        <v>983</v>
      </c>
      <c r="F2348" s="246" t="s">
        <v>984</v>
      </c>
      <c r="G2348" s="246">
        <v>2019</v>
      </c>
      <c r="H2348" s="246">
        <v>6</v>
      </c>
      <c r="I2348" s="246">
        <v>22</v>
      </c>
      <c r="J2348" s="246">
        <v>2</v>
      </c>
      <c r="K2348" s="246" t="s">
        <v>985</v>
      </c>
      <c r="L2348" s="247">
        <v>1</v>
      </c>
      <c r="M2348" s="246">
        <v>230396</v>
      </c>
      <c r="N2348" s="246">
        <v>2610541</v>
      </c>
      <c r="O2348" s="246">
        <v>9</v>
      </c>
      <c r="P2348" s="246">
        <v>15</v>
      </c>
      <c r="Q2348" s="246">
        <v>0</v>
      </c>
      <c r="R2348" s="246"/>
      <c r="S2348" s="246" t="s">
        <v>90</v>
      </c>
      <c r="T2348" s="246" t="s">
        <v>32</v>
      </c>
      <c r="U2348" s="246"/>
      <c r="V2348" t="str">
        <f>INDEX(樣區!H:H,MATCH(F2348,樣區!E:E,0))</f>
        <v>4月,6月</v>
      </c>
      <c r="W2348" s="3" t="str">
        <f t="shared" si="451"/>
        <v>N</v>
      </c>
      <c r="X2348" s="3" t="str">
        <f t="shared" si="452"/>
        <v/>
      </c>
      <c r="Y2348" s="3" t="str">
        <f t="shared" si="453"/>
        <v/>
      </c>
      <c r="Z2348" s="3" t="str">
        <f t="shared" si="454"/>
        <v/>
      </c>
      <c r="AA2348" s="3" t="str">
        <f t="shared" si="455"/>
        <v/>
      </c>
      <c r="AB2348" s="2" t="str">
        <f t="shared" si="456"/>
        <v/>
      </c>
      <c r="AC2348" s="3" t="str">
        <f t="shared" si="457"/>
        <v/>
      </c>
      <c r="AD2348" s="5" t="str">
        <f t="shared" si="463"/>
        <v/>
      </c>
      <c r="AE2348" s="3" t="str">
        <f t="shared" si="458"/>
        <v/>
      </c>
      <c r="AF2348" s="3"/>
      <c r="AH2348" t="e">
        <f>MATCH(ROUND(M2348,0)&amp;ROUND(N2348,0),樣點!N:N,0)</f>
        <v>#N/A</v>
      </c>
      <c r="AI2348" s="5">
        <f t="shared" si="459"/>
        <v>4.2361111030913889E-2</v>
      </c>
    </row>
    <row r="2349" spans="3:35">
      <c r="C2349" s="246" t="s">
        <v>1324</v>
      </c>
      <c r="D2349" s="246" t="s">
        <v>960</v>
      </c>
      <c r="E2349" s="246" t="s">
        <v>983</v>
      </c>
      <c r="F2349" s="246" t="s">
        <v>984</v>
      </c>
      <c r="G2349" s="246">
        <v>2019</v>
      </c>
      <c r="H2349" s="246">
        <v>6</v>
      </c>
      <c r="I2349" s="246">
        <v>22</v>
      </c>
      <c r="J2349" s="246">
        <v>2</v>
      </c>
      <c r="K2349" s="246" t="s">
        <v>985</v>
      </c>
      <c r="L2349" s="247">
        <v>2</v>
      </c>
      <c r="M2349" s="246">
        <v>229871</v>
      </c>
      <c r="N2349" s="246">
        <v>2609968</v>
      </c>
      <c r="O2349" s="246">
        <v>10</v>
      </c>
      <c r="P2349" s="246">
        <v>16</v>
      </c>
      <c r="Q2349" s="246">
        <v>0</v>
      </c>
      <c r="R2349" s="246"/>
      <c r="S2349" s="246" t="s">
        <v>90</v>
      </c>
      <c r="T2349" s="246" t="s">
        <v>32</v>
      </c>
      <c r="U2349" s="246"/>
      <c r="V2349" t="str">
        <f>INDEX(樣區!H:H,MATCH(F2349,樣區!E:E,0))</f>
        <v>4月,6月</v>
      </c>
      <c r="W2349" s="3" t="str">
        <f t="shared" si="451"/>
        <v>N</v>
      </c>
      <c r="X2349" s="3" t="str">
        <f t="shared" si="452"/>
        <v/>
      </c>
      <c r="Y2349" s="3" t="str">
        <f t="shared" si="453"/>
        <v>時間太晚</v>
      </c>
      <c r="Z2349" s="3" t="str">
        <f t="shared" si="454"/>
        <v/>
      </c>
      <c r="AA2349" s="3" t="str">
        <f t="shared" si="455"/>
        <v/>
      </c>
      <c r="AB2349" s="2" t="str">
        <f t="shared" si="456"/>
        <v/>
      </c>
      <c r="AC2349" s="3" t="str">
        <f t="shared" si="457"/>
        <v/>
      </c>
      <c r="AD2349" s="5" t="str">
        <f t="shared" si="463"/>
        <v/>
      </c>
      <c r="AE2349" s="3" t="str">
        <f t="shared" si="458"/>
        <v/>
      </c>
      <c r="AF2349" s="3"/>
      <c r="AH2349" t="e">
        <f>MATCH(ROUND(M2349,0)&amp;ROUND(N2349,0),樣點!N:N,0)</f>
        <v>#N/A</v>
      </c>
      <c r="AI2349" s="5">
        <f t="shared" si="459"/>
        <v>2.6388889004010707E-2</v>
      </c>
    </row>
    <row r="2350" spans="3:35">
      <c r="C2350" s="246" t="s">
        <v>1324</v>
      </c>
      <c r="D2350" s="246" t="s">
        <v>960</v>
      </c>
      <c r="E2350" s="246" t="s">
        <v>983</v>
      </c>
      <c r="F2350" s="246" t="s">
        <v>984</v>
      </c>
      <c r="G2350" s="246">
        <v>2019</v>
      </c>
      <c r="H2350" s="246">
        <v>6</v>
      </c>
      <c r="I2350" s="246">
        <v>22</v>
      </c>
      <c r="J2350" s="246">
        <v>2</v>
      </c>
      <c r="K2350" s="246" t="s">
        <v>985</v>
      </c>
      <c r="L2350" s="247">
        <v>3</v>
      </c>
      <c r="M2350" s="246">
        <v>229367</v>
      </c>
      <c r="N2350" s="246">
        <v>2610454</v>
      </c>
      <c r="O2350" s="246">
        <v>9</v>
      </c>
      <c r="P2350" s="246">
        <v>38</v>
      </c>
      <c r="Q2350" s="246">
        <v>0</v>
      </c>
      <c r="R2350" s="246"/>
      <c r="S2350" s="246" t="s">
        <v>90</v>
      </c>
      <c r="T2350" s="246" t="s">
        <v>32</v>
      </c>
      <c r="U2350" s="246"/>
      <c r="V2350" t="str">
        <f>INDEX(樣區!H:H,MATCH(F2350,樣區!E:E,0))</f>
        <v>4月,6月</v>
      </c>
      <c r="W2350" s="3" t="str">
        <f t="shared" si="451"/>
        <v>N</v>
      </c>
      <c r="X2350" s="3" t="str">
        <f t="shared" si="452"/>
        <v/>
      </c>
      <c r="Y2350" s="3" t="str">
        <f t="shared" si="453"/>
        <v/>
      </c>
      <c r="Z2350" s="3" t="str">
        <f t="shared" si="454"/>
        <v/>
      </c>
      <c r="AA2350" s="3" t="str">
        <f t="shared" si="455"/>
        <v/>
      </c>
      <c r="AB2350" s="2" t="str">
        <f t="shared" si="456"/>
        <v/>
      </c>
      <c r="AC2350" s="3" t="str">
        <f t="shared" si="457"/>
        <v/>
      </c>
      <c r="AD2350" s="5" t="str">
        <f t="shared" si="463"/>
        <v/>
      </c>
      <c r="AE2350" s="3" t="str">
        <f t="shared" si="458"/>
        <v/>
      </c>
      <c r="AF2350" s="3"/>
      <c r="AH2350" t="e">
        <f>MATCH(ROUND(M2350,0)&amp;ROUND(N2350,0),樣點!N:N,0)</f>
        <v>#N/A</v>
      </c>
      <c r="AI2350" s="5">
        <f t="shared" si="459"/>
        <v>4.4444444996770471E-2</v>
      </c>
    </row>
    <row r="2351" spans="3:35">
      <c r="C2351" s="246" t="s">
        <v>1324</v>
      </c>
      <c r="D2351" s="246" t="s">
        <v>960</v>
      </c>
      <c r="E2351" s="246" t="s">
        <v>983</v>
      </c>
      <c r="F2351" s="246" t="s">
        <v>984</v>
      </c>
      <c r="G2351" s="246">
        <v>2019</v>
      </c>
      <c r="H2351" s="246">
        <v>6</v>
      </c>
      <c r="I2351" s="246">
        <v>22</v>
      </c>
      <c r="J2351" s="246">
        <v>2</v>
      </c>
      <c r="K2351" s="246" t="s">
        <v>985</v>
      </c>
      <c r="L2351" s="247">
        <v>4</v>
      </c>
      <c r="M2351" s="246">
        <v>228677</v>
      </c>
      <c r="N2351" s="246">
        <v>2610347</v>
      </c>
      <c r="O2351" s="246">
        <v>10</v>
      </c>
      <c r="P2351" s="246">
        <v>42</v>
      </c>
      <c r="Q2351" s="246">
        <v>0</v>
      </c>
      <c r="R2351" s="246"/>
      <c r="S2351" s="246" t="s">
        <v>90</v>
      </c>
      <c r="T2351" s="246" t="s">
        <v>32</v>
      </c>
      <c r="U2351" s="246"/>
      <c r="V2351" t="str">
        <f>INDEX(樣區!H:H,MATCH(F2351,樣區!E:E,0))</f>
        <v>4月,6月</v>
      </c>
      <c r="W2351" s="3" t="str">
        <f t="shared" si="451"/>
        <v>N</v>
      </c>
      <c r="X2351" s="3" t="str">
        <f t="shared" si="452"/>
        <v/>
      </c>
      <c r="Y2351" s="3" t="str">
        <f t="shared" si="453"/>
        <v>時間太晚</v>
      </c>
      <c r="Z2351" s="3" t="str">
        <f t="shared" si="454"/>
        <v/>
      </c>
      <c r="AA2351" s="3" t="str">
        <f t="shared" si="455"/>
        <v/>
      </c>
      <c r="AB2351" s="2" t="str">
        <f t="shared" si="456"/>
        <v/>
      </c>
      <c r="AC2351" s="3" t="str">
        <f t="shared" si="457"/>
        <v/>
      </c>
      <c r="AD2351" s="5" t="str">
        <f t="shared" si="463"/>
        <v/>
      </c>
      <c r="AE2351" s="3" t="str">
        <f t="shared" si="458"/>
        <v/>
      </c>
      <c r="AF2351" s="3"/>
      <c r="AH2351" t="e">
        <f>MATCH(ROUND(M2351,0)&amp;ROUND(N2351,0),樣點!N:N,0)</f>
        <v>#N/A</v>
      </c>
      <c r="AI2351" s="5">
        <f t="shared" si="459"/>
        <v>1.8055555992759764E-2</v>
      </c>
    </row>
    <row r="2352" spans="3:35">
      <c r="C2352" s="246" t="s">
        <v>1324</v>
      </c>
      <c r="D2352" s="246" t="s">
        <v>960</v>
      </c>
      <c r="E2352" s="246" t="s">
        <v>983</v>
      </c>
      <c r="F2352" s="246" t="s">
        <v>984</v>
      </c>
      <c r="G2352" s="246">
        <v>2019</v>
      </c>
      <c r="H2352" s="246">
        <v>6</v>
      </c>
      <c r="I2352" s="246">
        <v>22</v>
      </c>
      <c r="J2352" s="246">
        <v>2</v>
      </c>
      <c r="K2352" s="246" t="s">
        <v>985</v>
      </c>
      <c r="L2352" s="247">
        <v>5</v>
      </c>
      <c r="M2352" s="246">
        <v>229867</v>
      </c>
      <c r="N2352" s="246">
        <v>2610347</v>
      </c>
      <c r="O2352" s="246">
        <v>10</v>
      </c>
      <c r="P2352" s="246">
        <v>16</v>
      </c>
      <c r="Q2352" s="246">
        <v>0</v>
      </c>
      <c r="R2352" s="246"/>
      <c r="S2352" s="246" t="s">
        <v>90</v>
      </c>
      <c r="T2352" s="246" t="s">
        <v>32</v>
      </c>
      <c r="U2352" s="246"/>
      <c r="V2352" t="str">
        <f>INDEX(樣區!H:H,MATCH(F2352,樣區!E:E,0))</f>
        <v>4月,6月</v>
      </c>
      <c r="W2352" s="3" t="str">
        <f t="shared" si="451"/>
        <v>N</v>
      </c>
      <c r="X2352" s="3" t="str">
        <f t="shared" si="452"/>
        <v/>
      </c>
      <c r="Y2352" s="3" t="str">
        <f t="shared" si="453"/>
        <v>時間太晚</v>
      </c>
      <c r="Z2352" s="3" t="str">
        <f t="shared" si="454"/>
        <v/>
      </c>
      <c r="AA2352" s="3" t="str">
        <f t="shared" si="455"/>
        <v/>
      </c>
      <c r="AB2352" s="2" t="str">
        <f t="shared" si="456"/>
        <v/>
      </c>
      <c r="AC2352" s="3" t="str">
        <f t="shared" si="457"/>
        <v/>
      </c>
      <c r="AD2352" s="5" t="str">
        <f t="shared" si="463"/>
        <v/>
      </c>
      <c r="AE2352" s="3" t="str">
        <f t="shared" si="458"/>
        <v/>
      </c>
      <c r="AF2352" s="3"/>
      <c r="AH2352" t="e">
        <f>MATCH(ROUND(M2352,0)&amp;ROUND(N2352,0),樣點!N:N,0)</f>
        <v>#N/A</v>
      </c>
      <c r="AI2352" s="5">
        <f t="shared" si="459"/>
        <v>2.2222222993150353E-2</v>
      </c>
    </row>
    <row r="2353" spans="3:35">
      <c r="C2353" s="246" t="s">
        <v>1324</v>
      </c>
      <c r="D2353" s="246" t="s">
        <v>960</v>
      </c>
      <c r="E2353" s="246" t="s">
        <v>983</v>
      </c>
      <c r="F2353" s="246" t="s">
        <v>984</v>
      </c>
      <c r="G2353" s="246">
        <v>2019</v>
      </c>
      <c r="H2353" s="246">
        <v>6</v>
      </c>
      <c r="I2353" s="246">
        <v>22</v>
      </c>
      <c r="J2353" s="246">
        <v>2</v>
      </c>
      <c r="K2353" s="246" t="s">
        <v>985</v>
      </c>
      <c r="L2353" s="247">
        <v>6</v>
      </c>
      <c r="M2353" s="246">
        <v>229092</v>
      </c>
      <c r="N2353" s="246">
        <v>2611162</v>
      </c>
      <c r="O2353" s="246">
        <v>10</v>
      </c>
      <c r="P2353" s="246">
        <v>48</v>
      </c>
      <c r="Q2353" s="246">
        <v>0</v>
      </c>
      <c r="R2353" s="246"/>
      <c r="S2353" s="246" t="s">
        <v>90</v>
      </c>
      <c r="T2353" s="246" t="s">
        <v>32</v>
      </c>
      <c r="U2353" s="246"/>
      <c r="V2353" t="str">
        <f>INDEX(樣區!H:H,MATCH(F2353,樣區!E:E,0))</f>
        <v>4月,6月</v>
      </c>
      <c r="W2353" s="3" t="str">
        <f t="shared" si="451"/>
        <v>N</v>
      </c>
      <c r="X2353" s="3" t="str">
        <f t="shared" si="452"/>
        <v/>
      </c>
      <c r="Y2353" s="3" t="str">
        <f t="shared" si="453"/>
        <v>時間太晚</v>
      </c>
      <c r="Z2353" s="3" t="str">
        <f t="shared" si="454"/>
        <v/>
      </c>
      <c r="AA2353" s="3" t="str">
        <f t="shared" si="455"/>
        <v/>
      </c>
      <c r="AB2353" s="2" t="str">
        <f t="shared" si="456"/>
        <v/>
      </c>
      <c r="AC2353" s="3" t="str">
        <f t="shared" si="457"/>
        <v/>
      </c>
      <c r="AD2353" s="5" t="str">
        <f t="shared" si="463"/>
        <v/>
      </c>
      <c r="AE2353" s="3" t="str">
        <f t="shared" si="458"/>
        <v/>
      </c>
      <c r="AF2353" s="3"/>
      <c r="AH2353" t="e">
        <f>MATCH(ROUND(M2353,0)&amp;ROUND(N2353,0),樣點!N:N,0)</f>
        <v>#N/A</v>
      </c>
      <c r="AI2353" s="5" t="str">
        <f t="shared" si="459"/>
        <v/>
      </c>
    </row>
    <row r="2354" spans="3:35">
      <c r="C2354" s="246" t="s">
        <v>1324</v>
      </c>
      <c r="D2354" s="246" t="s">
        <v>960</v>
      </c>
      <c r="E2354" s="246" t="s">
        <v>986</v>
      </c>
      <c r="F2354" s="246" t="s">
        <v>987</v>
      </c>
      <c r="G2354" s="246">
        <v>2019</v>
      </c>
      <c r="H2354" s="246">
        <v>6</v>
      </c>
      <c r="I2354" s="246">
        <v>15</v>
      </c>
      <c r="J2354" s="246">
        <v>2</v>
      </c>
      <c r="K2354" s="246" t="s">
        <v>988</v>
      </c>
      <c r="L2354" s="247">
        <v>1</v>
      </c>
      <c r="M2354" s="246">
        <v>231113</v>
      </c>
      <c r="N2354" s="246">
        <v>2602742</v>
      </c>
      <c r="O2354" s="246">
        <v>8</v>
      </c>
      <c r="P2354" s="246">
        <v>52</v>
      </c>
      <c r="Q2354" s="246">
        <v>0</v>
      </c>
      <c r="R2354" s="246"/>
      <c r="S2354" s="246" t="s">
        <v>90</v>
      </c>
      <c r="T2354" s="246" t="s">
        <v>54</v>
      </c>
      <c r="U2354" s="246"/>
      <c r="V2354" t="str">
        <f>INDEX(樣區!H:H,MATCH(F2354,樣區!E:E,0))</f>
        <v>4月,6月</v>
      </c>
      <c r="W2354" s="3" t="str">
        <f t="shared" si="451"/>
        <v>Y</v>
      </c>
      <c r="X2354" s="3" t="str">
        <f t="shared" si="452"/>
        <v/>
      </c>
      <c r="Y2354" s="3" t="str">
        <f t="shared" si="453"/>
        <v/>
      </c>
      <c r="Z2354" s="3" t="str">
        <f t="shared" si="454"/>
        <v/>
      </c>
      <c r="AA2354" s="3" t="str">
        <f t="shared" si="455"/>
        <v/>
      </c>
      <c r="AB2354" s="249" t="str">
        <f t="shared" si="456"/>
        <v/>
      </c>
      <c r="AC2354" s="3" t="str">
        <f t="shared" si="457"/>
        <v/>
      </c>
      <c r="AD2354" s="5" t="str">
        <f t="shared" ref="AD2354:AD2358" si="464">IF(ISBLANK(O2354),"需記錄時間",IFERROR(IF((AI2354-TIME(0,5,59))&lt;0,"需計滿6分鐘",""),""))</f>
        <v/>
      </c>
      <c r="AE2354" s="3" t="str">
        <f t="shared" si="458"/>
        <v/>
      </c>
      <c r="AF2354" s="3"/>
      <c r="AH2354">
        <f>MATCH(ROUND(M2354,0)&amp;ROUND(N2354,0),樣點!N:N,0)</f>
        <v>377</v>
      </c>
      <c r="AI2354" s="5">
        <f t="shared" si="459"/>
        <v>7.6388889574445784E-3</v>
      </c>
    </row>
    <row r="2355" spans="3:35">
      <c r="C2355" s="246" t="s">
        <v>1324</v>
      </c>
      <c r="D2355" s="246" t="s">
        <v>960</v>
      </c>
      <c r="E2355" s="246" t="s">
        <v>986</v>
      </c>
      <c r="F2355" s="246" t="s">
        <v>987</v>
      </c>
      <c r="G2355" s="246">
        <v>2019</v>
      </c>
      <c r="H2355" s="246">
        <v>6</v>
      </c>
      <c r="I2355" s="246">
        <v>15</v>
      </c>
      <c r="J2355" s="246">
        <v>2</v>
      </c>
      <c r="K2355" s="246" t="s">
        <v>988</v>
      </c>
      <c r="L2355" s="247">
        <v>2</v>
      </c>
      <c r="M2355" s="246">
        <v>230927</v>
      </c>
      <c r="N2355" s="246">
        <v>2602843</v>
      </c>
      <c r="O2355" s="246">
        <v>9</v>
      </c>
      <c r="P2355" s="246">
        <v>3</v>
      </c>
      <c r="Q2355" s="246">
        <v>0</v>
      </c>
      <c r="R2355" s="246"/>
      <c r="S2355" s="246" t="s">
        <v>90</v>
      </c>
      <c r="T2355" s="246" t="s">
        <v>54</v>
      </c>
      <c r="U2355" s="246"/>
      <c r="V2355" t="str">
        <f>INDEX(樣區!H:H,MATCH(F2355,樣區!E:E,0))</f>
        <v>4月,6月</v>
      </c>
      <c r="W2355" s="3" t="str">
        <f t="shared" si="451"/>
        <v>Y</v>
      </c>
      <c r="X2355" s="3" t="str">
        <f t="shared" si="452"/>
        <v/>
      </c>
      <c r="Y2355" s="3" t="str">
        <f t="shared" si="453"/>
        <v/>
      </c>
      <c r="Z2355" s="3" t="str">
        <f t="shared" si="454"/>
        <v/>
      </c>
      <c r="AA2355" s="3" t="str">
        <f t="shared" si="455"/>
        <v/>
      </c>
      <c r="AB2355" s="249" t="str">
        <f t="shared" si="456"/>
        <v/>
      </c>
      <c r="AC2355" s="3" t="str">
        <f t="shared" si="457"/>
        <v/>
      </c>
      <c r="AD2355" s="5" t="str">
        <f t="shared" si="464"/>
        <v/>
      </c>
      <c r="AE2355" s="3" t="str">
        <f t="shared" si="458"/>
        <v/>
      </c>
      <c r="AF2355" s="3"/>
      <c r="AH2355">
        <f>MATCH(ROUND(M2355,0)&amp;ROUND(N2355,0),樣點!N:N,0)</f>
        <v>378</v>
      </c>
      <c r="AI2355" s="5">
        <f t="shared" si="459"/>
        <v>6.9444440305233002E-3</v>
      </c>
    </row>
    <row r="2356" spans="3:35">
      <c r="C2356" s="246" t="s">
        <v>1324</v>
      </c>
      <c r="D2356" s="246" t="s">
        <v>960</v>
      </c>
      <c r="E2356" s="246" t="s">
        <v>986</v>
      </c>
      <c r="F2356" s="246" t="s">
        <v>987</v>
      </c>
      <c r="G2356" s="246">
        <v>2019</v>
      </c>
      <c r="H2356" s="246">
        <v>6</v>
      </c>
      <c r="I2356" s="246">
        <v>15</v>
      </c>
      <c r="J2356" s="246">
        <v>2</v>
      </c>
      <c r="K2356" s="246" t="s">
        <v>988</v>
      </c>
      <c r="L2356" s="247">
        <v>3</v>
      </c>
      <c r="M2356" s="246">
        <v>230740</v>
      </c>
      <c r="N2356" s="246">
        <v>2602959</v>
      </c>
      <c r="O2356" s="246">
        <v>9</v>
      </c>
      <c r="P2356" s="246">
        <v>13</v>
      </c>
      <c r="Q2356" s="246">
        <v>0</v>
      </c>
      <c r="R2356" s="246"/>
      <c r="S2356" s="246" t="s">
        <v>90</v>
      </c>
      <c r="T2356" s="246" t="s">
        <v>54</v>
      </c>
      <c r="U2356" s="246"/>
      <c r="V2356" t="str">
        <f>INDEX(樣區!H:H,MATCH(F2356,樣區!E:E,0))</f>
        <v>4月,6月</v>
      </c>
      <c r="W2356" s="3" t="str">
        <f t="shared" si="451"/>
        <v>Y</v>
      </c>
      <c r="X2356" s="3" t="str">
        <f t="shared" si="452"/>
        <v/>
      </c>
      <c r="Y2356" s="3" t="str">
        <f t="shared" si="453"/>
        <v/>
      </c>
      <c r="Z2356" s="3" t="str">
        <f t="shared" si="454"/>
        <v/>
      </c>
      <c r="AA2356" s="3" t="str">
        <f t="shared" si="455"/>
        <v/>
      </c>
      <c r="AB2356" s="249" t="str">
        <f t="shared" si="456"/>
        <v/>
      </c>
      <c r="AC2356" s="3" t="str">
        <f t="shared" si="457"/>
        <v/>
      </c>
      <c r="AD2356" s="5" t="str">
        <f t="shared" si="464"/>
        <v/>
      </c>
      <c r="AE2356" s="3" t="str">
        <f t="shared" si="458"/>
        <v/>
      </c>
      <c r="AF2356" s="3"/>
      <c r="AH2356">
        <f>MATCH(ROUND(M2356,0)&amp;ROUND(N2356,0),樣點!N:N,0)</f>
        <v>379</v>
      </c>
      <c r="AI2356" s="5">
        <f t="shared" si="459"/>
        <v>6.9444450200535357E-3</v>
      </c>
    </row>
    <row r="2357" spans="3:35">
      <c r="C2357" s="246" t="s">
        <v>1324</v>
      </c>
      <c r="D2357" s="246" t="s">
        <v>960</v>
      </c>
      <c r="E2357" s="246" t="s">
        <v>986</v>
      </c>
      <c r="F2357" s="246" t="s">
        <v>987</v>
      </c>
      <c r="G2357" s="246">
        <v>2019</v>
      </c>
      <c r="H2357" s="246">
        <v>6</v>
      </c>
      <c r="I2357" s="246">
        <v>15</v>
      </c>
      <c r="J2357" s="246">
        <v>2</v>
      </c>
      <c r="K2357" s="246" t="s">
        <v>988</v>
      </c>
      <c r="L2357" s="247">
        <v>4</v>
      </c>
      <c r="M2357" s="246">
        <v>230611</v>
      </c>
      <c r="N2357" s="246">
        <v>2603125</v>
      </c>
      <c r="O2357" s="246">
        <v>9</v>
      </c>
      <c r="P2357" s="246">
        <v>23</v>
      </c>
      <c r="Q2357" s="246">
        <v>0</v>
      </c>
      <c r="R2357" s="246"/>
      <c r="S2357" s="246" t="s">
        <v>90</v>
      </c>
      <c r="T2357" s="246" t="s">
        <v>54</v>
      </c>
      <c r="U2357" s="246"/>
      <c r="V2357" t="str">
        <f>INDEX(樣區!H:H,MATCH(F2357,樣區!E:E,0))</f>
        <v>4月,6月</v>
      </c>
      <c r="W2357" s="3" t="str">
        <f t="shared" si="451"/>
        <v>Y</v>
      </c>
      <c r="X2357" s="3" t="str">
        <f t="shared" si="452"/>
        <v/>
      </c>
      <c r="Y2357" s="3" t="str">
        <f t="shared" si="453"/>
        <v/>
      </c>
      <c r="Z2357" s="3" t="str">
        <f t="shared" si="454"/>
        <v/>
      </c>
      <c r="AA2357" s="3" t="str">
        <f t="shared" si="455"/>
        <v/>
      </c>
      <c r="AB2357" s="249" t="str">
        <f t="shared" si="456"/>
        <v/>
      </c>
      <c r="AC2357" s="3" t="str">
        <f t="shared" si="457"/>
        <v/>
      </c>
      <c r="AD2357" s="5" t="str">
        <f t="shared" si="464"/>
        <v/>
      </c>
      <c r="AE2357" s="3" t="str">
        <f t="shared" si="458"/>
        <v/>
      </c>
      <c r="AF2357" s="3"/>
      <c r="AH2357">
        <f>MATCH(ROUND(M2357,0)&amp;ROUND(N2357,0),樣點!N:N,0)</f>
        <v>380</v>
      </c>
      <c r="AI2357" s="5">
        <f t="shared" si="459"/>
        <v>6.9444439723156393E-3</v>
      </c>
    </row>
    <row r="2358" spans="3:35">
      <c r="C2358" s="246" t="s">
        <v>1324</v>
      </c>
      <c r="D2358" s="246" t="s">
        <v>960</v>
      </c>
      <c r="E2358" s="246" t="s">
        <v>986</v>
      </c>
      <c r="F2358" s="246" t="s">
        <v>987</v>
      </c>
      <c r="G2358" s="246">
        <v>2019</v>
      </c>
      <c r="H2358" s="246">
        <v>6</v>
      </c>
      <c r="I2358" s="246">
        <v>15</v>
      </c>
      <c r="J2358" s="246">
        <v>2</v>
      </c>
      <c r="K2358" s="246" t="s">
        <v>988</v>
      </c>
      <c r="L2358" s="247">
        <v>5</v>
      </c>
      <c r="M2358" s="246">
        <v>230421</v>
      </c>
      <c r="N2358" s="246">
        <v>2603237</v>
      </c>
      <c r="O2358" s="246">
        <v>9</v>
      </c>
      <c r="P2358" s="246">
        <v>33</v>
      </c>
      <c r="Q2358" s="246">
        <v>0</v>
      </c>
      <c r="R2358" s="246"/>
      <c r="S2358" s="246" t="s">
        <v>90</v>
      </c>
      <c r="T2358" s="246" t="s">
        <v>54</v>
      </c>
      <c r="U2358" s="246"/>
      <c r="V2358" t="str">
        <f>INDEX(樣區!H:H,MATCH(F2358,樣區!E:E,0))</f>
        <v>4月,6月</v>
      </c>
      <c r="W2358" s="3" t="str">
        <f t="shared" si="451"/>
        <v>Y</v>
      </c>
      <c r="X2358" s="3" t="str">
        <f t="shared" si="452"/>
        <v/>
      </c>
      <c r="Y2358" s="3" t="str">
        <f t="shared" si="453"/>
        <v/>
      </c>
      <c r="Z2358" s="3" t="str">
        <f t="shared" si="454"/>
        <v/>
      </c>
      <c r="AA2358" s="3" t="str">
        <f t="shared" si="455"/>
        <v/>
      </c>
      <c r="AB2358" s="249" t="str">
        <f t="shared" si="456"/>
        <v/>
      </c>
      <c r="AC2358" s="3" t="str">
        <f t="shared" si="457"/>
        <v/>
      </c>
      <c r="AD2358" s="5" t="str">
        <f t="shared" si="464"/>
        <v/>
      </c>
      <c r="AE2358" s="3" t="str">
        <f t="shared" si="458"/>
        <v/>
      </c>
      <c r="AF2358" s="3"/>
      <c r="AH2358">
        <f>MATCH(ROUND(M2358,0)&amp;ROUND(N2358,0),樣點!N:N,0)</f>
        <v>381</v>
      </c>
      <c r="AI2358" s="5">
        <f t="shared" si="459"/>
        <v>6.9444450200535357E-3</v>
      </c>
    </row>
    <row r="2359" spans="3:35">
      <c r="C2359" s="246" t="s">
        <v>1324</v>
      </c>
      <c r="D2359" s="246" t="s">
        <v>960</v>
      </c>
      <c r="E2359" s="246" t="s">
        <v>986</v>
      </c>
      <c r="F2359" s="246" t="s">
        <v>987</v>
      </c>
      <c r="G2359" s="246">
        <v>2019</v>
      </c>
      <c r="H2359" s="246">
        <v>6</v>
      </c>
      <c r="I2359" s="246">
        <v>15</v>
      </c>
      <c r="J2359" s="246">
        <v>2</v>
      </c>
      <c r="K2359" s="246" t="s">
        <v>988</v>
      </c>
      <c r="L2359" s="247">
        <v>6</v>
      </c>
      <c r="M2359" s="246">
        <v>230193</v>
      </c>
      <c r="N2359" s="246">
        <v>2303279</v>
      </c>
      <c r="O2359" s="246">
        <v>9</v>
      </c>
      <c r="P2359" s="246">
        <v>43</v>
      </c>
      <c r="Q2359" s="246">
        <v>0</v>
      </c>
      <c r="R2359" s="246"/>
      <c r="S2359" s="246" t="s">
        <v>90</v>
      </c>
      <c r="T2359" s="246" t="s">
        <v>54</v>
      </c>
      <c r="U2359" s="246"/>
      <c r="V2359" t="str">
        <f>INDEX(樣區!H:H,MATCH(F2359,樣區!E:E,0))</f>
        <v>4月,6月</v>
      </c>
      <c r="W2359" s="3" t="str">
        <f t="shared" si="451"/>
        <v>N</v>
      </c>
      <c r="X2359" s="3" t="str">
        <f t="shared" si="452"/>
        <v/>
      </c>
      <c r="Y2359" s="3" t="str">
        <f t="shared" si="453"/>
        <v/>
      </c>
      <c r="Z2359" s="3" t="str">
        <f t="shared" si="454"/>
        <v/>
      </c>
      <c r="AA2359" s="3" t="str">
        <f t="shared" si="455"/>
        <v/>
      </c>
      <c r="AB2359" s="2" t="str">
        <f t="shared" si="456"/>
        <v/>
      </c>
      <c r="AC2359" s="3" t="str">
        <f t="shared" si="457"/>
        <v/>
      </c>
      <c r="AD2359" s="5" t="str">
        <f>IF(ISBLANK(O2359),"需記錄時間",IFERROR(IF((AI2359-TIME(0,5,59))&lt;0,"需計滿6分鍾",""),""))</f>
        <v/>
      </c>
      <c r="AE2359" s="3" t="str">
        <f t="shared" si="458"/>
        <v/>
      </c>
      <c r="AF2359" s="3"/>
      <c r="AH2359" t="e">
        <f>MATCH(ROUND(M2359,0)&amp;ROUND(N2359,0),樣點!N:N,0)</f>
        <v>#N/A</v>
      </c>
      <c r="AI2359" s="5" t="str">
        <f t="shared" si="459"/>
        <v/>
      </c>
    </row>
    <row r="2360" spans="3:35">
      <c r="C2360" s="246" t="s">
        <v>1324</v>
      </c>
      <c r="D2360" s="246" t="s">
        <v>960</v>
      </c>
      <c r="E2360" s="246" t="s">
        <v>989</v>
      </c>
      <c r="F2360" s="246" t="s">
        <v>990</v>
      </c>
      <c r="G2360" s="246">
        <v>2019</v>
      </c>
      <c r="H2360" s="246">
        <v>6</v>
      </c>
      <c r="I2360" s="246">
        <v>5</v>
      </c>
      <c r="J2360" s="246">
        <v>2</v>
      </c>
      <c r="K2360" s="246" t="s">
        <v>991</v>
      </c>
      <c r="L2360" s="247">
        <v>1</v>
      </c>
      <c r="M2360" s="246">
        <v>229262</v>
      </c>
      <c r="N2360" s="246">
        <v>2603712</v>
      </c>
      <c r="O2360" s="246">
        <v>8</v>
      </c>
      <c r="P2360" s="246">
        <v>37</v>
      </c>
      <c r="Q2360" s="246">
        <v>0</v>
      </c>
      <c r="R2360" s="246"/>
      <c r="S2360" s="246" t="s">
        <v>90</v>
      </c>
      <c r="T2360" s="246" t="s">
        <v>54</v>
      </c>
      <c r="U2360" s="246"/>
      <c r="V2360" t="str">
        <f>INDEX(樣區!H:H,MATCH(F2360,樣區!E:E,0))</f>
        <v>4月,6月</v>
      </c>
      <c r="W2360" s="3" t="str">
        <f t="shared" si="451"/>
        <v>Y</v>
      </c>
      <c r="X2360" s="3" t="str">
        <f t="shared" si="452"/>
        <v/>
      </c>
      <c r="Y2360" s="3" t="str">
        <f t="shared" si="453"/>
        <v/>
      </c>
      <c r="Z2360" s="3" t="str">
        <f t="shared" si="454"/>
        <v/>
      </c>
      <c r="AA2360" s="3" t="str">
        <f t="shared" si="455"/>
        <v/>
      </c>
      <c r="AB2360" s="249" t="str">
        <f t="shared" si="456"/>
        <v/>
      </c>
      <c r="AC2360" s="3" t="str">
        <f t="shared" si="457"/>
        <v/>
      </c>
      <c r="AD2360" s="5" t="str">
        <f t="shared" ref="AD2360:AD2371" si="465">IF(ISBLANK(O2360),"需記錄時間",IFERROR(IF((AI2360-TIME(0,5,59))&lt;0,"需計滿6分鐘",""),""))</f>
        <v/>
      </c>
      <c r="AE2360" s="3" t="str">
        <f t="shared" si="458"/>
        <v/>
      </c>
      <c r="AF2360" s="3"/>
      <c r="AH2360">
        <f>MATCH(ROUND(M2360,0)&amp;ROUND(N2360,0),樣點!N:N,0)</f>
        <v>383</v>
      </c>
      <c r="AI2360" s="5">
        <f t="shared" si="459"/>
        <v>1.1111111030913889E-2</v>
      </c>
    </row>
    <row r="2361" spans="3:35">
      <c r="C2361" s="246" t="s">
        <v>1324</v>
      </c>
      <c r="D2361" s="246" t="s">
        <v>960</v>
      </c>
      <c r="E2361" s="246" t="s">
        <v>989</v>
      </c>
      <c r="F2361" s="246" t="s">
        <v>990</v>
      </c>
      <c r="G2361" s="246">
        <v>2019</v>
      </c>
      <c r="H2361" s="246">
        <v>6</v>
      </c>
      <c r="I2361" s="246">
        <v>5</v>
      </c>
      <c r="J2361" s="246">
        <v>2</v>
      </c>
      <c r="K2361" s="246" t="s">
        <v>991</v>
      </c>
      <c r="L2361" s="247">
        <v>2</v>
      </c>
      <c r="M2361" s="246">
        <v>229413</v>
      </c>
      <c r="N2361" s="246">
        <v>2603931</v>
      </c>
      <c r="O2361" s="246">
        <v>8</v>
      </c>
      <c r="P2361" s="246">
        <v>53</v>
      </c>
      <c r="Q2361" s="246">
        <v>0</v>
      </c>
      <c r="R2361" s="246"/>
      <c r="S2361" s="246" t="s">
        <v>90</v>
      </c>
      <c r="T2361" s="246" t="s">
        <v>54</v>
      </c>
      <c r="U2361" s="246"/>
      <c r="V2361" t="str">
        <f>INDEX(樣區!H:H,MATCH(F2361,樣區!E:E,0))</f>
        <v>4月,6月</v>
      </c>
      <c r="W2361" s="3" t="str">
        <f t="shared" si="451"/>
        <v>Y</v>
      </c>
      <c r="X2361" s="3" t="str">
        <f t="shared" si="452"/>
        <v/>
      </c>
      <c r="Y2361" s="3" t="str">
        <f t="shared" si="453"/>
        <v/>
      </c>
      <c r="Z2361" s="3" t="str">
        <f t="shared" si="454"/>
        <v/>
      </c>
      <c r="AA2361" s="3" t="str">
        <f t="shared" si="455"/>
        <v/>
      </c>
      <c r="AB2361" s="249" t="str">
        <f t="shared" si="456"/>
        <v/>
      </c>
      <c r="AC2361" s="3" t="str">
        <f t="shared" si="457"/>
        <v/>
      </c>
      <c r="AD2361" s="5" t="str">
        <f t="shared" si="465"/>
        <v/>
      </c>
      <c r="AE2361" s="3" t="str">
        <f t="shared" si="458"/>
        <v/>
      </c>
      <c r="AF2361" s="3"/>
      <c r="AH2361">
        <f>MATCH(ROUND(M2361,0)&amp;ROUND(N2361,0),樣點!N:N,0)</f>
        <v>384</v>
      </c>
      <c r="AI2361" s="5">
        <f t="shared" si="459"/>
        <v>1.2500000011641532E-2</v>
      </c>
    </row>
    <row r="2362" spans="3:35">
      <c r="C2362" s="246" t="s">
        <v>1324</v>
      </c>
      <c r="D2362" s="246" t="s">
        <v>960</v>
      </c>
      <c r="E2362" s="246" t="s">
        <v>989</v>
      </c>
      <c r="F2362" s="246" t="s">
        <v>990</v>
      </c>
      <c r="G2362" s="246">
        <v>2019</v>
      </c>
      <c r="H2362" s="246">
        <v>6</v>
      </c>
      <c r="I2362" s="246">
        <v>5</v>
      </c>
      <c r="J2362" s="246">
        <v>2</v>
      </c>
      <c r="K2362" s="246" t="s">
        <v>991</v>
      </c>
      <c r="L2362" s="247">
        <v>3</v>
      </c>
      <c r="M2362" s="246">
        <v>229548</v>
      </c>
      <c r="N2362" s="246">
        <v>2604147</v>
      </c>
      <c r="O2362" s="246">
        <v>9</v>
      </c>
      <c r="P2362" s="246">
        <v>11</v>
      </c>
      <c r="Q2362" s="246">
        <v>0</v>
      </c>
      <c r="R2362" s="246"/>
      <c r="S2362" s="246" t="s">
        <v>90</v>
      </c>
      <c r="T2362" s="246" t="s">
        <v>54</v>
      </c>
      <c r="U2362" s="246"/>
      <c r="V2362" t="str">
        <f>INDEX(樣區!H:H,MATCH(F2362,樣區!E:E,0))</f>
        <v>4月,6月</v>
      </c>
      <c r="W2362" s="3" t="str">
        <f t="shared" si="451"/>
        <v>Y</v>
      </c>
      <c r="X2362" s="3" t="str">
        <f t="shared" si="452"/>
        <v/>
      </c>
      <c r="Y2362" s="3" t="str">
        <f t="shared" si="453"/>
        <v/>
      </c>
      <c r="Z2362" s="3" t="str">
        <f t="shared" si="454"/>
        <v/>
      </c>
      <c r="AA2362" s="3" t="str">
        <f t="shared" si="455"/>
        <v/>
      </c>
      <c r="AB2362" s="249" t="str">
        <f t="shared" si="456"/>
        <v/>
      </c>
      <c r="AC2362" s="3" t="str">
        <f t="shared" si="457"/>
        <v/>
      </c>
      <c r="AD2362" s="5" t="str">
        <f t="shared" si="465"/>
        <v/>
      </c>
      <c r="AE2362" s="3" t="str">
        <f t="shared" si="458"/>
        <v/>
      </c>
      <c r="AF2362" s="3"/>
      <c r="AH2362">
        <f>MATCH(ROUND(M2362,0)&amp;ROUND(N2362,0),樣點!N:N,0)</f>
        <v>385</v>
      </c>
      <c r="AI2362" s="5">
        <f t="shared" si="459"/>
        <v>1.1111111962236464E-2</v>
      </c>
    </row>
    <row r="2363" spans="3:35">
      <c r="C2363" s="246" t="s">
        <v>1324</v>
      </c>
      <c r="D2363" s="246" t="s">
        <v>960</v>
      </c>
      <c r="E2363" s="246" t="s">
        <v>989</v>
      </c>
      <c r="F2363" s="246" t="s">
        <v>990</v>
      </c>
      <c r="G2363" s="246">
        <v>2019</v>
      </c>
      <c r="H2363" s="246">
        <v>6</v>
      </c>
      <c r="I2363" s="246">
        <v>5</v>
      </c>
      <c r="J2363" s="246">
        <v>2</v>
      </c>
      <c r="K2363" s="246" t="s">
        <v>991</v>
      </c>
      <c r="L2363" s="247">
        <v>4</v>
      </c>
      <c r="M2363" s="246">
        <v>229765</v>
      </c>
      <c r="N2363" s="246">
        <v>2604377</v>
      </c>
      <c r="O2363" s="246">
        <v>9</v>
      </c>
      <c r="P2363" s="246">
        <v>27</v>
      </c>
      <c r="Q2363" s="246">
        <v>0</v>
      </c>
      <c r="R2363" s="246"/>
      <c r="S2363" s="246" t="s">
        <v>90</v>
      </c>
      <c r="T2363" s="246" t="s">
        <v>54</v>
      </c>
      <c r="U2363" s="246"/>
      <c r="V2363" t="str">
        <f>INDEX(樣區!H:H,MATCH(F2363,樣區!E:E,0))</f>
        <v>4月,6月</v>
      </c>
      <c r="W2363" s="3" t="str">
        <f t="shared" si="451"/>
        <v>Y</v>
      </c>
      <c r="X2363" s="3" t="str">
        <f t="shared" si="452"/>
        <v/>
      </c>
      <c r="Y2363" s="3" t="str">
        <f t="shared" si="453"/>
        <v/>
      </c>
      <c r="Z2363" s="3" t="str">
        <f t="shared" si="454"/>
        <v/>
      </c>
      <c r="AA2363" s="3" t="str">
        <f t="shared" si="455"/>
        <v/>
      </c>
      <c r="AB2363" s="249" t="str">
        <f t="shared" si="456"/>
        <v/>
      </c>
      <c r="AC2363" s="3" t="str">
        <f t="shared" si="457"/>
        <v/>
      </c>
      <c r="AD2363" s="5" t="str">
        <f t="shared" si="465"/>
        <v/>
      </c>
      <c r="AE2363" s="3" t="str">
        <f t="shared" si="458"/>
        <v/>
      </c>
      <c r="AF2363" s="3"/>
      <c r="AH2363">
        <f>MATCH(ROUND(M2363,0)&amp;ROUND(N2363,0),樣點!N:N,0)</f>
        <v>386</v>
      </c>
      <c r="AI2363" s="5">
        <f t="shared" si="459"/>
        <v>1.1111111030913889E-2</v>
      </c>
    </row>
    <row r="2364" spans="3:35">
      <c r="C2364" s="246" t="s">
        <v>1324</v>
      </c>
      <c r="D2364" s="246" t="s">
        <v>960</v>
      </c>
      <c r="E2364" s="246" t="s">
        <v>989</v>
      </c>
      <c r="F2364" s="246" t="s">
        <v>990</v>
      </c>
      <c r="G2364" s="246">
        <v>2019</v>
      </c>
      <c r="H2364" s="246">
        <v>6</v>
      </c>
      <c r="I2364" s="246">
        <v>5</v>
      </c>
      <c r="J2364" s="246">
        <v>2</v>
      </c>
      <c r="K2364" s="246" t="s">
        <v>991</v>
      </c>
      <c r="L2364" s="247">
        <v>5</v>
      </c>
      <c r="M2364" s="246">
        <v>230001</v>
      </c>
      <c r="N2364" s="246">
        <v>2604560</v>
      </c>
      <c r="O2364" s="246">
        <v>9</v>
      </c>
      <c r="P2364" s="246">
        <v>43</v>
      </c>
      <c r="Q2364" s="246">
        <v>0</v>
      </c>
      <c r="R2364" s="246"/>
      <c r="S2364" s="246" t="s">
        <v>90</v>
      </c>
      <c r="T2364" s="246" t="s">
        <v>54</v>
      </c>
      <c r="U2364" s="246"/>
      <c r="V2364" t="str">
        <f>INDEX(樣區!H:H,MATCH(F2364,樣區!E:E,0))</f>
        <v>4月,6月</v>
      </c>
      <c r="W2364" s="3" t="str">
        <f t="shared" si="451"/>
        <v>Y</v>
      </c>
      <c r="X2364" s="3" t="str">
        <f t="shared" si="452"/>
        <v/>
      </c>
      <c r="Y2364" s="3" t="str">
        <f t="shared" si="453"/>
        <v/>
      </c>
      <c r="Z2364" s="3" t="str">
        <f t="shared" si="454"/>
        <v/>
      </c>
      <c r="AA2364" s="3" t="str">
        <f t="shared" si="455"/>
        <v/>
      </c>
      <c r="AB2364" s="249" t="str">
        <f t="shared" si="456"/>
        <v/>
      </c>
      <c r="AC2364" s="3" t="str">
        <f t="shared" si="457"/>
        <v/>
      </c>
      <c r="AD2364" s="5" t="str">
        <f t="shared" si="465"/>
        <v/>
      </c>
      <c r="AE2364" s="3" t="str">
        <f t="shared" si="458"/>
        <v/>
      </c>
      <c r="AF2364" s="3"/>
      <c r="AH2364">
        <f>MATCH(ROUND(M2364,0)&amp;ROUND(N2364,0),樣點!N:N,0)</f>
        <v>387</v>
      </c>
      <c r="AI2364" s="5">
        <f t="shared" si="459"/>
        <v>1.0416665987577289E-2</v>
      </c>
    </row>
    <row r="2365" spans="3:35">
      <c r="C2365" s="246" t="s">
        <v>1324</v>
      </c>
      <c r="D2365" s="246" t="s">
        <v>960</v>
      </c>
      <c r="E2365" s="246" t="s">
        <v>989</v>
      </c>
      <c r="F2365" s="246" t="s">
        <v>990</v>
      </c>
      <c r="G2365" s="246">
        <v>2019</v>
      </c>
      <c r="H2365" s="246">
        <v>6</v>
      </c>
      <c r="I2365" s="246">
        <v>5</v>
      </c>
      <c r="J2365" s="246">
        <v>2</v>
      </c>
      <c r="K2365" s="246" t="s">
        <v>991</v>
      </c>
      <c r="L2365" s="247">
        <v>6</v>
      </c>
      <c r="M2365" s="246">
        <v>230235</v>
      </c>
      <c r="N2365" s="246">
        <v>2604777</v>
      </c>
      <c r="O2365" s="246">
        <v>9</v>
      </c>
      <c r="P2365" s="246">
        <v>58</v>
      </c>
      <c r="Q2365" s="246">
        <v>0</v>
      </c>
      <c r="R2365" s="246"/>
      <c r="S2365" s="246" t="s">
        <v>90</v>
      </c>
      <c r="T2365" s="246" t="s">
        <v>54</v>
      </c>
      <c r="U2365" s="246"/>
      <c r="V2365" t="str">
        <f>INDEX(樣區!H:H,MATCH(F2365,樣區!E:E,0))</f>
        <v>4月,6月</v>
      </c>
      <c r="W2365" s="3" t="str">
        <f t="shared" si="451"/>
        <v>Y</v>
      </c>
      <c r="X2365" s="3" t="str">
        <f t="shared" si="452"/>
        <v/>
      </c>
      <c r="Y2365" s="3" t="str">
        <f t="shared" si="453"/>
        <v/>
      </c>
      <c r="Z2365" s="3" t="str">
        <f t="shared" si="454"/>
        <v/>
      </c>
      <c r="AA2365" s="3" t="str">
        <f t="shared" si="455"/>
        <v/>
      </c>
      <c r="AB2365" s="249" t="str">
        <f t="shared" si="456"/>
        <v/>
      </c>
      <c r="AC2365" s="3" t="str">
        <f t="shared" si="457"/>
        <v/>
      </c>
      <c r="AD2365" s="5" t="str">
        <f t="shared" si="465"/>
        <v/>
      </c>
      <c r="AE2365" s="3" t="str">
        <f t="shared" si="458"/>
        <v/>
      </c>
      <c r="AF2365" s="3"/>
      <c r="AH2365">
        <f>MATCH(ROUND(M2365,0)&amp;ROUND(N2365,0),樣點!N:N,0)</f>
        <v>388</v>
      </c>
      <c r="AI2365" s="5" t="str">
        <f t="shared" si="459"/>
        <v/>
      </c>
    </row>
    <row r="2366" spans="3:35">
      <c r="C2366" s="246" t="s">
        <v>1324</v>
      </c>
      <c r="D2366" s="246" t="s">
        <v>960</v>
      </c>
      <c r="E2366" s="246" t="s">
        <v>992</v>
      </c>
      <c r="F2366" s="246" t="s">
        <v>993</v>
      </c>
      <c r="G2366" s="246">
        <v>2019</v>
      </c>
      <c r="H2366" s="246">
        <v>6</v>
      </c>
      <c r="I2366" s="246">
        <v>22</v>
      </c>
      <c r="J2366" s="246">
        <v>2</v>
      </c>
      <c r="K2366" s="246" t="s">
        <v>994</v>
      </c>
      <c r="L2366" s="247">
        <v>1</v>
      </c>
      <c r="M2366" s="246">
        <v>228724</v>
      </c>
      <c r="N2366" s="246">
        <v>2610373</v>
      </c>
      <c r="O2366" s="246">
        <v>8</v>
      </c>
      <c r="P2366" s="246">
        <v>55</v>
      </c>
      <c r="Q2366" s="246">
        <v>0</v>
      </c>
      <c r="R2366" s="246"/>
      <c r="S2366" s="246" t="s">
        <v>90</v>
      </c>
      <c r="T2366" s="246" t="s">
        <v>32</v>
      </c>
      <c r="U2366" s="246"/>
      <c r="V2366" t="str">
        <f>INDEX(樣區!H:H,MATCH(F2366,樣區!E:E,0))</f>
        <v>4月,6月</v>
      </c>
      <c r="W2366" s="3" t="str">
        <f t="shared" si="451"/>
        <v>Y</v>
      </c>
      <c r="X2366" s="3" t="str">
        <f t="shared" si="452"/>
        <v/>
      </c>
      <c r="Y2366" s="3" t="str">
        <f t="shared" si="453"/>
        <v/>
      </c>
      <c r="Z2366" s="3" t="str">
        <f t="shared" si="454"/>
        <v/>
      </c>
      <c r="AA2366" s="3" t="str">
        <f t="shared" si="455"/>
        <v/>
      </c>
      <c r="AB2366" s="249" t="str">
        <f t="shared" si="456"/>
        <v/>
      </c>
      <c r="AC2366" s="3" t="str">
        <f t="shared" si="457"/>
        <v/>
      </c>
      <c r="AD2366" s="5" t="str">
        <f t="shared" si="465"/>
        <v/>
      </c>
      <c r="AE2366" s="3" t="str">
        <f t="shared" si="458"/>
        <v/>
      </c>
      <c r="AF2366" s="3"/>
      <c r="AH2366">
        <f>MATCH(ROUND(M2366,0)&amp;ROUND(N2366,0),樣點!N:N,0)</f>
        <v>389</v>
      </c>
      <c r="AI2366" s="5">
        <f t="shared" si="459"/>
        <v>7.6388890156522393E-3</v>
      </c>
    </row>
    <row r="2367" spans="3:35">
      <c r="C2367" s="246" t="s">
        <v>1324</v>
      </c>
      <c r="D2367" s="246" t="s">
        <v>960</v>
      </c>
      <c r="E2367" s="246" t="s">
        <v>992</v>
      </c>
      <c r="F2367" s="246" t="s">
        <v>993</v>
      </c>
      <c r="G2367" s="246">
        <v>2019</v>
      </c>
      <c r="H2367" s="246">
        <v>6</v>
      </c>
      <c r="I2367" s="246">
        <v>22</v>
      </c>
      <c r="J2367" s="246">
        <v>2</v>
      </c>
      <c r="K2367" s="246" t="s">
        <v>994</v>
      </c>
      <c r="L2367" s="247">
        <v>2</v>
      </c>
      <c r="M2367" s="246">
        <v>228914</v>
      </c>
      <c r="N2367" s="246">
        <v>2610465</v>
      </c>
      <c r="O2367" s="246">
        <v>8</v>
      </c>
      <c r="P2367" s="246">
        <v>44</v>
      </c>
      <c r="Q2367" s="246">
        <v>0</v>
      </c>
      <c r="R2367" s="246"/>
      <c r="S2367" s="246" t="s">
        <v>90</v>
      </c>
      <c r="T2367" s="246" t="s">
        <v>32</v>
      </c>
      <c r="U2367" s="246"/>
      <c r="V2367" t="str">
        <f>INDEX(樣區!H:H,MATCH(F2367,樣區!E:E,0))</f>
        <v>4月,6月</v>
      </c>
      <c r="W2367" s="3" t="str">
        <f t="shared" si="451"/>
        <v>Y</v>
      </c>
      <c r="X2367" s="3" t="str">
        <f t="shared" si="452"/>
        <v/>
      </c>
      <c r="Y2367" s="3" t="str">
        <f t="shared" si="453"/>
        <v/>
      </c>
      <c r="Z2367" s="3" t="str">
        <f t="shared" si="454"/>
        <v/>
      </c>
      <c r="AA2367" s="3" t="str">
        <f t="shared" si="455"/>
        <v/>
      </c>
      <c r="AB2367" s="249" t="str">
        <f t="shared" si="456"/>
        <v/>
      </c>
      <c r="AC2367" s="3" t="str">
        <f t="shared" si="457"/>
        <v/>
      </c>
      <c r="AD2367" s="5" t="str">
        <f t="shared" si="465"/>
        <v/>
      </c>
      <c r="AE2367" s="3" t="str">
        <f t="shared" si="458"/>
        <v/>
      </c>
      <c r="AF2367" s="3"/>
      <c r="AH2367">
        <f>MATCH(ROUND(M2367,0)&amp;ROUND(N2367,0),樣點!N:N,0)</f>
        <v>390</v>
      </c>
      <c r="AI2367" s="5">
        <f t="shared" si="459"/>
        <v>6.9444439723156393E-3</v>
      </c>
    </row>
    <row r="2368" spans="3:35">
      <c r="C2368" s="246" t="s">
        <v>1324</v>
      </c>
      <c r="D2368" s="246" t="s">
        <v>960</v>
      </c>
      <c r="E2368" s="246" t="s">
        <v>992</v>
      </c>
      <c r="F2368" s="246" t="s">
        <v>993</v>
      </c>
      <c r="G2368" s="246">
        <v>2019</v>
      </c>
      <c r="H2368" s="246">
        <v>6</v>
      </c>
      <c r="I2368" s="246">
        <v>22</v>
      </c>
      <c r="J2368" s="246">
        <v>2</v>
      </c>
      <c r="K2368" s="246" t="s">
        <v>994</v>
      </c>
      <c r="L2368" s="247">
        <v>3</v>
      </c>
      <c r="M2368" s="246">
        <v>229128</v>
      </c>
      <c r="N2368" s="246">
        <v>2610395</v>
      </c>
      <c r="O2368" s="246">
        <v>8</v>
      </c>
      <c r="P2368" s="246">
        <v>34</v>
      </c>
      <c r="Q2368" s="246">
        <v>0</v>
      </c>
      <c r="R2368" s="246"/>
      <c r="S2368" s="246" t="s">
        <v>90</v>
      </c>
      <c r="T2368" s="246" t="s">
        <v>32</v>
      </c>
      <c r="U2368" s="246"/>
      <c r="V2368" t="str">
        <f>INDEX(樣區!H:H,MATCH(F2368,樣區!E:E,0))</f>
        <v>4月,6月</v>
      </c>
      <c r="W2368" s="3" t="str">
        <f t="shared" si="451"/>
        <v>Y</v>
      </c>
      <c r="X2368" s="3" t="str">
        <f t="shared" si="452"/>
        <v/>
      </c>
      <c r="Y2368" s="3" t="str">
        <f t="shared" si="453"/>
        <v/>
      </c>
      <c r="Z2368" s="3" t="str">
        <f t="shared" si="454"/>
        <v/>
      </c>
      <c r="AA2368" s="3" t="str">
        <f t="shared" si="455"/>
        <v/>
      </c>
      <c r="AB2368" s="249" t="str">
        <f t="shared" si="456"/>
        <v/>
      </c>
      <c r="AC2368" s="3" t="str">
        <f t="shared" si="457"/>
        <v/>
      </c>
      <c r="AD2368" s="5" t="str">
        <f t="shared" si="465"/>
        <v/>
      </c>
      <c r="AE2368" s="3" t="str">
        <f t="shared" si="458"/>
        <v/>
      </c>
      <c r="AF2368" s="3"/>
      <c r="AH2368">
        <f>MATCH(ROUND(M2368,0)&amp;ROUND(N2368,0),樣點!N:N,0)</f>
        <v>391</v>
      </c>
      <c r="AI2368" s="5">
        <f t="shared" si="459"/>
        <v>7.6388890156522393E-3</v>
      </c>
    </row>
    <row r="2369" spans="3:35">
      <c r="C2369" s="246" t="s">
        <v>1324</v>
      </c>
      <c r="D2369" s="246" t="s">
        <v>960</v>
      </c>
      <c r="E2369" s="246" t="s">
        <v>992</v>
      </c>
      <c r="F2369" s="246" t="s">
        <v>993</v>
      </c>
      <c r="G2369" s="246">
        <v>2019</v>
      </c>
      <c r="H2369" s="246">
        <v>6</v>
      </c>
      <c r="I2369" s="246">
        <v>22</v>
      </c>
      <c r="J2369" s="246">
        <v>2</v>
      </c>
      <c r="K2369" s="246" t="s">
        <v>994</v>
      </c>
      <c r="L2369" s="247">
        <v>4</v>
      </c>
      <c r="M2369" s="246">
        <v>229351</v>
      </c>
      <c r="N2369" s="246">
        <v>2610413</v>
      </c>
      <c r="O2369" s="246">
        <v>8</v>
      </c>
      <c r="P2369" s="246">
        <v>23</v>
      </c>
      <c r="Q2369" s="246">
        <v>0</v>
      </c>
      <c r="R2369" s="246"/>
      <c r="S2369" s="246" t="s">
        <v>90</v>
      </c>
      <c r="T2369" s="246" t="s">
        <v>32</v>
      </c>
      <c r="U2369" s="246"/>
      <c r="V2369" t="str">
        <f>INDEX(樣區!H:H,MATCH(F2369,樣區!E:E,0))</f>
        <v>4月,6月</v>
      </c>
      <c r="W2369" s="3" t="str">
        <f t="shared" si="451"/>
        <v>Y</v>
      </c>
      <c r="X2369" s="3" t="str">
        <f t="shared" si="452"/>
        <v/>
      </c>
      <c r="Y2369" s="3" t="str">
        <f t="shared" si="453"/>
        <v/>
      </c>
      <c r="Z2369" s="3" t="str">
        <f t="shared" si="454"/>
        <v/>
      </c>
      <c r="AA2369" s="3" t="str">
        <f t="shared" si="455"/>
        <v/>
      </c>
      <c r="AB2369" s="249" t="str">
        <f t="shared" si="456"/>
        <v/>
      </c>
      <c r="AC2369" s="3" t="str">
        <f t="shared" si="457"/>
        <v/>
      </c>
      <c r="AD2369" s="5" t="str">
        <f t="shared" si="465"/>
        <v/>
      </c>
      <c r="AE2369" s="3" t="str">
        <f t="shared" si="458"/>
        <v/>
      </c>
      <c r="AF2369" s="3"/>
      <c r="AH2369">
        <f>MATCH(ROUND(M2369,0)&amp;ROUND(N2369,0),樣點!N:N,0)</f>
        <v>392</v>
      </c>
      <c r="AI2369" s="5">
        <f t="shared" si="459"/>
        <v>8.3333330112509429E-3</v>
      </c>
    </row>
    <row r="2370" spans="3:35">
      <c r="C2370" s="246" t="s">
        <v>1324</v>
      </c>
      <c r="D2370" s="246" t="s">
        <v>960</v>
      </c>
      <c r="E2370" s="246" t="s">
        <v>992</v>
      </c>
      <c r="F2370" s="246" t="s">
        <v>993</v>
      </c>
      <c r="G2370" s="246">
        <v>2019</v>
      </c>
      <c r="H2370" s="246">
        <v>6</v>
      </c>
      <c r="I2370" s="246">
        <v>22</v>
      </c>
      <c r="J2370" s="246">
        <v>2</v>
      </c>
      <c r="K2370" s="246" t="s">
        <v>994</v>
      </c>
      <c r="L2370" s="247">
        <v>5</v>
      </c>
      <c r="M2370" s="246">
        <v>229613</v>
      </c>
      <c r="N2370" s="246">
        <v>2610429</v>
      </c>
      <c r="O2370" s="246">
        <v>8</v>
      </c>
      <c r="P2370" s="246">
        <v>11</v>
      </c>
      <c r="Q2370" s="246">
        <v>0</v>
      </c>
      <c r="R2370" s="246"/>
      <c r="S2370" s="246" t="s">
        <v>90</v>
      </c>
      <c r="T2370" s="246" t="s">
        <v>32</v>
      </c>
      <c r="U2370" s="246"/>
      <c r="V2370" t="str">
        <f>INDEX(樣區!H:H,MATCH(F2370,樣區!E:E,0))</f>
        <v>4月,6月</v>
      </c>
      <c r="W2370" s="3" t="str">
        <f t="shared" ref="W2370:W2433" si="466">IF(ISNUMBER(AH2370),"Y","N")</f>
        <v>Y</v>
      </c>
      <c r="X2370" s="3" t="str">
        <f t="shared" ref="X2370:X2433" si="467">IF(OR(ISBLANK(H2370),ISBLANK(I2370)),"需記錄日期","")</f>
        <v/>
      </c>
      <c r="Y2370" s="3" t="str">
        <f t="shared" ref="Y2370:Y2433" si="468">IF(O2370&gt;9,"時間太晚","")</f>
        <v/>
      </c>
      <c r="Z2370" s="3" t="str">
        <f t="shared" ref="Z2370:Z2433" si="469">IF(ISBLANK(Q2370),"需記錄數量",IF(Q2370&gt;2,"2隻以上，請記為猴群",""))</f>
        <v/>
      </c>
      <c r="AA2370" s="3" t="str">
        <f t="shared" ref="AA2370:AA2433" si="470">IF(OR(Q2370=1,Q2370=2),IF(ISTEXT(R2370),"","需記錄距離"),"")</f>
        <v/>
      </c>
      <c r="AB2370" s="249" t="str">
        <f t="shared" ref="AB2370:AB2433" si="471">IF(S2370="Y",IF(Q2370&lt;&gt;2,"有叫聲應為猴群",""),"")</f>
        <v/>
      </c>
      <c r="AC2370" s="3" t="str">
        <f t="shared" ref="AC2370:AC2433" si="472">IF(ISBLANK(T2370),"需記錄棲地類型",IF(LEN(T2370)&lt;&gt;2,"請填最主要的棲地類型，其餘的可在備注補充說明",""))</f>
        <v/>
      </c>
      <c r="AD2370" s="5" t="str">
        <f t="shared" si="465"/>
        <v/>
      </c>
      <c r="AE2370" s="3" t="str">
        <f t="shared" ref="AE2370:AE2433" si="473">IF(COUNTIF(U2370,"*搖樹*")=1,IF(Q2370&lt;&gt;2,"有搖樹行為應為猴群",""),"")</f>
        <v/>
      </c>
      <c r="AF2370" s="3"/>
      <c r="AH2370">
        <f>MATCH(ROUND(M2370,0)&amp;ROUND(N2370,0),樣點!N:N,0)</f>
        <v>393</v>
      </c>
      <c r="AI2370" s="5">
        <f t="shared" ref="AI2370:AI2433" si="474">IF((F2371&amp;J2371)=(F2370&amp;J2370),ABS((DATE(G2371,H2371,I2371)&amp;TIME(O2371,P2371,0))-(DATE(G2370,H2370,I2370)&amp;TIME(O2370,P2370,0))),"")</f>
        <v>7.6388889574445784E-3</v>
      </c>
    </row>
    <row r="2371" spans="3:35">
      <c r="C2371" s="246" t="s">
        <v>1324</v>
      </c>
      <c r="D2371" s="246" t="s">
        <v>960</v>
      </c>
      <c r="E2371" s="246" t="s">
        <v>992</v>
      </c>
      <c r="F2371" s="246" t="s">
        <v>993</v>
      </c>
      <c r="G2371" s="246">
        <v>2019</v>
      </c>
      <c r="H2371" s="246">
        <v>6</v>
      </c>
      <c r="I2371" s="246">
        <v>22</v>
      </c>
      <c r="J2371" s="246">
        <v>2</v>
      </c>
      <c r="K2371" s="246" t="s">
        <v>994</v>
      </c>
      <c r="L2371" s="247">
        <v>6</v>
      </c>
      <c r="M2371" s="246">
        <v>229451</v>
      </c>
      <c r="N2371" s="246">
        <v>2610578</v>
      </c>
      <c r="O2371" s="246">
        <v>8</v>
      </c>
      <c r="P2371" s="246">
        <v>0</v>
      </c>
      <c r="Q2371" s="246">
        <v>0</v>
      </c>
      <c r="R2371" s="246"/>
      <c r="S2371" s="246" t="s">
        <v>90</v>
      </c>
      <c r="T2371" s="246" t="s">
        <v>32</v>
      </c>
      <c r="U2371" s="246"/>
      <c r="V2371" t="str">
        <f>INDEX(樣區!H:H,MATCH(F2371,樣區!E:E,0))</f>
        <v>4月,6月</v>
      </c>
      <c r="W2371" s="3" t="str">
        <f t="shared" si="466"/>
        <v>Y</v>
      </c>
      <c r="X2371" s="3" t="str">
        <f t="shared" si="467"/>
        <v/>
      </c>
      <c r="Y2371" s="3" t="str">
        <f t="shared" si="468"/>
        <v/>
      </c>
      <c r="Z2371" s="3" t="str">
        <f t="shared" si="469"/>
        <v/>
      </c>
      <c r="AA2371" s="3" t="str">
        <f t="shared" si="470"/>
        <v/>
      </c>
      <c r="AB2371" s="249" t="str">
        <f t="shared" si="471"/>
        <v/>
      </c>
      <c r="AC2371" s="3" t="str">
        <f t="shared" si="472"/>
        <v/>
      </c>
      <c r="AD2371" s="5" t="str">
        <f t="shared" si="465"/>
        <v/>
      </c>
      <c r="AE2371" s="3" t="str">
        <f t="shared" si="473"/>
        <v/>
      </c>
      <c r="AF2371" s="3"/>
      <c r="AH2371">
        <f>MATCH(ROUND(M2371,0)&amp;ROUND(N2371,0),樣點!N:N,0)</f>
        <v>394</v>
      </c>
      <c r="AI2371" s="5" t="str">
        <f t="shared" si="474"/>
        <v/>
      </c>
    </row>
    <row r="2372" spans="3:35">
      <c r="C2372" s="246" t="s">
        <v>1324</v>
      </c>
      <c r="D2372" s="246" t="s">
        <v>960</v>
      </c>
      <c r="E2372" s="246" t="s">
        <v>995</v>
      </c>
      <c r="F2372" s="246" t="s">
        <v>996</v>
      </c>
      <c r="G2372" s="246">
        <v>2019</v>
      </c>
      <c r="H2372" s="246">
        <v>6</v>
      </c>
      <c r="I2372" s="246">
        <v>4</v>
      </c>
      <c r="J2372" s="246">
        <v>2</v>
      </c>
      <c r="K2372" s="246" t="s">
        <v>991</v>
      </c>
      <c r="L2372" s="247">
        <v>1</v>
      </c>
      <c r="M2372" s="246">
        <v>229415</v>
      </c>
      <c r="N2372" s="246">
        <v>2603950</v>
      </c>
      <c r="O2372" s="246">
        <v>8</v>
      </c>
      <c r="P2372" s="246">
        <v>41</v>
      </c>
      <c r="Q2372" s="246">
        <v>0</v>
      </c>
      <c r="R2372" s="246"/>
      <c r="S2372" s="246" t="s">
        <v>90</v>
      </c>
      <c r="T2372" s="246" t="s">
        <v>54</v>
      </c>
      <c r="U2372" s="246"/>
      <c r="V2372" t="str">
        <f>INDEX(樣區!H:H,MATCH(F2372,樣區!E:E,0))</f>
        <v>4月,6月</v>
      </c>
      <c r="W2372" s="3" t="str">
        <f t="shared" si="466"/>
        <v>N</v>
      </c>
      <c r="X2372" s="3" t="str">
        <f t="shared" si="467"/>
        <v/>
      </c>
      <c r="Y2372" s="3" t="str">
        <f t="shared" si="468"/>
        <v/>
      </c>
      <c r="Z2372" s="3" t="str">
        <f t="shared" si="469"/>
        <v/>
      </c>
      <c r="AA2372" s="3" t="str">
        <f t="shared" si="470"/>
        <v/>
      </c>
      <c r="AB2372" s="2" t="str">
        <f t="shared" si="471"/>
        <v/>
      </c>
      <c r="AC2372" s="3" t="str">
        <f t="shared" si="472"/>
        <v/>
      </c>
      <c r="AD2372" s="5" t="str">
        <f t="shared" ref="AD2372:AD2377" si="475">IF(ISBLANK(O2372),"需記錄時間",IFERROR(IF((AI2372-TIME(0,5,59))&lt;0,"需計滿6分鍾",""),""))</f>
        <v/>
      </c>
      <c r="AE2372" s="3" t="str">
        <f t="shared" si="473"/>
        <v/>
      </c>
      <c r="AF2372" s="3"/>
      <c r="AH2372" t="e">
        <f>MATCH(ROUND(M2372,0)&amp;ROUND(N2372,0),樣點!N:N,0)</f>
        <v>#N/A</v>
      </c>
      <c r="AI2372" s="5">
        <f t="shared" si="474"/>
        <v>1.1111110972706228E-2</v>
      </c>
    </row>
    <row r="2373" spans="3:35">
      <c r="C2373" s="246" t="s">
        <v>1324</v>
      </c>
      <c r="D2373" s="246" t="s">
        <v>960</v>
      </c>
      <c r="E2373" s="246" t="s">
        <v>995</v>
      </c>
      <c r="F2373" s="246" t="s">
        <v>996</v>
      </c>
      <c r="G2373" s="246">
        <v>2019</v>
      </c>
      <c r="H2373" s="246">
        <v>6</v>
      </c>
      <c r="I2373" s="246">
        <v>4</v>
      </c>
      <c r="J2373" s="246">
        <v>2</v>
      </c>
      <c r="K2373" s="246" t="s">
        <v>991</v>
      </c>
      <c r="L2373" s="247">
        <v>2</v>
      </c>
      <c r="M2373" s="246">
        <v>229630</v>
      </c>
      <c r="N2373" s="246">
        <v>2604171</v>
      </c>
      <c r="O2373" s="246">
        <v>8</v>
      </c>
      <c r="P2373" s="246">
        <v>57</v>
      </c>
      <c r="Q2373" s="246">
        <v>0</v>
      </c>
      <c r="R2373" s="246"/>
      <c r="S2373" s="246" t="s">
        <v>90</v>
      </c>
      <c r="T2373" s="246" t="s">
        <v>54</v>
      </c>
      <c r="U2373" s="246"/>
      <c r="V2373" t="str">
        <f>INDEX(樣區!H:H,MATCH(F2373,樣區!E:E,0))</f>
        <v>4月,6月</v>
      </c>
      <c r="W2373" s="3" t="str">
        <f t="shared" si="466"/>
        <v>N</v>
      </c>
      <c r="X2373" s="3" t="str">
        <f t="shared" si="467"/>
        <v/>
      </c>
      <c r="Y2373" s="3" t="str">
        <f t="shared" si="468"/>
        <v/>
      </c>
      <c r="Z2373" s="3" t="str">
        <f t="shared" si="469"/>
        <v/>
      </c>
      <c r="AA2373" s="3" t="str">
        <f t="shared" si="470"/>
        <v/>
      </c>
      <c r="AB2373" s="2" t="str">
        <f t="shared" si="471"/>
        <v/>
      </c>
      <c r="AC2373" s="3" t="str">
        <f t="shared" si="472"/>
        <v/>
      </c>
      <c r="AD2373" s="5" t="str">
        <f t="shared" si="475"/>
        <v/>
      </c>
      <c r="AE2373" s="3" t="str">
        <f t="shared" si="473"/>
        <v/>
      </c>
      <c r="AF2373" s="3"/>
      <c r="AH2373" t="e">
        <f>MATCH(ROUND(M2373,0)&amp;ROUND(N2373,0),樣點!N:N,0)</f>
        <v>#N/A</v>
      </c>
      <c r="AI2373" s="5">
        <f t="shared" si="474"/>
        <v>7.6388890156522393E-3</v>
      </c>
    </row>
    <row r="2374" spans="3:35">
      <c r="C2374" s="246" t="s">
        <v>1324</v>
      </c>
      <c r="D2374" s="246" t="s">
        <v>960</v>
      </c>
      <c r="E2374" s="246" t="s">
        <v>995</v>
      </c>
      <c r="F2374" s="246" t="s">
        <v>996</v>
      </c>
      <c r="G2374" s="246">
        <v>2019</v>
      </c>
      <c r="H2374" s="246">
        <v>6</v>
      </c>
      <c r="I2374" s="246">
        <v>4</v>
      </c>
      <c r="J2374" s="246">
        <v>2</v>
      </c>
      <c r="K2374" s="246" t="s">
        <v>991</v>
      </c>
      <c r="L2374" s="247">
        <v>3</v>
      </c>
      <c r="M2374" s="246">
        <v>229855</v>
      </c>
      <c r="N2374" s="246">
        <v>2604383</v>
      </c>
      <c r="O2374" s="246">
        <v>9</v>
      </c>
      <c r="P2374" s="246">
        <v>8</v>
      </c>
      <c r="Q2374" s="246">
        <v>0</v>
      </c>
      <c r="R2374" s="246"/>
      <c r="S2374" s="246" t="s">
        <v>90</v>
      </c>
      <c r="T2374" s="246" t="s">
        <v>54</v>
      </c>
      <c r="U2374" s="246"/>
      <c r="V2374" t="str">
        <f>INDEX(樣區!H:H,MATCH(F2374,樣區!E:E,0))</f>
        <v>4月,6月</v>
      </c>
      <c r="W2374" s="3" t="str">
        <f t="shared" si="466"/>
        <v>N</v>
      </c>
      <c r="X2374" s="3" t="str">
        <f t="shared" si="467"/>
        <v/>
      </c>
      <c r="Y2374" s="3" t="str">
        <f t="shared" si="468"/>
        <v/>
      </c>
      <c r="Z2374" s="3" t="str">
        <f t="shared" si="469"/>
        <v/>
      </c>
      <c r="AA2374" s="3" t="str">
        <f t="shared" si="470"/>
        <v/>
      </c>
      <c r="AB2374" s="2" t="str">
        <f t="shared" si="471"/>
        <v/>
      </c>
      <c r="AC2374" s="3" t="str">
        <f t="shared" si="472"/>
        <v/>
      </c>
      <c r="AD2374" s="5" t="str">
        <f t="shared" si="475"/>
        <v/>
      </c>
      <c r="AE2374" s="3" t="str">
        <f t="shared" si="473"/>
        <v/>
      </c>
      <c r="AF2374" s="3"/>
      <c r="AH2374" t="e">
        <f>MATCH(ROUND(M2374,0)&amp;ROUND(N2374,0),樣點!N:N,0)</f>
        <v>#N/A</v>
      </c>
      <c r="AI2374" s="5">
        <f t="shared" si="474"/>
        <v>9.0277779963798821E-3</v>
      </c>
    </row>
    <row r="2375" spans="3:35">
      <c r="C2375" s="246" t="s">
        <v>1324</v>
      </c>
      <c r="D2375" s="246" t="s">
        <v>960</v>
      </c>
      <c r="E2375" s="246" t="s">
        <v>995</v>
      </c>
      <c r="F2375" s="246" t="s">
        <v>996</v>
      </c>
      <c r="G2375" s="246">
        <v>2019</v>
      </c>
      <c r="H2375" s="246">
        <v>6</v>
      </c>
      <c r="I2375" s="246">
        <v>4</v>
      </c>
      <c r="J2375" s="246">
        <v>2</v>
      </c>
      <c r="K2375" s="246" t="s">
        <v>991</v>
      </c>
      <c r="L2375" s="247">
        <v>4</v>
      </c>
      <c r="M2375" s="246">
        <v>230006</v>
      </c>
      <c r="N2375" s="246">
        <v>2604605</v>
      </c>
      <c r="O2375" s="246">
        <v>9</v>
      </c>
      <c r="P2375" s="246">
        <v>21</v>
      </c>
      <c r="Q2375" s="246">
        <v>0</v>
      </c>
      <c r="R2375" s="246"/>
      <c r="S2375" s="246" t="s">
        <v>90</v>
      </c>
      <c r="T2375" s="246" t="s">
        <v>54</v>
      </c>
      <c r="U2375" s="246"/>
      <c r="V2375" t="str">
        <f>INDEX(樣區!H:H,MATCH(F2375,樣區!E:E,0))</f>
        <v>4月,6月</v>
      </c>
      <c r="W2375" s="3" t="str">
        <f t="shared" si="466"/>
        <v>N</v>
      </c>
      <c r="X2375" s="3" t="str">
        <f t="shared" si="467"/>
        <v/>
      </c>
      <c r="Y2375" s="3" t="str">
        <f t="shared" si="468"/>
        <v/>
      </c>
      <c r="Z2375" s="3" t="str">
        <f t="shared" si="469"/>
        <v/>
      </c>
      <c r="AA2375" s="3" t="str">
        <f t="shared" si="470"/>
        <v/>
      </c>
      <c r="AB2375" s="2" t="str">
        <f t="shared" si="471"/>
        <v/>
      </c>
      <c r="AC2375" s="3" t="str">
        <f t="shared" si="472"/>
        <v/>
      </c>
      <c r="AD2375" s="5" t="str">
        <f t="shared" si="475"/>
        <v/>
      </c>
      <c r="AE2375" s="3" t="str">
        <f t="shared" si="473"/>
        <v/>
      </c>
      <c r="AF2375" s="3"/>
      <c r="AH2375" t="e">
        <f>MATCH(ROUND(M2375,0)&amp;ROUND(N2375,0),樣點!N:N,0)</f>
        <v>#N/A</v>
      </c>
      <c r="AI2375" s="5">
        <f t="shared" si="474"/>
        <v>1.1111111030913889E-2</v>
      </c>
    </row>
    <row r="2376" spans="3:35">
      <c r="C2376" s="246" t="s">
        <v>1324</v>
      </c>
      <c r="D2376" s="246" t="s">
        <v>960</v>
      </c>
      <c r="E2376" s="246" t="s">
        <v>995</v>
      </c>
      <c r="F2376" s="246" t="s">
        <v>996</v>
      </c>
      <c r="G2376" s="246">
        <v>2019</v>
      </c>
      <c r="H2376" s="246">
        <v>6</v>
      </c>
      <c r="I2376" s="246">
        <v>4</v>
      </c>
      <c r="J2376" s="246">
        <v>2</v>
      </c>
      <c r="K2376" s="246" t="s">
        <v>991</v>
      </c>
      <c r="L2376" s="247">
        <v>5</v>
      </c>
      <c r="M2376" s="246">
        <v>230227</v>
      </c>
      <c r="N2376" s="246">
        <v>2604767</v>
      </c>
      <c r="O2376" s="246">
        <v>9</v>
      </c>
      <c r="P2376" s="246">
        <v>37</v>
      </c>
      <c r="Q2376" s="246">
        <v>0</v>
      </c>
      <c r="R2376" s="246"/>
      <c r="S2376" s="246" t="s">
        <v>90</v>
      </c>
      <c r="T2376" s="246" t="s">
        <v>54</v>
      </c>
      <c r="U2376" s="246"/>
      <c r="V2376" t="str">
        <f>INDEX(樣區!H:H,MATCH(F2376,樣區!E:E,0))</f>
        <v>4月,6月</v>
      </c>
      <c r="W2376" s="3" t="str">
        <f t="shared" si="466"/>
        <v>N</v>
      </c>
      <c r="X2376" s="3" t="str">
        <f t="shared" si="467"/>
        <v/>
      </c>
      <c r="Y2376" s="3" t="str">
        <f t="shared" si="468"/>
        <v/>
      </c>
      <c r="Z2376" s="3" t="str">
        <f t="shared" si="469"/>
        <v/>
      </c>
      <c r="AA2376" s="3" t="str">
        <f t="shared" si="470"/>
        <v/>
      </c>
      <c r="AB2376" s="2" t="str">
        <f t="shared" si="471"/>
        <v/>
      </c>
      <c r="AC2376" s="3" t="str">
        <f t="shared" si="472"/>
        <v/>
      </c>
      <c r="AD2376" s="5" t="str">
        <f t="shared" si="475"/>
        <v/>
      </c>
      <c r="AE2376" s="3" t="str">
        <f t="shared" si="473"/>
        <v/>
      </c>
      <c r="AF2376" s="3"/>
      <c r="AH2376" t="e">
        <f>MATCH(ROUND(M2376,0)&amp;ROUND(N2376,0),樣點!N:N,0)</f>
        <v>#N/A</v>
      </c>
      <c r="AI2376" s="5">
        <f t="shared" si="474"/>
        <v>1.1111110972706228E-2</v>
      </c>
    </row>
    <row r="2377" spans="3:35">
      <c r="C2377" s="246" t="s">
        <v>1324</v>
      </c>
      <c r="D2377" s="246" t="s">
        <v>960</v>
      </c>
      <c r="E2377" s="246" t="s">
        <v>995</v>
      </c>
      <c r="F2377" s="246" t="s">
        <v>996</v>
      </c>
      <c r="G2377" s="246">
        <v>2019</v>
      </c>
      <c r="H2377" s="246">
        <v>6</v>
      </c>
      <c r="I2377" s="246">
        <v>4</v>
      </c>
      <c r="J2377" s="246">
        <v>2</v>
      </c>
      <c r="K2377" s="246" t="s">
        <v>991</v>
      </c>
      <c r="L2377" s="247">
        <v>6</v>
      </c>
      <c r="M2377" s="246">
        <v>230415</v>
      </c>
      <c r="N2377" s="246">
        <v>2605068</v>
      </c>
      <c r="O2377" s="246">
        <v>9</v>
      </c>
      <c r="P2377" s="246">
        <v>53</v>
      </c>
      <c r="Q2377" s="246">
        <v>0</v>
      </c>
      <c r="R2377" s="246"/>
      <c r="S2377" s="246" t="s">
        <v>90</v>
      </c>
      <c r="T2377" s="246" t="s">
        <v>54</v>
      </c>
      <c r="U2377" s="246"/>
      <c r="V2377" t="str">
        <f>INDEX(樣區!H:H,MATCH(F2377,樣區!E:E,0))</f>
        <v>4月,6月</v>
      </c>
      <c r="W2377" s="3" t="str">
        <f t="shared" si="466"/>
        <v>N</v>
      </c>
      <c r="X2377" s="3" t="str">
        <f t="shared" si="467"/>
        <v/>
      </c>
      <c r="Y2377" s="3" t="str">
        <f t="shared" si="468"/>
        <v/>
      </c>
      <c r="Z2377" s="3" t="str">
        <f t="shared" si="469"/>
        <v/>
      </c>
      <c r="AA2377" s="3" t="str">
        <f t="shared" si="470"/>
        <v/>
      </c>
      <c r="AB2377" s="2" t="str">
        <f t="shared" si="471"/>
        <v/>
      </c>
      <c r="AC2377" s="3" t="str">
        <f t="shared" si="472"/>
        <v/>
      </c>
      <c r="AD2377" s="5" t="str">
        <f t="shared" si="475"/>
        <v/>
      </c>
      <c r="AE2377" s="3" t="str">
        <f t="shared" si="473"/>
        <v/>
      </c>
      <c r="AF2377" s="3"/>
      <c r="AH2377" t="e">
        <f>MATCH(ROUND(M2377,0)&amp;ROUND(N2377,0),樣點!N:N,0)</f>
        <v>#N/A</v>
      </c>
      <c r="AI2377" s="5" t="str">
        <f t="shared" si="474"/>
        <v/>
      </c>
    </row>
    <row r="2378" spans="3:35">
      <c r="C2378" s="246" t="s">
        <v>1324</v>
      </c>
      <c r="D2378" s="246" t="s">
        <v>997</v>
      </c>
      <c r="E2378" s="246" t="s">
        <v>998</v>
      </c>
      <c r="F2378" s="246" t="s">
        <v>999</v>
      </c>
      <c r="G2378" s="246">
        <v>2019</v>
      </c>
      <c r="H2378" s="246">
        <v>6</v>
      </c>
      <c r="I2378" s="246">
        <v>21</v>
      </c>
      <c r="J2378" s="246">
        <v>2</v>
      </c>
      <c r="K2378" s="246" t="s">
        <v>1000</v>
      </c>
      <c r="L2378" s="247">
        <v>1</v>
      </c>
      <c r="M2378" s="246">
        <v>225570</v>
      </c>
      <c r="N2378" s="246">
        <v>2599012</v>
      </c>
      <c r="O2378" s="246">
        <v>8</v>
      </c>
      <c r="P2378" s="246">
        <v>44</v>
      </c>
      <c r="Q2378" s="246">
        <v>0</v>
      </c>
      <c r="R2378" s="246"/>
      <c r="S2378" s="246" t="s">
        <v>90</v>
      </c>
      <c r="T2378" s="246" t="s">
        <v>32</v>
      </c>
      <c r="U2378" s="246"/>
      <c r="V2378" t="str">
        <f>INDEX(樣區!H:H,MATCH(F2378,樣區!E:E,0))</f>
        <v>4月,6月</v>
      </c>
      <c r="W2378" s="3" t="str">
        <f t="shared" si="466"/>
        <v>Y</v>
      </c>
      <c r="X2378" s="3" t="str">
        <f t="shared" si="467"/>
        <v/>
      </c>
      <c r="Y2378" s="3" t="str">
        <f t="shared" si="468"/>
        <v/>
      </c>
      <c r="Z2378" s="3" t="str">
        <f t="shared" si="469"/>
        <v/>
      </c>
      <c r="AA2378" s="3" t="str">
        <f t="shared" si="470"/>
        <v/>
      </c>
      <c r="AB2378" s="249" t="str">
        <f t="shared" si="471"/>
        <v/>
      </c>
      <c r="AC2378" s="3" t="str">
        <f t="shared" si="472"/>
        <v/>
      </c>
      <c r="AD2378" s="5" t="str">
        <f t="shared" ref="AD2378:AD2441" si="476">IF(ISBLANK(O2378),"需記錄時間",IFERROR(IF((AI2378-TIME(0,5,59))&lt;0,"需計滿6分鐘",""),""))</f>
        <v/>
      </c>
      <c r="AE2378" s="3" t="str">
        <f t="shared" si="473"/>
        <v/>
      </c>
      <c r="AF2378" s="3"/>
      <c r="AH2378">
        <f>MATCH(ROUND(M2378,0)&amp;ROUND(N2378,0),樣點!N:N,0)</f>
        <v>401</v>
      </c>
      <c r="AI2378" s="5">
        <f t="shared" si="474"/>
        <v>5.5555560393258929E-3</v>
      </c>
    </row>
    <row r="2379" spans="3:35">
      <c r="C2379" s="246" t="s">
        <v>1324</v>
      </c>
      <c r="D2379" s="246" t="s">
        <v>997</v>
      </c>
      <c r="E2379" s="246" t="s">
        <v>998</v>
      </c>
      <c r="F2379" s="246" t="s">
        <v>999</v>
      </c>
      <c r="G2379" s="246">
        <v>2019</v>
      </c>
      <c r="H2379" s="246">
        <v>6</v>
      </c>
      <c r="I2379" s="246">
        <v>21</v>
      </c>
      <c r="J2379" s="246">
        <v>2</v>
      </c>
      <c r="K2379" s="246" t="s">
        <v>1000</v>
      </c>
      <c r="L2379" s="247">
        <v>2</v>
      </c>
      <c r="M2379" s="246">
        <v>225349</v>
      </c>
      <c r="N2379" s="246">
        <v>2598984</v>
      </c>
      <c r="O2379" s="246">
        <v>8</v>
      </c>
      <c r="P2379" s="246">
        <v>52</v>
      </c>
      <c r="Q2379" s="246">
        <v>0</v>
      </c>
      <c r="R2379" s="246"/>
      <c r="S2379" s="246" t="s">
        <v>90</v>
      </c>
      <c r="T2379" s="246" t="s">
        <v>54</v>
      </c>
      <c r="U2379" s="246"/>
      <c r="V2379" t="str">
        <f>INDEX(樣區!H:H,MATCH(F2379,樣區!E:E,0))</f>
        <v>4月,6月</v>
      </c>
      <c r="W2379" s="3" t="str">
        <f t="shared" si="466"/>
        <v>Y</v>
      </c>
      <c r="X2379" s="3" t="str">
        <f t="shared" si="467"/>
        <v/>
      </c>
      <c r="Y2379" s="3" t="str">
        <f t="shared" si="468"/>
        <v/>
      </c>
      <c r="Z2379" s="3" t="str">
        <f t="shared" si="469"/>
        <v/>
      </c>
      <c r="AA2379" s="3" t="str">
        <f t="shared" si="470"/>
        <v/>
      </c>
      <c r="AB2379" s="249" t="str">
        <f t="shared" si="471"/>
        <v/>
      </c>
      <c r="AC2379" s="3" t="str">
        <f t="shared" si="472"/>
        <v/>
      </c>
      <c r="AD2379" s="5" t="str">
        <f t="shared" si="476"/>
        <v/>
      </c>
      <c r="AE2379" s="3" t="str">
        <f t="shared" si="473"/>
        <v/>
      </c>
      <c r="AF2379" s="3"/>
      <c r="AH2379">
        <f>MATCH(ROUND(M2379,0)&amp;ROUND(N2379,0),樣點!N:N,0)</f>
        <v>402</v>
      </c>
      <c r="AI2379" s="5">
        <f t="shared" si="474"/>
        <v>6.2499999767169356E-3</v>
      </c>
    </row>
    <row r="2380" spans="3:35">
      <c r="C2380" s="246" t="s">
        <v>1324</v>
      </c>
      <c r="D2380" s="246" t="s">
        <v>997</v>
      </c>
      <c r="E2380" s="246" t="s">
        <v>998</v>
      </c>
      <c r="F2380" s="246" t="s">
        <v>999</v>
      </c>
      <c r="G2380" s="246">
        <v>2019</v>
      </c>
      <c r="H2380" s="246">
        <v>6</v>
      </c>
      <c r="I2380" s="246">
        <v>21</v>
      </c>
      <c r="J2380" s="246">
        <v>2</v>
      </c>
      <c r="K2380" s="246" t="s">
        <v>1000</v>
      </c>
      <c r="L2380" s="247">
        <v>3</v>
      </c>
      <c r="M2380" s="246">
        <v>225256</v>
      </c>
      <c r="N2380" s="246">
        <v>2598785</v>
      </c>
      <c r="O2380" s="246">
        <v>9</v>
      </c>
      <c r="P2380" s="246">
        <v>1</v>
      </c>
      <c r="Q2380" s="246">
        <v>2</v>
      </c>
      <c r="R2380" s="246" t="s">
        <v>43</v>
      </c>
      <c r="S2380" s="246" t="s">
        <v>44</v>
      </c>
      <c r="T2380" s="246" t="s">
        <v>32</v>
      </c>
      <c r="U2380" s="246"/>
      <c r="V2380" t="str">
        <f>INDEX(樣區!H:H,MATCH(F2380,樣區!E:E,0))</f>
        <v>4月,6月</v>
      </c>
      <c r="W2380" s="3" t="str">
        <f t="shared" si="466"/>
        <v>Y</v>
      </c>
      <c r="X2380" s="3" t="str">
        <f t="shared" si="467"/>
        <v/>
      </c>
      <c r="Y2380" s="3" t="str">
        <f t="shared" si="468"/>
        <v/>
      </c>
      <c r="Z2380" s="3" t="str">
        <f t="shared" si="469"/>
        <v/>
      </c>
      <c r="AA2380" s="3" t="str">
        <f t="shared" si="470"/>
        <v/>
      </c>
      <c r="AB2380" s="249" t="str">
        <f t="shared" si="471"/>
        <v/>
      </c>
      <c r="AC2380" s="3" t="str">
        <f t="shared" si="472"/>
        <v/>
      </c>
      <c r="AD2380" s="5" t="str">
        <f t="shared" si="476"/>
        <v/>
      </c>
      <c r="AE2380" s="3" t="str">
        <f t="shared" si="473"/>
        <v/>
      </c>
      <c r="AF2380" s="3"/>
      <c r="AH2380">
        <f>MATCH(ROUND(M2380,0)&amp;ROUND(N2380,0),樣點!N:N,0)</f>
        <v>403</v>
      </c>
      <c r="AI2380" s="5">
        <f t="shared" si="474"/>
        <v>6.2499999767169356E-3</v>
      </c>
    </row>
    <row r="2381" spans="3:35">
      <c r="C2381" s="246" t="s">
        <v>1324</v>
      </c>
      <c r="D2381" s="246" t="s">
        <v>997</v>
      </c>
      <c r="E2381" s="246" t="s">
        <v>998</v>
      </c>
      <c r="F2381" s="246" t="s">
        <v>999</v>
      </c>
      <c r="G2381" s="246">
        <v>2019</v>
      </c>
      <c r="H2381" s="246">
        <v>6</v>
      </c>
      <c r="I2381" s="246">
        <v>21</v>
      </c>
      <c r="J2381" s="246">
        <v>2</v>
      </c>
      <c r="K2381" s="246" t="s">
        <v>1000</v>
      </c>
      <c r="L2381" s="247">
        <v>4</v>
      </c>
      <c r="M2381" s="246">
        <v>225345</v>
      </c>
      <c r="N2381" s="246">
        <v>2598590</v>
      </c>
      <c r="O2381" s="246">
        <v>9</v>
      </c>
      <c r="P2381" s="246">
        <v>10</v>
      </c>
      <c r="Q2381" s="246">
        <v>0</v>
      </c>
      <c r="R2381" s="246"/>
      <c r="S2381" s="246" t="s">
        <v>90</v>
      </c>
      <c r="T2381" s="246" t="s">
        <v>32</v>
      </c>
      <c r="U2381" s="246"/>
      <c r="V2381" t="str">
        <f>INDEX(樣區!H:H,MATCH(F2381,樣區!E:E,0))</f>
        <v>4月,6月</v>
      </c>
      <c r="W2381" s="3" t="str">
        <f t="shared" si="466"/>
        <v>Y</v>
      </c>
      <c r="X2381" s="3" t="str">
        <f t="shared" si="467"/>
        <v/>
      </c>
      <c r="Y2381" s="3" t="str">
        <f t="shared" si="468"/>
        <v/>
      </c>
      <c r="Z2381" s="3" t="str">
        <f t="shared" si="469"/>
        <v/>
      </c>
      <c r="AA2381" s="3" t="str">
        <f t="shared" si="470"/>
        <v/>
      </c>
      <c r="AB2381" s="249" t="str">
        <f t="shared" si="471"/>
        <v/>
      </c>
      <c r="AC2381" s="3" t="str">
        <f t="shared" si="472"/>
        <v/>
      </c>
      <c r="AD2381" s="5" t="str">
        <f t="shared" si="476"/>
        <v/>
      </c>
      <c r="AE2381" s="3" t="str">
        <f t="shared" si="473"/>
        <v/>
      </c>
      <c r="AF2381" s="3"/>
      <c r="AH2381">
        <f>MATCH(ROUND(M2381,0)&amp;ROUND(N2381,0),樣點!N:N,0)</f>
        <v>404</v>
      </c>
      <c r="AI2381" s="5">
        <f t="shared" si="474"/>
        <v>6.9444440305233002E-3</v>
      </c>
    </row>
    <row r="2382" spans="3:35">
      <c r="C2382" s="246" t="s">
        <v>1324</v>
      </c>
      <c r="D2382" s="246" t="s">
        <v>997</v>
      </c>
      <c r="E2382" s="246" t="s">
        <v>998</v>
      </c>
      <c r="F2382" s="246" t="s">
        <v>999</v>
      </c>
      <c r="G2382" s="246">
        <v>2019</v>
      </c>
      <c r="H2382" s="246">
        <v>6</v>
      </c>
      <c r="I2382" s="246">
        <v>21</v>
      </c>
      <c r="J2382" s="246">
        <v>2</v>
      </c>
      <c r="K2382" s="246" t="s">
        <v>1000</v>
      </c>
      <c r="L2382" s="247">
        <v>5</v>
      </c>
      <c r="M2382" s="246">
        <v>225035</v>
      </c>
      <c r="N2382" s="246">
        <v>2598794</v>
      </c>
      <c r="O2382" s="246">
        <v>9</v>
      </c>
      <c r="P2382" s="246">
        <v>20</v>
      </c>
      <c r="Q2382" s="246">
        <v>0</v>
      </c>
      <c r="R2382" s="246"/>
      <c r="S2382" s="246" t="s">
        <v>90</v>
      </c>
      <c r="T2382" s="246" t="s">
        <v>32</v>
      </c>
      <c r="U2382" s="246"/>
      <c r="V2382" t="str">
        <f>INDEX(樣區!H:H,MATCH(F2382,樣區!E:E,0))</f>
        <v>4月,6月</v>
      </c>
      <c r="W2382" s="3" t="str">
        <f t="shared" si="466"/>
        <v>Y</v>
      </c>
      <c r="X2382" s="3" t="str">
        <f t="shared" si="467"/>
        <v/>
      </c>
      <c r="Y2382" s="3" t="str">
        <f t="shared" si="468"/>
        <v/>
      </c>
      <c r="Z2382" s="3" t="str">
        <f t="shared" si="469"/>
        <v/>
      </c>
      <c r="AA2382" s="3" t="str">
        <f t="shared" si="470"/>
        <v/>
      </c>
      <c r="AB2382" s="249" t="str">
        <f t="shared" si="471"/>
        <v/>
      </c>
      <c r="AC2382" s="3" t="str">
        <f t="shared" si="472"/>
        <v/>
      </c>
      <c r="AD2382" s="5" t="str">
        <f t="shared" si="476"/>
        <v/>
      </c>
      <c r="AE2382" s="3" t="str">
        <f t="shared" si="473"/>
        <v/>
      </c>
      <c r="AF2382" s="3"/>
      <c r="AH2382">
        <f>MATCH(ROUND(M2382,0)&amp;ROUND(N2382,0),樣點!N:N,0)</f>
        <v>405</v>
      </c>
      <c r="AI2382" s="5">
        <f t="shared" si="474"/>
        <v>6.9444450200535357E-3</v>
      </c>
    </row>
    <row r="2383" spans="3:35">
      <c r="C2383" s="246" t="s">
        <v>1324</v>
      </c>
      <c r="D2383" s="246" t="s">
        <v>997</v>
      </c>
      <c r="E2383" s="246" t="s">
        <v>998</v>
      </c>
      <c r="F2383" s="246" t="s">
        <v>999</v>
      </c>
      <c r="G2383" s="246">
        <v>2019</v>
      </c>
      <c r="H2383" s="246">
        <v>6</v>
      </c>
      <c r="I2383" s="246">
        <v>21</v>
      </c>
      <c r="J2383" s="246">
        <v>2</v>
      </c>
      <c r="K2383" s="246" t="s">
        <v>1000</v>
      </c>
      <c r="L2383" s="247">
        <v>6</v>
      </c>
      <c r="M2383" s="246">
        <v>225413</v>
      </c>
      <c r="N2383" s="246">
        <v>2598394</v>
      </c>
      <c r="O2383" s="246">
        <v>9</v>
      </c>
      <c r="P2383" s="246">
        <v>30</v>
      </c>
      <c r="Q2383" s="246">
        <v>0</v>
      </c>
      <c r="R2383" s="246"/>
      <c r="S2383" s="246" t="s">
        <v>90</v>
      </c>
      <c r="T2383" s="246" t="s">
        <v>32</v>
      </c>
      <c r="U2383" s="246"/>
      <c r="V2383" t="str">
        <f>INDEX(樣區!H:H,MATCH(F2383,樣區!E:E,0))</f>
        <v>4月,6月</v>
      </c>
      <c r="W2383" s="3" t="str">
        <f t="shared" si="466"/>
        <v>Y</v>
      </c>
      <c r="X2383" s="3" t="str">
        <f t="shared" si="467"/>
        <v/>
      </c>
      <c r="Y2383" s="3" t="str">
        <f t="shared" si="468"/>
        <v/>
      </c>
      <c r="Z2383" s="3" t="str">
        <f t="shared" si="469"/>
        <v/>
      </c>
      <c r="AA2383" s="3" t="str">
        <f t="shared" si="470"/>
        <v/>
      </c>
      <c r="AB2383" s="249" t="str">
        <f t="shared" si="471"/>
        <v/>
      </c>
      <c r="AC2383" s="3" t="str">
        <f t="shared" si="472"/>
        <v/>
      </c>
      <c r="AD2383" s="5" t="str">
        <f t="shared" si="476"/>
        <v/>
      </c>
      <c r="AE2383" s="3" t="str">
        <f t="shared" si="473"/>
        <v/>
      </c>
      <c r="AF2383" s="3"/>
      <c r="AH2383">
        <f>MATCH(ROUND(M2383,0)&amp;ROUND(N2383,0),樣點!N:N,0)</f>
        <v>406</v>
      </c>
      <c r="AI2383" s="5" t="str">
        <f t="shared" si="474"/>
        <v/>
      </c>
    </row>
    <row r="2384" spans="3:35">
      <c r="C2384" s="246" t="s">
        <v>1324</v>
      </c>
      <c r="D2384" s="246" t="s">
        <v>997</v>
      </c>
      <c r="E2384" s="246" t="s">
        <v>1001</v>
      </c>
      <c r="F2384" s="246" t="s">
        <v>1002</v>
      </c>
      <c r="G2384" s="246">
        <v>2019</v>
      </c>
      <c r="H2384" s="246">
        <v>6</v>
      </c>
      <c r="I2384" s="246">
        <v>14</v>
      </c>
      <c r="J2384" s="246">
        <v>2</v>
      </c>
      <c r="K2384" s="246" t="s">
        <v>1003</v>
      </c>
      <c r="L2384" s="247">
        <v>1</v>
      </c>
      <c r="M2384" s="246">
        <v>219654</v>
      </c>
      <c r="N2384" s="246">
        <v>2599458</v>
      </c>
      <c r="O2384" s="246">
        <v>8</v>
      </c>
      <c r="P2384" s="246">
        <v>14</v>
      </c>
      <c r="Q2384" s="246">
        <v>0</v>
      </c>
      <c r="R2384" s="246"/>
      <c r="S2384" s="246" t="s">
        <v>90</v>
      </c>
      <c r="T2384" s="246" t="s">
        <v>133</v>
      </c>
      <c r="U2384" s="246"/>
      <c r="V2384" t="str">
        <f>INDEX(樣區!H:H,MATCH(F2384,樣區!E:E,0))</f>
        <v>4月,6月</v>
      </c>
      <c r="W2384" s="3" t="str">
        <f t="shared" si="466"/>
        <v>Y</v>
      </c>
      <c r="X2384" s="3" t="str">
        <f t="shared" si="467"/>
        <v/>
      </c>
      <c r="Y2384" s="3" t="str">
        <f t="shared" si="468"/>
        <v/>
      </c>
      <c r="Z2384" s="3" t="str">
        <f t="shared" si="469"/>
        <v/>
      </c>
      <c r="AA2384" s="3" t="str">
        <f t="shared" si="470"/>
        <v/>
      </c>
      <c r="AB2384" s="249" t="str">
        <f t="shared" si="471"/>
        <v/>
      </c>
      <c r="AC2384" s="3" t="str">
        <f t="shared" si="472"/>
        <v/>
      </c>
      <c r="AD2384" s="5" t="str">
        <f t="shared" si="476"/>
        <v/>
      </c>
      <c r="AE2384" s="3" t="str">
        <f t="shared" si="473"/>
        <v/>
      </c>
      <c r="AF2384" s="3"/>
      <c r="AH2384">
        <f>MATCH(ROUND(M2384,0)&amp;ROUND(N2384,0),樣點!N:N,0)</f>
        <v>407</v>
      </c>
      <c r="AI2384" s="5">
        <f t="shared" si="474"/>
        <v>7.6388889574445784E-3</v>
      </c>
    </row>
    <row r="2385" spans="3:35">
      <c r="C2385" s="246" t="s">
        <v>1324</v>
      </c>
      <c r="D2385" s="246" t="s">
        <v>997</v>
      </c>
      <c r="E2385" s="246" t="s">
        <v>1001</v>
      </c>
      <c r="F2385" s="246" t="s">
        <v>1002</v>
      </c>
      <c r="G2385" s="246">
        <v>2019</v>
      </c>
      <c r="H2385" s="246">
        <v>6</v>
      </c>
      <c r="I2385" s="246">
        <v>14</v>
      </c>
      <c r="J2385" s="246">
        <v>2</v>
      </c>
      <c r="K2385" s="246" t="s">
        <v>1003</v>
      </c>
      <c r="L2385" s="247">
        <v>2</v>
      </c>
      <c r="M2385" s="246">
        <v>219557</v>
      </c>
      <c r="N2385" s="246">
        <v>2599264</v>
      </c>
      <c r="O2385" s="246">
        <v>8</v>
      </c>
      <c r="P2385" s="246">
        <v>25</v>
      </c>
      <c r="Q2385" s="246">
        <v>0</v>
      </c>
      <c r="R2385" s="246"/>
      <c r="S2385" s="246" t="s">
        <v>90</v>
      </c>
      <c r="T2385" s="246" t="s">
        <v>133</v>
      </c>
      <c r="U2385" s="246"/>
      <c r="V2385" t="str">
        <f>INDEX(樣區!H:H,MATCH(F2385,樣區!E:E,0))</f>
        <v>4月,6月</v>
      </c>
      <c r="W2385" s="3" t="str">
        <f t="shared" si="466"/>
        <v>Y</v>
      </c>
      <c r="X2385" s="3" t="str">
        <f t="shared" si="467"/>
        <v/>
      </c>
      <c r="Y2385" s="3" t="str">
        <f t="shared" si="468"/>
        <v/>
      </c>
      <c r="Z2385" s="3" t="str">
        <f t="shared" si="469"/>
        <v/>
      </c>
      <c r="AA2385" s="3" t="str">
        <f t="shared" si="470"/>
        <v/>
      </c>
      <c r="AB2385" s="249" t="str">
        <f t="shared" si="471"/>
        <v/>
      </c>
      <c r="AC2385" s="3" t="str">
        <f t="shared" si="472"/>
        <v/>
      </c>
      <c r="AD2385" s="5" t="str">
        <f t="shared" si="476"/>
        <v/>
      </c>
      <c r="AE2385" s="3" t="str">
        <f t="shared" si="473"/>
        <v/>
      </c>
      <c r="AF2385" s="3"/>
      <c r="AH2385">
        <f>MATCH(ROUND(M2385,0)&amp;ROUND(N2385,0),樣點!N:N,0)</f>
        <v>408</v>
      </c>
      <c r="AI2385" s="5">
        <f t="shared" si="474"/>
        <v>4.8611110541969538E-3</v>
      </c>
    </row>
    <row r="2386" spans="3:35">
      <c r="C2386" s="246" t="s">
        <v>1324</v>
      </c>
      <c r="D2386" s="246" t="s">
        <v>997</v>
      </c>
      <c r="E2386" s="246" t="s">
        <v>1001</v>
      </c>
      <c r="F2386" s="246" t="s">
        <v>1002</v>
      </c>
      <c r="G2386" s="246">
        <v>2019</v>
      </c>
      <c r="H2386" s="246">
        <v>6</v>
      </c>
      <c r="I2386" s="246">
        <v>14</v>
      </c>
      <c r="J2386" s="246">
        <v>2</v>
      </c>
      <c r="K2386" s="246" t="s">
        <v>1003</v>
      </c>
      <c r="L2386" s="247">
        <v>3</v>
      </c>
      <c r="M2386" s="246">
        <v>219385</v>
      </c>
      <c r="N2386" s="246">
        <v>2599136</v>
      </c>
      <c r="O2386" s="246">
        <v>8</v>
      </c>
      <c r="P2386" s="246">
        <v>32</v>
      </c>
      <c r="Q2386" s="246">
        <v>0</v>
      </c>
      <c r="R2386" s="246"/>
      <c r="S2386" s="246" t="s">
        <v>90</v>
      </c>
      <c r="T2386" s="246" t="s">
        <v>133</v>
      </c>
      <c r="U2386" s="246"/>
      <c r="V2386" t="str">
        <f>INDEX(樣區!H:H,MATCH(F2386,樣區!E:E,0))</f>
        <v>4月,6月</v>
      </c>
      <c r="W2386" s="3" t="str">
        <f t="shared" si="466"/>
        <v>Y</v>
      </c>
      <c r="X2386" s="3" t="str">
        <f t="shared" si="467"/>
        <v/>
      </c>
      <c r="Y2386" s="3" t="str">
        <f t="shared" si="468"/>
        <v/>
      </c>
      <c r="Z2386" s="3" t="str">
        <f t="shared" si="469"/>
        <v/>
      </c>
      <c r="AA2386" s="3" t="str">
        <f t="shared" si="470"/>
        <v/>
      </c>
      <c r="AB2386" s="249" t="str">
        <f t="shared" si="471"/>
        <v/>
      </c>
      <c r="AC2386" s="3" t="str">
        <f t="shared" si="472"/>
        <v/>
      </c>
      <c r="AD2386" s="5" t="str">
        <f t="shared" si="476"/>
        <v/>
      </c>
      <c r="AE2386" s="3" t="str">
        <f t="shared" si="473"/>
        <v/>
      </c>
      <c r="AF2386" s="3"/>
      <c r="AH2386">
        <f>MATCH(ROUND(M2386,0)&amp;ROUND(N2386,0),樣點!N:N,0)</f>
        <v>409</v>
      </c>
      <c r="AI2386" s="5">
        <f t="shared" si="474"/>
        <v>4.8611109959892929E-3</v>
      </c>
    </row>
    <row r="2387" spans="3:35">
      <c r="C2387" s="246" t="s">
        <v>1324</v>
      </c>
      <c r="D2387" s="246" t="s">
        <v>997</v>
      </c>
      <c r="E2387" s="246" t="s">
        <v>1001</v>
      </c>
      <c r="F2387" s="246" t="s">
        <v>1002</v>
      </c>
      <c r="G2387" s="246">
        <v>2019</v>
      </c>
      <c r="H2387" s="246">
        <v>6</v>
      </c>
      <c r="I2387" s="246">
        <v>14</v>
      </c>
      <c r="J2387" s="246">
        <v>2</v>
      </c>
      <c r="K2387" s="246" t="s">
        <v>1003</v>
      </c>
      <c r="L2387" s="247">
        <v>4</v>
      </c>
      <c r="M2387" s="246">
        <v>219348</v>
      </c>
      <c r="N2387" s="246">
        <v>2598920</v>
      </c>
      <c r="O2387" s="246">
        <v>8</v>
      </c>
      <c r="P2387" s="246">
        <v>39</v>
      </c>
      <c r="Q2387" s="246">
        <v>0</v>
      </c>
      <c r="R2387" s="246"/>
      <c r="S2387" s="246" t="s">
        <v>90</v>
      </c>
      <c r="T2387" s="246" t="s">
        <v>54</v>
      </c>
      <c r="U2387" s="246"/>
      <c r="V2387" t="str">
        <f>INDEX(樣區!H:H,MATCH(F2387,樣區!E:E,0))</f>
        <v>4月,6月</v>
      </c>
      <c r="W2387" s="3" t="str">
        <f t="shared" si="466"/>
        <v>Y</v>
      </c>
      <c r="X2387" s="3" t="str">
        <f t="shared" si="467"/>
        <v/>
      </c>
      <c r="Y2387" s="3" t="str">
        <f t="shared" si="468"/>
        <v/>
      </c>
      <c r="Z2387" s="3" t="str">
        <f t="shared" si="469"/>
        <v/>
      </c>
      <c r="AA2387" s="3" t="str">
        <f t="shared" si="470"/>
        <v/>
      </c>
      <c r="AB2387" s="249" t="str">
        <f t="shared" si="471"/>
        <v/>
      </c>
      <c r="AC2387" s="3" t="str">
        <f t="shared" si="472"/>
        <v/>
      </c>
      <c r="AD2387" s="5" t="str">
        <f t="shared" si="476"/>
        <v/>
      </c>
      <c r="AE2387" s="3" t="str">
        <f t="shared" si="473"/>
        <v/>
      </c>
      <c r="AF2387" s="3"/>
      <c r="AH2387">
        <f>MATCH(ROUND(M2387,0)&amp;ROUND(N2387,0),樣點!N:N,0)</f>
        <v>410</v>
      </c>
      <c r="AI2387" s="5">
        <f t="shared" si="474"/>
        <v>4.8611109959892929E-3</v>
      </c>
    </row>
    <row r="2388" spans="3:35">
      <c r="C2388" s="246" t="s">
        <v>1324</v>
      </c>
      <c r="D2388" s="246" t="s">
        <v>997</v>
      </c>
      <c r="E2388" s="246" t="s">
        <v>1001</v>
      </c>
      <c r="F2388" s="246" t="s">
        <v>1002</v>
      </c>
      <c r="G2388" s="246">
        <v>2019</v>
      </c>
      <c r="H2388" s="246">
        <v>6</v>
      </c>
      <c r="I2388" s="246">
        <v>14</v>
      </c>
      <c r="J2388" s="246">
        <v>2</v>
      </c>
      <c r="K2388" s="246" t="s">
        <v>1003</v>
      </c>
      <c r="L2388" s="247">
        <v>5</v>
      </c>
      <c r="M2388" s="246">
        <v>219291</v>
      </c>
      <c r="N2388" s="246">
        <v>2598703</v>
      </c>
      <c r="O2388" s="246">
        <v>8</v>
      </c>
      <c r="P2388" s="246">
        <v>46</v>
      </c>
      <c r="Q2388" s="246">
        <v>0</v>
      </c>
      <c r="R2388" s="246"/>
      <c r="S2388" s="246" t="s">
        <v>90</v>
      </c>
      <c r="T2388" s="246" t="s">
        <v>32</v>
      </c>
      <c r="U2388" s="246"/>
      <c r="V2388" t="str">
        <f>INDEX(樣區!H:H,MATCH(F2388,樣區!E:E,0))</f>
        <v>4月,6月</v>
      </c>
      <c r="W2388" s="3" t="str">
        <f t="shared" si="466"/>
        <v>Y</v>
      </c>
      <c r="X2388" s="3" t="str">
        <f t="shared" si="467"/>
        <v/>
      </c>
      <c r="Y2388" s="3" t="str">
        <f t="shared" si="468"/>
        <v/>
      </c>
      <c r="Z2388" s="3" t="str">
        <f t="shared" si="469"/>
        <v/>
      </c>
      <c r="AA2388" s="3" t="str">
        <f t="shared" si="470"/>
        <v/>
      </c>
      <c r="AB2388" s="249" t="str">
        <f t="shared" si="471"/>
        <v/>
      </c>
      <c r="AC2388" s="3" t="str">
        <f t="shared" si="472"/>
        <v/>
      </c>
      <c r="AD2388" s="5" t="str">
        <f t="shared" si="476"/>
        <v/>
      </c>
      <c r="AE2388" s="3" t="str">
        <f t="shared" si="473"/>
        <v/>
      </c>
      <c r="AF2388" s="3"/>
      <c r="AH2388">
        <f>MATCH(ROUND(M2388,0)&amp;ROUND(N2388,0),樣點!N:N,0)</f>
        <v>411</v>
      </c>
      <c r="AI2388" s="5">
        <f t="shared" si="474"/>
        <v>6.2499999767169356E-3</v>
      </c>
    </row>
    <row r="2389" spans="3:35">
      <c r="C2389" s="246" t="s">
        <v>1324</v>
      </c>
      <c r="D2389" s="246" t="s">
        <v>997</v>
      </c>
      <c r="E2389" s="246" t="s">
        <v>1001</v>
      </c>
      <c r="F2389" s="246" t="s">
        <v>1002</v>
      </c>
      <c r="G2389" s="246">
        <v>2019</v>
      </c>
      <c r="H2389" s="246">
        <v>6</v>
      </c>
      <c r="I2389" s="246">
        <v>14</v>
      </c>
      <c r="J2389" s="246">
        <v>2</v>
      </c>
      <c r="K2389" s="246" t="s">
        <v>1003</v>
      </c>
      <c r="L2389" s="247">
        <v>6</v>
      </c>
      <c r="M2389" s="246">
        <v>219197</v>
      </c>
      <c r="N2389" s="246">
        <v>2598506</v>
      </c>
      <c r="O2389" s="246">
        <v>8</v>
      </c>
      <c r="P2389" s="246">
        <v>55</v>
      </c>
      <c r="Q2389" s="246">
        <v>0</v>
      </c>
      <c r="R2389" s="246"/>
      <c r="S2389" s="246" t="s">
        <v>90</v>
      </c>
      <c r="T2389" s="246" t="s">
        <v>133</v>
      </c>
      <c r="U2389" s="246"/>
      <c r="V2389" t="str">
        <f>INDEX(樣區!H:H,MATCH(F2389,樣區!E:E,0))</f>
        <v>4月,6月</v>
      </c>
      <c r="W2389" s="3" t="str">
        <f t="shared" si="466"/>
        <v>Y</v>
      </c>
      <c r="X2389" s="3" t="str">
        <f t="shared" si="467"/>
        <v/>
      </c>
      <c r="Y2389" s="3" t="str">
        <f t="shared" si="468"/>
        <v/>
      </c>
      <c r="Z2389" s="3" t="str">
        <f t="shared" si="469"/>
        <v/>
      </c>
      <c r="AA2389" s="3" t="str">
        <f t="shared" si="470"/>
        <v/>
      </c>
      <c r="AB2389" s="249" t="str">
        <f t="shared" si="471"/>
        <v/>
      </c>
      <c r="AC2389" s="3" t="str">
        <f t="shared" si="472"/>
        <v/>
      </c>
      <c r="AD2389" s="5" t="str">
        <f t="shared" si="476"/>
        <v/>
      </c>
      <c r="AE2389" s="3" t="str">
        <f t="shared" si="473"/>
        <v/>
      </c>
      <c r="AF2389" s="3"/>
      <c r="AH2389">
        <f>MATCH(ROUND(M2389,0)&amp;ROUND(N2389,0),樣點!N:N,0)</f>
        <v>412</v>
      </c>
      <c r="AI2389" s="5" t="str">
        <f t="shared" si="474"/>
        <v/>
      </c>
    </row>
    <row r="2390" spans="3:35">
      <c r="C2390" s="246" t="s">
        <v>1324</v>
      </c>
      <c r="D2390" s="246" t="s">
        <v>997</v>
      </c>
      <c r="E2390" s="246" t="s">
        <v>1004</v>
      </c>
      <c r="F2390" s="246" t="s">
        <v>1005</v>
      </c>
      <c r="G2390" s="246">
        <v>2019</v>
      </c>
      <c r="H2390" s="246">
        <v>6</v>
      </c>
      <c r="I2390" s="246">
        <v>25</v>
      </c>
      <c r="J2390" s="246">
        <v>2</v>
      </c>
      <c r="K2390" s="246" t="s">
        <v>1006</v>
      </c>
      <c r="L2390" s="247">
        <v>1</v>
      </c>
      <c r="M2390" s="246">
        <v>223896</v>
      </c>
      <c r="N2390" s="246">
        <v>2597446</v>
      </c>
      <c r="O2390" s="246">
        <v>9</v>
      </c>
      <c r="P2390" s="246">
        <v>33</v>
      </c>
      <c r="Q2390" s="246">
        <v>0</v>
      </c>
      <c r="R2390" s="246"/>
      <c r="S2390" s="246" t="s">
        <v>90</v>
      </c>
      <c r="T2390" s="246" t="s">
        <v>133</v>
      </c>
      <c r="U2390" s="246"/>
      <c r="V2390" t="str">
        <f>INDEX(樣區!H:H,MATCH(F2390,樣區!E:E,0))</f>
        <v>4月,6月</v>
      </c>
      <c r="W2390" s="3" t="str">
        <f t="shared" si="466"/>
        <v>Y</v>
      </c>
      <c r="X2390" s="3" t="str">
        <f t="shared" si="467"/>
        <v/>
      </c>
      <c r="Y2390" s="3" t="str">
        <f t="shared" si="468"/>
        <v/>
      </c>
      <c r="Z2390" s="3" t="str">
        <f t="shared" si="469"/>
        <v/>
      </c>
      <c r="AA2390" s="3" t="str">
        <f t="shared" si="470"/>
        <v/>
      </c>
      <c r="AB2390" s="249" t="str">
        <f t="shared" si="471"/>
        <v/>
      </c>
      <c r="AC2390" s="3" t="str">
        <f t="shared" si="472"/>
        <v/>
      </c>
      <c r="AD2390" s="5" t="str">
        <f t="shared" si="476"/>
        <v/>
      </c>
      <c r="AE2390" s="3" t="str">
        <f t="shared" si="473"/>
        <v/>
      </c>
      <c r="AF2390" s="3"/>
      <c r="AH2390">
        <f>MATCH(ROUND(M2390,0)&amp;ROUND(N2390,0),樣點!N:N,0)</f>
        <v>413</v>
      </c>
      <c r="AI2390" s="5">
        <f t="shared" si="474"/>
        <v>6.9444439723156393E-3</v>
      </c>
    </row>
    <row r="2391" spans="3:35">
      <c r="C2391" s="246" t="s">
        <v>1324</v>
      </c>
      <c r="D2391" s="246" t="s">
        <v>997</v>
      </c>
      <c r="E2391" s="246" t="s">
        <v>1004</v>
      </c>
      <c r="F2391" s="246" t="s">
        <v>1005</v>
      </c>
      <c r="G2391" s="246">
        <v>2019</v>
      </c>
      <c r="H2391" s="246">
        <v>6</v>
      </c>
      <c r="I2391" s="246">
        <v>25</v>
      </c>
      <c r="J2391" s="246">
        <v>2</v>
      </c>
      <c r="K2391" s="246" t="s">
        <v>1006</v>
      </c>
      <c r="L2391" s="247">
        <v>2</v>
      </c>
      <c r="M2391" s="246">
        <v>223713</v>
      </c>
      <c r="N2391" s="246">
        <v>2597577</v>
      </c>
      <c r="O2391" s="246">
        <v>9</v>
      </c>
      <c r="P2391" s="246">
        <v>23</v>
      </c>
      <c r="Q2391" s="246">
        <v>0</v>
      </c>
      <c r="R2391" s="246"/>
      <c r="S2391" s="246" t="s">
        <v>90</v>
      </c>
      <c r="T2391" s="246" t="s">
        <v>32</v>
      </c>
      <c r="U2391" s="246"/>
      <c r="V2391" t="str">
        <f>INDEX(樣區!H:H,MATCH(F2391,樣區!E:E,0))</f>
        <v>4月,6月</v>
      </c>
      <c r="W2391" s="3" t="str">
        <f t="shared" si="466"/>
        <v>Y</v>
      </c>
      <c r="X2391" s="3" t="str">
        <f t="shared" si="467"/>
        <v/>
      </c>
      <c r="Y2391" s="3" t="str">
        <f t="shared" si="468"/>
        <v/>
      </c>
      <c r="Z2391" s="3" t="str">
        <f t="shared" si="469"/>
        <v/>
      </c>
      <c r="AA2391" s="3" t="str">
        <f t="shared" si="470"/>
        <v/>
      </c>
      <c r="AB2391" s="249" t="str">
        <f t="shared" si="471"/>
        <v/>
      </c>
      <c r="AC2391" s="3" t="str">
        <f t="shared" si="472"/>
        <v/>
      </c>
      <c r="AD2391" s="5" t="str">
        <f t="shared" si="476"/>
        <v/>
      </c>
      <c r="AE2391" s="3" t="str">
        <f t="shared" si="473"/>
        <v/>
      </c>
      <c r="AF2391" s="3"/>
      <c r="AH2391">
        <f>MATCH(ROUND(M2391,0)&amp;ROUND(N2391,0),樣點!N:N,0)</f>
        <v>414</v>
      </c>
      <c r="AI2391" s="5">
        <f t="shared" si="474"/>
        <v>5.5555560393258929E-3</v>
      </c>
    </row>
    <row r="2392" spans="3:35">
      <c r="C2392" s="246" t="s">
        <v>1324</v>
      </c>
      <c r="D2392" s="246" t="s">
        <v>997</v>
      </c>
      <c r="E2392" s="246" t="s">
        <v>1004</v>
      </c>
      <c r="F2392" s="246" t="s">
        <v>1005</v>
      </c>
      <c r="G2392" s="246">
        <v>2019</v>
      </c>
      <c r="H2392" s="246">
        <v>6</v>
      </c>
      <c r="I2392" s="246">
        <v>25</v>
      </c>
      <c r="J2392" s="246">
        <v>2</v>
      </c>
      <c r="K2392" s="246" t="s">
        <v>1006</v>
      </c>
      <c r="L2392" s="247">
        <v>3</v>
      </c>
      <c r="M2392" s="246">
        <v>223582</v>
      </c>
      <c r="N2392" s="246">
        <v>2597761</v>
      </c>
      <c r="O2392" s="246">
        <v>9</v>
      </c>
      <c r="P2392" s="246">
        <v>15</v>
      </c>
      <c r="Q2392" s="246">
        <v>0</v>
      </c>
      <c r="R2392" s="246"/>
      <c r="S2392" s="246" t="s">
        <v>90</v>
      </c>
      <c r="T2392" s="246" t="s">
        <v>32</v>
      </c>
      <c r="U2392" s="246"/>
      <c r="V2392" t="str">
        <f>INDEX(樣區!H:H,MATCH(F2392,樣區!E:E,0))</f>
        <v>4月,6月</v>
      </c>
      <c r="W2392" s="3" t="str">
        <f t="shared" si="466"/>
        <v>Y</v>
      </c>
      <c r="X2392" s="3" t="str">
        <f t="shared" si="467"/>
        <v/>
      </c>
      <c r="Y2392" s="3" t="str">
        <f t="shared" si="468"/>
        <v/>
      </c>
      <c r="Z2392" s="3" t="str">
        <f t="shared" si="469"/>
        <v/>
      </c>
      <c r="AA2392" s="3" t="str">
        <f t="shared" si="470"/>
        <v/>
      </c>
      <c r="AB2392" s="249" t="str">
        <f t="shared" si="471"/>
        <v/>
      </c>
      <c r="AC2392" s="3" t="str">
        <f t="shared" si="472"/>
        <v/>
      </c>
      <c r="AD2392" s="5" t="str">
        <f t="shared" si="476"/>
        <v/>
      </c>
      <c r="AE2392" s="3" t="str">
        <f t="shared" si="473"/>
        <v/>
      </c>
      <c r="AF2392" s="3"/>
      <c r="AH2392">
        <f>MATCH(ROUND(M2392,0)&amp;ROUND(N2392,0),樣點!N:N,0)</f>
        <v>415</v>
      </c>
      <c r="AI2392" s="5">
        <f t="shared" si="474"/>
        <v>2.1527778008021414E-2</v>
      </c>
    </row>
    <row r="2393" spans="3:35">
      <c r="C2393" s="246" t="s">
        <v>1324</v>
      </c>
      <c r="D2393" s="246" t="s">
        <v>997</v>
      </c>
      <c r="E2393" s="246" t="s">
        <v>1004</v>
      </c>
      <c r="F2393" s="246" t="s">
        <v>1005</v>
      </c>
      <c r="G2393" s="246">
        <v>2019</v>
      </c>
      <c r="H2393" s="246">
        <v>6</v>
      </c>
      <c r="I2393" s="246">
        <v>25</v>
      </c>
      <c r="J2393" s="246">
        <v>2</v>
      </c>
      <c r="K2393" s="246" t="s">
        <v>1006</v>
      </c>
      <c r="L2393" s="247">
        <v>4</v>
      </c>
      <c r="M2393" s="246">
        <v>224112</v>
      </c>
      <c r="N2393" s="246">
        <v>2597482</v>
      </c>
      <c r="O2393" s="246">
        <v>9</v>
      </c>
      <c r="P2393" s="246">
        <v>46</v>
      </c>
      <c r="Q2393" s="246">
        <v>0</v>
      </c>
      <c r="R2393" s="246"/>
      <c r="S2393" s="246" t="s">
        <v>90</v>
      </c>
      <c r="T2393" s="246" t="s">
        <v>32</v>
      </c>
      <c r="U2393" s="246"/>
      <c r="V2393" t="str">
        <f>INDEX(樣區!H:H,MATCH(F2393,樣區!E:E,0))</f>
        <v>4月,6月</v>
      </c>
      <c r="W2393" s="3" t="str">
        <f t="shared" si="466"/>
        <v>Y</v>
      </c>
      <c r="X2393" s="3" t="str">
        <f t="shared" si="467"/>
        <v/>
      </c>
      <c r="Y2393" s="3" t="str">
        <f t="shared" si="468"/>
        <v/>
      </c>
      <c r="Z2393" s="3" t="str">
        <f t="shared" si="469"/>
        <v/>
      </c>
      <c r="AA2393" s="3" t="str">
        <f t="shared" si="470"/>
        <v/>
      </c>
      <c r="AB2393" s="249" t="str">
        <f t="shared" si="471"/>
        <v/>
      </c>
      <c r="AC2393" s="3" t="str">
        <f t="shared" si="472"/>
        <v/>
      </c>
      <c r="AD2393" s="5" t="str">
        <f t="shared" si="476"/>
        <v>需計滿6分鐘</v>
      </c>
      <c r="AE2393" s="3" t="str">
        <f t="shared" si="473"/>
        <v/>
      </c>
      <c r="AF2393" s="3"/>
      <c r="AH2393">
        <f>MATCH(ROUND(M2393,0)&amp;ROUND(N2393,0),樣點!N:N,0)</f>
        <v>416</v>
      </c>
      <c r="AI2393" s="5">
        <f t="shared" si="474"/>
        <v>2.0833329763263464E-3</v>
      </c>
    </row>
    <row r="2394" spans="3:35">
      <c r="C2394" s="246" t="s">
        <v>1324</v>
      </c>
      <c r="D2394" s="246" t="s">
        <v>997</v>
      </c>
      <c r="E2394" s="246" t="s">
        <v>1004</v>
      </c>
      <c r="F2394" s="246" t="s">
        <v>1005</v>
      </c>
      <c r="G2394" s="246">
        <v>2019</v>
      </c>
      <c r="H2394" s="246">
        <v>6</v>
      </c>
      <c r="I2394" s="246">
        <v>25</v>
      </c>
      <c r="J2394" s="246">
        <v>2</v>
      </c>
      <c r="K2394" s="246" t="s">
        <v>1006</v>
      </c>
      <c r="L2394" s="247">
        <v>5</v>
      </c>
      <c r="M2394" s="246">
        <v>224140</v>
      </c>
      <c r="N2394" s="246">
        <v>2597706</v>
      </c>
      <c r="O2394" s="246">
        <v>9</v>
      </c>
      <c r="P2394" s="246">
        <v>43</v>
      </c>
      <c r="Q2394" s="246">
        <v>0</v>
      </c>
      <c r="R2394" s="246"/>
      <c r="S2394" s="246" t="s">
        <v>90</v>
      </c>
      <c r="T2394" s="246" t="s">
        <v>32</v>
      </c>
      <c r="U2394" s="246"/>
      <c r="V2394" t="str">
        <f>INDEX(樣區!H:H,MATCH(F2394,樣區!E:E,0))</f>
        <v>4月,6月</v>
      </c>
      <c r="W2394" s="3" t="str">
        <f t="shared" si="466"/>
        <v>Y</v>
      </c>
      <c r="X2394" s="3" t="str">
        <f t="shared" si="467"/>
        <v/>
      </c>
      <c r="Y2394" s="3" t="str">
        <f t="shared" si="468"/>
        <v/>
      </c>
      <c r="Z2394" s="3" t="str">
        <f t="shared" si="469"/>
        <v/>
      </c>
      <c r="AA2394" s="3" t="str">
        <f t="shared" si="470"/>
        <v/>
      </c>
      <c r="AB2394" s="249" t="str">
        <f t="shared" si="471"/>
        <v/>
      </c>
      <c r="AC2394" s="3" t="str">
        <f t="shared" si="472"/>
        <v/>
      </c>
      <c r="AD2394" s="5" t="str">
        <f t="shared" si="476"/>
        <v/>
      </c>
      <c r="AE2394" s="3" t="str">
        <f t="shared" si="473"/>
        <v/>
      </c>
      <c r="AF2394" s="3"/>
      <c r="AH2394">
        <f>MATCH(ROUND(M2394,0)&amp;ROUND(N2394,0),樣點!N:N,0)</f>
        <v>417</v>
      </c>
      <c r="AI2394" s="5">
        <f t="shared" si="474"/>
        <v>5.5555549915879965E-3</v>
      </c>
    </row>
    <row r="2395" spans="3:35">
      <c r="C2395" s="246" t="s">
        <v>1324</v>
      </c>
      <c r="D2395" s="246" t="s">
        <v>997</v>
      </c>
      <c r="E2395" s="246" t="s">
        <v>1004</v>
      </c>
      <c r="F2395" s="246" t="s">
        <v>1005</v>
      </c>
      <c r="G2395" s="246">
        <v>2019</v>
      </c>
      <c r="H2395" s="246">
        <v>6</v>
      </c>
      <c r="I2395" s="246">
        <v>25</v>
      </c>
      <c r="J2395" s="246">
        <v>2</v>
      </c>
      <c r="K2395" s="246" t="s">
        <v>1006</v>
      </c>
      <c r="L2395" s="247">
        <v>6</v>
      </c>
      <c r="M2395" s="246">
        <v>224091</v>
      </c>
      <c r="N2395" s="246">
        <v>2597917</v>
      </c>
      <c r="O2395" s="246">
        <v>9</v>
      </c>
      <c r="P2395" s="246">
        <v>51</v>
      </c>
      <c r="Q2395" s="246">
        <v>0</v>
      </c>
      <c r="R2395" s="246"/>
      <c r="S2395" s="246" t="s">
        <v>90</v>
      </c>
      <c r="T2395" s="246" t="s">
        <v>133</v>
      </c>
      <c r="U2395" s="246"/>
      <c r="V2395" t="str">
        <f>INDEX(樣區!H:H,MATCH(F2395,樣區!E:E,0))</f>
        <v>4月,6月</v>
      </c>
      <c r="W2395" s="3" t="str">
        <f t="shared" si="466"/>
        <v>Y</v>
      </c>
      <c r="X2395" s="3" t="str">
        <f t="shared" si="467"/>
        <v/>
      </c>
      <c r="Y2395" s="3" t="str">
        <f t="shared" si="468"/>
        <v/>
      </c>
      <c r="Z2395" s="3" t="str">
        <f t="shared" si="469"/>
        <v/>
      </c>
      <c r="AA2395" s="3" t="str">
        <f t="shared" si="470"/>
        <v/>
      </c>
      <c r="AB2395" s="249" t="str">
        <f t="shared" si="471"/>
        <v/>
      </c>
      <c r="AC2395" s="3" t="str">
        <f t="shared" si="472"/>
        <v/>
      </c>
      <c r="AD2395" s="5" t="str">
        <f t="shared" si="476"/>
        <v/>
      </c>
      <c r="AE2395" s="3" t="str">
        <f t="shared" si="473"/>
        <v/>
      </c>
      <c r="AF2395" s="3"/>
      <c r="AH2395">
        <f>MATCH(ROUND(M2395,0)&amp;ROUND(N2395,0),樣點!N:N,0)</f>
        <v>418</v>
      </c>
      <c r="AI2395" s="5" t="str">
        <f t="shared" si="474"/>
        <v/>
      </c>
    </row>
    <row r="2396" spans="3:35">
      <c r="C2396" s="246" t="s">
        <v>1324</v>
      </c>
      <c r="D2396" s="246" t="s">
        <v>997</v>
      </c>
      <c r="E2396" s="246" t="s">
        <v>1007</v>
      </c>
      <c r="F2396" s="246" t="s">
        <v>1008</v>
      </c>
      <c r="G2396" s="246">
        <v>2019</v>
      </c>
      <c r="H2396" s="246">
        <v>6</v>
      </c>
      <c r="I2396" s="246">
        <v>26</v>
      </c>
      <c r="J2396" s="246">
        <v>2</v>
      </c>
      <c r="K2396" s="246" t="s">
        <v>1009</v>
      </c>
      <c r="L2396" s="247">
        <v>1</v>
      </c>
      <c r="M2396" s="246">
        <v>214551</v>
      </c>
      <c r="N2396" s="246">
        <v>2594571</v>
      </c>
      <c r="O2396" s="246">
        <v>6</v>
      </c>
      <c r="P2396" s="246">
        <v>30</v>
      </c>
      <c r="Q2396" s="246">
        <v>0</v>
      </c>
      <c r="R2396" s="246"/>
      <c r="S2396" s="246" t="s">
        <v>90</v>
      </c>
      <c r="T2396" s="246" t="s">
        <v>32</v>
      </c>
      <c r="U2396" s="246"/>
      <c r="V2396" t="str">
        <f>INDEX(樣區!H:H,MATCH(F2396,樣區!E:E,0))</f>
        <v>3月,5月</v>
      </c>
      <c r="W2396" s="3" t="str">
        <f t="shared" si="466"/>
        <v>Y</v>
      </c>
      <c r="X2396" s="3" t="str">
        <f t="shared" si="467"/>
        <v/>
      </c>
      <c r="Y2396" s="3" t="str">
        <f t="shared" si="468"/>
        <v/>
      </c>
      <c r="Z2396" s="3" t="str">
        <f t="shared" si="469"/>
        <v/>
      </c>
      <c r="AA2396" s="3" t="str">
        <f t="shared" si="470"/>
        <v/>
      </c>
      <c r="AB2396" s="249" t="str">
        <f t="shared" si="471"/>
        <v/>
      </c>
      <c r="AC2396" s="3" t="str">
        <f t="shared" si="472"/>
        <v/>
      </c>
      <c r="AD2396" s="5" t="str">
        <f t="shared" si="476"/>
        <v/>
      </c>
      <c r="AE2396" s="3" t="str">
        <f t="shared" si="473"/>
        <v/>
      </c>
      <c r="AF2396" s="3"/>
      <c r="AH2396">
        <f>MATCH(ROUND(M2396,0)&amp;ROUND(N2396,0),樣點!N:N,0)</f>
        <v>419</v>
      </c>
      <c r="AI2396" s="5">
        <f t="shared" si="474"/>
        <v>1.0416666977107525E-2</v>
      </c>
    </row>
    <row r="2397" spans="3:35">
      <c r="C2397" s="246" t="s">
        <v>1324</v>
      </c>
      <c r="D2397" s="246" t="s">
        <v>997</v>
      </c>
      <c r="E2397" s="246" t="s">
        <v>1007</v>
      </c>
      <c r="F2397" s="246" t="s">
        <v>1008</v>
      </c>
      <c r="G2397" s="246">
        <v>2019</v>
      </c>
      <c r="H2397" s="246">
        <v>6</v>
      </c>
      <c r="I2397" s="246">
        <v>26</v>
      </c>
      <c r="J2397" s="246">
        <v>2</v>
      </c>
      <c r="K2397" s="246" t="s">
        <v>1009</v>
      </c>
      <c r="L2397" s="247">
        <v>2</v>
      </c>
      <c r="M2397" s="246">
        <v>214380</v>
      </c>
      <c r="N2397" s="246">
        <v>2594708</v>
      </c>
      <c r="O2397" s="246">
        <v>6</v>
      </c>
      <c r="P2397" s="246">
        <v>45</v>
      </c>
      <c r="Q2397" s="246">
        <v>0</v>
      </c>
      <c r="R2397" s="246"/>
      <c r="S2397" s="246" t="s">
        <v>90</v>
      </c>
      <c r="T2397" s="246" t="s">
        <v>133</v>
      </c>
      <c r="U2397" s="246"/>
      <c r="V2397" t="str">
        <f>INDEX(樣區!H:H,MATCH(F2397,樣區!E:E,0))</f>
        <v>3月,5月</v>
      </c>
      <c r="W2397" s="3" t="str">
        <f t="shared" si="466"/>
        <v>Y</v>
      </c>
      <c r="X2397" s="3" t="str">
        <f t="shared" si="467"/>
        <v/>
      </c>
      <c r="Y2397" s="3" t="str">
        <f t="shared" si="468"/>
        <v/>
      </c>
      <c r="Z2397" s="3" t="str">
        <f t="shared" si="469"/>
        <v/>
      </c>
      <c r="AA2397" s="3" t="str">
        <f t="shared" si="470"/>
        <v/>
      </c>
      <c r="AB2397" s="249" t="str">
        <f t="shared" si="471"/>
        <v/>
      </c>
      <c r="AC2397" s="3" t="str">
        <f t="shared" si="472"/>
        <v/>
      </c>
      <c r="AD2397" s="5" t="str">
        <f t="shared" si="476"/>
        <v/>
      </c>
      <c r="AE2397" s="3" t="str">
        <f t="shared" si="473"/>
        <v/>
      </c>
      <c r="AF2397" s="3"/>
      <c r="AH2397">
        <f>MATCH(ROUND(M2397,0)&amp;ROUND(N2397,0),樣點!N:N,0)</f>
        <v>420</v>
      </c>
      <c r="AI2397" s="5">
        <f t="shared" si="474"/>
        <v>1.0416665987577289E-2</v>
      </c>
    </row>
    <row r="2398" spans="3:35">
      <c r="C2398" s="246" t="s">
        <v>1324</v>
      </c>
      <c r="D2398" s="246" t="s">
        <v>997</v>
      </c>
      <c r="E2398" s="246" t="s">
        <v>1007</v>
      </c>
      <c r="F2398" s="246" t="s">
        <v>1008</v>
      </c>
      <c r="G2398" s="246">
        <v>2019</v>
      </c>
      <c r="H2398" s="246">
        <v>6</v>
      </c>
      <c r="I2398" s="246">
        <v>26</v>
      </c>
      <c r="J2398" s="246">
        <v>2</v>
      </c>
      <c r="K2398" s="246" t="s">
        <v>1009</v>
      </c>
      <c r="L2398" s="247">
        <v>3</v>
      </c>
      <c r="M2398" s="246">
        <v>214222</v>
      </c>
      <c r="N2398" s="246">
        <v>2594865</v>
      </c>
      <c r="O2398" s="246">
        <v>7</v>
      </c>
      <c r="P2398" s="246">
        <v>0</v>
      </c>
      <c r="Q2398" s="246">
        <v>0</v>
      </c>
      <c r="R2398" s="246"/>
      <c r="S2398" s="246" t="s">
        <v>90</v>
      </c>
      <c r="T2398" s="246" t="s">
        <v>133</v>
      </c>
      <c r="U2398" s="246"/>
      <c r="V2398" t="str">
        <f>INDEX(樣區!H:H,MATCH(F2398,樣區!E:E,0))</f>
        <v>3月,5月</v>
      </c>
      <c r="W2398" s="3" t="str">
        <f t="shared" si="466"/>
        <v>Y</v>
      </c>
      <c r="X2398" s="3" t="str">
        <f t="shared" si="467"/>
        <v/>
      </c>
      <c r="Y2398" s="3" t="str">
        <f t="shared" si="468"/>
        <v/>
      </c>
      <c r="Z2398" s="3" t="str">
        <f t="shared" si="469"/>
        <v/>
      </c>
      <c r="AA2398" s="3" t="str">
        <f t="shared" si="470"/>
        <v/>
      </c>
      <c r="AB2398" s="249" t="str">
        <f t="shared" si="471"/>
        <v/>
      </c>
      <c r="AC2398" s="3" t="str">
        <f t="shared" si="472"/>
        <v/>
      </c>
      <c r="AD2398" s="5" t="str">
        <f t="shared" si="476"/>
        <v/>
      </c>
      <c r="AE2398" s="3" t="str">
        <f t="shared" si="473"/>
        <v/>
      </c>
      <c r="AF2398" s="3"/>
      <c r="AH2398">
        <f>MATCH(ROUND(M2398,0)&amp;ROUND(N2398,0),樣點!N:N,0)</f>
        <v>421</v>
      </c>
      <c r="AI2398" s="5">
        <f t="shared" si="474"/>
        <v>1.0416667035315186E-2</v>
      </c>
    </row>
    <row r="2399" spans="3:35">
      <c r="C2399" s="246" t="s">
        <v>1324</v>
      </c>
      <c r="D2399" s="246" t="s">
        <v>997</v>
      </c>
      <c r="E2399" s="246" t="s">
        <v>1007</v>
      </c>
      <c r="F2399" s="246" t="s">
        <v>1008</v>
      </c>
      <c r="G2399" s="246">
        <v>2019</v>
      </c>
      <c r="H2399" s="246">
        <v>6</v>
      </c>
      <c r="I2399" s="246">
        <v>26</v>
      </c>
      <c r="J2399" s="246">
        <v>2</v>
      </c>
      <c r="K2399" s="246" t="s">
        <v>1009</v>
      </c>
      <c r="L2399" s="247">
        <v>4</v>
      </c>
      <c r="M2399" s="246">
        <v>214739</v>
      </c>
      <c r="N2399" s="246">
        <v>2594453</v>
      </c>
      <c r="O2399" s="246">
        <v>7</v>
      </c>
      <c r="P2399" s="246">
        <v>15</v>
      </c>
      <c r="Q2399" s="246">
        <v>0</v>
      </c>
      <c r="R2399" s="246"/>
      <c r="S2399" s="246" t="s">
        <v>90</v>
      </c>
      <c r="T2399" s="246" t="s">
        <v>133</v>
      </c>
      <c r="U2399" s="246"/>
      <c r="V2399" t="str">
        <f>INDEX(樣區!H:H,MATCH(F2399,樣區!E:E,0))</f>
        <v>3月,5月</v>
      </c>
      <c r="W2399" s="3" t="str">
        <f t="shared" si="466"/>
        <v>Y</v>
      </c>
      <c r="X2399" s="3" t="str">
        <f t="shared" si="467"/>
        <v/>
      </c>
      <c r="Y2399" s="3" t="str">
        <f t="shared" si="468"/>
        <v/>
      </c>
      <c r="Z2399" s="3" t="str">
        <f t="shared" si="469"/>
        <v/>
      </c>
      <c r="AA2399" s="3" t="str">
        <f t="shared" si="470"/>
        <v/>
      </c>
      <c r="AB2399" s="249" t="str">
        <f t="shared" si="471"/>
        <v/>
      </c>
      <c r="AC2399" s="3" t="str">
        <f t="shared" si="472"/>
        <v/>
      </c>
      <c r="AD2399" s="5" t="str">
        <f t="shared" si="476"/>
        <v/>
      </c>
      <c r="AE2399" s="3" t="str">
        <f t="shared" si="473"/>
        <v/>
      </c>
      <c r="AF2399" s="3"/>
      <c r="AH2399">
        <f>MATCH(ROUND(M2399,0)&amp;ROUND(N2399,0),樣點!N:N,0)</f>
        <v>422</v>
      </c>
      <c r="AI2399" s="5">
        <f t="shared" si="474"/>
        <v>1.0416666977107525E-2</v>
      </c>
    </row>
    <row r="2400" spans="3:35">
      <c r="C2400" s="246" t="s">
        <v>1324</v>
      </c>
      <c r="D2400" s="246" t="s">
        <v>997</v>
      </c>
      <c r="E2400" s="246" t="s">
        <v>1007</v>
      </c>
      <c r="F2400" s="246" t="s">
        <v>1008</v>
      </c>
      <c r="G2400" s="246">
        <v>2019</v>
      </c>
      <c r="H2400" s="246">
        <v>6</v>
      </c>
      <c r="I2400" s="246">
        <v>26</v>
      </c>
      <c r="J2400" s="246">
        <v>2</v>
      </c>
      <c r="K2400" s="246" t="s">
        <v>1009</v>
      </c>
      <c r="L2400" s="247">
        <v>5</v>
      </c>
      <c r="M2400" s="246">
        <v>214951</v>
      </c>
      <c r="N2400" s="246">
        <v>2594391</v>
      </c>
      <c r="O2400" s="246">
        <v>7</v>
      </c>
      <c r="P2400" s="246">
        <v>30</v>
      </c>
      <c r="Q2400" s="246">
        <v>0</v>
      </c>
      <c r="R2400" s="246"/>
      <c r="S2400" s="246" t="s">
        <v>90</v>
      </c>
      <c r="T2400" s="246" t="s">
        <v>133</v>
      </c>
      <c r="U2400" s="246"/>
      <c r="V2400" t="str">
        <f>INDEX(樣區!H:H,MATCH(F2400,樣區!E:E,0))</f>
        <v>3月,5月</v>
      </c>
      <c r="W2400" s="3" t="str">
        <f t="shared" si="466"/>
        <v>Y</v>
      </c>
      <c r="X2400" s="3" t="str">
        <f t="shared" si="467"/>
        <v/>
      </c>
      <c r="Y2400" s="3" t="str">
        <f t="shared" si="468"/>
        <v/>
      </c>
      <c r="Z2400" s="3" t="str">
        <f t="shared" si="469"/>
        <v/>
      </c>
      <c r="AA2400" s="3" t="str">
        <f t="shared" si="470"/>
        <v/>
      </c>
      <c r="AB2400" s="249" t="str">
        <f t="shared" si="471"/>
        <v/>
      </c>
      <c r="AC2400" s="3" t="str">
        <f t="shared" si="472"/>
        <v/>
      </c>
      <c r="AD2400" s="5" t="str">
        <f t="shared" si="476"/>
        <v/>
      </c>
      <c r="AE2400" s="3" t="str">
        <f t="shared" si="473"/>
        <v/>
      </c>
      <c r="AF2400" s="3"/>
      <c r="AH2400">
        <f>MATCH(ROUND(M2400,0)&amp;ROUND(N2400,0),樣點!N:N,0)</f>
        <v>423</v>
      </c>
      <c r="AI2400" s="5">
        <f t="shared" si="474"/>
        <v>1.0416665987577289E-2</v>
      </c>
    </row>
    <row r="2401" spans="3:35">
      <c r="C2401" s="246" t="s">
        <v>1324</v>
      </c>
      <c r="D2401" s="246" t="s">
        <v>997</v>
      </c>
      <c r="E2401" s="246" t="s">
        <v>1007</v>
      </c>
      <c r="F2401" s="246" t="s">
        <v>1008</v>
      </c>
      <c r="G2401" s="246">
        <v>2019</v>
      </c>
      <c r="H2401" s="246">
        <v>6</v>
      </c>
      <c r="I2401" s="246">
        <v>26</v>
      </c>
      <c r="J2401" s="246">
        <v>2</v>
      </c>
      <c r="K2401" s="246" t="s">
        <v>1009</v>
      </c>
      <c r="L2401" s="247">
        <v>6</v>
      </c>
      <c r="M2401" s="246">
        <v>215113</v>
      </c>
      <c r="N2401" s="246">
        <v>2594552</v>
      </c>
      <c r="O2401" s="246">
        <v>7</v>
      </c>
      <c r="P2401" s="246">
        <v>45</v>
      </c>
      <c r="Q2401" s="246">
        <v>0</v>
      </c>
      <c r="R2401" s="246"/>
      <c r="S2401" s="246" t="s">
        <v>90</v>
      </c>
      <c r="T2401" s="246" t="s">
        <v>230</v>
      </c>
      <c r="U2401" s="246"/>
      <c r="V2401" t="str">
        <f>INDEX(樣區!H:H,MATCH(F2401,樣區!E:E,0))</f>
        <v>3月,5月</v>
      </c>
      <c r="W2401" s="3" t="str">
        <f t="shared" si="466"/>
        <v>Y</v>
      </c>
      <c r="X2401" s="3" t="str">
        <f t="shared" si="467"/>
        <v/>
      </c>
      <c r="Y2401" s="3" t="str">
        <f t="shared" si="468"/>
        <v/>
      </c>
      <c r="Z2401" s="3" t="str">
        <f t="shared" si="469"/>
        <v/>
      </c>
      <c r="AA2401" s="3" t="str">
        <f t="shared" si="470"/>
        <v/>
      </c>
      <c r="AB2401" s="249" t="str">
        <f t="shared" si="471"/>
        <v/>
      </c>
      <c r="AC2401" s="3" t="str">
        <f t="shared" si="472"/>
        <v/>
      </c>
      <c r="AD2401" s="5" t="str">
        <f t="shared" si="476"/>
        <v/>
      </c>
      <c r="AE2401" s="3" t="str">
        <f t="shared" si="473"/>
        <v/>
      </c>
      <c r="AF2401" s="3"/>
      <c r="AH2401">
        <f>MATCH(ROUND(M2401,0)&amp;ROUND(N2401,0),樣點!N:N,0)</f>
        <v>424</v>
      </c>
      <c r="AI2401" s="5" t="str">
        <f t="shared" si="474"/>
        <v/>
      </c>
    </row>
    <row r="2402" spans="3:35">
      <c r="C2402" s="246" t="s">
        <v>1324</v>
      </c>
      <c r="D2402" s="246" t="s">
        <v>997</v>
      </c>
      <c r="E2402" s="246" t="s">
        <v>1010</v>
      </c>
      <c r="F2402" s="246" t="s">
        <v>1011</v>
      </c>
      <c r="G2402" s="246">
        <v>2019</v>
      </c>
      <c r="H2402" s="246">
        <v>6</v>
      </c>
      <c r="I2402" s="246">
        <v>10</v>
      </c>
      <c r="J2402" s="246">
        <v>2</v>
      </c>
      <c r="K2402" s="246" t="s">
        <v>1012</v>
      </c>
      <c r="L2402" s="247">
        <v>1</v>
      </c>
      <c r="M2402" s="246">
        <v>221887</v>
      </c>
      <c r="N2402" s="246">
        <v>2601199</v>
      </c>
      <c r="O2402" s="246">
        <v>9</v>
      </c>
      <c r="P2402" s="246">
        <v>20</v>
      </c>
      <c r="Q2402" s="246">
        <v>0</v>
      </c>
      <c r="R2402" s="246"/>
      <c r="S2402" s="246" t="s">
        <v>90</v>
      </c>
      <c r="T2402" s="246" t="s">
        <v>133</v>
      </c>
      <c r="U2402" s="246"/>
      <c r="V2402" t="str">
        <f>INDEX(樣區!H:H,MATCH(F2402,樣區!E:E,0))</f>
        <v>4月,6月</v>
      </c>
      <c r="W2402" s="3" t="str">
        <f t="shared" si="466"/>
        <v>Y</v>
      </c>
      <c r="X2402" s="3" t="str">
        <f t="shared" si="467"/>
        <v/>
      </c>
      <c r="Y2402" s="3" t="str">
        <f t="shared" si="468"/>
        <v/>
      </c>
      <c r="Z2402" s="3" t="str">
        <f t="shared" si="469"/>
        <v/>
      </c>
      <c r="AA2402" s="3" t="str">
        <f t="shared" si="470"/>
        <v/>
      </c>
      <c r="AB2402" s="249" t="str">
        <f t="shared" si="471"/>
        <v/>
      </c>
      <c r="AC2402" s="3" t="str">
        <f t="shared" si="472"/>
        <v/>
      </c>
      <c r="AD2402" s="5" t="str">
        <f t="shared" si="476"/>
        <v>需計滿6分鐘</v>
      </c>
      <c r="AE2402" s="3" t="str">
        <f t="shared" si="473"/>
        <v/>
      </c>
      <c r="AF2402" s="3"/>
      <c r="AH2402">
        <f>MATCH(ROUND(M2402,0)&amp;ROUND(N2402,0),樣點!N:N,0)</f>
        <v>425</v>
      </c>
      <c r="AI2402" s="5">
        <f t="shared" si="474"/>
        <v>3.4722230047918856E-3</v>
      </c>
    </row>
    <row r="2403" spans="3:35">
      <c r="C2403" s="246" t="s">
        <v>1324</v>
      </c>
      <c r="D2403" s="246" t="s">
        <v>997</v>
      </c>
      <c r="E2403" s="246" t="s">
        <v>1010</v>
      </c>
      <c r="F2403" s="246" t="s">
        <v>1011</v>
      </c>
      <c r="G2403" s="246">
        <v>2019</v>
      </c>
      <c r="H2403" s="246">
        <v>6</v>
      </c>
      <c r="I2403" s="246">
        <v>10</v>
      </c>
      <c r="J2403" s="246">
        <v>2</v>
      </c>
      <c r="K2403" s="246" t="s">
        <v>1012</v>
      </c>
      <c r="L2403" s="247">
        <v>2</v>
      </c>
      <c r="M2403" s="246">
        <v>222080</v>
      </c>
      <c r="N2403" s="246">
        <v>2601082</v>
      </c>
      <c r="O2403" s="246">
        <v>9</v>
      </c>
      <c r="P2403" s="246">
        <v>25</v>
      </c>
      <c r="Q2403" s="246">
        <v>0</v>
      </c>
      <c r="R2403" s="246"/>
      <c r="S2403" s="246" t="s">
        <v>90</v>
      </c>
      <c r="T2403" s="246" t="s">
        <v>133</v>
      </c>
      <c r="U2403" s="246"/>
      <c r="V2403" t="str">
        <f>INDEX(樣區!H:H,MATCH(F2403,樣區!E:E,0))</f>
        <v>4月,6月</v>
      </c>
      <c r="W2403" s="3" t="str">
        <f t="shared" si="466"/>
        <v>Y</v>
      </c>
      <c r="X2403" s="3" t="str">
        <f t="shared" si="467"/>
        <v/>
      </c>
      <c r="Y2403" s="3" t="str">
        <f t="shared" si="468"/>
        <v/>
      </c>
      <c r="Z2403" s="3" t="str">
        <f t="shared" si="469"/>
        <v/>
      </c>
      <c r="AA2403" s="3" t="str">
        <f t="shared" si="470"/>
        <v/>
      </c>
      <c r="AB2403" s="249" t="str">
        <f t="shared" si="471"/>
        <v/>
      </c>
      <c r="AC2403" s="3" t="str">
        <f t="shared" si="472"/>
        <v/>
      </c>
      <c r="AD2403" s="5" t="str">
        <f t="shared" si="476"/>
        <v>需計滿6分鐘</v>
      </c>
      <c r="AE2403" s="3" t="str">
        <f t="shared" si="473"/>
        <v/>
      </c>
      <c r="AF2403" s="3"/>
      <c r="AH2403">
        <f>MATCH(ROUND(M2403,0)&amp;ROUND(N2403,0),樣點!N:N,0)</f>
        <v>426</v>
      </c>
      <c r="AI2403" s="5">
        <f t="shared" si="474"/>
        <v>3.4722220152616501E-3</v>
      </c>
    </row>
    <row r="2404" spans="3:35">
      <c r="C2404" s="246" t="s">
        <v>1324</v>
      </c>
      <c r="D2404" s="246" t="s">
        <v>997</v>
      </c>
      <c r="E2404" s="246" t="s">
        <v>1010</v>
      </c>
      <c r="F2404" s="246" t="s">
        <v>1011</v>
      </c>
      <c r="G2404" s="246">
        <v>2019</v>
      </c>
      <c r="H2404" s="246">
        <v>6</v>
      </c>
      <c r="I2404" s="246">
        <v>10</v>
      </c>
      <c r="J2404" s="246">
        <v>2</v>
      </c>
      <c r="K2404" s="246" t="s">
        <v>1012</v>
      </c>
      <c r="L2404" s="247">
        <v>3</v>
      </c>
      <c r="M2404" s="246">
        <v>221894</v>
      </c>
      <c r="N2404" s="246">
        <v>2600960</v>
      </c>
      <c r="O2404" s="246">
        <v>9</v>
      </c>
      <c r="P2404" s="246">
        <v>30</v>
      </c>
      <c r="Q2404" s="246">
        <v>0</v>
      </c>
      <c r="R2404" s="246"/>
      <c r="S2404" s="246" t="s">
        <v>90</v>
      </c>
      <c r="T2404" s="246" t="s">
        <v>133</v>
      </c>
      <c r="U2404" s="246"/>
      <c r="V2404" t="str">
        <f>INDEX(樣區!H:H,MATCH(F2404,樣區!E:E,0))</f>
        <v>4月,6月</v>
      </c>
      <c r="W2404" s="3" t="str">
        <f t="shared" si="466"/>
        <v>Y</v>
      </c>
      <c r="X2404" s="3" t="str">
        <f t="shared" si="467"/>
        <v/>
      </c>
      <c r="Y2404" s="3" t="str">
        <f t="shared" si="468"/>
        <v/>
      </c>
      <c r="Z2404" s="3" t="str">
        <f t="shared" si="469"/>
        <v/>
      </c>
      <c r="AA2404" s="3" t="str">
        <f t="shared" si="470"/>
        <v/>
      </c>
      <c r="AB2404" s="249" t="str">
        <f t="shared" si="471"/>
        <v/>
      </c>
      <c r="AC2404" s="3" t="str">
        <f t="shared" si="472"/>
        <v/>
      </c>
      <c r="AD2404" s="5" t="str">
        <f t="shared" si="476"/>
        <v>需計滿6分鐘</v>
      </c>
      <c r="AE2404" s="3" t="str">
        <f t="shared" si="473"/>
        <v/>
      </c>
      <c r="AF2404" s="3"/>
      <c r="AH2404">
        <f>MATCH(ROUND(M2404,0)&amp;ROUND(N2404,0),樣點!N:N,0)</f>
        <v>427</v>
      </c>
      <c r="AI2404" s="5">
        <f t="shared" si="474"/>
        <v>3.4722219570539892E-3</v>
      </c>
    </row>
    <row r="2405" spans="3:35">
      <c r="C2405" s="246" t="s">
        <v>1324</v>
      </c>
      <c r="D2405" s="246" t="s">
        <v>997</v>
      </c>
      <c r="E2405" s="246" t="s">
        <v>1010</v>
      </c>
      <c r="F2405" s="246" t="s">
        <v>1011</v>
      </c>
      <c r="G2405" s="246">
        <v>2019</v>
      </c>
      <c r="H2405" s="246">
        <v>6</v>
      </c>
      <c r="I2405" s="246">
        <v>10</v>
      </c>
      <c r="J2405" s="246">
        <v>2</v>
      </c>
      <c r="K2405" s="246" t="s">
        <v>1012</v>
      </c>
      <c r="L2405" s="247">
        <v>4</v>
      </c>
      <c r="M2405" s="246">
        <v>221743</v>
      </c>
      <c r="N2405" s="246">
        <v>2600792</v>
      </c>
      <c r="O2405" s="246">
        <v>9</v>
      </c>
      <c r="P2405" s="246">
        <v>35</v>
      </c>
      <c r="Q2405" s="246">
        <v>0</v>
      </c>
      <c r="R2405" s="246"/>
      <c r="S2405" s="246" t="s">
        <v>90</v>
      </c>
      <c r="T2405" s="246" t="s">
        <v>133</v>
      </c>
      <c r="U2405" s="246"/>
      <c r="V2405" t="str">
        <f>INDEX(樣區!H:H,MATCH(F2405,樣區!E:E,0))</f>
        <v>4月,6月</v>
      </c>
      <c r="W2405" s="3" t="str">
        <f t="shared" si="466"/>
        <v>Y</v>
      </c>
      <c r="X2405" s="3" t="str">
        <f t="shared" si="467"/>
        <v/>
      </c>
      <c r="Y2405" s="3" t="str">
        <f t="shared" si="468"/>
        <v/>
      </c>
      <c r="Z2405" s="3" t="str">
        <f t="shared" si="469"/>
        <v/>
      </c>
      <c r="AA2405" s="3" t="str">
        <f t="shared" si="470"/>
        <v/>
      </c>
      <c r="AB2405" s="249" t="str">
        <f t="shared" si="471"/>
        <v/>
      </c>
      <c r="AC2405" s="3" t="str">
        <f t="shared" si="472"/>
        <v/>
      </c>
      <c r="AD2405" s="5" t="str">
        <f t="shared" si="476"/>
        <v>需計滿6分鐘</v>
      </c>
      <c r="AE2405" s="3" t="str">
        <f t="shared" si="473"/>
        <v/>
      </c>
      <c r="AF2405" s="3"/>
      <c r="AH2405">
        <f>MATCH(ROUND(M2405,0)&amp;ROUND(N2405,0),樣點!N:N,0)</f>
        <v>428</v>
      </c>
      <c r="AI2405" s="5">
        <f t="shared" si="474"/>
        <v>3.4722220152616501E-3</v>
      </c>
    </row>
    <row r="2406" spans="3:35">
      <c r="C2406" s="246" t="s">
        <v>1324</v>
      </c>
      <c r="D2406" s="246" t="s">
        <v>997</v>
      </c>
      <c r="E2406" s="246" t="s">
        <v>1010</v>
      </c>
      <c r="F2406" s="246" t="s">
        <v>1011</v>
      </c>
      <c r="G2406" s="246">
        <v>2019</v>
      </c>
      <c r="H2406" s="246">
        <v>6</v>
      </c>
      <c r="I2406" s="246">
        <v>10</v>
      </c>
      <c r="J2406" s="246">
        <v>2</v>
      </c>
      <c r="K2406" s="246" t="s">
        <v>1012</v>
      </c>
      <c r="L2406" s="247">
        <v>5</v>
      </c>
      <c r="M2406" s="246">
        <v>221923</v>
      </c>
      <c r="N2406" s="246">
        <v>2601452</v>
      </c>
      <c r="O2406" s="246">
        <v>9</v>
      </c>
      <c r="P2406" s="246">
        <v>40</v>
      </c>
      <c r="Q2406" s="246">
        <v>0</v>
      </c>
      <c r="R2406" s="246"/>
      <c r="S2406" s="246" t="s">
        <v>90</v>
      </c>
      <c r="T2406" s="246" t="s">
        <v>133</v>
      </c>
      <c r="U2406" s="246"/>
      <c r="V2406" t="str">
        <f>INDEX(樣區!H:H,MATCH(F2406,樣區!E:E,0))</f>
        <v>4月,6月</v>
      </c>
      <c r="W2406" s="3" t="str">
        <f t="shared" si="466"/>
        <v>Y</v>
      </c>
      <c r="X2406" s="3" t="str">
        <f t="shared" si="467"/>
        <v/>
      </c>
      <c r="Y2406" s="3" t="str">
        <f t="shared" si="468"/>
        <v/>
      </c>
      <c r="Z2406" s="3" t="str">
        <f t="shared" si="469"/>
        <v/>
      </c>
      <c r="AA2406" s="3" t="str">
        <f t="shared" si="470"/>
        <v/>
      </c>
      <c r="AB2406" s="249" t="str">
        <f t="shared" si="471"/>
        <v/>
      </c>
      <c r="AC2406" s="3" t="str">
        <f t="shared" si="472"/>
        <v/>
      </c>
      <c r="AD2406" s="5" t="str">
        <f t="shared" si="476"/>
        <v/>
      </c>
      <c r="AE2406" s="3" t="str">
        <f t="shared" si="473"/>
        <v/>
      </c>
      <c r="AF2406" s="3"/>
      <c r="AH2406">
        <f>MATCH(ROUND(M2406,0)&amp;ROUND(N2406,0),樣點!N:N,0)</f>
        <v>429</v>
      </c>
      <c r="AI2406" s="5">
        <f t="shared" si="474"/>
        <v>6.9444450200535357E-3</v>
      </c>
    </row>
    <row r="2407" spans="3:35">
      <c r="C2407" s="246" t="s">
        <v>1324</v>
      </c>
      <c r="D2407" s="246" t="s">
        <v>997</v>
      </c>
      <c r="E2407" s="246" t="s">
        <v>1010</v>
      </c>
      <c r="F2407" s="246" t="s">
        <v>1011</v>
      </c>
      <c r="G2407" s="246">
        <v>2019</v>
      </c>
      <c r="H2407" s="246">
        <v>6</v>
      </c>
      <c r="I2407" s="246">
        <v>10</v>
      </c>
      <c r="J2407" s="246">
        <v>2</v>
      </c>
      <c r="K2407" s="246" t="s">
        <v>1012</v>
      </c>
      <c r="L2407" s="247">
        <v>6</v>
      </c>
      <c r="M2407" s="246">
        <v>222203</v>
      </c>
      <c r="N2407" s="246">
        <v>2601442</v>
      </c>
      <c r="O2407" s="246">
        <v>9</v>
      </c>
      <c r="P2407" s="246">
        <v>50</v>
      </c>
      <c r="Q2407" s="246">
        <v>0</v>
      </c>
      <c r="R2407" s="246"/>
      <c r="S2407" s="246" t="s">
        <v>90</v>
      </c>
      <c r="T2407" s="246" t="s">
        <v>133</v>
      </c>
      <c r="U2407" s="246"/>
      <c r="V2407" t="str">
        <f>INDEX(樣區!H:H,MATCH(F2407,樣區!E:E,0))</f>
        <v>4月,6月</v>
      </c>
      <c r="W2407" s="3" t="str">
        <f t="shared" si="466"/>
        <v>Y</v>
      </c>
      <c r="X2407" s="3" t="str">
        <f t="shared" si="467"/>
        <v/>
      </c>
      <c r="Y2407" s="3" t="str">
        <f t="shared" si="468"/>
        <v/>
      </c>
      <c r="Z2407" s="3" t="str">
        <f t="shared" si="469"/>
        <v/>
      </c>
      <c r="AA2407" s="3" t="str">
        <f t="shared" si="470"/>
        <v/>
      </c>
      <c r="AB2407" s="249" t="str">
        <f t="shared" si="471"/>
        <v/>
      </c>
      <c r="AC2407" s="3" t="str">
        <f t="shared" si="472"/>
        <v/>
      </c>
      <c r="AD2407" s="5" t="str">
        <f t="shared" si="476"/>
        <v/>
      </c>
      <c r="AE2407" s="3" t="str">
        <f t="shared" si="473"/>
        <v/>
      </c>
      <c r="AF2407" s="3"/>
      <c r="AH2407">
        <f>MATCH(ROUND(M2407,0)&amp;ROUND(N2407,0),樣點!N:N,0)</f>
        <v>430</v>
      </c>
      <c r="AI2407" s="5" t="str">
        <f t="shared" si="474"/>
        <v/>
      </c>
    </row>
    <row r="2408" spans="3:35">
      <c r="C2408" s="246" t="s">
        <v>1324</v>
      </c>
      <c r="D2408" s="246" t="s">
        <v>997</v>
      </c>
      <c r="E2408" s="246" t="s">
        <v>1013</v>
      </c>
      <c r="F2408" s="246" t="s">
        <v>1014</v>
      </c>
      <c r="G2408" s="246">
        <v>2019</v>
      </c>
      <c r="H2408" s="246">
        <v>6</v>
      </c>
      <c r="I2408" s="246">
        <v>10</v>
      </c>
      <c r="J2408" s="246">
        <v>2</v>
      </c>
      <c r="K2408" s="246" t="s">
        <v>1015</v>
      </c>
      <c r="L2408" s="247">
        <v>1</v>
      </c>
      <c r="M2408" s="246">
        <v>224371</v>
      </c>
      <c r="N2408" s="246">
        <v>2607211</v>
      </c>
      <c r="O2408" s="246">
        <v>9</v>
      </c>
      <c r="P2408" s="246">
        <v>16</v>
      </c>
      <c r="Q2408" s="246">
        <v>0</v>
      </c>
      <c r="R2408" s="246"/>
      <c r="S2408" s="246" t="s">
        <v>90</v>
      </c>
      <c r="T2408" s="246" t="s">
        <v>26</v>
      </c>
      <c r="U2408" s="246"/>
      <c r="V2408" t="str">
        <f>INDEX(樣區!H:H,MATCH(F2408,樣區!E:E,0))</f>
        <v>3月,5月</v>
      </c>
      <c r="W2408" s="3" t="str">
        <f t="shared" si="466"/>
        <v>Y</v>
      </c>
      <c r="X2408" s="3" t="str">
        <f t="shared" si="467"/>
        <v/>
      </c>
      <c r="Y2408" s="3" t="str">
        <f t="shared" si="468"/>
        <v/>
      </c>
      <c r="Z2408" s="3" t="str">
        <f t="shared" si="469"/>
        <v/>
      </c>
      <c r="AA2408" s="3" t="str">
        <f t="shared" si="470"/>
        <v/>
      </c>
      <c r="AB2408" s="249" t="str">
        <f t="shared" si="471"/>
        <v/>
      </c>
      <c r="AC2408" s="3" t="str">
        <f t="shared" si="472"/>
        <v/>
      </c>
      <c r="AD2408" s="5" t="str">
        <f t="shared" si="476"/>
        <v/>
      </c>
      <c r="AE2408" s="3" t="str">
        <f t="shared" si="473"/>
        <v/>
      </c>
      <c r="AF2408" s="3"/>
      <c r="AH2408">
        <f>MATCH(ROUND(M2408,0)&amp;ROUND(N2408,0),樣點!N:N,0)</f>
        <v>431</v>
      </c>
      <c r="AI2408" s="5">
        <f t="shared" si="474"/>
        <v>5.555555981118232E-3</v>
      </c>
    </row>
    <row r="2409" spans="3:35">
      <c r="C2409" s="246" t="s">
        <v>1324</v>
      </c>
      <c r="D2409" s="246" t="s">
        <v>997</v>
      </c>
      <c r="E2409" s="246" t="s">
        <v>1013</v>
      </c>
      <c r="F2409" s="246" t="s">
        <v>1014</v>
      </c>
      <c r="G2409" s="246">
        <v>2019</v>
      </c>
      <c r="H2409" s="246">
        <v>6</v>
      </c>
      <c r="I2409" s="246">
        <v>10</v>
      </c>
      <c r="J2409" s="246">
        <v>2</v>
      </c>
      <c r="K2409" s="246" t="s">
        <v>1015</v>
      </c>
      <c r="L2409" s="247">
        <v>2</v>
      </c>
      <c r="M2409" s="246">
        <v>224530</v>
      </c>
      <c r="N2409" s="246">
        <v>2607369</v>
      </c>
      <c r="O2409" s="246">
        <v>9</v>
      </c>
      <c r="P2409" s="246">
        <v>8</v>
      </c>
      <c r="Q2409" s="246">
        <v>0</v>
      </c>
      <c r="R2409" s="246"/>
      <c r="S2409" s="246" t="s">
        <v>90</v>
      </c>
      <c r="T2409" s="246" t="s">
        <v>26</v>
      </c>
      <c r="U2409" s="246"/>
      <c r="V2409" t="str">
        <f>INDEX(樣區!H:H,MATCH(F2409,樣區!E:E,0))</f>
        <v>3月,5月</v>
      </c>
      <c r="W2409" s="3" t="str">
        <f t="shared" si="466"/>
        <v>Y</v>
      </c>
      <c r="X2409" s="3" t="str">
        <f t="shared" si="467"/>
        <v/>
      </c>
      <c r="Y2409" s="3" t="str">
        <f t="shared" si="468"/>
        <v/>
      </c>
      <c r="Z2409" s="3" t="str">
        <f t="shared" si="469"/>
        <v/>
      </c>
      <c r="AA2409" s="3" t="str">
        <f t="shared" si="470"/>
        <v/>
      </c>
      <c r="AB2409" s="249" t="str">
        <f t="shared" si="471"/>
        <v/>
      </c>
      <c r="AC2409" s="3" t="str">
        <f t="shared" si="472"/>
        <v/>
      </c>
      <c r="AD2409" s="5" t="str">
        <f t="shared" si="476"/>
        <v/>
      </c>
      <c r="AE2409" s="3" t="str">
        <f t="shared" si="473"/>
        <v/>
      </c>
      <c r="AF2409" s="3"/>
      <c r="AH2409">
        <f>MATCH(ROUND(M2409,0)&amp;ROUND(N2409,0),樣點!N:N,0)</f>
        <v>432</v>
      </c>
      <c r="AI2409" s="5">
        <f t="shared" si="474"/>
        <v>1.0416667035315186E-2</v>
      </c>
    </row>
    <row r="2410" spans="3:35">
      <c r="C2410" s="246" t="s">
        <v>1324</v>
      </c>
      <c r="D2410" s="246" t="s">
        <v>997</v>
      </c>
      <c r="E2410" s="246" t="s">
        <v>1013</v>
      </c>
      <c r="F2410" s="246" t="s">
        <v>1014</v>
      </c>
      <c r="G2410" s="246">
        <v>2019</v>
      </c>
      <c r="H2410" s="246">
        <v>6</v>
      </c>
      <c r="I2410" s="246">
        <v>10</v>
      </c>
      <c r="J2410" s="246">
        <v>2</v>
      </c>
      <c r="K2410" s="246" t="s">
        <v>1015</v>
      </c>
      <c r="L2410" s="247">
        <v>3</v>
      </c>
      <c r="M2410" s="246">
        <v>224345</v>
      </c>
      <c r="N2410" s="246">
        <v>2606993</v>
      </c>
      <c r="O2410" s="246">
        <v>9</v>
      </c>
      <c r="P2410" s="246">
        <v>23</v>
      </c>
      <c r="Q2410" s="246">
        <v>0</v>
      </c>
      <c r="R2410" s="246"/>
      <c r="S2410" s="246" t="s">
        <v>90</v>
      </c>
      <c r="T2410" s="246" t="s">
        <v>133</v>
      </c>
      <c r="U2410" s="246"/>
      <c r="V2410" t="str">
        <f>INDEX(樣區!H:H,MATCH(F2410,樣區!E:E,0))</f>
        <v>3月,5月</v>
      </c>
      <c r="W2410" s="3" t="str">
        <f t="shared" si="466"/>
        <v>Y</v>
      </c>
      <c r="X2410" s="3" t="str">
        <f t="shared" si="467"/>
        <v/>
      </c>
      <c r="Y2410" s="3" t="str">
        <f t="shared" si="468"/>
        <v/>
      </c>
      <c r="Z2410" s="3" t="str">
        <f t="shared" si="469"/>
        <v/>
      </c>
      <c r="AA2410" s="3" t="str">
        <f t="shared" si="470"/>
        <v/>
      </c>
      <c r="AB2410" s="249" t="str">
        <f t="shared" si="471"/>
        <v/>
      </c>
      <c r="AC2410" s="3" t="str">
        <f t="shared" si="472"/>
        <v/>
      </c>
      <c r="AD2410" s="5" t="str">
        <f t="shared" si="476"/>
        <v/>
      </c>
      <c r="AE2410" s="3" t="str">
        <f t="shared" si="473"/>
        <v/>
      </c>
      <c r="AF2410" s="3"/>
      <c r="AH2410">
        <f>MATCH(ROUND(M2410,0)&amp;ROUND(N2410,0),樣點!N:N,0)</f>
        <v>433</v>
      </c>
      <c r="AI2410" s="5">
        <f t="shared" si="474"/>
        <v>5.5555549915879965E-3</v>
      </c>
    </row>
    <row r="2411" spans="3:35">
      <c r="C2411" s="246" t="s">
        <v>1324</v>
      </c>
      <c r="D2411" s="246" t="s">
        <v>997</v>
      </c>
      <c r="E2411" s="246" t="s">
        <v>1013</v>
      </c>
      <c r="F2411" s="246" t="s">
        <v>1014</v>
      </c>
      <c r="G2411" s="246">
        <v>2019</v>
      </c>
      <c r="H2411" s="246">
        <v>6</v>
      </c>
      <c r="I2411" s="246">
        <v>10</v>
      </c>
      <c r="J2411" s="246">
        <v>2</v>
      </c>
      <c r="K2411" s="246" t="s">
        <v>1015</v>
      </c>
      <c r="L2411" s="247">
        <v>4</v>
      </c>
      <c r="M2411" s="246">
        <v>224497</v>
      </c>
      <c r="N2411" s="246">
        <v>2606831</v>
      </c>
      <c r="O2411" s="246">
        <v>9</v>
      </c>
      <c r="P2411" s="246">
        <v>31</v>
      </c>
      <c r="Q2411" s="246">
        <v>0</v>
      </c>
      <c r="R2411" s="246"/>
      <c r="S2411" s="246" t="s">
        <v>90</v>
      </c>
      <c r="T2411" s="246" t="s">
        <v>230</v>
      </c>
      <c r="U2411" s="246"/>
      <c r="V2411" t="str">
        <f>INDEX(樣區!H:H,MATCH(F2411,樣區!E:E,0))</f>
        <v>3月,5月</v>
      </c>
      <c r="W2411" s="3" t="str">
        <f t="shared" si="466"/>
        <v>Y</v>
      </c>
      <c r="X2411" s="3" t="str">
        <f t="shared" si="467"/>
        <v/>
      </c>
      <c r="Y2411" s="3" t="str">
        <f t="shared" si="468"/>
        <v/>
      </c>
      <c r="Z2411" s="3" t="str">
        <f t="shared" si="469"/>
        <v/>
      </c>
      <c r="AA2411" s="3" t="str">
        <f t="shared" si="470"/>
        <v/>
      </c>
      <c r="AB2411" s="249" t="str">
        <f t="shared" si="471"/>
        <v/>
      </c>
      <c r="AC2411" s="3" t="str">
        <f t="shared" si="472"/>
        <v/>
      </c>
      <c r="AD2411" s="5" t="str">
        <f t="shared" si="476"/>
        <v/>
      </c>
      <c r="AE2411" s="3" t="str">
        <f t="shared" si="473"/>
        <v/>
      </c>
      <c r="AF2411" s="3"/>
      <c r="AH2411">
        <f>MATCH(ROUND(M2411,0)&amp;ROUND(N2411,0),樣點!N:N,0)</f>
        <v>434</v>
      </c>
      <c r="AI2411" s="5">
        <f t="shared" si="474"/>
        <v>5.555555981118232E-3</v>
      </c>
    </row>
    <row r="2412" spans="3:35">
      <c r="C2412" s="246" t="s">
        <v>1324</v>
      </c>
      <c r="D2412" s="246" t="s">
        <v>997</v>
      </c>
      <c r="E2412" s="246" t="s">
        <v>1013</v>
      </c>
      <c r="F2412" s="246" t="s">
        <v>1014</v>
      </c>
      <c r="G2412" s="246">
        <v>2019</v>
      </c>
      <c r="H2412" s="246">
        <v>6</v>
      </c>
      <c r="I2412" s="246">
        <v>10</v>
      </c>
      <c r="J2412" s="246">
        <v>2</v>
      </c>
      <c r="K2412" s="246" t="s">
        <v>1015</v>
      </c>
      <c r="L2412" s="247">
        <v>5</v>
      </c>
      <c r="M2412" s="246">
        <v>224722</v>
      </c>
      <c r="N2412" s="246">
        <v>2606830</v>
      </c>
      <c r="O2412" s="246">
        <v>9</v>
      </c>
      <c r="P2412" s="246">
        <v>39</v>
      </c>
      <c r="Q2412" s="246">
        <v>0</v>
      </c>
      <c r="R2412" s="246"/>
      <c r="S2412" s="246" t="s">
        <v>90</v>
      </c>
      <c r="T2412" s="246" t="s">
        <v>26</v>
      </c>
      <c r="U2412" s="246"/>
      <c r="V2412" t="str">
        <f>INDEX(樣區!H:H,MATCH(F2412,樣區!E:E,0))</f>
        <v>3月,5月</v>
      </c>
      <c r="W2412" s="3" t="str">
        <f t="shared" si="466"/>
        <v>Y</v>
      </c>
      <c r="X2412" s="3" t="str">
        <f t="shared" si="467"/>
        <v/>
      </c>
      <c r="Y2412" s="3" t="str">
        <f t="shared" si="468"/>
        <v/>
      </c>
      <c r="Z2412" s="3" t="str">
        <f t="shared" si="469"/>
        <v/>
      </c>
      <c r="AA2412" s="3" t="str">
        <f t="shared" si="470"/>
        <v/>
      </c>
      <c r="AB2412" s="249" t="str">
        <f t="shared" si="471"/>
        <v/>
      </c>
      <c r="AC2412" s="3" t="str">
        <f t="shared" si="472"/>
        <v/>
      </c>
      <c r="AD2412" s="5" t="str">
        <f t="shared" si="476"/>
        <v/>
      </c>
      <c r="AE2412" s="3" t="str">
        <f t="shared" si="473"/>
        <v/>
      </c>
      <c r="AF2412" s="3"/>
      <c r="AH2412">
        <f>MATCH(ROUND(M2412,0)&amp;ROUND(N2412,0),樣點!N:N,0)</f>
        <v>435</v>
      </c>
      <c r="AI2412" s="5">
        <f t="shared" si="474"/>
        <v>9.0277779963798821E-3</v>
      </c>
    </row>
    <row r="2413" spans="3:35">
      <c r="C2413" s="246" t="s">
        <v>1324</v>
      </c>
      <c r="D2413" s="246" t="s">
        <v>997</v>
      </c>
      <c r="E2413" s="246" t="s">
        <v>1013</v>
      </c>
      <c r="F2413" s="246" t="s">
        <v>1014</v>
      </c>
      <c r="G2413" s="246">
        <v>2019</v>
      </c>
      <c r="H2413" s="246">
        <v>6</v>
      </c>
      <c r="I2413" s="246">
        <v>10</v>
      </c>
      <c r="J2413" s="246">
        <v>2</v>
      </c>
      <c r="K2413" s="246" t="s">
        <v>1015</v>
      </c>
      <c r="L2413" s="247">
        <v>6</v>
      </c>
      <c r="M2413" s="246">
        <v>224951</v>
      </c>
      <c r="N2413" s="246">
        <v>2606813</v>
      </c>
      <c r="O2413" s="246">
        <v>9</v>
      </c>
      <c r="P2413" s="246">
        <v>52</v>
      </c>
      <c r="Q2413" s="246">
        <v>0</v>
      </c>
      <c r="R2413" s="246"/>
      <c r="S2413" s="246" t="s">
        <v>90</v>
      </c>
      <c r="T2413" s="246" t="s">
        <v>26</v>
      </c>
      <c r="U2413" s="246"/>
      <c r="V2413" t="str">
        <f>INDEX(樣區!H:H,MATCH(F2413,樣區!E:E,0))</f>
        <v>3月,5月</v>
      </c>
      <c r="W2413" s="3" t="str">
        <f t="shared" si="466"/>
        <v>Y</v>
      </c>
      <c r="X2413" s="3" t="str">
        <f t="shared" si="467"/>
        <v/>
      </c>
      <c r="Y2413" s="3" t="str">
        <f t="shared" si="468"/>
        <v/>
      </c>
      <c r="Z2413" s="3" t="str">
        <f t="shared" si="469"/>
        <v/>
      </c>
      <c r="AA2413" s="3" t="str">
        <f t="shared" si="470"/>
        <v/>
      </c>
      <c r="AB2413" s="249" t="str">
        <f t="shared" si="471"/>
        <v/>
      </c>
      <c r="AC2413" s="3" t="str">
        <f t="shared" si="472"/>
        <v/>
      </c>
      <c r="AD2413" s="5" t="str">
        <f t="shared" si="476"/>
        <v/>
      </c>
      <c r="AE2413" s="3" t="str">
        <f t="shared" si="473"/>
        <v/>
      </c>
      <c r="AF2413" s="3"/>
      <c r="AH2413">
        <f>MATCH(ROUND(M2413,0)&amp;ROUND(N2413,0),樣點!N:N,0)</f>
        <v>436</v>
      </c>
      <c r="AI2413" s="5" t="str">
        <f t="shared" si="474"/>
        <v/>
      </c>
    </row>
    <row r="2414" spans="3:35">
      <c r="C2414" s="246" t="s">
        <v>1324</v>
      </c>
      <c r="D2414" s="246" t="s">
        <v>997</v>
      </c>
      <c r="E2414" s="246" t="s">
        <v>1016</v>
      </c>
      <c r="F2414" s="246" t="s">
        <v>1017</v>
      </c>
      <c r="G2414" s="246">
        <v>2019</v>
      </c>
      <c r="H2414" s="246">
        <v>6</v>
      </c>
      <c r="I2414" s="246">
        <v>26</v>
      </c>
      <c r="J2414" s="246">
        <v>2</v>
      </c>
      <c r="K2414" s="246" t="s">
        <v>1018</v>
      </c>
      <c r="L2414" s="247">
        <v>1</v>
      </c>
      <c r="M2414" s="246">
        <v>221171</v>
      </c>
      <c r="N2414" s="246">
        <v>2611685</v>
      </c>
      <c r="O2414" s="246">
        <v>9</v>
      </c>
      <c r="P2414" s="246">
        <v>28</v>
      </c>
      <c r="Q2414" s="246">
        <v>0</v>
      </c>
      <c r="R2414" s="246"/>
      <c r="S2414" s="246" t="s">
        <v>90</v>
      </c>
      <c r="T2414" s="246" t="s">
        <v>133</v>
      </c>
      <c r="U2414" s="246"/>
      <c r="V2414" t="str">
        <f>INDEX(樣區!H:H,MATCH(F2414,樣區!E:E,0))</f>
        <v>4月,6月</v>
      </c>
      <c r="W2414" s="3" t="str">
        <f t="shared" si="466"/>
        <v>Y</v>
      </c>
      <c r="X2414" s="3" t="str">
        <f t="shared" si="467"/>
        <v/>
      </c>
      <c r="Y2414" s="3" t="str">
        <f t="shared" si="468"/>
        <v/>
      </c>
      <c r="Z2414" s="3" t="str">
        <f t="shared" si="469"/>
        <v/>
      </c>
      <c r="AA2414" s="3" t="str">
        <f t="shared" si="470"/>
        <v/>
      </c>
      <c r="AB2414" s="249" t="str">
        <f t="shared" si="471"/>
        <v/>
      </c>
      <c r="AC2414" s="3" t="str">
        <f t="shared" si="472"/>
        <v/>
      </c>
      <c r="AD2414" s="5" t="str">
        <f t="shared" si="476"/>
        <v/>
      </c>
      <c r="AE2414" s="3" t="str">
        <f t="shared" si="473"/>
        <v/>
      </c>
      <c r="AF2414" s="3"/>
      <c r="AH2414">
        <f>MATCH(ROUND(M2414,0)&amp;ROUND(N2414,0),樣點!N:N,0)</f>
        <v>437</v>
      </c>
      <c r="AI2414" s="5">
        <f t="shared" si="474"/>
        <v>4.1666670003905892E-3</v>
      </c>
    </row>
    <row r="2415" spans="3:35">
      <c r="C2415" s="246" t="s">
        <v>1324</v>
      </c>
      <c r="D2415" s="246" t="s">
        <v>997</v>
      </c>
      <c r="E2415" s="246" t="s">
        <v>1016</v>
      </c>
      <c r="F2415" s="246" t="s">
        <v>1017</v>
      </c>
      <c r="G2415" s="246">
        <v>2019</v>
      </c>
      <c r="H2415" s="246">
        <v>6</v>
      </c>
      <c r="I2415" s="246">
        <v>26</v>
      </c>
      <c r="J2415" s="246">
        <v>2</v>
      </c>
      <c r="K2415" s="246" t="s">
        <v>1018</v>
      </c>
      <c r="L2415" s="247">
        <v>2</v>
      </c>
      <c r="M2415" s="246">
        <v>221355</v>
      </c>
      <c r="N2415" s="246">
        <v>2611794</v>
      </c>
      <c r="O2415" s="246">
        <v>9</v>
      </c>
      <c r="P2415" s="246">
        <v>22</v>
      </c>
      <c r="Q2415" s="246">
        <v>0</v>
      </c>
      <c r="R2415" s="246"/>
      <c r="S2415" s="246" t="s">
        <v>90</v>
      </c>
      <c r="T2415" s="246" t="s">
        <v>133</v>
      </c>
      <c r="U2415" s="246"/>
      <c r="V2415" t="str">
        <f>INDEX(樣區!H:H,MATCH(F2415,樣區!E:E,0))</f>
        <v>4月,6月</v>
      </c>
      <c r="W2415" s="3" t="str">
        <f t="shared" si="466"/>
        <v>Y</v>
      </c>
      <c r="X2415" s="3" t="str">
        <f t="shared" si="467"/>
        <v/>
      </c>
      <c r="Y2415" s="3" t="str">
        <f t="shared" si="468"/>
        <v/>
      </c>
      <c r="Z2415" s="3" t="str">
        <f t="shared" si="469"/>
        <v/>
      </c>
      <c r="AA2415" s="3" t="str">
        <f t="shared" si="470"/>
        <v/>
      </c>
      <c r="AB2415" s="249" t="str">
        <f t="shared" si="471"/>
        <v/>
      </c>
      <c r="AC2415" s="3" t="str">
        <f t="shared" si="472"/>
        <v/>
      </c>
      <c r="AD2415" s="5" t="str">
        <f t="shared" si="476"/>
        <v/>
      </c>
      <c r="AE2415" s="3" t="str">
        <f t="shared" si="473"/>
        <v/>
      </c>
      <c r="AF2415" s="3"/>
      <c r="AH2415">
        <f>MATCH(ROUND(M2415,0)&amp;ROUND(N2415,0),樣點!N:N,0)</f>
        <v>438</v>
      </c>
      <c r="AI2415" s="5">
        <f t="shared" si="474"/>
        <v>4.8611109959892929E-3</v>
      </c>
    </row>
    <row r="2416" spans="3:35">
      <c r="C2416" s="246" t="s">
        <v>1324</v>
      </c>
      <c r="D2416" s="246" t="s">
        <v>997</v>
      </c>
      <c r="E2416" s="246" t="s">
        <v>1016</v>
      </c>
      <c r="F2416" s="246" t="s">
        <v>1017</v>
      </c>
      <c r="G2416" s="246">
        <v>2019</v>
      </c>
      <c r="H2416" s="246">
        <v>6</v>
      </c>
      <c r="I2416" s="246">
        <v>26</v>
      </c>
      <c r="J2416" s="246">
        <v>2</v>
      </c>
      <c r="K2416" s="246" t="s">
        <v>1018</v>
      </c>
      <c r="L2416" s="247">
        <v>3</v>
      </c>
      <c r="M2416" s="246">
        <v>221515</v>
      </c>
      <c r="N2416" s="246">
        <v>2611665</v>
      </c>
      <c r="O2416" s="246">
        <v>9</v>
      </c>
      <c r="P2416" s="246">
        <v>15</v>
      </c>
      <c r="Q2416" s="246">
        <v>0</v>
      </c>
      <c r="R2416" s="246"/>
      <c r="S2416" s="246" t="s">
        <v>90</v>
      </c>
      <c r="T2416" s="246" t="s">
        <v>133</v>
      </c>
      <c r="U2416" s="246"/>
      <c r="V2416" t="str">
        <f>INDEX(樣區!H:H,MATCH(F2416,樣區!E:E,0))</f>
        <v>4月,6月</v>
      </c>
      <c r="W2416" s="3" t="str">
        <f t="shared" si="466"/>
        <v>Y</v>
      </c>
      <c r="X2416" s="3" t="str">
        <f t="shared" si="467"/>
        <v/>
      </c>
      <c r="Y2416" s="3" t="str">
        <f t="shared" si="468"/>
        <v/>
      </c>
      <c r="Z2416" s="3" t="str">
        <f t="shared" si="469"/>
        <v/>
      </c>
      <c r="AA2416" s="3" t="str">
        <f t="shared" si="470"/>
        <v/>
      </c>
      <c r="AB2416" s="249" t="str">
        <f t="shared" si="471"/>
        <v/>
      </c>
      <c r="AC2416" s="3" t="str">
        <f t="shared" si="472"/>
        <v/>
      </c>
      <c r="AD2416" s="5" t="str">
        <f t="shared" si="476"/>
        <v/>
      </c>
      <c r="AE2416" s="3" t="str">
        <f t="shared" si="473"/>
        <v/>
      </c>
      <c r="AF2416" s="3"/>
      <c r="AH2416">
        <f>MATCH(ROUND(M2416,0)&amp;ROUND(N2416,0),樣點!N:N,0)</f>
        <v>439</v>
      </c>
      <c r="AI2416" s="5">
        <f t="shared" si="474"/>
        <v>4.8611109959892929E-3</v>
      </c>
    </row>
    <row r="2417" spans="3:35">
      <c r="C2417" s="246" t="s">
        <v>1324</v>
      </c>
      <c r="D2417" s="246" t="s">
        <v>997</v>
      </c>
      <c r="E2417" s="246" t="s">
        <v>1016</v>
      </c>
      <c r="F2417" s="246" t="s">
        <v>1017</v>
      </c>
      <c r="G2417" s="246">
        <v>2019</v>
      </c>
      <c r="H2417" s="246">
        <v>6</v>
      </c>
      <c r="I2417" s="246">
        <v>26</v>
      </c>
      <c r="J2417" s="246">
        <v>2</v>
      </c>
      <c r="K2417" s="246" t="s">
        <v>1018</v>
      </c>
      <c r="L2417" s="247">
        <v>4</v>
      </c>
      <c r="M2417" s="246">
        <v>221022</v>
      </c>
      <c r="N2417" s="246">
        <v>2611814</v>
      </c>
      <c r="O2417" s="246">
        <v>9</v>
      </c>
      <c r="P2417" s="246">
        <v>8</v>
      </c>
      <c r="Q2417" s="246">
        <v>0</v>
      </c>
      <c r="R2417" s="246"/>
      <c r="S2417" s="246" t="s">
        <v>90</v>
      </c>
      <c r="T2417" s="246" t="s">
        <v>133</v>
      </c>
      <c r="U2417" s="246"/>
      <c r="V2417" t="str">
        <f>INDEX(樣區!H:H,MATCH(F2417,樣區!E:E,0))</f>
        <v>4月,6月</v>
      </c>
      <c r="W2417" s="3" t="str">
        <f t="shared" si="466"/>
        <v>Y</v>
      </c>
      <c r="X2417" s="3" t="str">
        <f t="shared" si="467"/>
        <v/>
      </c>
      <c r="Y2417" s="3" t="str">
        <f t="shared" si="468"/>
        <v/>
      </c>
      <c r="Z2417" s="3" t="str">
        <f t="shared" si="469"/>
        <v/>
      </c>
      <c r="AA2417" s="3" t="str">
        <f t="shared" si="470"/>
        <v/>
      </c>
      <c r="AB2417" s="249" t="str">
        <f t="shared" si="471"/>
        <v/>
      </c>
      <c r="AC2417" s="3" t="str">
        <f t="shared" si="472"/>
        <v/>
      </c>
      <c r="AD2417" s="5" t="str">
        <f t="shared" si="476"/>
        <v/>
      </c>
      <c r="AE2417" s="3" t="str">
        <f t="shared" si="473"/>
        <v/>
      </c>
      <c r="AF2417" s="3"/>
      <c r="AH2417">
        <f>MATCH(ROUND(M2417,0)&amp;ROUND(N2417,0),樣點!N:N,0)</f>
        <v>440</v>
      </c>
      <c r="AI2417" s="5">
        <f t="shared" si="474"/>
        <v>4.1666670003905892E-3</v>
      </c>
    </row>
    <row r="2418" spans="3:35">
      <c r="C2418" s="246" t="s">
        <v>1324</v>
      </c>
      <c r="D2418" s="246" t="s">
        <v>997</v>
      </c>
      <c r="E2418" s="246" t="s">
        <v>1016</v>
      </c>
      <c r="F2418" s="246" t="s">
        <v>1017</v>
      </c>
      <c r="G2418" s="246">
        <v>2019</v>
      </c>
      <c r="H2418" s="246">
        <v>6</v>
      </c>
      <c r="I2418" s="246">
        <v>26</v>
      </c>
      <c r="J2418" s="246">
        <v>2</v>
      </c>
      <c r="K2418" s="246" t="s">
        <v>1018</v>
      </c>
      <c r="L2418" s="247">
        <v>5</v>
      </c>
      <c r="M2418" s="246">
        <v>221193</v>
      </c>
      <c r="N2418" s="246">
        <v>2611936</v>
      </c>
      <c r="O2418" s="246">
        <v>9</v>
      </c>
      <c r="P2418" s="246">
        <v>2</v>
      </c>
      <c r="Q2418" s="246">
        <v>0</v>
      </c>
      <c r="R2418" s="246"/>
      <c r="S2418" s="246" t="s">
        <v>90</v>
      </c>
      <c r="T2418" s="246" t="s">
        <v>133</v>
      </c>
      <c r="U2418" s="246"/>
      <c r="V2418" t="str">
        <f>INDEX(樣區!H:H,MATCH(F2418,樣區!E:E,0))</f>
        <v>4月,6月</v>
      </c>
      <c r="W2418" s="3" t="str">
        <f t="shared" si="466"/>
        <v>Y</v>
      </c>
      <c r="X2418" s="3" t="str">
        <f t="shared" si="467"/>
        <v/>
      </c>
      <c r="Y2418" s="3" t="str">
        <f t="shared" si="468"/>
        <v/>
      </c>
      <c r="Z2418" s="3" t="str">
        <f t="shared" si="469"/>
        <v/>
      </c>
      <c r="AA2418" s="3" t="str">
        <f t="shared" si="470"/>
        <v/>
      </c>
      <c r="AB2418" s="249" t="str">
        <f t="shared" si="471"/>
        <v/>
      </c>
      <c r="AC2418" s="3" t="str">
        <f t="shared" si="472"/>
        <v/>
      </c>
      <c r="AD2418" s="5" t="str">
        <f t="shared" si="476"/>
        <v/>
      </c>
      <c r="AE2418" s="3" t="str">
        <f t="shared" si="473"/>
        <v/>
      </c>
      <c r="AF2418" s="3"/>
      <c r="AH2418">
        <f>MATCH(ROUND(M2418,0)&amp;ROUND(N2418,0),樣點!N:N,0)</f>
        <v>441</v>
      </c>
      <c r="AI2418" s="5">
        <f t="shared" si="474"/>
        <v>4.8611109959892929E-3</v>
      </c>
    </row>
    <row r="2419" spans="3:35">
      <c r="C2419" s="246" t="s">
        <v>1324</v>
      </c>
      <c r="D2419" s="246" t="s">
        <v>997</v>
      </c>
      <c r="E2419" s="246" t="s">
        <v>1016</v>
      </c>
      <c r="F2419" s="246" t="s">
        <v>1017</v>
      </c>
      <c r="G2419" s="246">
        <v>2019</v>
      </c>
      <c r="H2419" s="246">
        <v>6</v>
      </c>
      <c r="I2419" s="246">
        <v>26</v>
      </c>
      <c r="J2419" s="246">
        <v>2</v>
      </c>
      <c r="K2419" s="246" t="s">
        <v>1018</v>
      </c>
      <c r="L2419" s="247">
        <v>6</v>
      </c>
      <c r="M2419" s="246">
        <v>221339</v>
      </c>
      <c r="N2419" s="246">
        <v>2612085</v>
      </c>
      <c r="O2419" s="246">
        <v>8</v>
      </c>
      <c r="P2419" s="246">
        <v>55</v>
      </c>
      <c r="Q2419" s="246">
        <v>2</v>
      </c>
      <c r="R2419" s="246" t="s">
        <v>75</v>
      </c>
      <c r="S2419" s="246" t="s">
        <v>44</v>
      </c>
      <c r="T2419" s="246" t="s">
        <v>133</v>
      </c>
      <c r="U2419" s="246" t="s">
        <v>437</v>
      </c>
      <c r="V2419" t="str">
        <f>INDEX(樣區!H:H,MATCH(F2419,樣區!E:E,0))</f>
        <v>4月,6月</v>
      </c>
      <c r="W2419" s="3" t="str">
        <f t="shared" si="466"/>
        <v>Y</v>
      </c>
      <c r="X2419" s="3" t="str">
        <f t="shared" si="467"/>
        <v/>
      </c>
      <c r="Y2419" s="3" t="str">
        <f t="shared" si="468"/>
        <v/>
      </c>
      <c r="Z2419" s="3" t="str">
        <f t="shared" si="469"/>
        <v/>
      </c>
      <c r="AA2419" s="3" t="str">
        <f t="shared" si="470"/>
        <v/>
      </c>
      <c r="AB2419" s="249" t="str">
        <f t="shared" si="471"/>
        <v/>
      </c>
      <c r="AC2419" s="3" t="str">
        <f t="shared" si="472"/>
        <v/>
      </c>
      <c r="AD2419" s="5" t="str">
        <f t="shared" si="476"/>
        <v/>
      </c>
      <c r="AE2419" s="3" t="str">
        <f t="shared" si="473"/>
        <v/>
      </c>
      <c r="AF2419" s="3"/>
      <c r="AH2419">
        <f>MATCH(ROUND(M2419,0)&amp;ROUND(N2419,0),樣點!N:N,0)</f>
        <v>442</v>
      </c>
      <c r="AI2419" s="5" t="str">
        <f t="shared" si="474"/>
        <v/>
      </c>
    </row>
    <row r="2420" spans="3:35">
      <c r="C2420" s="246" t="s">
        <v>1324</v>
      </c>
      <c r="D2420" s="246" t="s">
        <v>997</v>
      </c>
      <c r="E2420" s="246" t="s">
        <v>1019</v>
      </c>
      <c r="F2420" s="246" t="s">
        <v>1020</v>
      </c>
      <c r="G2420" s="246">
        <v>2019</v>
      </c>
      <c r="H2420" s="246">
        <v>6</v>
      </c>
      <c r="I2420" s="246">
        <v>21</v>
      </c>
      <c r="J2420" s="246">
        <v>2</v>
      </c>
      <c r="K2420" s="246" t="s">
        <v>1021</v>
      </c>
      <c r="L2420" s="247">
        <v>1</v>
      </c>
      <c r="M2420" s="246">
        <v>228727</v>
      </c>
      <c r="N2420" s="246">
        <v>2596360</v>
      </c>
      <c r="O2420" s="246">
        <v>10</v>
      </c>
      <c r="P2420" s="246">
        <v>49</v>
      </c>
      <c r="Q2420" s="246">
        <v>0</v>
      </c>
      <c r="R2420" s="246"/>
      <c r="S2420" s="246" t="s">
        <v>90</v>
      </c>
      <c r="T2420" s="246" t="s">
        <v>26</v>
      </c>
      <c r="U2420" s="246"/>
      <c r="V2420" t="str">
        <f>INDEX(樣區!H:H,MATCH(F2420,樣區!E:E,0))</f>
        <v>4月,6月</v>
      </c>
      <c r="W2420" s="3" t="str">
        <f t="shared" si="466"/>
        <v>Y</v>
      </c>
      <c r="X2420" s="3" t="str">
        <f t="shared" si="467"/>
        <v/>
      </c>
      <c r="Y2420" s="3" t="str">
        <f t="shared" si="468"/>
        <v>時間太晚</v>
      </c>
      <c r="Z2420" s="3" t="str">
        <f t="shared" si="469"/>
        <v/>
      </c>
      <c r="AA2420" s="3" t="str">
        <f t="shared" si="470"/>
        <v/>
      </c>
      <c r="AB2420" s="249" t="str">
        <f t="shared" si="471"/>
        <v/>
      </c>
      <c r="AC2420" s="3" t="str">
        <f t="shared" si="472"/>
        <v/>
      </c>
      <c r="AD2420" s="5" t="str">
        <f t="shared" si="476"/>
        <v/>
      </c>
      <c r="AE2420" s="3" t="str">
        <f t="shared" si="473"/>
        <v/>
      </c>
      <c r="AF2420" s="3"/>
      <c r="AH2420">
        <f>MATCH(ROUND(M2420,0)&amp;ROUND(N2420,0),樣點!N:N,0)</f>
        <v>443</v>
      </c>
      <c r="AI2420" s="5">
        <f t="shared" si="474"/>
        <v>4.1666670003905892E-3</v>
      </c>
    </row>
    <row r="2421" spans="3:35">
      <c r="C2421" s="246" t="s">
        <v>1324</v>
      </c>
      <c r="D2421" s="246" t="s">
        <v>997</v>
      </c>
      <c r="E2421" s="246" t="s">
        <v>1019</v>
      </c>
      <c r="F2421" s="246" t="s">
        <v>1020</v>
      </c>
      <c r="G2421" s="246">
        <v>2019</v>
      </c>
      <c r="H2421" s="246">
        <v>6</v>
      </c>
      <c r="I2421" s="246">
        <v>21</v>
      </c>
      <c r="J2421" s="246">
        <v>2</v>
      </c>
      <c r="K2421" s="246" t="s">
        <v>1021</v>
      </c>
      <c r="L2421" s="247">
        <v>2</v>
      </c>
      <c r="M2421" s="246">
        <v>228489</v>
      </c>
      <c r="N2421" s="246">
        <v>2596377</v>
      </c>
      <c r="O2421" s="246">
        <v>10</v>
      </c>
      <c r="P2421" s="246">
        <v>43</v>
      </c>
      <c r="Q2421" s="246">
        <v>0</v>
      </c>
      <c r="R2421" s="246"/>
      <c r="S2421" s="246" t="s">
        <v>90</v>
      </c>
      <c r="T2421" s="246" t="s">
        <v>26</v>
      </c>
      <c r="U2421" s="246"/>
      <c r="V2421" t="str">
        <f>INDEX(樣區!H:H,MATCH(F2421,樣區!E:E,0))</f>
        <v>4月,6月</v>
      </c>
      <c r="W2421" s="3" t="str">
        <f t="shared" si="466"/>
        <v>Y</v>
      </c>
      <c r="X2421" s="3" t="str">
        <f t="shared" si="467"/>
        <v/>
      </c>
      <c r="Y2421" s="3" t="str">
        <f t="shared" si="468"/>
        <v>時間太晚</v>
      </c>
      <c r="Z2421" s="3" t="str">
        <f t="shared" si="469"/>
        <v/>
      </c>
      <c r="AA2421" s="3" t="str">
        <f t="shared" si="470"/>
        <v/>
      </c>
      <c r="AB2421" s="249" t="str">
        <f t="shared" si="471"/>
        <v/>
      </c>
      <c r="AC2421" s="3" t="str">
        <f t="shared" si="472"/>
        <v/>
      </c>
      <c r="AD2421" s="5" t="str">
        <f t="shared" si="476"/>
        <v/>
      </c>
      <c r="AE2421" s="3" t="str">
        <f t="shared" si="473"/>
        <v/>
      </c>
      <c r="AF2421" s="3"/>
      <c r="AH2421">
        <f>MATCH(ROUND(M2421,0)&amp;ROUND(N2421,0),樣點!N:N,0)</f>
        <v>444</v>
      </c>
      <c r="AI2421" s="5">
        <f t="shared" si="474"/>
        <v>1.9444443983957171E-2</v>
      </c>
    </row>
    <row r="2422" spans="3:35">
      <c r="C2422" s="246" t="s">
        <v>1324</v>
      </c>
      <c r="D2422" s="246" t="s">
        <v>997</v>
      </c>
      <c r="E2422" s="246" t="s">
        <v>1019</v>
      </c>
      <c r="F2422" s="246" t="s">
        <v>1020</v>
      </c>
      <c r="G2422" s="246">
        <v>2019</v>
      </c>
      <c r="H2422" s="246">
        <v>6</v>
      </c>
      <c r="I2422" s="246">
        <v>21</v>
      </c>
      <c r="J2422" s="246">
        <v>2</v>
      </c>
      <c r="K2422" s="246" t="s">
        <v>1021</v>
      </c>
      <c r="L2422" s="247">
        <v>3</v>
      </c>
      <c r="M2422" s="246">
        <v>228420</v>
      </c>
      <c r="N2422" s="246">
        <v>2596170</v>
      </c>
      <c r="O2422" s="246">
        <v>10</v>
      </c>
      <c r="P2422" s="246">
        <v>15</v>
      </c>
      <c r="Q2422" s="246">
        <v>0</v>
      </c>
      <c r="R2422" s="246"/>
      <c r="S2422" s="246" t="s">
        <v>90</v>
      </c>
      <c r="T2422" s="246" t="s">
        <v>133</v>
      </c>
      <c r="U2422" s="246"/>
      <c r="V2422" t="str">
        <f>INDEX(樣區!H:H,MATCH(F2422,樣區!E:E,0))</f>
        <v>4月,6月</v>
      </c>
      <c r="W2422" s="3" t="str">
        <f t="shared" si="466"/>
        <v>Y</v>
      </c>
      <c r="X2422" s="3" t="str">
        <f t="shared" si="467"/>
        <v/>
      </c>
      <c r="Y2422" s="3" t="str">
        <f t="shared" si="468"/>
        <v>時間太晚</v>
      </c>
      <c r="Z2422" s="3" t="str">
        <f t="shared" si="469"/>
        <v/>
      </c>
      <c r="AA2422" s="3" t="str">
        <f t="shared" si="470"/>
        <v/>
      </c>
      <c r="AB2422" s="249" t="str">
        <f t="shared" si="471"/>
        <v/>
      </c>
      <c r="AC2422" s="3" t="str">
        <f t="shared" si="472"/>
        <v/>
      </c>
      <c r="AD2422" s="5" t="str">
        <f t="shared" si="476"/>
        <v/>
      </c>
      <c r="AE2422" s="3" t="str">
        <f t="shared" si="473"/>
        <v/>
      </c>
      <c r="AF2422" s="3"/>
      <c r="AH2422">
        <f>MATCH(ROUND(M2422,0)&amp;ROUND(N2422,0),樣點!N:N,0)</f>
        <v>445</v>
      </c>
      <c r="AI2422" s="5">
        <f t="shared" si="474"/>
        <v>1.2499999953433871E-2</v>
      </c>
    </row>
    <row r="2423" spans="3:35">
      <c r="C2423" s="246" t="s">
        <v>1324</v>
      </c>
      <c r="D2423" s="246" t="s">
        <v>997</v>
      </c>
      <c r="E2423" s="246" t="s">
        <v>1019</v>
      </c>
      <c r="F2423" s="246" t="s">
        <v>1020</v>
      </c>
      <c r="G2423" s="246">
        <v>2019</v>
      </c>
      <c r="H2423" s="246">
        <v>6</v>
      </c>
      <c r="I2423" s="246">
        <v>21</v>
      </c>
      <c r="J2423" s="246">
        <v>2</v>
      </c>
      <c r="K2423" s="246" t="s">
        <v>1021</v>
      </c>
      <c r="L2423" s="247">
        <v>4</v>
      </c>
      <c r="M2423" s="246">
        <v>228646</v>
      </c>
      <c r="N2423" s="246">
        <v>2596188</v>
      </c>
      <c r="O2423" s="246">
        <v>10</v>
      </c>
      <c r="P2423" s="246">
        <v>33</v>
      </c>
      <c r="Q2423" s="246">
        <v>0</v>
      </c>
      <c r="R2423" s="246"/>
      <c r="S2423" s="246" t="s">
        <v>90</v>
      </c>
      <c r="T2423" s="246" t="s">
        <v>26</v>
      </c>
      <c r="U2423" s="246"/>
      <c r="V2423" t="str">
        <f>INDEX(樣區!H:H,MATCH(F2423,樣區!E:E,0))</f>
        <v>4月,6月</v>
      </c>
      <c r="W2423" s="3" t="str">
        <f t="shared" si="466"/>
        <v>Y</v>
      </c>
      <c r="X2423" s="3" t="str">
        <f t="shared" si="467"/>
        <v/>
      </c>
      <c r="Y2423" s="3" t="str">
        <f t="shared" si="468"/>
        <v>時間太晚</v>
      </c>
      <c r="Z2423" s="3" t="str">
        <f t="shared" si="469"/>
        <v/>
      </c>
      <c r="AA2423" s="3" t="str">
        <f t="shared" si="470"/>
        <v/>
      </c>
      <c r="AB2423" s="249" t="str">
        <f t="shared" si="471"/>
        <v/>
      </c>
      <c r="AC2423" s="3" t="str">
        <f t="shared" si="472"/>
        <v/>
      </c>
      <c r="AD2423" s="5" t="str">
        <f t="shared" si="476"/>
        <v/>
      </c>
      <c r="AE2423" s="3" t="str">
        <f t="shared" si="473"/>
        <v/>
      </c>
      <c r="AF2423" s="3"/>
      <c r="AH2423">
        <f>MATCH(ROUND(M2423,0)&amp;ROUND(N2423,0),樣點!N:N,0)</f>
        <v>446</v>
      </c>
      <c r="AI2423" s="5">
        <f t="shared" si="474"/>
        <v>1.8055555003229529E-2</v>
      </c>
    </row>
    <row r="2424" spans="3:35">
      <c r="C2424" s="246" t="s">
        <v>1324</v>
      </c>
      <c r="D2424" s="246" t="s">
        <v>997</v>
      </c>
      <c r="E2424" s="246" t="s">
        <v>1019</v>
      </c>
      <c r="F2424" s="246" t="s">
        <v>1020</v>
      </c>
      <c r="G2424" s="246">
        <v>2019</v>
      </c>
      <c r="H2424" s="246">
        <v>6</v>
      </c>
      <c r="I2424" s="246">
        <v>21</v>
      </c>
      <c r="J2424" s="246">
        <v>2</v>
      </c>
      <c r="K2424" s="246" t="s">
        <v>1021</v>
      </c>
      <c r="L2424" s="247">
        <v>5</v>
      </c>
      <c r="M2424" s="246">
        <v>228931</v>
      </c>
      <c r="N2424" s="246">
        <v>2596434</v>
      </c>
      <c r="O2424" s="246">
        <v>10</v>
      </c>
      <c r="P2424" s="246">
        <v>59</v>
      </c>
      <c r="Q2424" s="246">
        <v>0</v>
      </c>
      <c r="R2424" s="246"/>
      <c r="S2424" s="246" t="s">
        <v>90</v>
      </c>
      <c r="T2424" s="246" t="s">
        <v>133</v>
      </c>
      <c r="U2424" s="246"/>
      <c r="V2424" t="str">
        <f>INDEX(樣區!H:H,MATCH(F2424,樣區!E:E,0))</f>
        <v>4月,6月</v>
      </c>
      <c r="W2424" s="3" t="str">
        <f t="shared" si="466"/>
        <v>Y</v>
      </c>
      <c r="X2424" s="3" t="str">
        <f t="shared" si="467"/>
        <v/>
      </c>
      <c r="Y2424" s="3" t="str">
        <f t="shared" si="468"/>
        <v>時間太晚</v>
      </c>
      <c r="Z2424" s="3" t="str">
        <f t="shared" si="469"/>
        <v/>
      </c>
      <c r="AA2424" s="3" t="str">
        <f t="shared" si="470"/>
        <v/>
      </c>
      <c r="AB2424" s="249" t="str">
        <f t="shared" si="471"/>
        <v/>
      </c>
      <c r="AC2424" s="3" t="str">
        <f t="shared" si="472"/>
        <v/>
      </c>
      <c r="AD2424" s="5" t="str">
        <f t="shared" si="476"/>
        <v/>
      </c>
      <c r="AE2424" s="3" t="str">
        <f t="shared" si="473"/>
        <v/>
      </c>
      <c r="AF2424" s="3"/>
      <c r="AH2424">
        <f>MATCH(ROUND(M2424,0)&amp;ROUND(N2424,0),樣點!N:N,0)</f>
        <v>447</v>
      </c>
      <c r="AI2424" s="5">
        <f t="shared" si="474"/>
        <v>6.9444450200535357E-3</v>
      </c>
    </row>
    <row r="2425" spans="3:35">
      <c r="C2425" s="246" t="s">
        <v>1324</v>
      </c>
      <c r="D2425" s="246" t="s">
        <v>997</v>
      </c>
      <c r="E2425" s="246" t="s">
        <v>1019</v>
      </c>
      <c r="F2425" s="246" t="s">
        <v>1020</v>
      </c>
      <c r="G2425" s="246">
        <v>2019</v>
      </c>
      <c r="H2425" s="246">
        <v>6</v>
      </c>
      <c r="I2425" s="246">
        <v>21</v>
      </c>
      <c r="J2425" s="246">
        <v>2</v>
      </c>
      <c r="K2425" s="246" t="s">
        <v>1021</v>
      </c>
      <c r="L2425" s="247">
        <v>6</v>
      </c>
      <c r="M2425" s="246">
        <v>228984</v>
      </c>
      <c r="N2425" s="246">
        <v>2596647</v>
      </c>
      <c r="O2425" s="246">
        <v>11</v>
      </c>
      <c r="P2425" s="246">
        <v>9</v>
      </c>
      <c r="Q2425" s="246">
        <v>0</v>
      </c>
      <c r="R2425" s="246"/>
      <c r="S2425" s="246" t="s">
        <v>90</v>
      </c>
      <c r="T2425" s="246" t="s">
        <v>26</v>
      </c>
      <c r="U2425" s="246"/>
      <c r="V2425" t="str">
        <f>INDEX(樣區!H:H,MATCH(F2425,樣區!E:E,0))</f>
        <v>4月,6月</v>
      </c>
      <c r="W2425" s="3" t="str">
        <f t="shared" si="466"/>
        <v>Y</v>
      </c>
      <c r="X2425" s="3" t="str">
        <f t="shared" si="467"/>
        <v/>
      </c>
      <c r="Y2425" s="3" t="str">
        <f t="shared" si="468"/>
        <v>時間太晚</v>
      </c>
      <c r="Z2425" s="3" t="str">
        <f t="shared" si="469"/>
        <v/>
      </c>
      <c r="AA2425" s="3" t="str">
        <f t="shared" si="470"/>
        <v/>
      </c>
      <c r="AB2425" s="249" t="str">
        <f t="shared" si="471"/>
        <v/>
      </c>
      <c r="AC2425" s="3" t="str">
        <f t="shared" si="472"/>
        <v/>
      </c>
      <c r="AD2425" s="5" t="str">
        <f t="shared" si="476"/>
        <v/>
      </c>
      <c r="AE2425" s="3" t="str">
        <f t="shared" si="473"/>
        <v/>
      </c>
      <c r="AF2425" s="3"/>
      <c r="AH2425">
        <f>MATCH(ROUND(M2425,0)&amp;ROUND(N2425,0),樣點!N:N,0)</f>
        <v>448</v>
      </c>
      <c r="AI2425" s="5" t="str">
        <f t="shared" si="474"/>
        <v/>
      </c>
    </row>
    <row r="2426" spans="3:35">
      <c r="C2426" s="246" t="s">
        <v>1324</v>
      </c>
      <c r="D2426" s="246" t="s">
        <v>997</v>
      </c>
      <c r="E2426" s="246" t="s">
        <v>1023</v>
      </c>
      <c r="F2426" s="246" t="s">
        <v>1024</v>
      </c>
      <c r="G2426" s="246">
        <v>2019</v>
      </c>
      <c r="H2426" s="246">
        <v>6</v>
      </c>
      <c r="I2426" s="246">
        <v>25</v>
      </c>
      <c r="J2426" s="246">
        <v>2</v>
      </c>
      <c r="K2426" s="246" t="s">
        <v>1025</v>
      </c>
      <c r="L2426" s="247">
        <v>1</v>
      </c>
      <c r="M2426" s="246">
        <v>221338</v>
      </c>
      <c r="N2426" s="246">
        <v>2592467</v>
      </c>
      <c r="O2426" s="246">
        <v>9</v>
      </c>
      <c r="P2426" s="246">
        <v>35</v>
      </c>
      <c r="Q2426" s="246">
        <v>0</v>
      </c>
      <c r="R2426" s="246"/>
      <c r="S2426" s="246" t="s">
        <v>90</v>
      </c>
      <c r="T2426" s="246" t="s">
        <v>133</v>
      </c>
      <c r="U2426" s="246"/>
      <c r="V2426" t="str">
        <f>INDEX(樣區!H:H,MATCH(F2426,樣區!E:E,0))</f>
        <v>4月,6月</v>
      </c>
      <c r="W2426" s="3" t="str">
        <f t="shared" si="466"/>
        <v>Y</v>
      </c>
      <c r="X2426" s="3" t="str">
        <f t="shared" si="467"/>
        <v/>
      </c>
      <c r="Y2426" s="3" t="str">
        <f t="shared" si="468"/>
        <v/>
      </c>
      <c r="Z2426" s="3" t="str">
        <f t="shared" si="469"/>
        <v/>
      </c>
      <c r="AA2426" s="3" t="str">
        <f t="shared" si="470"/>
        <v/>
      </c>
      <c r="AB2426" s="249" t="str">
        <f t="shared" si="471"/>
        <v/>
      </c>
      <c r="AC2426" s="3" t="str">
        <f t="shared" si="472"/>
        <v/>
      </c>
      <c r="AD2426" s="5" t="str">
        <f t="shared" si="476"/>
        <v/>
      </c>
      <c r="AE2426" s="3" t="str">
        <f t="shared" si="473"/>
        <v/>
      </c>
      <c r="AF2426" s="3"/>
      <c r="AH2426">
        <f>MATCH(ROUND(M2426,0)&amp;ROUND(N2426,0),樣點!N:N,0)</f>
        <v>449</v>
      </c>
      <c r="AI2426" s="5">
        <f t="shared" si="474"/>
        <v>6.9444439723156393E-3</v>
      </c>
    </row>
    <row r="2427" spans="3:35">
      <c r="C2427" s="246" t="s">
        <v>1324</v>
      </c>
      <c r="D2427" s="246" t="s">
        <v>997</v>
      </c>
      <c r="E2427" s="246" t="s">
        <v>1023</v>
      </c>
      <c r="F2427" s="246" t="s">
        <v>1024</v>
      </c>
      <c r="G2427" s="246">
        <v>2019</v>
      </c>
      <c r="H2427" s="246">
        <v>6</v>
      </c>
      <c r="I2427" s="246">
        <v>25</v>
      </c>
      <c r="J2427" s="246">
        <v>2</v>
      </c>
      <c r="K2427" s="246" t="s">
        <v>1025</v>
      </c>
      <c r="L2427" s="247">
        <v>2</v>
      </c>
      <c r="M2427" s="246">
        <v>221510</v>
      </c>
      <c r="N2427" s="246">
        <v>2592610</v>
      </c>
      <c r="O2427" s="246">
        <v>9</v>
      </c>
      <c r="P2427" s="246">
        <v>25</v>
      </c>
      <c r="Q2427" s="246">
        <v>0</v>
      </c>
      <c r="R2427" s="246"/>
      <c r="S2427" s="246" t="s">
        <v>90</v>
      </c>
      <c r="T2427" s="246" t="s">
        <v>133</v>
      </c>
      <c r="U2427" s="246"/>
      <c r="V2427" t="str">
        <f>INDEX(樣區!H:H,MATCH(F2427,樣區!E:E,0))</f>
        <v>4月,6月</v>
      </c>
      <c r="W2427" s="3" t="str">
        <f t="shared" si="466"/>
        <v>Y</v>
      </c>
      <c r="X2427" s="3" t="str">
        <f t="shared" si="467"/>
        <v/>
      </c>
      <c r="Y2427" s="3" t="str">
        <f t="shared" si="468"/>
        <v/>
      </c>
      <c r="Z2427" s="3" t="str">
        <f t="shared" si="469"/>
        <v/>
      </c>
      <c r="AA2427" s="3" t="str">
        <f t="shared" si="470"/>
        <v/>
      </c>
      <c r="AB2427" s="249" t="str">
        <f t="shared" si="471"/>
        <v/>
      </c>
      <c r="AC2427" s="3" t="str">
        <f t="shared" si="472"/>
        <v/>
      </c>
      <c r="AD2427" s="5" t="str">
        <f t="shared" si="476"/>
        <v/>
      </c>
      <c r="AE2427" s="3" t="str">
        <f t="shared" si="473"/>
        <v/>
      </c>
      <c r="AF2427" s="3"/>
      <c r="AH2427">
        <f>MATCH(ROUND(M2427,0)&amp;ROUND(N2427,0),樣點!N:N,0)</f>
        <v>450</v>
      </c>
      <c r="AI2427" s="5">
        <f t="shared" si="474"/>
        <v>6.9444450200535357E-3</v>
      </c>
    </row>
    <row r="2428" spans="3:35">
      <c r="C2428" s="246" t="s">
        <v>1324</v>
      </c>
      <c r="D2428" s="246" t="s">
        <v>997</v>
      </c>
      <c r="E2428" s="246" t="s">
        <v>1023</v>
      </c>
      <c r="F2428" s="246" t="s">
        <v>1024</v>
      </c>
      <c r="G2428" s="246">
        <v>2019</v>
      </c>
      <c r="H2428" s="246">
        <v>6</v>
      </c>
      <c r="I2428" s="246">
        <v>25</v>
      </c>
      <c r="J2428" s="246">
        <v>2</v>
      </c>
      <c r="K2428" s="246" t="s">
        <v>1025</v>
      </c>
      <c r="L2428" s="247">
        <v>3</v>
      </c>
      <c r="M2428" s="246">
        <v>221655</v>
      </c>
      <c r="N2428" s="246">
        <v>2592798</v>
      </c>
      <c r="O2428" s="246">
        <v>9</v>
      </c>
      <c r="P2428" s="246">
        <v>15</v>
      </c>
      <c r="Q2428" s="246">
        <v>2</v>
      </c>
      <c r="R2428" s="246" t="s">
        <v>75</v>
      </c>
      <c r="S2428" s="246" t="s">
        <v>44</v>
      </c>
      <c r="T2428" s="246" t="s">
        <v>133</v>
      </c>
      <c r="U2428" s="246" t="s">
        <v>1124</v>
      </c>
      <c r="V2428" t="str">
        <f>INDEX(樣區!H:H,MATCH(F2428,樣區!E:E,0))</f>
        <v>4月,6月</v>
      </c>
      <c r="W2428" s="3" t="str">
        <f t="shared" si="466"/>
        <v>Y</v>
      </c>
      <c r="X2428" s="3" t="str">
        <f t="shared" si="467"/>
        <v/>
      </c>
      <c r="Y2428" s="3" t="str">
        <f t="shared" si="468"/>
        <v/>
      </c>
      <c r="Z2428" s="3" t="str">
        <f t="shared" si="469"/>
        <v/>
      </c>
      <c r="AA2428" s="3" t="str">
        <f t="shared" si="470"/>
        <v/>
      </c>
      <c r="AB2428" s="249" t="str">
        <f t="shared" si="471"/>
        <v/>
      </c>
      <c r="AC2428" s="3" t="str">
        <f t="shared" si="472"/>
        <v/>
      </c>
      <c r="AD2428" s="5" t="str">
        <f t="shared" si="476"/>
        <v/>
      </c>
      <c r="AE2428" s="3" t="str">
        <f t="shared" si="473"/>
        <v/>
      </c>
      <c r="AF2428" s="3"/>
      <c r="AH2428">
        <f>MATCH(ROUND(M2428,0)&amp;ROUND(N2428,0),樣點!N:N,0)</f>
        <v>451</v>
      </c>
      <c r="AI2428" s="5">
        <f t="shared" si="474"/>
        <v>6.9444439723156393E-3</v>
      </c>
    </row>
    <row r="2429" spans="3:35">
      <c r="C2429" s="246" t="s">
        <v>1324</v>
      </c>
      <c r="D2429" s="246" t="s">
        <v>997</v>
      </c>
      <c r="E2429" s="246" t="s">
        <v>1023</v>
      </c>
      <c r="F2429" s="246" t="s">
        <v>1024</v>
      </c>
      <c r="G2429" s="246">
        <v>2019</v>
      </c>
      <c r="H2429" s="246">
        <v>6</v>
      </c>
      <c r="I2429" s="246">
        <v>25</v>
      </c>
      <c r="J2429" s="246">
        <v>2</v>
      </c>
      <c r="K2429" s="246" t="s">
        <v>1025</v>
      </c>
      <c r="L2429" s="247">
        <v>4</v>
      </c>
      <c r="M2429" s="246">
        <v>221655</v>
      </c>
      <c r="N2429" s="246">
        <v>2592303</v>
      </c>
      <c r="O2429" s="246">
        <v>9</v>
      </c>
      <c r="P2429" s="246">
        <v>5</v>
      </c>
      <c r="Q2429" s="246">
        <v>0</v>
      </c>
      <c r="R2429" s="246"/>
      <c r="S2429" s="246" t="s">
        <v>90</v>
      </c>
      <c r="T2429" s="246" t="s">
        <v>133</v>
      </c>
      <c r="U2429" s="246"/>
      <c r="V2429" t="str">
        <f>INDEX(樣區!H:H,MATCH(F2429,樣區!E:E,0))</f>
        <v>4月,6月</v>
      </c>
      <c r="W2429" s="3" t="str">
        <f t="shared" si="466"/>
        <v>Y</v>
      </c>
      <c r="X2429" s="3" t="str">
        <f t="shared" si="467"/>
        <v/>
      </c>
      <c r="Y2429" s="3" t="str">
        <f t="shared" si="468"/>
        <v/>
      </c>
      <c r="Z2429" s="3" t="str">
        <f t="shared" si="469"/>
        <v/>
      </c>
      <c r="AA2429" s="3" t="str">
        <f t="shared" si="470"/>
        <v/>
      </c>
      <c r="AB2429" s="249" t="str">
        <f t="shared" si="471"/>
        <v/>
      </c>
      <c r="AC2429" s="3" t="str">
        <f t="shared" si="472"/>
        <v/>
      </c>
      <c r="AD2429" s="5" t="str">
        <f t="shared" si="476"/>
        <v/>
      </c>
      <c r="AE2429" s="3" t="str">
        <f t="shared" si="473"/>
        <v/>
      </c>
      <c r="AF2429" s="3"/>
      <c r="AH2429">
        <f>MATCH(ROUND(M2429,0)&amp;ROUND(N2429,0),樣點!N:N,0)</f>
        <v>452</v>
      </c>
      <c r="AI2429" s="5">
        <f t="shared" si="474"/>
        <v>2.9166665975935757E-2</v>
      </c>
    </row>
    <row r="2430" spans="3:35">
      <c r="C2430" s="246" t="s">
        <v>1324</v>
      </c>
      <c r="D2430" s="246" t="s">
        <v>997</v>
      </c>
      <c r="E2430" s="246" t="s">
        <v>1023</v>
      </c>
      <c r="F2430" s="246" t="s">
        <v>1024</v>
      </c>
      <c r="G2430" s="246">
        <v>2019</v>
      </c>
      <c r="H2430" s="246">
        <v>6</v>
      </c>
      <c r="I2430" s="246">
        <v>25</v>
      </c>
      <c r="J2430" s="246">
        <v>2</v>
      </c>
      <c r="K2430" s="246" t="s">
        <v>1025</v>
      </c>
      <c r="L2430" s="247">
        <v>5</v>
      </c>
      <c r="M2430" s="246">
        <v>220932</v>
      </c>
      <c r="N2430" s="246">
        <v>2592229</v>
      </c>
      <c r="O2430" s="246">
        <v>9</v>
      </c>
      <c r="P2430" s="246">
        <v>47</v>
      </c>
      <c r="Q2430" s="246">
        <v>0</v>
      </c>
      <c r="R2430" s="246"/>
      <c r="S2430" s="246" t="s">
        <v>90</v>
      </c>
      <c r="T2430" s="246" t="s">
        <v>54</v>
      </c>
      <c r="U2430" s="246"/>
      <c r="V2430" t="str">
        <f>INDEX(樣區!H:H,MATCH(F2430,樣區!E:E,0))</f>
        <v>4月,6月</v>
      </c>
      <c r="W2430" s="3" t="str">
        <f t="shared" si="466"/>
        <v>Y</v>
      </c>
      <c r="X2430" s="3" t="str">
        <f t="shared" si="467"/>
        <v/>
      </c>
      <c r="Y2430" s="3" t="str">
        <f t="shared" si="468"/>
        <v/>
      </c>
      <c r="Z2430" s="3" t="str">
        <f t="shared" si="469"/>
        <v/>
      </c>
      <c r="AA2430" s="3" t="str">
        <f t="shared" si="470"/>
        <v/>
      </c>
      <c r="AB2430" s="249" t="str">
        <f t="shared" si="471"/>
        <v/>
      </c>
      <c r="AC2430" s="3" t="str">
        <f t="shared" si="472"/>
        <v/>
      </c>
      <c r="AD2430" s="5" t="str">
        <f t="shared" si="476"/>
        <v/>
      </c>
      <c r="AE2430" s="3" t="str">
        <f t="shared" si="473"/>
        <v/>
      </c>
      <c r="AF2430" s="3"/>
      <c r="AH2430">
        <f>MATCH(ROUND(M2430,0)&amp;ROUND(N2430,0),樣點!N:N,0)</f>
        <v>453</v>
      </c>
      <c r="AI2430" s="5">
        <f t="shared" si="474"/>
        <v>5.555555981118232E-3</v>
      </c>
    </row>
    <row r="2431" spans="3:35">
      <c r="C2431" s="246" t="s">
        <v>1324</v>
      </c>
      <c r="D2431" s="246" t="s">
        <v>997</v>
      </c>
      <c r="E2431" s="246" t="s">
        <v>1023</v>
      </c>
      <c r="F2431" s="246" t="s">
        <v>1024</v>
      </c>
      <c r="G2431" s="246">
        <v>2019</v>
      </c>
      <c r="H2431" s="246">
        <v>6</v>
      </c>
      <c r="I2431" s="246">
        <v>25</v>
      </c>
      <c r="J2431" s="246">
        <v>2</v>
      </c>
      <c r="K2431" s="246" t="s">
        <v>1025</v>
      </c>
      <c r="L2431" s="247">
        <v>6</v>
      </c>
      <c r="M2431" s="246">
        <v>220932</v>
      </c>
      <c r="N2431" s="246">
        <v>2591998</v>
      </c>
      <c r="O2431" s="246">
        <v>9</v>
      </c>
      <c r="P2431" s="246">
        <v>55</v>
      </c>
      <c r="Q2431" s="246">
        <v>0</v>
      </c>
      <c r="R2431" s="246"/>
      <c r="S2431" s="246" t="s">
        <v>90</v>
      </c>
      <c r="T2431" s="246" t="s">
        <v>54</v>
      </c>
      <c r="U2431" s="246"/>
      <c r="V2431" t="str">
        <f>INDEX(樣區!H:H,MATCH(F2431,樣區!E:E,0))</f>
        <v>4月,6月</v>
      </c>
      <c r="W2431" s="3" t="str">
        <f t="shared" si="466"/>
        <v>Y</v>
      </c>
      <c r="X2431" s="3" t="str">
        <f t="shared" si="467"/>
        <v/>
      </c>
      <c r="Y2431" s="3" t="str">
        <f t="shared" si="468"/>
        <v/>
      </c>
      <c r="Z2431" s="3" t="str">
        <f t="shared" si="469"/>
        <v/>
      </c>
      <c r="AA2431" s="3" t="str">
        <f t="shared" si="470"/>
        <v/>
      </c>
      <c r="AB2431" s="249" t="str">
        <f t="shared" si="471"/>
        <v/>
      </c>
      <c r="AC2431" s="3" t="str">
        <f t="shared" si="472"/>
        <v/>
      </c>
      <c r="AD2431" s="5" t="str">
        <f t="shared" si="476"/>
        <v/>
      </c>
      <c r="AE2431" s="3" t="str">
        <f t="shared" si="473"/>
        <v/>
      </c>
      <c r="AF2431" s="3"/>
      <c r="AH2431">
        <f>MATCH(ROUND(M2431,0)&amp;ROUND(N2431,0),樣點!N:N,0)</f>
        <v>454</v>
      </c>
      <c r="AI2431" s="5" t="str">
        <f t="shared" si="474"/>
        <v/>
      </c>
    </row>
    <row r="2432" spans="3:35">
      <c r="C2432" s="246" t="s">
        <v>1324</v>
      </c>
      <c r="D2432" s="246" t="s">
        <v>997</v>
      </c>
      <c r="E2432" s="246" t="s">
        <v>1032</v>
      </c>
      <c r="F2432" s="246" t="s">
        <v>1033</v>
      </c>
      <c r="G2432" s="246">
        <v>2019</v>
      </c>
      <c r="H2432" s="246">
        <v>6</v>
      </c>
      <c r="I2432" s="246">
        <v>20</v>
      </c>
      <c r="J2432" s="246">
        <v>2</v>
      </c>
      <c r="K2432" s="246" t="s">
        <v>1034</v>
      </c>
      <c r="L2432" s="247">
        <v>1</v>
      </c>
      <c r="M2432" s="246">
        <v>218920</v>
      </c>
      <c r="N2432" s="246">
        <v>2587558</v>
      </c>
      <c r="O2432" s="246">
        <v>6</v>
      </c>
      <c r="P2432" s="246">
        <v>30</v>
      </c>
      <c r="Q2432" s="246">
        <v>2</v>
      </c>
      <c r="R2432" s="246"/>
      <c r="S2432" s="246" t="s">
        <v>44</v>
      </c>
      <c r="T2432" s="246" t="s">
        <v>133</v>
      </c>
      <c r="U2432" s="246" t="s">
        <v>119</v>
      </c>
      <c r="V2432" t="str">
        <f>INDEX(樣區!H:H,MATCH(F2432,樣區!E:E,0))</f>
        <v>4月,6月</v>
      </c>
      <c r="W2432" s="3" t="str">
        <f t="shared" si="466"/>
        <v>Y</v>
      </c>
      <c r="X2432" s="3" t="str">
        <f t="shared" si="467"/>
        <v/>
      </c>
      <c r="Y2432" s="3" t="str">
        <f t="shared" si="468"/>
        <v/>
      </c>
      <c r="Z2432" s="3" t="str">
        <f t="shared" si="469"/>
        <v/>
      </c>
      <c r="AA2432" s="3" t="str">
        <f t="shared" si="470"/>
        <v>需記錄距離</v>
      </c>
      <c r="AB2432" s="249" t="str">
        <f t="shared" si="471"/>
        <v/>
      </c>
      <c r="AC2432" s="3" t="str">
        <f t="shared" si="472"/>
        <v/>
      </c>
      <c r="AD2432" s="5" t="str">
        <f t="shared" si="476"/>
        <v>需計滿6分鐘</v>
      </c>
      <c r="AE2432" s="3" t="str">
        <f t="shared" si="473"/>
        <v/>
      </c>
      <c r="AF2432" s="3"/>
      <c r="AH2432">
        <f>MATCH(ROUND(M2432,0)&amp;ROUND(N2432,0),樣點!N:N,0)</f>
        <v>455</v>
      </c>
      <c r="AI2432" s="5">
        <f t="shared" si="474"/>
        <v>3.4722219570539892E-3</v>
      </c>
    </row>
    <row r="2433" spans="3:35">
      <c r="C2433" s="246" t="s">
        <v>1324</v>
      </c>
      <c r="D2433" s="246" t="s">
        <v>997</v>
      </c>
      <c r="E2433" s="246" t="s">
        <v>1032</v>
      </c>
      <c r="F2433" s="246" t="s">
        <v>1033</v>
      </c>
      <c r="G2433" s="246">
        <v>2019</v>
      </c>
      <c r="H2433" s="246">
        <v>6</v>
      </c>
      <c r="I2433" s="246">
        <v>20</v>
      </c>
      <c r="J2433" s="246">
        <v>2</v>
      </c>
      <c r="K2433" s="246" t="s">
        <v>1034</v>
      </c>
      <c r="L2433" s="247">
        <v>2</v>
      </c>
      <c r="M2433" s="246">
        <v>218833</v>
      </c>
      <c r="N2433" s="246">
        <v>2587358</v>
      </c>
      <c r="O2433" s="246">
        <v>6</v>
      </c>
      <c r="P2433" s="246">
        <v>35</v>
      </c>
      <c r="Q2433" s="246">
        <v>2</v>
      </c>
      <c r="R2433" s="246"/>
      <c r="S2433" s="246" t="s">
        <v>90</v>
      </c>
      <c r="T2433" s="246" t="s">
        <v>133</v>
      </c>
      <c r="U2433" s="246" t="s">
        <v>1125</v>
      </c>
      <c r="V2433" t="str">
        <f>INDEX(樣區!H:H,MATCH(F2433,樣區!E:E,0))</f>
        <v>4月,6月</v>
      </c>
      <c r="W2433" s="3" t="str">
        <f t="shared" si="466"/>
        <v>Y</v>
      </c>
      <c r="X2433" s="3" t="str">
        <f t="shared" si="467"/>
        <v/>
      </c>
      <c r="Y2433" s="3" t="str">
        <f t="shared" si="468"/>
        <v/>
      </c>
      <c r="Z2433" s="3" t="str">
        <f t="shared" si="469"/>
        <v/>
      </c>
      <c r="AA2433" s="3" t="str">
        <f t="shared" si="470"/>
        <v>需記錄距離</v>
      </c>
      <c r="AB2433" s="249" t="str">
        <f t="shared" si="471"/>
        <v/>
      </c>
      <c r="AC2433" s="3" t="str">
        <f t="shared" si="472"/>
        <v/>
      </c>
      <c r="AD2433" s="5" t="str">
        <f t="shared" si="476"/>
        <v>需計滿6分鐘</v>
      </c>
      <c r="AE2433" s="3" t="str">
        <f t="shared" si="473"/>
        <v/>
      </c>
      <c r="AF2433" s="3"/>
      <c r="AH2433">
        <f>MATCH(ROUND(M2433,0)&amp;ROUND(N2433,0),樣點!N:N,0)</f>
        <v>456</v>
      </c>
      <c r="AI2433" s="5">
        <f t="shared" si="474"/>
        <v>3.4722220152616501E-3</v>
      </c>
    </row>
    <row r="2434" spans="3:35">
      <c r="C2434" s="246" t="s">
        <v>1324</v>
      </c>
      <c r="D2434" s="246" t="s">
        <v>997</v>
      </c>
      <c r="E2434" s="246" t="s">
        <v>1032</v>
      </c>
      <c r="F2434" s="246" t="s">
        <v>1033</v>
      </c>
      <c r="G2434" s="246">
        <v>2019</v>
      </c>
      <c r="H2434" s="246">
        <v>6</v>
      </c>
      <c r="I2434" s="246">
        <v>20</v>
      </c>
      <c r="J2434" s="246">
        <v>2</v>
      </c>
      <c r="K2434" s="246" t="s">
        <v>1034</v>
      </c>
      <c r="L2434" s="247">
        <v>3</v>
      </c>
      <c r="M2434" s="246">
        <v>219106</v>
      </c>
      <c r="N2434" s="246">
        <v>2587673</v>
      </c>
      <c r="O2434" s="246">
        <v>6</v>
      </c>
      <c r="P2434" s="246">
        <v>40</v>
      </c>
      <c r="Q2434" s="246">
        <v>0</v>
      </c>
      <c r="R2434" s="246"/>
      <c r="S2434" s="246" t="s">
        <v>90</v>
      </c>
      <c r="T2434" s="246" t="s">
        <v>133</v>
      </c>
      <c r="U2434" s="246"/>
      <c r="V2434" t="str">
        <f>INDEX(樣區!H:H,MATCH(F2434,樣區!E:E,0))</f>
        <v>4月,6月</v>
      </c>
      <c r="W2434" s="3" t="str">
        <f t="shared" ref="W2434:W2497" si="477">IF(ISNUMBER(AH2434),"Y","N")</f>
        <v>Y</v>
      </c>
      <c r="X2434" s="3" t="str">
        <f t="shared" ref="X2434:X2497" si="478">IF(OR(ISBLANK(H2434),ISBLANK(I2434)),"需記錄日期","")</f>
        <v/>
      </c>
      <c r="Y2434" s="3" t="str">
        <f t="shared" ref="Y2434:Y2497" si="479">IF(O2434&gt;9,"時間太晚","")</f>
        <v/>
      </c>
      <c r="Z2434" s="3" t="str">
        <f t="shared" ref="Z2434:Z2497" si="480">IF(ISBLANK(Q2434),"需記錄數量",IF(Q2434&gt;2,"2隻以上，請記為猴群",""))</f>
        <v/>
      </c>
      <c r="AA2434" s="3" t="str">
        <f t="shared" ref="AA2434:AA2497" si="481">IF(OR(Q2434=1,Q2434=2),IF(ISTEXT(R2434),"","需記錄距離"),"")</f>
        <v/>
      </c>
      <c r="AB2434" s="249" t="str">
        <f t="shared" ref="AB2434:AB2497" si="482">IF(S2434="Y",IF(Q2434&lt;&gt;2,"有叫聲應為猴群",""),"")</f>
        <v/>
      </c>
      <c r="AC2434" s="3" t="str">
        <f t="shared" ref="AC2434:AC2497" si="483">IF(ISBLANK(T2434),"需記錄棲地類型",IF(LEN(T2434)&lt;&gt;2,"請填最主要的棲地類型，其餘的可在備注補充說明",""))</f>
        <v/>
      </c>
      <c r="AD2434" s="5" t="str">
        <f t="shared" si="476"/>
        <v>需計滿6分鐘</v>
      </c>
      <c r="AE2434" s="3" t="str">
        <f t="shared" ref="AE2434:AE2497" si="484">IF(COUNTIF(U2434,"*搖樹*")=1,IF(Q2434&lt;&gt;2,"有搖樹行為應為猴群",""),"")</f>
        <v/>
      </c>
      <c r="AF2434" s="3"/>
      <c r="AH2434">
        <f>MATCH(ROUND(M2434,0)&amp;ROUND(N2434,0),樣點!N:N,0)</f>
        <v>457</v>
      </c>
      <c r="AI2434" s="5">
        <f t="shared" ref="AI2434:AI2497" si="485">IF((F2435&amp;J2435)=(F2434&amp;J2434),ABS((DATE(G2435,H2435,I2435)&amp;TIME(O2435,P2435,0))-(DATE(G2434,H2434,I2434)&amp;TIME(O2434,P2434,0))),"")</f>
        <v>3.4722230047918856E-3</v>
      </c>
    </row>
    <row r="2435" spans="3:35">
      <c r="C2435" s="246" t="s">
        <v>1324</v>
      </c>
      <c r="D2435" s="246" t="s">
        <v>997</v>
      </c>
      <c r="E2435" s="246" t="s">
        <v>1032</v>
      </c>
      <c r="F2435" s="246" t="s">
        <v>1033</v>
      </c>
      <c r="G2435" s="246">
        <v>2019</v>
      </c>
      <c r="H2435" s="246">
        <v>6</v>
      </c>
      <c r="I2435" s="246">
        <v>20</v>
      </c>
      <c r="J2435" s="246">
        <v>2</v>
      </c>
      <c r="K2435" s="246" t="s">
        <v>1034</v>
      </c>
      <c r="L2435" s="247">
        <v>4</v>
      </c>
      <c r="M2435" s="246">
        <v>219149</v>
      </c>
      <c r="N2435" s="246">
        <v>2587889</v>
      </c>
      <c r="O2435" s="246">
        <v>6</v>
      </c>
      <c r="P2435" s="246">
        <v>45</v>
      </c>
      <c r="Q2435" s="246">
        <v>0</v>
      </c>
      <c r="R2435" s="246"/>
      <c r="S2435" s="246" t="s">
        <v>90</v>
      </c>
      <c r="T2435" s="246" t="s">
        <v>133</v>
      </c>
      <c r="U2435" s="246"/>
      <c r="V2435" t="str">
        <f>INDEX(樣區!H:H,MATCH(F2435,樣區!E:E,0))</f>
        <v>4月,6月</v>
      </c>
      <c r="W2435" s="3" t="str">
        <f t="shared" si="477"/>
        <v>Y</v>
      </c>
      <c r="X2435" s="3" t="str">
        <f t="shared" si="478"/>
        <v/>
      </c>
      <c r="Y2435" s="3" t="str">
        <f t="shared" si="479"/>
        <v/>
      </c>
      <c r="Z2435" s="3" t="str">
        <f t="shared" si="480"/>
        <v/>
      </c>
      <c r="AA2435" s="3" t="str">
        <f t="shared" si="481"/>
        <v/>
      </c>
      <c r="AB2435" s="249" t="str">
        <f t="shared" si="482"/>
        <v/>
      </c>
      <c r="AC2435" s="3" t="str">
        <f t="shared" si="483"/>
        <v/>
      </c>
      <c r="AD2435" s="5" t="str">
        <f t="shared" si="476"/>
        <v>需計滿6分鐘</v>
      </c>
      <c r="AE2435" s="3" t="str">
        <f t="shared" si="484"/>
        <v/>
      </c>
      <c r="AF2435" s="3"/>
      <c r="AH2435">
        <f>MATCH(ROUND(M2435,0)&amp;ROUND(N2435,0),樣點!N:N,0)</f>
        <v>458</v>
      </c>
      <c r="AI2435" s="5">
        <f t="shared" si="485"/>
        <v>3.4722220152616501E-3</v>
      </c>
    </row>
    <row r="2436" spans="3:35">
      <c r="C2436" s="246" t="s">
        <v>1324</v>
      </c>
      <c r="D2436" s="246" t="s">
        <v>997</v>
      </c>
      <c r="E2436" s="246" t="s">
        <v>1032</v>
      </c>
      <c r="F2436" s="246" t="s">
        <v>1033</v>
      </c>
      <c r="G2436" s="246">
        <v>2019</v>
      </c>
      <c r="H2436" s="246">
        <v>6</v>
      </c>
      <c r="I2436" s="246">
        <v>20</v>
      </c>
      <c r="J2436" s="246">
        <v>2</v>
      </c>
      <c r="K2436" s="246" t="s">
        <v>1034</v>
      </c>
      <c r="L2436" s="247">
        <v>5</v>
      </c>
      <c r="M2436" s="246">
        <v>219193</v>
      </c>
      <c r="N2436" s="246">
        <v>2588111</v>
      </c>
      <c r="O2436" s="246">
        <v>6</v>
      </c>
      <c r="P2436" s="246">
        <v>50</v>
      </c>
      <c r="Q2436" s="246">
        <v>0</v>
      </c>
      <c r="R2436" s="246"/>
      <c r="S2436" s="246" t="s">
        <v>90</v>
      </c>
      <c r="T2436" s="246" t="s">
        <v>133</v>
      </c>
      <c r="U2436" s="246"/>
      <c r="V2436" t="str">
        <f>INDEX(樣區!H:H,MATCH(F2436,樣區!E:E,0))</f>
        <v>4月,6月</v>
      </c>
      <c r="W2436" s="3" t="str">
        <f t="shared" si="477"/>
        <v>Y</v>
      </c>
      <c r="X2436" s="3" t="str">
        <f t="shared" si="478"/>
        <v/>
      </c>
      <c r="Y2436" s="3" t="str">
        <f t="shared" si="479"/>
        <v/>
      </c>
      <c r="Z2436" s="3" t="str">
        <f t="shared" si="480"/>
        <v/>
      </c>
      <c r="AA2436" s="3" t="str">
        <f t="shared" si="481"/>
        <v/>
      </c>
      <c r="AB2436" s="249" t="str">
        <f t="shared" si="482"/>
        <v/>
      </c>
      <c r="AC2436" s="3" t="str">
        <f t="shared" si="483"/>
        <v/>
      </c>
      <c r="AD2436" s="5" t="str">
        <f t="shared" si="476"/>
        <v>需計滿6分鐘</v>
      </c>
      <c r="AE2436" s="3" t="str">
        <f t="shared" si="484"/>
        <v/>
      </c>
      <c r="AF2436" s="3"/>
      <c r="AH2436">
        <f>MATCH(ROUND(M2436,0)&amp;ROUND(N2436,0),樣點!N:N,0)</f>
        <v>459</v>
      </c>
      <c r="AI2436" s="5">
        <f t="shared" si="485"/>
        <v>3.4722219570539892E-3</v>
      </c>
    </row>
    <row r="2437" spans="3:35">
      <c r="C2437" s="246" t="s">
        <v>1324</v>
      </c>
      <c r="D2437" s="246" t="s">
        <v>997</v>
      </c>
      <c r="E2437" s="246" t="s">
        <v>1032</v>
      </c>
      <c r="F2437" s="246" t="s">
        <v>1033</v>
      </c>
      <c r="G2437" s="246">
        <v>2019</v>
      </c>
      <c r="H2437" s="246">
        <v>6</v>
      </c>
      <c r="I2437" s="246">
        <v>20</v>
      </c>
      <c r="J2437" s="246">
        <v>2</v>
      </c>
      <c r="K2437" s="246" t="s">
        <v>1034</v>
      </c>
      <c r="L2437" s="247">
        <v>6</v>
      </c>
      <c r="M2437" s="246">
        <v>219112</v>
      </c>
      <c r="N2437" s="246">
        <v>2588371</v>
      </c>
      <c r="O2437" s="246">
        <v>6</v>
      </c>
      <c r="P2437" s="246">
        <v>55</v>
      </c>
      <c r="Q2437" s="246">
        <v>0</v>
      </c>
      <c r="R2437" s="246"/>
      <c r="S2437" s="246" t="s">
        <v>90</v>
      </c>
      <c r="T2437" s="246" t="s">
        <v>133</v>
      </c>
      <c r="U2437" s="246"/>
      <c r="V2437" t="str">
        <f>INDEX(樣區!H:H,MATCH(F2437,樣區!E:E,0))</f>
        <v>4月,6月</v>
      </c>
      <c r="W2437" s="3" t="str">
        <f t="shared" si="477"/>
        <v>Y</v>
      </c>
      <c r="X2437" s="3" t="str">
        <f t="shared" si="478"/>
        <v/>
      </c>
      <c r="Y2437" s="3" t="str">
        <f t="shared" si="479"/>
        <v/>
      </c>
      <c r="Z2437" s="3" t="str">
        <f t="shared" si="480"/>
        <v/>
      </c>
      <c r="AA2437" s="3" t="str">
        <f t="shared" si="481"/>
        <v/>
      </c>
      <c r="AB2437" s="249" t="str">
        <f t="shared" si="482"/>
        <v/>
      </c>
      <c r="AC2437" s="3" t="str">
        <f t="shared" si="483"/>
        <v/>
      </c>
      <c r="AD2437" s="5" t="str">
        <f t="shared" si="476"/>
        <v/>
      </c>
      <c r="AE2437" s="3" t="str">
        <f t="shared" si="484"/>
        <v/>
      </c>
      <c r="AF2437" s="3"/>
      <c r="AH2437">
        <f>MATCH(ROUND(M2437,0)&amp;ROUND(N2437,0),樣點!N:N,0)</f>
        <v>460</v>
      </c>
      <c r="AI2437" s="5" t="str">
        <f t="shared" si="485"/>
        <v/>
      </c>
    </row>
    <row r="2438" spans="3:35">
      <c r="C2438" s="246" t="s">
        <v>1324</v>
      </c>
      <c r="D2438" s="246" t="s">
        <v>997</v>
      </c>
      <c r="E2438" s="246" t="s">
        <v>1035</v>
      </c>
      <c r="F2438" s="246" t="s">
        <v>1036</v>
      </c>
      <c r="G2438" s="246">
        <v>2019</v>
      </c>
      <c r="H2438" s="246">
        <v>6</v>
      </c>
      <c r="I2438" s="246">
        <v>10</v>
      </c>
      <c r="J2438" s="246">
        <v>2</v>
      </c>
      <c r="K2438" s="246" t="s">
        <v>1037</v>
      </c>
      <c r="L2438" s="247">
        <v>1</v>
      </c>
      <c r="M2438" s="246">
        <v>209976</v>
      </c>
      <c r="N2438" s="246">
        <v>2604423</v>
      </c>
      <c r="O2438" s="246">
        <v>9</v>
      </c>
      <c r="P2438" s="246">
        <v>22</v>
      </c>
      <c r="Q2438" s="246">
        <v>0</v>
      </c>
      <c r="R2438" s="246"/>
      <c r="S2438" s="246" t="s">
        <v>90</v>
      </c>
      <c r="T2438" s="246" t="s">
        <v>32</v>
      </c>
      <c r="U2438" s="246"/>
      <c r="V2438" t="str">
        <f>INDEX(樣區!H:H,MATCH(F2438,樣區!E:E,0))</f>
        <v>3月,5月</v>
      </c>
      <c r="W2438" s="3" t="str">
        <f t="shared" si="477"/>
        <v>Y</v>
      </c>
      <c r="X2438" s="3" t="str">
        <f t="shared" si="478"/>
        <v/>
      </c>
      <c r="Y2438" s="3" t="str">
        <f t="shared" si="479"/>
        <v/>
      </c>
      <c r="Z2438" s="3" t="str">
        <f t="shared" si="480"/>
        <v/>
      </c>
      <c r="AA2438" s="3" t="str">
        <f t="shared" si="481"/>
        <v/>
      </c>
      <c r="AB2438" s="249" t="str">
        <f t="shared" si="482"/>
        <v/>
      </c>
      <c r="AC2438" s="3" t="str">
        <f t="shared" si="483"/>
        <v/>
      </c>
      <c r="AD2438" s="5" t="str">
        <f t="shared" si="476"/>
        <v/>
      </c>
      <c r="AE2438" s="3" t="str">
        <f t="shared" si="484"/>
        <v/>
      </c>
      <c r="AF2438" s="3"/>
      <c r="AH2438">
        <f>MATCH(ROUND(M2438,0)&amp;ROUND(N2438,0),樣點!N:N,0)</f>
        <v>461</v>
      </c>
      <c r="AI2438" s="5">
        <f t="shared" si="485"/>
        <v>7.6388890156522393E-3</v>
      </c>
    </row>
    <row r="2439" spans="3:35">
      <c r="C2439" s="246" t="s">
        <v>1324</v>
      </c>
      <c r="D2439" s="246" t="s">
        <v>997</v>
      </c>
      <c r="E2439" s="246" t="s">
        <v>1035</v>
      </c>
      <c r="F2439" s="246" t="s">
        <v>1036</v>
      </c>
      <c r="G2439" s="246">
        <v>2019</v>
      </c>
      <c r="H2439" s="246">
        <v>6</v>
      </c>
      <c r="I2439" s="246">
        <v>10</v>
      </c>
      <c r="J2439" s="246">
        <v>2</v>
      </c>
      <c r="K2439" s="246" t="s">
        <v>1037</v>
      </c>
      <c r="L2439" s="247">
        <v>2</v>
      </c>
      <c r="M2439" s="246">
        <v>209855</v>
      </c>
      <c r="N2439" s="246">
        <v>2604235</v>
      </c>
      <c r="O2439" s="246">
        <v>9</v>
      </c>
      <c r="P2439" s="246">
        <v>33</v>
      </c>
      <c r="Q2439" s="246">
        <v>0</v>
      </c>
      <c r="R2439" s="246"/>
      <c r="S2439" s="246" t="s">
        <v>90</v>
      </c>
      <c r="T2439" s="246" t="s">
        <v>32</v>
      </c>
      <c r="U2439" s="246"/>
      <c r="V2439" t="str">
        <f>INDEX(樣區!H:H,MATCH(F2439,樣區!E:E,0))</f>
        <v>3月,5月</v>
      </c>
      <c r="W2439" s="3" t="str">
        <f t="shared" si="477"/>
        <v>Y</v>
      </c>
      <c r="X2439" s="3" t="str">
        <f t="shared" si="478"/>
        <v/>
      </c>
      <c r="Y2439" s="3" t="str">
        <f t="shared" si="479"/>
        <v/>
      </c>
      <c r="Z2439" s="3" t="str">
        <f t="shared" si="480"/>
        <v/>
      </c>
      <c r="AA2439" s="3" t="str">
        <f t="shared" si="481"/>
        <v/>
      </c>
      <c r="AB2439" s="249" t="str">
        <f t="shared" si="482"/>
        <v/>
      </c>
      <c r="AC2439" s="3" t="str">
        <f t="shared" si="483"/>
        <v/>
      </c>
      <c r="AD2439" s="5" t="str">
        <f t="shared" si="476"/>
        <v/>
      </c>
      <c r="AE2439" s="3" t="str">
        <f t="shared" si="484"/>
        <v/>
      </c>
      <c r="AF2439" s="3"/>
      <c r="AH2439">
        <f>MATCH(ROUND(M2439,0)&amp;ROUND(N2439,0),樣點!N:N,0)</f>
        <v>462</v>
      </c>
      <c r="AI2439" s="5">
        <f t="shared" si="485"/>
        <v>1.1111110972706228E-2</v>
      </c>
    </row>
    <row r="2440" spans="3:35">
      <c r="C2440" s="246" t="s">
        <v>1324</v>
      </c>
      <c r="D2440" s="246" t="s">
        <v>997</v>
      </c>
      <c r="E2440" s="246" t="s">
        <v>1035</v>
      </c>
      <c r="F2440" s="246" t="s">
        <v>1036</v>
      </c>
      <c r="G2440" s="246">
        <v>2019</v>
      </c>
      <c r="H2440" s="246">
        <v>6</v>
      </c>
      <c r="I2440" s="246">
        <v>10</v>
      </c>
      <c r="J2440" s="246">
        <v>2</v>
      </c>
      <c r="K2440" s="246" t="s">
        <v>1037</v>
      </c>
      <c r="L2440" s="247">
        <v>3</v>
      </c>
      <c r="M2440" s="246">
        <v>209894</v>
      </c>
      <c r="N2440" s="246">
        <v>2604058</v>
      </c>
      <c r="O2440" s="246">
        <v>9</v>
      </c>
      <c r="P2440" s="246">
        <v>49</v>
      </c>
      <c r="Q2440" s="246">
        <v>2</v>
      </c>
      <c r="R2440" s="246" t="s">
        <v>43</v>
      </c>
      <c r="S2440" s="246" t="s">
        <v>44</v>
      </c>
      <c r="T2440" s="246" t="s">
        <v>32</v>
      </c>
      <c r="U2440" s="246"/>
      <c r="V2440" t="str">
        <f>INDEX(樣區!H:H,MATCH(F2440,樣區!E:E,0))</f>
        <v>3月,5月</v>
      </c>
      <c r="W2440" s="3" t="str">
        <f t="shared" si="477"/>
        <v>Y</v>
      </c>
      <c r="X2440" s="3" t="str">
        <f t="shared" si="478"/>
        <v/>
      </c>
      <c r="Y2440" s="3" t="str">
        <f t="shared" si="479"/>
        <v/>
      </c>
      <c r="Z2440" s="3" t="str">
        <f t="shared" si="480"/>
        <v/>
      </c>
      <c r="AA2440" s="3" t="str">
        <f t="shared" si="481"/>
        <v/>
      </c>
      <c r="AB2440" s="249" t="str">
        <f t="shared" si="482"/>
        <v/>
      </c>
      <c r="AC2440" s="3" t="str">
        <f t="shared" si="483"/>
        <v/>
      </c>
      <c r="AD2440" s="5" t="str">
        <f t="shared" si="476"/>
        <v/>
      </c>
      <c r="AE2440" s="3" t="str">
        <f t="shared" si="484"/>
        <v/>
      </c>
      <c r="AF2440" s="3"/>
      <c r="AH2440">
        <f>MATCH(ROUND(M2440,0)&amp;ROUND(N2440,0),樣點!N:N,0)</f>
        <v>463</v>
      </c>
      <c r="AI2440" s="5">
        <f t="shared" si="485"/>
        <v>3.1944443995598704E-2</v>
      </c>
    </row>
    <row r="2441" spans="3:35">
      <c r="C2441" s="246" t="s">
        <v>1324</v>
      </c>
      <c r="D2441" s="246" t="s">
        <v>997</v>
      </c>
      <c r="E2441" s="246" t="s">
        <v>1035</v>
      </c>
      <c r="F2441" s="246" t="s">
        <v>1036</v>
      </c>
      <c r="G2441" s="246">
        <v>2019</v>
      </c>
      <c r="H2441" s="246">
        <v>6</v>
      </c>
      <c r="I2441" s="246">
        <v>10</v>
      </c>
      <c r="J2441" s="246">
        <v>2</v>
      </c>
      <c r="K2441" s="246" t="s">
        <v>1037</v>
      </c>
      <c r="L2441" s="247">
        <v>4</v>
      </c>
      <c r="M2441" s="246">
        <v>209634</v>
      </c>
      <c r="N2441" s="246">
        <v>2604264</v>
      </c>
      <c r="O2441" s="246">
        <v>9</v>
      </c>
      <c r="P2441" s="246">
        <v>3</v>
      </c>
      <c r="Q2441" s="246">
        <v>0</v>
      </c>
      <c r="R2441" s="246"/>
      <c r="S2441" s="246" t="s">
        <v>90</v>
      </c>
      <c r="T2441" s="246" t="s">
        <v>32</v>
      </c>
      <c r="U2441" s="246"/>
      <c r="V2441" t="str">
        <f>INDEX(樣區!H:H,MATCH(F2441,樣區!E:E,0))</f>
        <v>3月,5月</v>
      </c>
      <c r="W2441" s="3" t="str">
        <f t="shared" si="477"/>
        <v>Y</v>
      </c>
      <c r="X2441" s="3" t="str">
        <f t="shared" si="478"/>
        <v/>
      </c>
      <c r="Y2441" s="3" t="str">
        <f t="shared" si="479"/>
        <v/>
      </c>
      <c r="Z2441" s="3" t="str">
        <f t="shared" si="480"/>
        <v/>
      </c>
      <c r="AA2441" s="3" t="str">
        <f t="shared" si="481"/>
        <v/>
      </c>
      <c r="AB2441" s="249" t="str">
        <f t="shared" si="482"/>
        <v/>
      </c>
      <c r="AC2441" s="3" t="str">
        <f t="shared" si="483"/>
        <v/>
      </c>
      <c r="AD2441" s="5" t="str">
        <f t="shared" si="476"/>
        <v/>
      </c>
      <c r="AE2441" s="3" t="str">
        <f t="shared" si="484"/>
        <v/>
      </c>
      <c r="AF2441" s="3"/>
      <c r="AH2441">
        <f>MATCH(ROUND(M2441,0)&amp;ROUND(N2441,0),樣點!N:N,0)</f>
        <v>464</v>
      </c>
      <c r="AI2441" s="5">
        <f t="shared" si="485"/>
        <v>1.9444444973487407E-2</v>
      </c>
    </row>
    <row r="2442" spans="3:35">
      <c r="C2442" s="246" t="s">
        <v>1324</v>
      </c>
      <c r="D2442" s="246" t="s">
        <v>997</v>
      </c>
      <c r="E2442" s="246" t="s">
        <v>1035</v>
      </c>
      <c r="F2442" s="246" t="s">
        <v>1036</v>
      </c>
      <c r="G2442" s="246">
        <v>2019</v>
      </c>
      <c r="H2442" s="246">
        <v>6</v>
      </c>
      <c r="I2442" s="246">
        <v>10</v>
      </c>
      <c r="J2442" s="246">
        <v>2</v>
      </c>
      <c r="K2442" s="246" t="s">
        <v>1037</v>
      </c>
      <c r="L2442" s="247">
        <v>5</v>
      </c>
      <c r="M2442" s="246">
        <v>209433</v>
      </c>
      <c r="N2442" s="246">
        <v>2604381</v>
      </c>
      <c r="O2442" s="246">
        <v>8</v>
      </c>
      <c r="P2442" s="246">
        <v>35</v>
      </c>
      <c r="Q2442" s="246">
        <v>0</v>
      </c>
      <c r="R2442" s="246"/>
      <c r="S2442" s="246" t="s">
        <v>90</v>
      </c>
      <c r="T2442" s="246" t="s">
        <v>32</v>
      </c>
      <c r="U2442" s="246"/>
      <c r="V2442" t="str">
        <f>INDEX(樣區!H:H,MATCH(F2442,樣區!E:E,0))</f>
        <v>3月,5月</v>
      </c>
      <c r="W2442" s="3" t="str">
        <f t="shared" si="477"/>
        <v>Y</v>
      </c>
      <c r="X2442" s="3" t="str">
        <f t="shared" si="478"/>
        <v/>
      </c>
      <c r="Y2442" s="3" t="str">
        <f t="shared" si="479"/>
        <v/>
      </c>
      <c r="Z2442" s="3" t="str">
        <f t="shared" si="480"/>
        <v/>
      </c>
      <c r="AA2442" s="3" t="str">
        <f t="shared" si="481"/>
        <v/>
      </c>
      <c r="AB2442" s="249" t="str">
        <f t="shared" si="482"/>
        <v/>
      </c>
      <c r="AC2442" s="3" t="str">
        <f t="shared" si="483"/>
        <v/>
      </c>
      <c r="AD2442" s="5" t="str">
        <f t="shared" ref="AD2442:AD2461" si="486">IF(ISBLANK(O2442),"需記錄時間",IFERROR(IF((AI2442-TIME(0,5,59))&lt;0,"需計滿6分鐘",""),""))</f>
        <v/>
      </c>
      <c r="AE2442" s="3" t="str">
        <f t="shared" si="484"/>
        <v/>
      </c>
      <c r="AF2442" s="3"/>
      <c r="AH2442">
        <f>MATCH(ROUND(M2442,0)&amp;ROUND(N2442,0),樣點!N:N,0)</f>
        <v>465</v>
      </c>
      <c r="AI2442" s="5">
        <f t="shared" si="485"/>
        <v>1.3888888002838939E-2</v>
      </c>
    </row>
    <row r="2443" spans="3:35">
      <c r="C2443" s="246" t="s">
        <v>1324</v>
      </c>
      <c r="D2443" s="246" t="s">
        <v>997</v>
      </c>
      <c r="E2443" s="246" t="s">
        <v>1035</v>
      </c>
      <c r="F2443" s="246" t="s">
        <v>1036</v>
      </c>
      <c r="G2443" s="246">
        <v>2019</v>
      </c>
      <c r="H2443" s="246">
        <v>6</v>
      </c>
      <c r="I2443" s="246">
        <v>10</v>
      </c>
      <c r="J2443" s="246">
        <v>2</v>
      </c>
      <c r="K2443" s="246" t="s">
        <v>1037</v>
      </c>
      <c r="L2443" s="247">
        <v>6</v>
      </c>
      <c r="M2443" s="246">
        <v>209266</v>
      </c>
      <c r="N2443" s="246">
        <v>2604547</v>
      </c>
      <c r="O2443" s="246">
        <v>8</v>
      </c>
      <c r="P2443" s="246">
        <v>15</v>
      </c>
      <c r="Q2443" s="246">
        <v>0</v>
      </c>
      <c r="R2443" s="246"/>
      <c r="S2443" s="246" t="s">
        <v>90</v>
      </c>
      <c r="T2443" s="246" t="s">
        <v>32</v>
      </c>
      <c r="U2443" s="246"/>
      <c r="V2443" t="str">
        <f>INDEX(樣區!H:H,MATCH(F2443,樣區!E:E,0))</f>
        <v>3月,5月</v>
      </c>
      <c r="W2443" s="3" t="str">
        <f t="shared" si="477"/>
        <v>Y</v>
      </c>
      <c r="X2443" s="3" t="str">
        <f t="shared" si="478"/>
        <v/>
      </c>
      <c r="Y2443" s="3" t="str">
        <f t="shared" si="479"/>
        <v/>
      </c>
      <c r="Z2443" s="3" t="str">
        <f t="shared" si="480"/>
        <v/>
      </c>
      <c r="AA2443" s="3" t="str">
        <f t="shared" si="481"/>
        <v/>
      </c>
      <c r="AB2443" s="249" t="str">
        <f t="shared" si="482"/>
        <v/>
      </c>
      <c r="AC2443" s="3" t="str">
        <f t="shared" si="483"/>
        <v/>
      </c>
      <c r="AD2443" s="5" t="str">
        <f t="shared" si="486"/>
        <v/>
      </c>
      <c r="AE2443" s="3" t="str">
        <f t="shared" si="484"/>
        <v/>
      </c>
      <c r="AF2443" s="3"/>
      <c r="AH2443">
        <f>MATCH(ROUND(M2443,0)&amp;ROUND(N2443,0),樣點!N:N,0)</f>
        <v>466</v>
      </c>
      <c r="AI2443" s="5" t="str">
        <f t="shared" si="485"/>
        <v/>
      </c>
    </row>
    <row r="2444" spans="3:35">
      <c r="C2444" s="246" t="s">
        <v>1324</v>
      </c>
      <c r="D2444" s="246" t="s">
        <v>997</v>
      </c>
      <c r="E2444" s="246" t="s">
        <v>1038</v>
      </c>
      <c r="F2444" s="246" t="s">
        <v>1039</v>
      </c>
      <c r="G2444" s="246">
        <v>2019</v>
      </c>
      <c r="H2444" s="246">
        <v>6</v>
      </c>
      <c r="I2444" s="246">
        <v>25</v>
      </c>
      <c r="J2444" s="246">
        <v>2</v>
      </c>
      <c r="K2444" s="246" t="s">
        <v>1040</v>
      </c>
      <c r="L2444" s="247">
        <v>1</v>
      </c>
      <c r="M2444" s="246">
        <v>215135</v>
      </c>
      <c r="N2444" s="246">
        <v>2603361</v>
      </c>
      <c r="O2444" s="246">
        <v>7</v>
      </c>
      <c r="P2444" s="246">
        <v>35</v>
      </c>
      <c r="Q2444" s="246">
        <v>0</v>
      </c>
      <c r="R2444" s="246"/>
      <c r="S2444" s="246" t="s">
        <v>90</v>
      </c>
      <c r="T2444" s="246" t="s">
        <v>26</v>
      </c>
      <c r="U2444" s="246"/>
      <c r="V2444" t="str">
        <f>INDEX(樣區!H:H,MATCH(F2444,樣區!E:E,0))</f>
        <v>3月,5月</v>
      </c>
      <c r="W2444" s="3" t="str">
        <f t="shared" si="477"/>
        <v>Y</v>
      </c>
      <c r="X2444" s="3" t="str">
        <f t="shared" si="478"/>
        <v/>
      </c>
      <c r="Y2444" s="3" t="str">
        <f t="shared" si="479"/>
        <v/>
      </c>
      <c r="Z2444" s="3" t="str">
        <f t="shared" si="480"/>
        <v/>
      </c>
      <c r="AA2444" s="3" t="str">
        <f t="shared" si="481"/>
        <v/>
      </c>
      <c r="AB2444" s="249" t="str">
        <f t="shared" si="482"/>
        <v/>
      </c>
      <c r="AC2444" s="3" t="str">
        <f t="shared" si="483"/>
        <v/>
      </c>
      <c r="AD2444" s="5" t="str">
        <f t="shared" si="486"/>
        <v>需計滿6分鐘</v>
      </c>
      <c r="AE2444" s="3" t="str">
        <f t="shared" si="484"/>
        <v/>
      </c>
      <c r="AF2444" s="3"/>
      <c r="AH2444">
        <f>MATCH(ROUND(M2444,0)&amp;ROUND(N2444,0),樣點!N:N,0)</f>
        <v>467</v>
      </c>
      <c r="AI2444" s="5">
        <f t="shared" si="485"/>
        <v>2.0833340240642428E-3</v>
      </c>
    </row>
    <row r="2445" spans="3:35">
      <c r="C2445" s="246" t="s">
        <v>1324</v>
      </c>
      <c r="D2445" s="246" t="s">
        <v>997</v>
      </c>
      <c r="E2445" s="246" t="s">
        <v>1038</v>
      </c>
      <c r="F2445" s="246" t="s">
        <v>1039</v>
      </c>
      <c r="G2445" s="246">
        <v>2019</v>
      </c>
      <c r="H2445" s="246">
        <v>6</v>
      </c>
      <c r="I2445" s="246">
        <v>25</v>
      </c>
      <c r="J2445" s="246">
        <v>2</v>
      </c>
      <c r="K2445" s="246" t="s">
        <v>1040</v>
      </c>
      <c r="L2445" s="247">
        <v>2</v>
      </c>
      <c r="M2445" s="246">
        <v>215348</v>
      </c>
      <c r="N2445" s="246">
        <v>2603278</v>
      </c>
      <c r="O2445" s="246">
        <v>7</v>
      </c>
      <c r="P2445" s="246">
        <v>32</v>
      </c>
      <c r="Q2445" s="246">
        <v>0</v>
      </c>
      <c r="R2445" s="246"/>
      <c r="S2445" s="246" t="s">
        <v>90</v>
      </c>
      <c r="T2445" s="246" t="s">
        <v>26</v>
      </c>
      <c r="U2445" s="246"/>
      <c r="V2445" t="str">
        <f>INDEX(樣區!H:H,MATCH(F2445,樣區!E:E,0))</f>
        <v>3月,5月</v>
      </c>
      <c r="W2445" s="3" t="str">
        <f t="shared" si="477"/>
        <v>Y</v>
      </c>
      <c r="X2445" s="3" t="str">
        <f t="shared" si="478"/>
        <v/>
      </c>
      <c r="Y2445" s="3" t="str">
        <f t="shared" si="479"/>
        <v/>
      </c>
      <c r="Z2445" s="3" t="str">
        <f t="shared" si="480"/>
        <v/>
      </c>
      <c r="AA2445" s="3" t="str">
        <f t="shared" si="481"/>
        <v/>
      </c>
      <c r="AB2445" s="249" t="str">
        <f t="shared" si="482"/>
        <v/>
      </c>
      <c r="AC2445" s="3" t="str">
        <f t="shared" si="483"/>
        <v/>
      </c>
      <c r="AD2445" s="5" t="str">
        <f t="shared" si="486"/>
        <v/>
      </c>
      <c r="AE2445" s="3" t="str">
        <f t="shared" si="484"/>
        <v/>
      </c>
      <c r="AF2445" s="3"/>
      <c r="AH2445">
        <f>MATCH(ROUND(M2445,0)&amp;ROUND(N2445,0),樣點!N:N,0)</f>
        <v>468</v>
      </c>
      <c r="AI2445" s="5">
        <f t="shared" si="485"/>
        <v>4.0972222981508821E-2</v>
      </c>
    </row>
    <row r="2446" spans="3:35">
      <c r="C2446" s="246" t="s">
        <v>1324</v>
      </c>
      <c r="D2446" s="246" t="s">
        <v>997</v>
      </c>
      <c r="E2446" s="246" t="s">
        <v>1038</v>
      </c>
      <c r="F2446" s="246" t="s">
        <v>1039</v>
      </c>
      <c r="G2446" s="246">
        <v>2019</v>
      </c>
      <c r="H2446" s="246">
        <v>6</v>
      </c>
      <c r="I2446" s="246">
        <v>25</v>
      </c>
      <c r="J2446" s="246">
        <v>2</v>
      </c>
      <c r="K2446" s="246" t="s">
        <v>1040</v>
      </c>
      <c r="L2446" s="247">
        <v>3</v>
      </c>
      <c r="M2446" s="246">
        <v>214956</v>
      </c>
      <c r="N2446" s="246">
        <v>2603544</v>
      </c>
      <c r="O2446" s="246">
        <v>8</v>
      </c>
      <c r="P2446" s="246">
        <v>31</v>
      </c>
      <c r="Q2446" s="246">
        <v>0</v>
      </c>
      <c r="R2446" s="246"/>
      <c r="S2446" s="246" t="s">
        <v>90</v>
      </c>
      <c r="T2446" s="246" t="s">
        <v>61</v>
      </c>
      <c r="U2446" s="246"/>
      <c r="V2446" t="str">
        <f>INDEX(樣區!H:H,MATCH(F2446,樣區!E:E,0))</f>
        <v>3月,5月</v>
      </c>
      <c r="W2446" s="3" t="str">
        <f t="shared" si="477"/>
        <v>Y</v>
      </c>
      <c r="X2446" s="3" t="str">
        <f t="shared" si="478"/>
        <v/>
      </c>
      <c r="Y2446" s="3" t="str">
        <f t="shared" si="479"/>
        <v/>
      </c>
      <c r="Z2446" s="3" t="str">
        <f t="shared" si="480"/>
        <v/>
      </c>
      <c r="AA2446" s="3" t="str">
        <f t="shared" si="481"/>
        <v/>
      </c>
      <c r="AB2446" s="249" t="str">
        <f t="shared" si="482"/>
        <v/>
      </c>
      <c r="AC2446" s="3" t="str">
        <f t="shared" si="483"/>
        <v/>
      </c>
      <c r="AD2446" s="5" t="str">
        <f t="shared" si="486"/>
        <v/>
      </c>
      <c r="AE2446" s="3" t="str">
        <f t="shared" si="484"/>
        <v/>
      </c>
      <c r="AF2446" s="3"/>
      <c r="AH2446">
        <f>MATCH(ROUND(M2446,0)&amp;ROUND(N2446,0),樣點!N:N,0)</f>
        <v>469</v>
      </c>
      <c r="AI2446" s="5">
        <f t="shared" si="485"/>
        <v>3.1944444985128939E-2</v>
      </c>
    </row>
    <row r="2447" spans="3:35">
      <c r="C2447" s="246" t="s">
        <v>1324</v>
      </c>
      <c r="D2447" s="246" t="s">
        <v>997</v>
      </c>
      <c r="E2447" s="246" t="s">
        <v>1038</v>
      </c>
      <c r="F2447" s="246" t="s">
        <v>1039</v>
      </c>
      <c r="G2447" s="246">
        <v>2019</v>
      </c>
      <c r="H2447" s="246">
        <v>6</v>
      </c>
      <c r="I2447" s="246">
        <v>25</v>
      </c>
      <c r="J2447" s="246">
        <v>2</v>
      </c>
      <c r="K2447" s="246" t="s">
        <v>1040</v>
      </c>
      <c r="L2447" s="247">
        <v>4</v>
      </c>
      <c r="M2447" s="246">
        <v>215565</v>
      </c>
      <c r="N2447" s="246">
        <v>2603215</v>
      </c>
      <c r="O2447" s="246">
        <v>7</v>
      </c>
      <c r="P2447" s="246">
        <v>45</v>
      </c>
      <c r="Q2447" s="246">
        <v>0</v>
      </c>
      <c r="R2447" s="246"/>
      <c r="S2447" s="246" t="s">
        <v>90</v>
      </c>
      <c r="T2447" s="246" t="s">
        <v>26</v>
      </c>
      <c r="U2447" s="246"/>
      <c r="V2447" t="str">
        <f>INDEX(樣區!H:H,MATCH(F2447,樣區!E:E,0))</f>
        <v>3月,5月</v>
      </c>
      <c r="W2447" s="3" t="str">
        <f t="shared" si="477"/>
        <v>Y</v>
      </c>
      <c r="X2447" s="3" t="str">
        <f t="shared" si="478"/>
        <v/>
      </c>
      <c r="Y2447" s="3" t="str">
        <f t="shared" si="479"/>
        <v/>
      </c>
      <c r="Z2447" s="3" t="str">
        <f t="shared" si="480"/>
        <v/>
      </c>
      <c r="AA2447" s="3" t="str">
        <f t="shared" si="481"/>
        <v/>
      </c>
      <c r="AB2447" s="249" t="str">
        <f t="shared" si="482"/>
        <v/>
      </c>
      <c r="AC2447" s="3" t="str">
        <f t="shared" si="483"/>
        <v/>
      </c>
      <c r="AD2447" s="5" t="str">
        <f t="shared" si="486"/>
        <v/>
      </c>
      <c r="AE2447" s="3" t="str">
        <f t="shared" si="484"/>
        <v/>
      </c>
      <c r="AF2447" s="3"/>
      <c r="AH2447">
        <f>MATCH(ROUND(M2447,0)&amp;ROUND(N2447,0),樣點!N:N,0)</f>
        <v>470</v>
      </c>
      <c r="AI2447" s="5">
        <f t="shared" si="485"/>
        <v>1.8749999988358468E-2</v>
      </c>
    </row>
    <row r="2448" spans="3:35">
      <c r="C2448" s="246" t="s">
        <v>1324</v>
      </c>
      <c r="D2448" s="246" t="s">
        <v>997</v>
      </c>
      <c r="E2448" s="246" t="s">
        <v>1038</v>
      </c>
      <c r="F2448" s="246" t="s">
        <v>1039</v>
      </c>
      <c r="G2448" s="246">
        <v>2019</v>
      </c>
      <c r="H2448" s="246">
        <v>6</v>
      </c>
      <c r="I2448" s="246">
        <v>25</v>
      </c>
      <c r="J2448" s="246">
        <v>2</v>
      </c>
      <c r="K2448" s="246" t="s">
        <v>1040</v>
      </c>
      <c r="L2448" s="247">
        <v>5</v>
      </c>
      <c r="M2448" s="246">
        <v>215786</v>
      </c>
      <c r="N2448" s="246">
        <v>2603185</v>
      </c>
      <c r="O2448" s="246">
        <v>8</v>
      </c>
      <c r="P2448" s="246">
        <v>12</v>
      </c>
      <c r="Q2448" s="246">
        <v>0</v>
      </c>
      <c r="R2448" s="246"/>
      <c r="S2448" s="246" t="s">
        <v>90</v>
      </c>
      <c r="T2448" s="246" t="s">
        <v>133</v>
      </c>
      <c r="U2448" s="246"/>
      <c r="V2448" t="str">
        <f>INDEX(樣區!H:H,MATCH(F2448,樣區!E:E,0))</f>
        <v>3月,5月</v>
      </c>
      <c r="W2448" s="3" t="str">
        <f t="shared" si="477"/>
        <v>Y</v>
      </c>
      <c r="X2448" s="3" t="str">
        <f t="shared" si="478"/>
        <v/>
      </c>
      <c r="Y2448" s="3" t="str">
        <f t="shared" si="479"/>
        <v/>
      </c>
      <c r="Z2448" s="3" t="str">
        <f t="shared" si="480"/>
        <v/>
      </c>
      <c r="AA2448" s="3" t="str">
        <f t="shared" si="481"/>
        <v/>
      </c>
      <c r="AB2448" s="249" t="str">
        <f t="shared" si="482"/>
        <v/>
      </c>
      <c r="AC2448" s="3" t="str">
        <f t="shared" si="483"/>
        <v/>
      </c>
      <c r="AD2448" s="5" t="str">
        <f t="shared" si="486"/>
        <v/>
      </c>
      <c r="AE2448" s="3" t="str">
        <f t="shared" si="484"/>
        <v/>
      </c>
      <c r="AF2448" s="3"/>
      <c r="AH2448">
        <f>MATCH(ROUND(M2448,0)&amp;ROUND(N2448,0),樣點!N:N,0)</f>
        <v>471</v>
      </c>
      <c r="AI2448" s="5">
        <f t="shared" si="485"/>
        <v>7.6388889574445784E-3</v>
      </c>
    </row>
    <row r="2449" spans="3:35">
      <c r="C2449" s="246" t="s">
        <v>1324</v>
      </c>
      <c r="D2449" s="246" t="s">
        <v>997</v>
      </c>
      <c r="E2449" s="246" t="s">
        <v>1038</v>
      </c>
      <c r="F2449" s="246" t="s">
        <v>1039</v>
      </c>
      <c r="G2449" s="246">
        <v>2019</v>
      </c>
      <c r="H2449" s="246">
        <v>6</v>
      </c>
      <c r="I2449" s="246">
        <v>25</v>
      </c>
      <c r="J2449" s="246">
        <v>2</v>
      </c>
      <c r="K2449" s="246" t="s">
        <v>1040</v>
      </c>
      <c r="L2449" s="247">
        <v>6</v>
      </c>
      <c r="M2449" s="246">
        <v>215279</v>
      </c>
      <c r="N2449" s="246">
        <v>2603065</v>
      </c>
      <c r="O2449" s="246">
        <v>8</v>
      </c>
      <c r="P2449" s="246">
        <v>1</v>
      </c>
      <c r="Q2449" s="246">
        <v>0</v>
      </c>
      <c r="R2449" s="246"/>
      <c r="S2449" s="246" t="s">
        <v>90</v>
      </c>
      <c r="T2449" s="246" t="s">
        <v>50</v>
      </c>
      <c r="U2449" s="246"/>
      <c r="V2449" t="str">
        <f>INDEX(樣區!H:H,MATCH(F2449,樣區!E:E,0))</f>
        <v>3月,5月</v>
      </c>
      <c r="W2449" s="3" t="str">
        <f t="shared" si="477"/>
        <v>Y</v>
      </c>
      <c r="X2449" s="3" t="str">
        <f t="shared" si="478"/>
        <v/>
      </c>
      <c r="Y2449" s="3" t="str">
        <f t="shared" si="479"/>
        <v/>
      </c>
      <c r="Z2449" s="3" t="str">
        <f t="shared" si="480"/>
        <v/>
      </c>
      <c r="AA2449" s="3" t="str">
        <f t="shared" si="481"/>
        <v/>
      </c>
      <c r="AB2449" s="249" t="str">
        <f t="shared" si="482"/>
        <v/>
      </c>
      <c r="AC2449" s="3" t="str">
        <f t="shared" si="483"/>
        <v/>
      </c>
      <c r="AD2449" s="5" t="str">
        <f t="shared" si="486"/>
        <v/>
      </c>
      <c r="AE2449" s="3" t="str">
        <f t="shared" si="484"/>
        <v/>
      </c>
      <c r="AF2449" s="3"/>
      <c r="AH2449">
        <f>MATCH(ROUND(M2449,0)&amp;ROUND(N2449,0),樣點!N:N,0)</f>
        <v>472</v>
      </c>
      <c r="AI2449" s="5" t="str">
        <f t="shared" si="485"/>
        <v/>
      </c>
    </row>
    <row r="2450" spans="3:35">
      <c r="C2450" s="246" t="s">
        <v>1324</v>
      </c>
      <c r="D2450" s="246" t="s">
        <v>997</v>
      </c>
      <c r="E2450" s="246" t="s">
        <v>1041</v>
      </c>
      <c r="F2450" s="246" t="s">
        <v>1042</v>
      </c>
      <c r="G2450" s="246">
        <v>2019</v>
      </c>
      <c r="H2450" s="246">
        <v>6</v>
      </c>
      <c r="I2450" s="246">
        <v>27</v>
      </c>
      <c r="J2450" s="246">
        <v>2</v>
      </c>
      <c r="K2450" s="246" t="s">
        <v>1043</v>
      </c>
      <c r="L2450" s="247">
        <v>1</v>
      </c>
      <c r="M2450" s="246">
        <v>215897</v>
      </c>
      <c r="N2450" s="246">
        <v>2607268</v>
      </c>
      <c r="O2450" s="246">
        <v>7</v>
      </c>
      <c r="P2450" s="246">
        <v>18</v>
      </c>
      <c r="Q2450" s="246">
        <v>0</v>
      </c>
      <c r="R2450" s="246"/>
      <c r="S2450" s="246" t="s">
        <v>90</v>
      </c>
      <c r="T2450" s="246" t="s">
        <v>133</v>
      </c>
      <c r="U2450" s="246"/>
      <c r="V2450" t="str">
        <f>INDEX(樣區!H:H,MATCH(F2450,樣區!E:E,0))</f>
        <v>3月,5月</v>
      </c>
      <c r="W2450" s="3" t="str">
        <f t="shared" si="477"/>
        <v>Y</v>
      </c>
      <c r="X2450" s="3" t="str">
        <f t="shared" si="478"/>
        <v/>
      </c>
      <c r="Y2450" s="3" t="str">
        <f t="shared" si="479"/>
        <v/>
      </c>
      <c r="Z2450" s="3" t="str">
        <f t="shared" si="480"/>
        <v/>
      </c>
      <c r="AA2450" s="3" t="str">
        <f t="shared" si="481"/>
        <v/>
      </c>
      <c r="AB2450" s="249" t="str">
        <f t="shared" si="482"/>
        <v/>
      </c>
      <c r="AC2450" s="3" t="str">
        <f t="shared" si="483"/>
        <v/>
      </c>
      <c r="AD2450" s="5" t="str">
        <f t="shared" si="486"/>
        <v/>
      </c>
      <c r="AE2450" s="3" t="str">
        <f t="shared" si="484"/>
        <v/>
      </c>
      <c r="AF2450" s="3"/>
      <c r="AH2450">
        <f>MATCH(ROUND(M2450,0)&amp;ROUND(N2450,0),樣點!N:N,0)</f>
        <v>473</v>
      </c>
      <c r="AI2450" s="5">
        <f t="shared" si="485"/>
        <v>1.2500000011641532E-2</v>
      </c>
    </row>
    <row r="2451" spans="3:35">
      <c r="C2451" s="246" t="s">
        <v>1324</v>
      </c>
      <c r="D2451" s="246" t="s">
        <v>997</v>
      </c>
      <c r="E2451" s="246" t="s">
        <v>1041</v>
      </c>
      <c r="F2451" s="246" t="s">
        <v>1042</v>
      </c>
      <c r="G2451" s="246">
        <v>2019</v>
      </c>
      <c r="H2451" s="246">
        <v>6</v>
      </c>
      <c r="I2451" s="246">
        <v>27</v>
      </c>
      <c r="J2451" s="246">
        <v>2</v>
      </c>
      <c r="K2451" s="246" t="s">
        <v>1043</v>
      </c>
      <c r="L2451" s="247">
        <v>2</v>
      </c>
      <c r="M2451" s="246">
        <v>215952</v>
      </c>
      <c r="N2451" s="246">
        <v>2607056</v>
      </c>
      <c r="O2451" s="246">
        <v>7</v>
      </c>
      <c r="P2451" s="246">
        <v>36</v>
      </c>
      <c r="Q2451" s="246">
        <v>0</v>
      </c>
      <c r="R2451" s="246"/>
      <c r="S2451" s="246" t="s">
        <v>90</v>
      </c>
      <c r="T2451" s="246" t="s">
        <v>32</v>
      </c>
      <c r="U2451" s="246"/>
      <c r="V2451" t="str">
        <f>INDEX(樣區!H:H,MATCH(F2451,樣區!E:E,0))</f>
        <v>3月,5月</v>
      </c>
      <c r="W2451" s="3" t="str">
        <f t="shared" si="477"/>
        <v>Y</v>
      </c>
      <c r="X2451" s="3" t="str">
        <f t="shared" si="478"/>
        <v/>
      </c>
      <c r="Y2451" s="3" t="str">
        <f t="shared" si="479"/>
        <v/>
      </c>
      <c r="Z2451" s="3" t="str">
        <f t="shared" si="480"/>
        <v/>
      </c>
      <c r="AA2451" s="3" t="str">
        <f t="shared" si="481"/>
        <v/>
      </c>
      <c r="AB2451" s="249" t="str">
        <f t="shared" si="482"/>
        <v/>
      </c>
      <c r="AC2451" s="3" t="str">
        <f t="shared" si="483"/>
        <v/>
      </c>
      <c r="AD2451" s="5" t="str">
        <f t="shared" si="486"/>
        <v/>
      </c>
      <c r="AE2451" s="3" t="str">
        <f t="shared" si="484"/>
        <v/>
      </c>
      <c r="AF2451" s="3"/>
      <c r="AH2451">
        <f>MATCH(ROUND(M2451,0)&amp;ROUND(N2451,0),樣點!N:N,0)</f>
        <v>474</v>
      </c>
      <c r="AI2451" s="5">
        <f t="shared" si="485"/>
        <v>2.3611110984347761E-2</v>
      </c>
    </row>
    <row r="2452" spans="3:35">
      <c r="C2452" s="246" t="s">
        <v>1324</v>
      </c>
      <c r="D2452" s="246" t="s">
        <v>997</v>
      </c>
      <c r="E2452" s="246" t="s">
        <v>1041</v>
      </c>
      <c r="F2452" s="246" t="s">
        <v>1042</v>
      </c>
      <c r="G2452" s="246">
        <v>2019</v>
      </c>
      <c r="H2452" s="246">
        <v>6</v>
      </c>
      <c r="I2452" s="246">
        <v>27</v>
      </c>
      <c r="J2452" s="246">
        <v>2</v>
      </c>
      <c r="K2452" s="246" t="s">
        <v>1043</v>
      </c>
      <c r="L2452" s="247">
        <v>3</v>
      </c>
      <c r="M2452" s="246">
        <v>216108</v>
      </c>
      <c r="N2452" s="246">
        <v>2606894</v>
      </c>
      <c r="O2452" s="246">
        <v>8</v>
      </c>
      <c r="P2452" s="246">
        <v>10</v>
      </c>
      <c r="Q2452" s="246">
        <v>1</v>
      </c>
      <c r="R2452" s="246" t="s">
        <v>43</v>
      </c>
      <c r="S2452" s="246" t="s">
        <v>90</v>
      </c>
      <c r="T2452" s="246" t="s">
        <v>32</v>
      </c>
      <c r="U2452" s="246" t="s">
        <v>1044</v>
      </c>
      <c r="V2452" t="str">
        <f>INDEX(樣區!H:H,MATCH(F2452,樣區!E:E,0))</f>
        <v>3月,5月</v>
      </c>
      <c r="W2452" s="3" t="str">
        <f t="shared" si="477"/>
        <v>Y</v>
      </c>
      <c r="X2452" s="3" t="str">
        <f t="shared" si="478"/>
        <v/>
      </c>
      <c r="Y2452" s="3" t="str">
        <f t="shared" si="479"/>
        <v/>
      </c>
      <c r="Z2452" s="3" t="str">
        <f t="shared" si="480"/>
        <v/>
      </c>
      <c r="AA2452" s="3" t="str">
        <f t="shared" si="481"/>
        <v/>
      </c>
      <c r="AB2452" s="249" t="str">
        <f t="shared" si="482"/>
        <v/>
      </c>
      <c r="AC2452" s="3" t="str">
        <f t="shared" si="483"/>
        <v/>
      </c>
      <c r="AD2452" s="5" t="str">
        <f t="shared" si="486"/>
        <v/>
      </c>
      <c r="AE2452" s="3" t="str">
        <f t="shared" si="484"/>
        <v/>
      </c>
      <c r="AF2452" s="3"/>
      <c r="AH2452">
        <f>MATCH(ROUND(M2452,0)&amp;ROUND(N2452,0),樣點!N:N,0)</f>
        <v>475</v>
      </c>
      <c r="AI2452" s="5">
        <f t="shared" si="485"/>
        <v>1.9444445031695068E-2</v>
      </c>
    </row>
    <row r="2453" spans="3:35">
      <c r="C2453" s="246" t="s">
        <v>1324</v>
      </c>
      <c r="D2453" s="246" t="s">
        <v>997</v>
      </c>
      <c r="E2453" s="246" t="s">
        <v>1041</v>
      </c>
      <c r="F2453" s="246" t="s">
        <v>1042</v>
      </c>
      <c r="G2453" s="246">
        <v>2019</v>
      </c>
      <c r="H2453" s="246">
        <v>6</v>
      </c>
      <c r="I2453" s="246">
        <v>27</v>
      </c>
      <c r="J2453" s="246">
        <v>2</v>
      </c>
      <c r="K2453" s="246" t="s">
        <v>1043</v>
      </c>
      <c r="L2453" s="247">
        <v>4</v>
      </c>
      <c r="M2453" s="246">
        <v>216340</v>
      </c>
      <c r="N2453" s="246">
        <v>2606904</v>
      </c>
      <c r="O2453" s="246">
        <v>8</v>
      </c>
      <c r="P2453" s="246">
        <v>38</v>
      </c>
      <c r="Q2453" s="246">
        <v>1</v>
      </c>
      <c r="R2453" s="246" t="s">
        <v>43</v>
      </c>
      <c r="S2453" s="246" t="s">
        <v>44</v>
      </c>
      <c r="T2453" s="246" t="s">
        <v>32</v>
      </c>
      <c r="U2453" s="246" t="s">
        <v>1044</v>
      </c>
      <c r="V2453" t="str">
        <f>INDEX(樣區!H:H,MATCH(F2453,樣區!E:E,0))</f>
        <v>3月,5月</v>
      </c>
      <c r="W2453" s="3" t="str">
        <f t="shared" si="477"/>
        <v>Y</v>
      </c>
      <c r="X2453" s="3" t="str">
        <f t="shared" si="478"/>
        <v/>
      </c>
      <c r="Y2453" s="3" t="str">
        <f t="shared" si="479"/>
        <v/>
      </c>
      <c r="Z2453" s="3" t="str">
        <f t="shared" si="480"/>
        <v/>
      </c>
      <c r="AA2453" s="3" t="str">
        <f t="shared" si="481"/>
        <v/>
      </c>
      <c r="AB2453" s="249" t="str">
        <f t="shared" si="482"/>
        <v>有叫聲應為猴群</v>
      </c>
      <c r="AC2453" s="3" t="str">
        <f t="shared" si="483"/>
        <v/>
      </c>
      <c r="AD2453" s="5" t="str">
        <f t="shared" si="486"/>
        <v/>
      </c>
      <c r="AE2453" s="3" t="str">
        <f t="shared" si="484"/>
        <v/>
      </c>
      <c r="AF2453" s="3"/>
      <c r="AH2453">
        <f>MATCH(ROUND(M2453,0)&amp;ROUND(N2453,0),樣點!N:N,0)</f>
        <v>476</v>
      </c>
      <c r="AI2453" s="5">
        <f t="shared" si="485"/>
        <v>1.3888888992369175E-2</v>
      </c>
    </row>
    <row r="2454" spans="3:35">
      <c r="C2454" s="246" t="s">
        <v>1324</v>
      </c>
      <c r="D2454" s="246" t="s">
        <v>997</v>
      </c>
      <c r="E2454" s="246" t="s">
        <v>1041</v>
      </c>
      <c r="F2454" s="246" t="s">
        <v>1042</v>
      </c>
      <c r="G2454" s="246">
        <v>2019</v>
      </c>
      <c r="H2454" s="246">
        <v>6</v>
      </c>
      <c r="I2454" s="246">
        <v>27</v>
      </c>
      <c r="J2454" s="246">
        <v>2</v>
      </c>
      <c r="K2454" s="246" t="s">
        <v>1043</v>
      </c>
      <c r="L2454" s="247">
        <v>5</v>
      </c>
      <c r="M2454" s="246">
        <v>216547</v>
      </c>
      <c r="N2454" s="246">
        <v>2606815</v>
      </c>
      <c r="O2454" s="246">
        <v>8</v>
      </c>
      <c r="P2454" s="246">
        <v>58</v>
      </c>
      <c r="Q2454" s="246">
        <v>2</v>
      </c>
      <c r="R2454" s="246" t="s">
        <v>89</v>
      </c>
      <c r="S2454" s="246" t="s">
        <v>44</v>
      </c>
      <c r="T2454" s="246" t="s">
        <v>32</v>
      </c>
      <c r="U2454" s="246" t="s">
        <v>1045</v>
      </c>
      <c r="V2454" t="str">
        <f>INDEX(樣區!H:H,MATCH(F2454,樣區!E:E,0))</f>
        <v>3月,5月</v>
      </c>
      <c r="W2454" s="3" t="str">
        <f t="shared" si="477"/>
        <v>Y</v>
      </c>
      <c r="X2454" s="3" t="str">
        <f t="shared" si="478"/>
        <v/>
      </c>
      <c r="Y2454" s="3" t="str">
        <f t="shared" si="479"/>
        <v/>
      </c>
      <c r="Z2454" s="3" t="str">
        <f t="shared" si="480"/>
        <v/>
      </c>
      <c r="AA2454" s="3" t="str">
        <f t="shared" si="481"/>
        <v/>
      </c>
      <c r="AB2454" s="249" t="str">
        <f t="shared" si="482"/>
        <v/>
      </c>
      <c r="AC2454" s="3" t="str">
        <f t="shared" si="483"/>
        <v/>
      </c>
      <c r="AD2454" s="5" t="str">
        <f t="shared" si="486"/>
        <v/>
      </c>
      <c r="AE2454" s="3" t="str">
        <f t="shared" si="484"/>
        <v/>
      </c>
      <c r="AF2454" s="3"/>
      <c r="AH2454">
        <f>MATCH(ROUND(M2454,0)&amp;ROUND(N2454,0),樣點!N:N,0)</f>
        <v>477</v>
      </c>
      <c r="AI2454" s="5">
        <f t="shared" si="485"/>
        <v>1.9444443983957171E-2</v>
      </c>
    </row>
    <row r="2455" spans="3:35">
      <c r="C2455" s="246" t="s">
        <v>1324</v>
      </c>
      <c r="D2455" s="246" t="s">
        <v>997</v>
      </c>
      <c r="E2455" s="246" t="s">
        <v>1041</v>
      </c>
      <c r="F2455" s="246" t="s">
        <v>1042</v>
      </c>
      <c r="G2455" s="246">
        <v>2019</v>
      </c>
      <c r="H2455" s="246">
        <v>6</v>
      </c>
      <c r="I2455" s="246">
        <v>27</v>
      </c>
      <c r="J2455" s="246">
        <v>2</v>
      </c>
      <c r="K2455" s="246" t="s">
        <v>1043</v>
      </c>
      <c r="L2455" s="247">
        <v>6</v>
      </c>
      <c r="M2455" s="246">
        <v>215889</v>
      </c>
      <c r="N2455" s="246">
        <v>2606823</v>
      </c>
      <c r="O2455" s="246">
        <v>9</v>
      </c>
      <c r="P2455" s="246">
        <v>26</v>
      </c>
      <c r="Q2455" s="246">
        <v>2</v>
      </c>
      <c r="R2455" s="246" t="s">
        <v>75</v>
      </c>
      <c r="S2455" s="246" t="s">
        <v>44</v>
      </c>
      <c r="T2455" s="246" t="s">
        <v>133</v>
      </c>
      <c r="U2455" s="246" t="s">
        <v>1126</v>
      </c>
      <c r="V2455" t="str">
        <f>INDEX(樣區!H:H,MATCH(F2455,樣區!E:E,0))</f>
        <v>3月,5月</v>
      </c>
      <c r="W2455" s="3" t="str">
        <f t="shared" si="477"/>
        <v>Y</v>
      </c>
      <c r="X2455" s="3" t="str">
        <f t="shared" si="478"/>
        <v/>
      </c>
      <c r="Y2455" s="3" t="str">
        <f t="shared" si="479"/>
        <v/>
      </c>
      <c r="Z2455" s="3" t="str">
        <f t="shared" si="480"/>
        <v/>
      </c>
      <c r="AA2455" s="3" t="str">
        <f t="shared" si="481"/>
        <v/>
      </c>
      <c r="AB2455" s="249" t="str">
        <f t="shared" si="482"/>
        <v/>
      </c>
      <c r="AC2455" s="3" t="str">
        <f t="shared" si="483"/>
        <v/>
      </c>
      <c r="AD2455" s="5" t="str">
        <f t="shared" si="486"/>
        <v/>
      </c>
      <c r="AE2455" s="3" t="str">
        <f t="shared" si="484"/>
        <v/>
      </c>
      <c r="AF2455" s="3"/>
      <c r="AH2455">
        <f>MATCH(ROUND(M2455,0)&amp;ROUND(N2455,0),樣點!N:N,0)</f>
        <v>478</v>
      </c>
      <c r="AI2455" s="5" t="str">
        <f t="shared" si="485"/>
        <v/>
      </c>
    </row>
    <row r="2456" spans="3:35">
      <c r="C2456" s="246" t="s">
        <v>1324</v>
      </c>
      <c r="D2456" s="246" t="s">
        <v>1046</v>
      </c>
      <c r="E2456" s="246" t="s">
        <v>1047</v>
      </c>
      <c r="F2456" s="246" t="s">
        <v>1048</v>
      </c>
      <c r="G2456" s="246">
        <v>2019</v>
      </c>
      <c r="H2456" s="246">
        <v>6</v>
      </c>
      <c r="I2456" s="246">
        <v>5</v>
      </c>
      <c r="J2456" s="246">
        <v>2</v>
      </c>
      <c r="K2456" s="246" t="s">
        <v>1049</v>
      </c>
      <c r="L2456" s="247">
        <v>1</v>
      </c>
      <c r="M2456" s="246">
        <v>212386</v>
      </c>
      <c r="N2456" s="246">
        <v>2591530</v>
      </c>
      <c r="O2456" s="246">
        <v>8</v>
      </c>
      <c r="P2456" s="246">
        <v>0</v>
      </c>
      <c r="Q2456" s="246">
        <v>0</v>
      </c>
      <c r="R2456" s="246"/>
      <c r="S2456" s="246" t="s">
        <v>90</v>
      </c>
      <c r="T2456" s="246" t="s">
        <v>133</v>
      </c>
      <c r="U2456" s="246"/>
      <c r="V2456" t="str">
        <f>INDEX(樣區!H:H,MATCH(F2456,樣區!E:E,0))</f>
        <v>3月,5月</v>
      </c>
      <c r="W2456" s="3" t="str">
        <f t="shared" si="477"/>
        <v>Y</v>
      </c>
      <c r="X2456" s="3" t="str">
        <f t="shared" si="478"/>
        <v/>
      </c>
      <c r="Y2456" s="3" t="str">
        <f t="shared" si="479"/>
        <v/>
      </c>
      <c r="Z2456" s="3" t="str">
        <f t="shared" si="480"/>
        <v/>
      </c>
      <c r="AA2456" s="3" t="str">
        <f t="shared" si="481"/>
        <v/>
      </c>
      <c r="AB2456" s="249" t="str">
        <f t="shared" si="482"/>
        <v/>
      </c>
      <c r="AC2456" s="3" t="str">
        <f t="shared" si="483"/>
        <v/>
      </c>
      <c r="AD2456" s="5" t="str">
        <f t="shared" si="486"/>
        <v/>
      </c>
      <c r="AE2456" s="3" t="str">
        <f t="shared" si="484"/>
        <v/>
      </c>
      <c r="AF2456" s="3"/>
      <c r="AH2456">
        <f>MATCH(ROUND(M2456,0)&amp;ROUND(N2456,0),樣點!N:N,0)</f>
        <v>479</v>
      </c>
      <c r="AI2456" s="5">
        <f t="shared" si="485"/>
        <v>6.9444439723156393E-3</v>
      </c>
    </row>
    <row r="2457" spans="3:35">
      <c r="C2457" s="246" t="s">
        <v>1324</v>
      </c>
      <c r="D2457" s="246" t="s">
        <v>1046</v>
      </c>
      <c r="E2457" s="246" t="s">
        <v>1047</v>
      </c>
      <c r="F2457" s="246" t="s">
        <v>1048</v>
      </c>
      <c r="G2457" s="246">
        <v>2019</v>
      </c>
      <c r="H2457" s="246">
        <v>6</v>
      </c>
      <c r="I2457" s="246">
        <v>5</v>
      </c>
      <c r="J2457" s="246">
        <v>2</v>
      </c>
      <c r="K2457" s="246" t="s">
        <v>1049</v>
      </c>
      <c r="L2457" s="247">
        <v>2</v>
      </c>
      <c r="M2457" s="246">
        <v>212715</v>
      </c>
      <c r="N2457" s="246">
        <v>2591120</v>
      </c>
      <c r="O2457" s="246">
        <v>8</v>
      </c>
      <c r="P2457" s="246">
        <v>10</v>
      </c>
      <c r="Q2457" s="246">
        <v>0</v>
      </c>
      <c r="R2457" s="246"/>
      <c r="S2457" s="246" t="s">
        <v>90</v>
      </c>
      <c r="T2457" s="246" t="s">
        <v>32</v>
      </c>
      <c r="U2457" s="246"/>
      <c r="V2457" t="str">
        <f>INDEX(樣區!H:H,MATCH(F2457,樣區!E:E,0))</f>
        <v>3月,5月</v>
      </c>
      <c r="W2457" s="3" t="str">
        <f t="shared" si="477"/>
        <v>Y</v>
      </c>
      <c r="X2457" s="3" t="str">
        <f t="shared" si="478"/>
        <v/>
      </c>
      <c r="Y2457" s="3" t="str">
        <f t="shared" si="479"/>
        <v/>
      </c>
      <c r="Z2457" s="3" t="str">
        <f t="shared" si="480"/>
        <v/>
      </c>
      <c r="AA2457" s="3" t="str">
        <f t="shared" si="481"/>
        <v/>
      </c>
      <c r="AB2457" s="249" t="str">
        <f t="shared" si="482"/>
        <v/>
      </c>
      <c r="AC2457" s="3" t="str">
        <f t="shared" si="483"/>
        <v/>
      </c>
      <c r="AD2457" s="5" t="str">
        <f t="shared" si="486"/>
        <v/>
      </c>
      <c r="AE2457" s="3" t="str">
        <f t="shared" si="484"/>
        <v/>
      </c>
      <c r="AF2457" s="3"/>
      <c r="AH2457">
        <f>MATCH(ROUND(M2457,0)&amp;ROUND(N2457,0),樣點!N:N,0)</f>
        <v>480</v>
      </c>
      <c r="AI2457" s="5">
        <f t="shared" si="485"/>
        <v>8.3333340007811785E-3</v>
      </c>
    </row>
    <row r="2458" spans="3:35">
      <c r="C2458" s="246" t="s">
        <v>1324</v>
      </c>
      <c r="D2458" s="246" t="s">
        <v>1046</v>
      </c>
      <c r="E2458" s="246" t="s">
        <v>1047</v>
      </c>
      <c r="F2458" s="246" t="s">
        <v>1048</v>
      </c>
      <c r="G2458" s="246">
        <v>2019</v>
      </c>
      <c r="H2458" s="246">
        <v>6</v>
      </c>
      <c r="I2458" s="246">
        <v>5</v>
      </c>
      <c r="J2458" s="246">
        <v>2</v>
      </c>
      <c r="K2458" s="246" t="s">
        <v>1049</v>
      </c>
      <c r="L2458" s="247">
        <v>3</v>
      </c>
      <c r="M2458" s="246">
        <v>212646</v>
      </c>
      <c r="N2458" s="246">
        <v>2590853</v>
      </c>
      <c r="O2458" s="246">
        <v>8</v>
      </c>
      <c r="P2458" s="246">
        <v>22</v>
      </c>
      <c r="Q2458" s="246">
        <v>0</v>
      </c>
      <c r="R2458" s="246"/>
      <c r="S2458" s="246" t="s">
        <v>90</v>
      </c>
      <c r="T2458" s="246" t="s">
        <v>32</v>
      </c>
      <c r="U2458" s="246"/>
      <c r="V2458" t="str">
        <f>INDEX(樣區!H:H,MATCH(F2458,樣區!E:E,0))</f>
        <v>3月,5月</v>
      </c>
      <c r="W2458" s="3" t="str">
        <f t="shared" si="477"/>
        <v>Y</v>
      </c>
      <c r="X2458" s="3" t="str">
        <f t="shared" si="478"/>
        <v/>
      </c>
      <c r="Y2458" s="3" t="str">
        <f t="shared" si="479"/>
        <v/>
      </c>
      <c r="Z2458" s="3" t="str">
        <f t="shared" si="480"/>
        <v/>
      </c>
      <c r="AA2458" s="3" t="str">
        <f t="shared" si="481"/>
        <v/>
      </c>
      <c r="AB2458" s="249" t="str">
        <f t="shared" si="482"/>
        <v/>
      </c>
      <c r="AC2458" s="3" t="str">
        <f t="shared" si="483"/>
        <v/>
      </c>
      <c r="AD2458" s="5" t="str">
        <f t="shared" si="486"/>
        <v/>
      </c>
      <c r="AE2458" s="3" t="str">
        <f t="shared" si="484"/>
        <v/>
      </c>
      <c r="AF2458" s="3"/>
      <c r="AH2458">
        <f>MATCH(ROUND(M2458,0)&amp;ROUND(N2458,0),樣點!N:N,0)</f>
        <v>481</v>
      </c>
      <c r="AI2458" s="5">
        <f t="shared" si="485"/>
        <v>1.6666666022501886E-2</v>
      </c>
    </row>
    <row r="2459" spans="3:35">
      <c r="C2459" s="246" t="s">
        <v>1324</v>
      </c>
      <c r="D2459" s="246" t="s">
        <v>1046</v>
      </c>
      <c r="E2459" s="246" t="s">
        <v>1047</v>
      </c>
      <c r="F2459" s="246" t="s">
        <v>1048</v>
      </c>
      <c r="G2459" s="246">
        <v>2019</v>
      </c>
      <c r="H2459" s="246">
        <v>6</v>
      </c>
      <c r="I2459" s="246">
        <v>5</v>
      </c>
      <c r="J2459" s="246">
        <v>2</v>
      </c>
      <c r="K2459" s="246" t="s">
        <v>1049</v>
      </c>
      <c r="L2459" s="247">
        <v>4</v>
      </c>
      <c r="M2459" s="246">
        <v>212933</v>
      </c>
      <c r="N2459" s="246">
        <v>2590477</v>
      </c>
      <c r="O2459" s="246">
        <v>8</v>
      </c>
      <c r="P2459" s="246">
        <v>46</v>
      </c>
      <c r="Q2459" s="246">
        <v>0</v>
      </c>
      <c r="R2459" s="246"/>
      <c r="S2459" s="246" t="s">
        <v>90</v>
      </c>
      <c r="T2459" s="246" t="s">
        <v>26</v>
      </c>
      <c r="U2459" s="246"/>
      <c r="V2459" t="str">
        <f>INDEX(樣區!H:H,MATCH(F2459,樣區!E:E,0))</f>
        <v>3月,5月</v>
      </c>
      <c r="W2459" s="3" t="str">
        <f t="shared" si="477"/>
        <v>Y</v>
      </c>
      <c r="X2459" s="3" t="str">
        <f t="shared" si="478"/>
        <v/>
      </c>
      <c r="Y2459" s="3" t="str">
        <f t="shared" si="479"/>
        <v/>
      </c>
      <c r="Z2459" s="3" t="str">
        <f t="shared" si="480"/>
        <v/>
      </c>
      <c r="AA2459" s="3" t="str">
        <f t="shared" si="481"/>
        <v/>
      </c>
      <c r="AB2459" s="249" t="str">
        <f t="shared" si="482"/>
        <v/>
      </c>
      <c r="AC2459" s="3" t="str">
        <f t="shared" si="483"/>
        <v/>
      </c>
      <c r="AD2459" s="5" t="str">
        <f t="shared" si="486"/>
        <v/>
      </c>
      <c r="AE2459" s="3" t="str">
        <f t="shared" si="484"/>
        <v/>
      </c>
      <c r="AF2459" s="3"/>
      <c r="AH2459">
        <f>MATCH(ROUND(M2459,0)&amp;ROUND(N2459,0),樣點!N:N,0)</f>
        <v>482</v>
      </c>
      <c r="AI2459" s="5">
        <f t="shared" si="485"/>
        <v>9.7222219919785857E-3</v>
      </c>
    </row>
    <row r="2460" spans="3:35">
      <c r="C2460" s="246" t="s">
        <v>1324</v>
      </c>
      <c r="D2460" s="246" t="s">
        <v>1046</v>
      </c>
      <c r="E2460" s="246" t="s">
        <v>1047</v>
      </c>
      <c r="F2460" s="246" t="s">
        <v>1048</v>
      </c>
      <c r="G2460" s="246">
        <v>2019</v>
      </c>
      <c r="H2460" s="246">
        <v>6</v>
      </c>
      <c r="I2460" s="246">
        <v>5</v>
      </c>
      <c r="J2460" s="246">
        <v>2</v>
      </c>
      <c r="K2460" s="246" t="s">
        <v>1049</v>
      </c>
      <c r="L2460" s="247">
        <v>5</v>
      </c>
      <c r="M2460" s="246">
        <v>213288</v>
      </c>
      <c r="N2460" s="246">
        <v>2590216</v>
      </c>
      <c r="O2460" s="246">
        <v>8</v>
      </c>
      <c r="P2460" s="246">
        <v>32</v>
      </c>
      <c r="Q2460" s="246">
        <v>0</v>
      </c>
      <c r="R2460" s="246"/>
      <c r="S2460" s="246" t="s">
        <v>90</v>
      </c>
      <c r="T2460" s="246" t="s">
        <v>26</v>
      </c>
      <c r="U2460" s="246"/>
      <c r="V2460" t="str">
        <f>INDEX(樣區!H:H,MATCH(F2460,樣區!E:E,0))</f>
        <v>3月,5月</v>
      </c>
      <c r="W2460" s="3" t="str">
        <f t="shared" si="477"/>
        <v>Y</v>
      </c>
      <c r="X2460" s="3" t="str">
        <f t="shared" si="478"/>
        <v/>
      </c>
      <c r="Y2460" s="3" t="str">
        <f t="shared" si="479"/>
        <v/>
      </c>
      <c r="Z2460" s="3" t="str">
        <f t="shared" si="480"/>
        <v/>
      </c>
      <c r="AA2460" s="3" t="str">
        <f t="shared" si="481"/>
        <v/>
      </c>
      <c r="AB2460" s="249" t="str">
        <f t="shared" si="482"/>
        <v/>
      </c>
      <c r="AC2460" s="3" t="str">
        <f t="shared" si="483"/>
        <v/>
      </c>
      <c r="AD2460" s="5" t="str">
        <f t="shared" si="486"/>
        <v/>
      </c>
      <c r="AE2460" s="3" t="str">
        <f t="shared" si="484"/>
        <v/>
      </c>
      <c r="AF2460" s="3"/>
      <c r="AH2460">
        <f>MATCH(ROUND(M2460,0)&amp;ROUND(N2460,0),樣點!N:N,0)</f>
        <v>483</v>
      </c>
      <c r="AI2460" s="5">
        <f t="shared" si="485"/>
        <v>1.5277777973096818E-2</v>
      </c>
    </row>
    <row r="2461" spans="3:35">
      <c r="C2461" s="246" t="s">
        <v>1324</v>
      </c>
      <c r="D2461" s="246" t="s">
        <v>1046</v>
      </c>
      <c r="E2461" s="246" t="s">
        <v>1047</v>
      </c>
      <c r="F2461" s="246" t="s">
        <v>1048</v>
      </c>
      <c r="G2461" s="246">
        <v>2019</v>
      </c>
      <c r="H2461" s="246">
        <v>6</v>
      </c>
      <c r="I2461" s="246">
        <v>5</v>
      </c>
      <c r="J2461" s="246">
        <v>2</v>
      </c>
      <c r="K2461" s="246" t="s">
        <v>1049</v>
      </c>
      <c r="L2461" s="247">
        <v>6</v>
      </c>
      <c r="M2461" s="246">
        <v>213096</v>
      </c>
      <c r="N2461" s="246">
        <v>2589936</v>
      </c>
      <c r="O2461" s="246">
        <v>8</v>
      </c>
      <c r="P2461" s="246">
        <v>54</v>
      </c>
      <c r="Q2461" s="246">
        <v>0</v>
      </c>
      <c r="R2461" s="246"/>
      <c r="S2461" s="246" t="s">
        <v>90</v>
      </c>
      <c r="T2461" s="246" t="s">
        <v>32</v>
      </c>
      <c r="U2461" s="246"/>
      <c r="V2461" t="str">
        <f>INDEX(樣區!H:H,MATCH(F2461,樣區!E:E,0))</f>
        <v>3月,5月</v>
      </c>
      <c r="W2461" s="3" t="str">
        <f t="shared" si="477"/>
        <v>Y</v>
      </c>
      <c r="X2461" s="3" t="str">
        <f t="shared" si="478"/>
        <v/>
      </c>
      <c r="Y2461" s="3" t="str">
        <f t="shared" si="479"/>
        <v/>
      </c>
      <c r="Z2461" s="3" t="str">
        <f t="shared" si="480"/>
        <v/>
      </c>
      <c r="AA2461" s="3" t="str">
        <f t="shared" si="481"/>
        <v/>
      </c>
      <c r="AB2461" s="249" t="str">
        <f t="shared" si="482"/>
        <v/>
      </c>
      <c r="AC2461" s="3" t="str">
        <f t="shared" si="483"/>
        <v/>
      </c>
      <c r="AD2461" s="5" t="str">
        <f t="shared" si="486"/>
        <v/>
      </c>
      <c r="AE2461" s="3" t="str">
        <f t="shared" si="484"/>
        <v/>
      </c>
      <c r="AF2461" s="3"/>
      <c r="AH2461">
        <f>MATCH(ROUND(M2461,0)&amp;ROUND(N2461,0),樣點!N:N,0)</f>
        <v>484</v>
      </c>
      <c r="AI2461" s="5" t="str">
        <f t="shared" si="485"/>
        <v/>
      </c>
    </row>
    <row r="2462" spans="3:35">
      <c r="C2462" s="246" t="s">
        <v>1324</v>
      </c>
      <c r="D2462" s="246" t="s">
        <v>1046</v>
      </c>
      <c r="E2462" s="246" t="s">
        <v>1050</v>
      </c>
      <c r="F2462" s="246" t="s">
        <v>1051</v>
      </c>
      <c r="G2462" s="246">
        <v>2019</v>
      </c>
      <c r="H2462" s="246">
        <v>5</v>
      </c>
      <c r="I2462" s="246">
        <v>31</v>
      </c>
      <c r="J2462" s="246">
        <v>2</v>
      </c>
      <c r="K2462" s="246" t="s">
        <v>1052</v>
      </c>
      <c r="L2462" s="247">
        <v>1</v>
      </c>
      <c r="M2462" s="246">
        <v>213322</v>
      </c>
      <c r="N2462" s="246">
        <v>2575300</v>
      </c>
      <c r="O2462" s="246">
        <v>6</v>
      </c>
      <c r="P2462" s="246">
        <v>1</v>
      </c>
      <c r="Q2462" s="246">
        <v>0</v>
      </c>
      <c r="R2462" s="246"/>
      <c r="S2462" s="246" t="s">
        <v>90</v>
      </c>
      <c r="T2462" s="246" t="s">
        <v>133</v>
      </c>
      <c r="U2462" s="246"/>
      <c r="V2462" t="str">
        <f>INDEX(樣區!H:H,MATCH(F2462,樣區!E:E,0))</f>
        <v>3月,5月</v>
      </c>
      <c r="W2462" s="3" t="str">
        <f t="shared" si="477"/>
        <v>N</v>
      </c>
      <c r="X2462" s="3" t="str">
        <f t="shared" si="478"/>
        <v/>
      </c>
      <c r="Y2462" s="3" t="str">
        <f t="shared" si="479"/>
        <v/>
      </c>
      <c r="Z2462" s="3" t="str">
        <f t="shared" si="480"/>
        <v/>
      </c>
      <c r="AA2462" s="3" t="str">
        <f t="shared" si="481"/>
        <v/>
      </c>
      <c r="AB2462" s="2" t="str">
        <f t="shared" si="482"/>
        <v/>
      </c>
      <c r="AC2462" s="3" t="str">
        <f t="shared" si="483"/>
        <v/>
      </c>
      <c r="AD2462" s="5" t="str">
        <f t="shared" ref="AD2462:AD2467" si="487">IF(ISBLANK(O2462),"需記錄時間",IFERROR(IF((AI2462-TIME(0,5,59))&lt;0,"需計滿6分鍾",""),""))</f>
        <v/>
      </c>
      <c r="AE2462" s="3" t="str">
        <f t="shared" si="484"/>
        <v/>
      </c>
      <c r="AF2462" s="3"/>
      <c r="AH2462" t="e">
        <f>MATCH(ROUND(M2462,0)&amp;ROUND(N2462,0),樣點!N:N,0)</f>
        <v>#N/A</v>
      </c>
      <c r="AI2462" s="5">
        <f t="shared" si="485"/>
        <v>2.777777798473835E-2</v>
      </c>
    </row>
    <row r="2463" spans="3:35">
      <c r="C2463" s="246" t="s">
        <v>1324</v>
      </c>
      <c r="D2463" s="246" t="s">
        <v>1046</v>
      </c>
      <c r="E2463" s="246" t="s">
        <v>1050</v>
      </c>
      <c r="F2463" s="246" t="s">
        <v>1051</v>
      </c>
      <c r="G2463" s="246">
        <v>2019</v>
      </c>
      <c r="H2463" s="246">
        <v>5</v>
      </c>
      <c r="I2463" s="246">
        <v>31</v>
      </c>
      <c r="J2463" s="246">
        <v>2</v>
      </c>
      <c r="K2463" s="246" t="s">
        <v>1052</v>
      </c>
      <c r="L2463" s="247">
        <v>2</v>
      </c>
      <c r="M2463" s="246">
        <v>213313</v>
      </c>
      <c r="N2463" s="246">
        <v>2575214</v>
      </c>
      <c r="O2463" s="246">
        <v>6</v>
      </c>
      <c r="P2463" s="246">
        <v>41</v>
      </c>
      <c r="Q2463" s="246">
        <v>0</v>
      </c>
      <c r="R2463" s="246"/>
      <c r="S2463" s="246" t="s">
        <v>90</v>
      </c>
      <c r="T2463" s="246" t="s">
        <v>133</v>
      </c>
      <c r="U2463" s="246"/>
      <c r="V2463" t="str">
        <f>INDEX(樣區!H:H,MATCH(F2463,樣區!E:E,0))</f>
        <v>3月,5月</v>
      </c>
      <c r="W2463" s="3" t="str">
        <f t="shared" si="477"/>
        <v>N</v>
      </c>
      <c r="X2463" s="3" t="str">
        <f t="shared" si="478"/>
        <v/>
      </c>
      <c r="Y2463" s="3" t="str">
        <f t="shared" si="479"/>
        <v/>
      </c>
      <c r="Z2463" s="3" t="str">
        <f t="shared" si="480"/>
        <v/>
      </c>
      <c r="AA2463" s="3" t="str">
        <f t="shared" si="481"/>
        <v/>
      </c>
      <c r="AB2463" s="2" t="str">
        <f t="shared" si="482"/>
        <v/>
      </c>
      <c r="AC2463" s="3" t="str">
        <f t="shared" si="483"/>
        <v/>
      </c>
      <c r="AD2463" s="5" t="str">
        <f t="shared" si="487"/>
        <v/>
      </c>
      <c r="AE2463" s="3" t="str">
        <f t="shared" si="484"/>
        <v/>
      </c>
      <c r="AF2463" s="3"/>
      <c r="AH2463" t="e">
        <f>MATCH(ROUND(M2463,0)&amp;ROUND(N2463,0),樣點!N:N,0)</f>
        <v>#N/A</v>
      </c>
      <c r="AI2463" s="5">
        <f t="shared" si="485"/>
        <v>1.7361111007630825E-2</v>
      </c>
    </row>
    <row r="2464" spans="3:35">
      <c r="C2464" s="246" t="s">
        <v>1324</v>
      </c>
      <c r="D2464" s="246" t="s">
        <v>1046</v>
      </c>
      <c r="E2464" s="246" t="s">
        <v>1050</v>
      </c>
      <c r="F2464" s="246" t="s">
        <v>1051</v>
      </c>
      <c r="G2464" s="246">
        <v>2019</v>
      </c>
      <c r="H2464" s="246">
        <v>5</v>
      </c>
      <c r="I2464" s="246">
        <v>31</v>
      </c>
      <c r="J2464" s="246">
        <v>2</v>
      </c>
      <c r="K2464" s="246" t="s">
        <v>1052</v>
      </c>
      <c r="L2464" s="247">
        <v>3</v>
      </c>
      <c r="M2464" s="246">
        <v>213434</v>
      </c>
      <c r="N2464" s="246">
        <v>2574870</v>
      </c>
      <c r="O2464" s="246">
        <v>7</v>
      </c>
      <c r="P2464" s="246">
        <v>6</v>
      </c>
      <c r="Q2464" s="246">
        <v>0</v>
      </c>
      <c r="R2464" s="246"/>
      <c r="S2464" s="246" t="s">
        <v>90</v>
      </c>
      <c r="T2464" s="246" t="s">
        <v>133</v>
      </c>
      <c r="U2464" s="246"/>
      <c r="V2464" t="str">
        <f>INDEX(樣區!H:H,MATCH(F2464,樣區!E:E,0))</f>
        <v>3月,5月</v>
      </c>
      <c r="W2464" s="3" t="str">
        <f t="shared" si="477"/>
        <v>N</v>
      </c>
      <c r="X2464" s="3" t="str">
        <f t="shared" si="478"/>
        <v/>
      </c>
      <c r="Y2464" s="3" t="str">
        <f t="shared" si="479"/>
        <v/>
      </c>
      <c r="Z2464" s="3" t="str">
        <f t="shared" si="480"/>
        <v/>
      </c>
      <c r="AA2464" s="3" t="str">
        <f t="shared" si="481"/>
        <v/>
      </c>
      <c r="AB2464" s="2" t="str">
        <f t="shared" si="482"/>
        <v/>
      </c>
      <c r="AC2464" s="3" t="str">
        <f t="shared" si="483"/>
        <v/>
      </c>
      <c r="AD2464" s="5" t="str">
        <f t="shared" si="487"/>
        <v/>
      </c>
      <c r="AE2464" s="3" t="str">
        <f t="shared" si="484"/>
        <v/>
      </c>
      <c r="AF2464" s="3"/>
      <c r="AH2464" t="e">
        <f>MATCH(ROUND(M2464,0)&amp;ROUND(N2464,0),樣點!N:N,0)</f>
        <v>#N/A</v>
      </c>
      <c r="AI2464" s="5">
        <f t="shared" si="485"/>
        <v>9.7222219919785857E-3</v>
      </c>
    </row>
    <row r="2465" spans="3:35">
      <c r="C2465" s="246" t="s">
        <v>1324</v>
      </c>
      <c r="D2465" s="246" t="s">
        <v>1046</v>
      </c>
      <c r="E2465" s="246" t="s">
        <v>1050</v>
      </c>
      <c r="F2465" s="246" t="s">
        <v>1051</v>
      </c>
      <c r="G2465" s="246">
        <v>2019</v>
      </c>
      <c r="H2465" s="246">
        <v>5</v>
      </c>
      <c r="I2465" s="246">
        <v>31</v>
      </c>
      <c r="J2465" s="246">
        <v>2</v>
      </c>
      <c r="K2465" s="246" t="s">
        <v>1052</v>
      </c>
      <c r="L2465" s="247">
        <v>4</v>
      </c>
      <c r="M2465" s="246">
        <v>213412</v>
      </c>
      <c r="N2465" s="246">
        <v>2574781</v>
      </c>
      <c r="O2465" s="246">
        <v>7</v>
      </c>
      <c r="P2465" s="246">
        <v>20</v>
      </c>
      <c r="Q2465" s="246">
        <v>0</v>
      </c>
      <c r="R2465" s="246" t="s">
        <v>43</v>
      </c>
      <c r="S2465" s="246" t="s">
        <v>90</v>
      </c>
      <c r="T2465" s="246" t="s">
        <v>32</v>
      </c>
      <c r="U2465" s="246" t="s">
        <v>1127</v>
      </c>
      <c r="V2465" t="str">
        <f>INDEX(樣區!H:H,MATCH(F2465,樣區!E:E,0))</f>
        <v>3月,5月</v>
      </c>
      <c r="W2465" s="3" t="str">
        <f t="shared" si="477"/>
        <v>N</v>
      </c>
      <c r="X2465" s="3" t="str">
        <f t="shared" si="478"/>
        <v/>
      </c>
      <c r="Y2465" s="3" t="str">
        <f t="shared" si="479"/>
        <v/>
      </c>
      <c r="Z2465" s="3" t="str">
        <f t="shared" si="480"/>
        <v/>
      </c>
      <c r="AA2465" s="3" t="str">
        <f t="shared" si="481"/>
        <v/>
      </c>
      <c r="AB2465" s="2" t="str">
        <f t="shared" si="482"/>
        <v/>
      </c>
      <c r="AC2465" s="3" t="str">
        <f t="shared" si="483"/>
        <v/>
      </c>
      <c r="AD2465" s="5" t="str">
        <f t="shared" si="487"/>
        <v/>
      </c>
      <c r="AE2465" s="3" t="str">
        <f t="shared" si="484"/>
        <v/>
      </c>
      <c r="AF2465" s="3"/>
      <c r="AH2465" t="e">
        <f>MATCH(ROUND(M2465,0)&amp;ROUND(N2465,0),樣點!N:N,0)</f>
        <v>#N/A</v>
      </c>
      <c r="AI2465" s="5">
        <f t="shared" si="485"/>
        <v>1.7361111007630825E-2</v>
      </c>
    </row>
    <row r="2466" spans="3:35">
      <c r="C2466" s="246" t="s">
        <v>1324</v>
      </c>
      <c r="D2466" s="246" t="s">
        <v>1046</v>
      </c>
      <c r="E2466" s="246" t="s">
        <v>1050</v>
      </c>
      <c r="F2466" s="246" t="s">
        <v>1051</v>
      </c>
      <c r="G2466" s="246">
        <v>2019</v>
      </c>
      <c r="H2466" s="246">
        <v>5</v>
      </c>
      <c r="I2466" s="246">
        <v>31</v>
      </c>
      <c r="J2466" s="246">
        <v>2</v>
      </c>
      <c r="K2466" s="246" t="s">
        <v>1052</v>
      </c>
      <c r="L2466" s="247">
        <v>5</v>
      </c>
      <c r="M2466" s="246">
        <v>213469</v>
      </c>
      <c r="N2466" s="246">
        <v>2575339</v>
      </c>
      <c r="O2466" s="246">
        <v>7</v>
      </c>
      <c r="P2466" s="246">
        <v>45</v>
      </c>
      <c r="Q2466" s="246">
        <v>1</v>
      </c>
      <c r="R2466" s="246" t="s">
        <v>43</v>
      </c>
      <c r="S2466" s="246" t="s">
        <v>90</v>
      </c>
      <c r="T2466" s="246" t="s">
        <v>32</v>
      </c>
      <c r="U2466" s="246" t="s">
        <v>1053</v>
      </c>
      <c r="V2466" t="str">
        <f>INDEX(樣區!H:H,MATCH(F2466,樣區!E:E,0))</f>
        <v>3月,5月</v>
      </c>
      <c r="W2466" s="3" t="str">
        <f t="shared" si="477"/>
        <v>N</v>
      </c>
      <c r="X2466" s="3" t="str">
        <f t="shared" si="478"/>
        <v/>
      </c>
      <c r="Y2466" s="3" t="str">
        <f t="shared" si="479"/>
        <v/>
      </c>
      <c r="Z2466" s="3" t="str">
        <f t="shared" si="480"/>
        <v/>
      </c>
      <c r="AA2466" s="3" t="str">
        <f t="shared" si="481"/>
        <v/>
      </c>
      <c r="AB2466" s="2" t="str">
        <f t="shared" si="482"/>
        <v/>
      </c>
      <c r="AC2466" s="3" t="str">
        <f t="shared" si="483"/>
        <v/>
      </c>
      <c r="AD2466" s="5" t="str">
        <f t="shared" si="487"/>
        <v/>
      </c>
      <c r="AE2466" s="3" t="str">
        <f t="shared" si="484"/>
        <v>有搖樹行為應為猴群</v>
      </c>
      <c r="AF2466" s="3"/>
      <c r="AH2466" t="e">
        <f>MATCH(ROUND(M2466,0)&amp;ROUND(N2466,0),樣點!N:N,0)</f>
        <v>#N/A</v>
      </c>
      <c r="AI2466" s="5">
        <f t="shared" si="485"/>
        <v>1.3888888992369175E-2</v>
      </c>
    </row>
    <row r="2467" spans="3:35">
      <c r="C2467" s="246" t="s">
        <v>1324</v>
      </c>
      <c r="D2467" s="246" t="s">
        <v>1046</v>
      </c>
      <c r="E2467" s="246" t="s">
        <v>1050</v>
      </c>
      <c r="F2467" s="246" t="s">
        <v>1051</v>
      </c>
      <c r="G2467" s="246">
        <v>2019</v>
      </c>
      <c r="H2467" s="246">
        <v>5</v>
      </c>
      <c r="I2467" s="246">
        <v>31</v>
      </c>
      <c r="J2467" s="246">
        <v>2</v>
      </c>
      <c r="K2467" s="246" t="s">
        <v>1052</v>
      </c>
      <c r="L2467" s="247">
        <v>6</v>
      </c>
      <c r="M2467" s="246">
        <v>213530</v>
      </c>
      <c r="N2467" s="246">
        <v>2575342</v>
      </c>
      <c r="O2467" s="246">
        <v>8</v>
      </c>
      <c r="P2467" s="246">
        <v>5</v>
      </c>
      <c r="Q2467" s="246">
        <v>2</v>
      </c>
      <c r="R2467" s="246" t="s">
        <v>75</v>
      </c>
      <c r="S2467" s="246" t="s">
        <v>44</v>
      </c>
      <c r="T2467" s="246" t="s">
        <v>32</v>
      </c>
      <c r="U2467" s="246"/>
      <c r="V2467" t="str">
        <f>INDEX(樣區!H:H,MATCH(F2467,樣區!E:E,0))</f>
        <v>3月,5月</v>
      </c>
      <c r="W2467" s="3" t="str">
        <f t="shared" si="477"/>
        <v>N</v>
      </c>
      <c r="X2467" s="3" t="str">
        <f t="shared" si="478"/>
        <v/>
      </c>
      <c r="Y2467" s="3" t="str">
        <f t="shared" si="479"/>
        <v/>
      </c>
      <c r="Z2467" s="3" t="str">
        <f t="shared" si="480"/>
        <v/>
      </c>
      <c r="AA2467" s="3" t="str">
        <f t="shared" si="481"/>
        <v/>
      </c>
      <c r="AB2467" s="2" t="str">
        <f t="shared" si="482"/>
        <v/>
      </c>
      <c r="AC2467" s="3" t="str">
        <f t="shared" si="483"/>
        <v/>
      </c>
      <c r="AD2467" s="5" t="str">
        <f t="shared" si="487"/>
        <v/>
      </c>
      <c r="AE2467" s="3" t="str">
        <f t="shared" si="484"/>
        <v/>
      </c>
      <c r="AF2467" s="3"/>
      <c r="AH2467" t="e">
        <f>MATCH(ROUND(M2467,0)&amp;ROUND(N2467,0),樣點!N:N,0)</f>
        <v>#N/A</v>
      </c>
      <c r="AI2467" s="5" t="str">
        <f t="shared" si="485"/>
        <v/>
      </c>
    </row>
    <row r="2468" spans="3:35">
      <c r="C2468" s="246" t="s">
        <v>1324</v>
      </c>
      <c r="D2468" s="246" t="s">
        <v>1046</v>
      </c>
      <c r="E2468" s="246" t="s">
        <v>1054</v>
      </c>
      <c r="F2468" s="246" t="s">
        <v>1055</v>
      </c>
      <c r="G2468" s="246">
        <v>2019</v>
      </c>
      <c r="H2468" s="246">
        <v>5</v>
      </c>
      <c r="I2468" s="246">
        <v>30</v>
      </c>
      <c r="J2468" s="246">
        <v>2</v>
      </c>
      <c r="K2468" s="246" t="s">
        <v>1056</v>
      </c>
      <c r="L2468" s="247">
        <v>1</v>
      </c>
      <c r="M2468" s="246">
        <v>210252</v>
      </c>
      <c r="N2468" s="246">
        <v>2572885</v>
      </c>
      <c r="O2468" s="246">
        <v>6</v>
      </c>
      <c r="P2468" s="246">
        <v>30</v>
      </c>
      <c r="Q2468" s="246">
        <v>0</v>
      </c>
      <c r="R2468" s="246"/>
      <c r="S2468" s="246" t="s">
        <v>90</v>
      </c>
      <c r="T2468" s="246" t="s">
        <v>32</v>
      </c>
      <c r="U2468" s="246"/>
      <c r="V2468" t="str">
        <f>INDEX(樣區!H:H,MATCH(F2468,樣區!E:E,0))</f>
        <v>3月,5月</v>
      </c>
      <c r="W2468" s="3" t="str">
        <f t="shared" si="477"/>
        <v>Y</v>
      </c>
      <c r="X2468" s="3" t="str">
        <f t="shared" si="478"/>
        <v/>
      </c>
      <c r="Y2468" s="3" t="str">
        <f t="shared" si="479"/>
        <v/>
      </c>
      <c r="Z2468" s="3" t="str">
        <f t="shared" si="480"/>
        <v/>
      </c>
      <c r="AA2468" s="3" t="str">
        <f t="shared" si="481"/>
        <v/>
      </c>
      <c r="AB2468" s="249" t="str">
        <f t="shared" si="482"/>
        <v/>
      </c>
      <c r="AC2468" s="3" t="str">
        <f t="shared" si="483"/>
        <v/>
      </c>
      <c r="AD2468" s="5" t="str">
        <f t="shared" ref="AD2468:AD2504" si="488">IF(ISBLANK(O2468),"需記錄時間",IFERROR(IF((AI2468-TIME(0,5,59))&lt;0,"需計滿6分鐘",""),""))</f>
        <v/>
      </c>
      <c r="AE2468" s="3" t="str">
        <f t="shared" si="484"/>
        <v/>
      </c>
      <c r="AF2468" s="3"/>
      <c r="AH2468">
        <f>MATCH(ROUND(M2468,0)&amp;ROUND(N2468,0),樣點!N:N,0)</f>
        <v>491</v>
      </c>
      <c r="AI2468" s="5">
        <f t="shared" si="485"/>
        <v>9.7222219919785857E-3</v>
      </c>
    </row>
    <row r="2469" spans="3:35">
      <c r="C2469" s="246" t="s">
        <v>1324</v>
      </c>
      <c r="D2469" s="246" t="s">
        <v>1046</v>
      </c>
      <c r="E2469" s="246" t="s">
        <v>1054</v>
      </c>
      <c r="F2469" s="246" t="s">
        <v>1055</v>
      </c>
      <c r="G2469" s="246">
        <v>2019</v>
      </c>
      <c r="H2469" s="246">
        <v>5</v>
      </c>
      <c r="I2469" s="246">
        <v>30</v>
      </c>
      <c r="J2469" s="246">
        <v>2</v>
      </c>
      <c r="K2469" s="246" t="s">
        <v>1056</v>
      </c>
      <c r="L2469" s="247">
        <v>2</v>
      </c>
      <c r="M2469" s="246">
        <v>210392</v>
      </c>
      <c r="N2469" s="246">
        <v>2572703</v>
      </c>
      <c r="O2469" s="246">
        <v>6</v>
      </c>
      <c r="P2469" s="246">
        <v>44</v>
      </c>
      <c r="Q2469" s="246">
        <v>2</v>
      </c>
      <c r="R2469" s="246" t="s">
        <v>75</v>
      </c>
      <c r="S2469" s="246" t="s">
        <v>44</v>
      </c>
      <c r="T2469" s="246" t="s">
        <v>32</v>
      </c>
      <c r="U2469" s="246" t="s">
        <v>1128</v>
      </c>
      <c r="V2469" t="str">
        <f>INDEX(樣區!H:H,MATCH(F2469,樣區!E:E,0))</f>
        <v>3月,5月</v>
      </c>
      <c r="W2469" s="3" t="str">
        <f t="shared" si="477"/>
        <v>Y</v>
      </c>
      <c r="X2469" s="3" t="str">
        <f t="shared" si="478"/>
        <v/>
      </c>
      <c r="Y2469" s="3" t="str">
        <f t="shared" si="479"/>
        <v/>
      </c>
      <c r="Z2469" s="3" t="str">
        <f t="shared" si="480"/>
        <v/>
      </c>
      <c r="AA2469" s="3" t="str">
        <f t="shared" si="481"/>
        <v/>
      </c>
      <c r="AB2469" s="249" t="str">
        <f t="shared" si="482"/>
        <v/>
      </c>
      <c r="AC2469" s="3" t="str">
        <f t="shared" si="483"/>
        <v/>
      </c>
      <c r="AD2469" s="5" t="str">
        <f t="shared" si="488"/>
        <v/>
      </c>
      <c r="AE2469" s="3" t="str">
        <f t="shared" si="484"/>
        <v/>
      </c>
      <c r="AF2469" s="3"/>
      <c r="AH2469">
        <f>MATCH(ROUND(M2469,0)&amp;ROUND(N2469,0),樣點!N:N,0)</f>
        <v>492</v>
      </c>
      <c r="AI2469" s="5">
        <f t="shared" si="485"/>
        <v>8.3333330112509429E-3</v>
      </c>
    </row>
    <row r="2470" spans="3:35">
      <c r="C2470" s="246" t="s">
        <v>1324</v>
      </c>
      <c r="D2470" s="246" t="s">
        <v>1046</v>
      </c>
      <c r="E2470" s="246" t="s">
        <v>1054</v>
      </c>
      <c r="F2470" s="246" t="s">
        <v>1055</v>
      </c>
      <c r="G2470" s="246">
        <v>2019</v>
      </c>
      <c r="H2470" s="246">
        <v>5</v>
      </c>
      <c r="I2470" s="246">
        <v>30</v>
      </c>
      <c r="J2470" s="246">
        <v>2</v>
      </c>
      <c r="K2470" s="246" t="s">
        <v>1056</v>
      </c>
      <c r="L2470" s="247">
        <v>3</v>
      </c>
      <c r="M2470" s="246">
        <v>210553</v>
      </c>
      <c r="N2470" s="246">
        <v>2572523</v>
      </c>
      <c r="O2470" s="246">
        <v>6</v>
      </c>
      <c r="P2470" s="246">
        <v>56</v>
      </c>
      <c r="Q2470" s="246">
        <v>0</v>
      </c>
      <c r="R2470" s="246"/>
      <c r="S2470" s="246" t="s">
        <v>90</v>
      </c>
      <c r="T2470" s="246" t="s">
        <v>32</v>
      </c>
      <c r="U2470" s="246"/>
      <c r="V2470" t="str">
        <f>INDEX(樣區!H:H,MATCH(F2470,樣區!E:E,0))</f>
        <v>3月,5月</v>
      </c>
      <c r="W2470" s="3" t="str">
        <f t="shared" si="477"/>
        <v>Y</v>
      </c>
      <c r="X2470" s="3" t="str">
        <f t="shared" si="478"/>
        <v/>
      </c>
      <c r="Y2470" s="3" t="str">
        <f t="shared" si="479"/>
        <v/>
      </c>
      <c r="Z2470" s="3" t="str">
        <f t="shared" si="480"/>
        <v/>
      </c>
      <c r="AA2470" s="3" t="str">
        <f t="shared" si="481"/>
        <v/>
      </c>
      <c r="AB2470" s="249" t="str">
        <f t="shared" si="482"/>
        <v/>
      </c>
      <c r="AC2470" s="3" t="str">
        <f t="shared" si="483"/>
        <v/>
      </c>
      <c r="AD2470" s="5" t="str">
        <f t="shared" si="488"/>
        <v/>
      </c>
      <c r="AE2470" s="3" t="str">
        <f t="shared" si="484"/>
        <v/>
      </c>
      <c r="AF2470" s="3"/>
      <c r="AH2470">
        <f>MATCH(ROUND(M2470,0)&amp;ROUND(N2470,0),樣點!N:N,0)</f>
        <v>493</v>
      </c>
      <c r="AI2470" s="5">
        <f t="shared" si="485"/>
        <v>1.1111111962236464E-2</v>
      </c>
    </row>
    <row r="2471" spans="3:35">
      <c r="C2471" s="246" t="s">
        <v>1324</v>
      </c>
      <c r="D2471" s="246" t="s">
        <v>1046</v>
      </c>
      <c r="E2471" s="246" t="s">
        <v>1054</v>
      </c>
      <c r="F2471" s="246" t="s">
        <v>1055</v>
      </c>
      <c r="G2471" s="246">
        <v>2019</v>
      </c>
      <c r="H2471" s="246">
        <v>5</v>
      </c>
      <c r="I2471" s="246">
        <v>30</v>
      </c>
      <c r="J2471" s="246">
        <v>2</v>
      </c>
      <c r="K2471" s="246" t="s">
        <v>1056</v>
      </c>
      <c r="L2471" s="247">
        <v>4</v>
      </c>
      <c r="M2471" s="246">
        <v>210598</v>
      </c>
      <c r="N2471" s="246">
        <v>2572840</v>
      </c>
      <c r="O2471" s="246">
        <v>7</v>
      </c>
      <c r="P2471" s="246">
        <v>12</v>
      </c>
      <c r="Q2471" s="246">
        <v>0</v>
      </c>
      <c r="R2471" s="246"/>
      <c r="S2471" s="246" t="s">
        <v>90</v>
      </c>
      <c r="T2471" s="246" t="s">
        <v>32</v>
      </c>
      <c r="U2471" s="246"/>
      <c r="V2471" t="str">
        <f>INDEX(樣區!H:H,MATCH(F2471,樣區!E:E,0))</f>
        <v>3月,5月</v>
      </c>
      <c r="W2471" s="3" t="str">
        <f t="shared" si="477"/>
        <v>Y</v>
      </c>
      <c r="X2471" s="3" t="str">
        <f t="shared" si="478"/>
        <v/>
      </c>
      <c r="Y2471" s="3" t="str">
        <f t="shared" si="479"/>
        <v/>
      </c>
      <c r="Z2471" s="3" t="str">
        <f t="shared" si="480"/>
        <v/>
      </c>
      <c r="AA2471" s="3" t="str">
        <f t="shared" si="481"/>
        <v/>
      </c>
      <c r="AB2471" s="249" t="str">
        <f t="shared" si="482"/>
        <v/>
      </c>
      <c r="AC2471" s="3" t="str">
        <f t="shared" si="483"/>
        <v/>
      </c>
      <c r="AD2471" s="5" t="str">
        <f t="shared" si="488"/>
        <v/>
      </c>
      <c r="AE2471" s="3" t="str">
        <f t="shared" si="484"/>
        <v/>
      </c>
      <c r="AF2471" s="3"/>
      <c r="AH2471">
        <f>MATCH(ROUND(M2471,0)&amp;ROUND(N2471,0),樣點!N:N,0)</f>
        <v>494</v>
      </c>
      <c r="AI2471" s="5">
        <f t="shared" si="485"/>
        <v>9.7222219919785857E-3</v>
      </c>
    </row>
    <row r="2472" spans="3:35">
      <c r="C2472" s="246" t="s">
        <v>1324</v>
      </c>
      <c r="D2472" s="246" t="s">
        <v>1046</v>
      </c>
      <c r="E2472" s="246" t="s">
        <v>1054</v>
      </c>
      <c r="F2472" s="246" t="s">
        <v>1055</v>
      </c>
      <c r="G2472" s="246">
        <v>2019</v>
      </c>
      <c r="H2472" s="246">
        <v>5</v>
      </c>
      <c r="I2472" s="246">
        <v>30</v>
      </c>
      <c r="J2472" s="246">
        <v>2</v>
      </c>
      <c r="K2472" s="246" t="s">
        <v>1056</v>
      </c>
      <c r="L2472" s="247">
        <v>5</v>
      </c>
      <c r="M2472" s="246">
        <v>210768</v>
      </c>
      <c r="N2472" s="246">
        <v>2573018</v>
      </c>
      <c r="O2472" s="246">
        <v>7</v>
      </c>
      <c r="P2472" s="246">
        <v>26</v>
      </c>
      <c r="Q2472" s="246">
        <v>0</v>
      </c>
      <c r="R2472" s="246"/>
      <c r="S2472" s="246" t="s">
        <v>90</v>
      </c>
      <c r="T2472" s="246" t="s">
        <v>32</v>
      </c>
      <c r="U2472" s="246"/>
      <c r="V2472" t="str">
        <f>INDEX(樣區!H:H,MATCH(F2472,樣區!E:E,0))</f>
        <v>3月,5月</v>
      </c>
      <c r="W2472" s="3" t="str">
        <f t="shared" si="477"/>
        <v>Y</v>
      </c>
      <c r="X2472" s="3" t="str">
        <f t="shared" si="478"/>
        <v/>
      </c>
      <c r="Y2472" s="3" t="str">
        <f t="shared" si="479"/>
        <v/>
      </c>
      <c r="Z2472" s="3" t="str">
        <f t="shared" si="480"/>
        <v/>
      </c>
      <c r="AA2472" s="3" t="str">
        <f t="shared" si="481"/>
        <v/>
      </c>
      <c r="AB2472" s="249" t="str">
        <f t="shared" si="482"/>
        <v/>
      </c>
      <c r="AC2472" s="3" t="str">
        <f t="shared" si="483"/>
        <v/>
      </c>
      <c r="AD2472" s="5" t="str">
        <f t="shared" si="488"/>
        <v/>
      </c>
      <c r="AE2472" s="3" t="str">
        <f t="shared" si="484"/>
        <v/>
      </c>
      <c r="AF2472" s="3"/>
      <c r="AH2472">
        <f>MATCH(ROUND(M2472,0)&amp;ROUND(N2472,0),樣點!N:N,0)</f>
        <v>495</v>
      </c>
      <c r="AI2472" s="5">
        <f t="shared" si="485"/>
        <v>9.0277779963798821E-3</v>
      </c>
    </row>
    <row r="2473" spans="3:35">
      <c r="C2473" s="246" t="s">
        <v>1324</v>
      </c>
      <c r="D2473" s="246" t="s">
        <v>1046</v>
      </c>
      <c r="E2473" s="246" t="s">
        <v>1054</v>
      </c>
      <c r="F2473" s="246" t="s">
        <v>1055</v>
      </c>
      <c r="G2473" s="246">
        <v>2019</v>
      </c>
      <c r="H2473" s="246">
        <v>5</v>
      </c>
      <c r="I2473" s="246">
        <v>30</v>
      </c>
      <c r="J2473" s="246">
        <v>2</v>
      </c>
      <c r="K2473" s="246" t="s">
        <v>1056</v>
      </c>
      <c r="L2473" s="247">
        <v>6</v>
      </c>
      <c r="M2473" s="246">
        <v>210858</v>
      </c>
      <c r="N2473" s="246">
        <v>2573245</v>
      </c>
      <c r="O2473" s="246">
        <v>7</v>
      </c>
      <c r="P2473" s="246">
        <v>39</v>
      </c>
      <c r="Q2473" s="246">
        <v>2</v>
      </c>
      <c r="R2473" s="246" t="s">
        <v>75</v>
      </c>
      <c r="S2473" s="246" t="s">
        <v>44</v>
      </c>
      <c r="T2473" s="246" t="s">
        <v>32</v>
      </c>
      <c r="U2473" s="246" t="s">
        <v>1128</v>
      </c>
      <c r="V2473" t="str">
        <f>INDEX(樣區!H:H,MATCH(F2473,樣區!E:E,0))</f>
        <v>3月,5月</v>
      </c>
      <c r="W2473" s="3" t="str">
        <f t="shared" si="477"/>
        <v>Y</v>
      </c>
      <c r="X2473" s="3" t="str">
        <f t="shared" si="478"/>
        <v/>
      </c>
      <c r="Y2473" s="3" t="str">
        <f t="shared" si="479"/>
        <v/>
      </c>
      <c r="Z2473" s="3" t="str">
        <f t="shared" si="480"/>
        <v/>
      </c>
      <c r="AA2473" s="3" t="str">
        <f t="shared" si="481"/>
        <v/>
      </c>
      <c r="AB2473" s="249" t="str">
        <f t="shared" si="482"/>
        <v/>
      </c>
      <c r="AC2473" s="3" t="str">
        <f t="shared" si="483"/>
        <v/>
      </c>
      <c r="AD2473" s="5" t="str">
        <f t="shared" si="488"/>
        <v/>
      </c>
      <c r="AE2473" s="3" t="str">
        <f t="shared" si="484"/>
        <v/>
      </c>
      <c r="AF2473" s="3"/>
      <c r="AH2473">
        <f>MATCH(ROUND(M2473,0)&amp;ROUND(N2473,0),樣點!N:N,0)</f>
        <v>496</v>
      </c>
      <c r="AI2473" s="5" t="str">
        <f t="shared" si="485"/>
        <v/>
      </c>
    </row>
    <row r="2474" spans="3:35">
      <c r="C2474" s="246" t="s">
        <v>1324</v>
      </c>
      <c r="D2474" s="246" t="s">
        <v>1046</v>
      </c>
      <c r="E2474" s="246" t="s">
        <v>1057</v>
      </c>
      <c r="F2474" s="246" t="s">
        <v>1058</v>
      </c>
      <c r="G2474" s="246">
        <v>2019</v>
      </c>
      <c r="H2474" s="246">
        <v>6</v>
      </c>
      <c r="I2474" s="246">
        <v>5</v>
      </c>
      <c r="J2474" s="246">
        <v>2</v>
      </c>
      <c r="K2474" s="246" t="s">
        <v>1059</v>
      </c>
      <c r="L2474" s="247">
        <v>1</v>
      </c>
      <c r="M2474" s="246">
        <v>214019</v>
      </c>
      <c r="N2474" s="246">
        <v>2588973</v>
      </c>
      <c r="O2474" s="246">
        <v>9</v>
      </c>
      <c r="P2474" s="246">
        <v>10</v>
      </c>
      <c r="Q2474" s="246">
        <v>0</v>
      </c>
      <c r="R2474" s="246"/>
      <c r="S2474" s="246" t="s">
        <v>90</v>
      </c>
      <c r="T2474" s="246" t="s">
        <v>230</v>
      </c>
      <c r="U2474" s="246"/>
      <c r="V2474" t="str">
        <f>INDEX(樣區!H:H,MATCH(F2474,樣區!E:E,0))</f>
        <v>4月,6月</v>
      </c>
      <c r="W2474" s="3" t="str">
        <f t="shared" si="477"/>
        <v>Y</v>
      </c>
      <c r="X2474" s="3" t="str">
        <f t="shared" si="478"/>
        <v/>
      </c>
      <c r="Y2474" s="3" t="str">
        <f t="shared" si="479"/>
        <v/>
      </c>
      <c r="Z2474" s="3" t="str">
        <f t="shared" si="480"/>
        <v/>
      </c>
      <c r="AA2474" s="3" t="str">
        <f t="shared" si="481"/>
        <v/>
      </c>
      <c r="AB2474" s="249" t="str">
        <f t="shared" si="482"/>
        <v/>
      </c>
      <c r="AC2474" s="3" t="str">
        <f t="shared" si="483"/>
        <v/>
      </c>
      <c r="AD2474" s="5" t="str">
        <f t="shared" si="488"/>
        <v/>
      </c>
      <c r="AE2474" s="3" t="str">
        <f t="shared" si="484"/>
        <v/>
      </c>
      <c r="AF2474" s="3"/>
      <c r="AH2474">
        <f>MATCH(ROUND(M2474,0)&amp;ROUND(N2474,0),樣點!N:N,0)</f>
        <v>497</v>
      </c>
      <c r="AI2474" s="5">
        <f t="shared" si="485"/>
        <v>8.3333330112509429E-3</v>
      </c>
    </row>
    <row r="2475" spans="3:35">
      <c r="C2475" s="246" t="s">
        <v>1324</v>
      </c>
      <c r="D2475" s="246" t="s">
        <v>1046</v>
      </c>
      <c r="E2475" s="246" t="s">
        <v>1057</v>
      </c>
      <c r="F2475" s="246" t="s">
        <v>1058</v>
      </c>
      <c r="G2475" s="246">
        <v>2019</v>
      </c>
      <c r="H2475" s="246">
        <v>6</v>
      </c>
      <c r="I2475" s="246">
        <v>5</v>
      </c>
      <c r="J2475" s="246">
        <v>2</v>
      </c>
      <c r="K2475" s="246" t="s">
        <v>1059</v>
      </c>
      <c r="L2475" s="247">
        <v>2</v>
      </c>
      <c r="M2475" s="246">
        <v>213762</v>
      </c>
      <c r="N2475" s="246">
        <v>2588961</v>
      </c>
      <c r="O2475" s="246">
        <v>9</v>
      </c>
      <c r="P2475" s="246">
        <v>22</v>
      </c>
      <c r="Q2475" s="246">
        <v>0</v>
      </c>
      <c r="R2475" s="246"/>
      <c r="S2475" s="246" t="s">
        <v>90</v>
      </c>
      <c r="T2475" s="246" t="s">
        <v>32</v>
      </c>
      <c r="U2475" s="246"/>
      <c r="V2475" t="str">
        <f>INDEX(樣區!H:H,MATCH(F2475,樣區!E:E,0))</f>
        <v>4月,6月</v>
      </c>
      <c r="W2475" s="3" t="str">
        <f t="shared" si="477"/>
        <v>Y</v>
      </c>
      <c r="X2475" s="3" t="str">
        <f t="shared" si="478"/>
        <v/>
      </c>
      <c r="Y2475" s="3" t="str">
        <f t="shared" si="479"/>
        <v/>
      </c>
      <c r="Z2475" s="3" t="str">
        <f t="shared" si="480"/>
        <v/>
      </c>
      <c r="AA2475" s="3" t="str">
        <f t="shared" si="481"/>
        <v/>
      </c>
      <c r="AB2475" s="249" t="str">
        <f t="shared" si="482"/>
        <v/>
      </c>
      <c r="AC2475" s="3" t="str">
        <f t="shared" si="483"/>
        <v/>
      </c>
      <c r="AD2475" s="5" t="str">
        <f t="shared" si="488"/>
        <v/>
      </c>
      <c r="AE2475" s="3" t="str">
        <f t="shared" si="484"/>
        <v/>
      </c>
      <c r="AF2475" s="3"/>
      <c r="AH2475">
        <f>MATCH(ROUND(M2475,0)&amp;ROUND(N2475,0),樣點!N:N,0)</f>
        <v>498</v>
      </c>
      <c r="AI2475" s="5">
        <f t="shared" si="485"/>
        <v>9.0277779963798821E-3</v>
      </c>
    </row>
    <row r="2476" spans="3:35">
      <c r="C2476" s="246" t="s">
        <v>1324</v>
      </c>
      <c r="D2476" s="246" t="s">
        <v>1046</v>
      </c>
      <c r="E2476" s="246" t="s">
        <v>1057</v>
      </c>
      <c r="F2476" s="246" t="s">
        <v>1058</v>
      </c>
      <c r="G2476" s="246">
        <v>2019</v>
      </c>
      <c r="H2476" s="246">
        <v>6</v>
      </c>
      <c r="I2476" s="246">
        <v>5</v>
      </c>
      <c r="J2476" s="246">
        <v>2</v>
      </c>
      <c r="K2476" s="246" t="s">
        <v>1059</v>
      </c>
      <c r="L2476" s="247">
        <v>3</v>
      </c>
      <c r="M2476" s="246">
        <v>213418</v>
      </c>
      <c r="N2476" s="246">
        <v>2589206</v>
      </c>
      <c r="O2476" s="246">
        <v>9</v>
      </c>
      <c r="P2476" s="246">
        <v>35</v>
      </c>
      <c r="Q2476" s="246">
        <v>0</v>
      </c>
      <c r="R2476" s="246"/>
      <c r="S2476" s="246" t="s">
        <v>90</v>
      </c>
      <c r="T2476" s="246" t="s">
        <v>31</v>
      </c>
      <c r="U2476" s="246"/>
      <c r="V2476" t="str">
        <f>INDEX(樣區!H:H,MATCH(F2476,樣區!E:E,0))</f>
        <v>4月,6月</v>
      </c>
      <c r="W2476" s="3" t="str">
        <f t="shared" si="477"/>
        <v>Y</v>
      </c>
      <c r="X2476" s="3" t="str">
        <f t="shared" si="478"/>
        <v/>
      </c>
      <c r="Y2476" s="3" t="str">
        <f t="shared" si="479"/>
        <v/>
      </c>
      <c r="Z2476" s="3" t="str">
        <f t="shared" si="480"/>
        <v/>
      </c>
      <c r="AA2476" s="3" t="str">
        <f t="shared" si="481"/>
        <v/>
      </c>
      <c r="AB2476" s="249" t="str">
        <f t="shared" si="482"/>
        <v/>
      </c>
      <c r="AC2476" s="3" t="str">
        <f t="shared" si="483"/>
        <v/>
      </c>
      <c r="AD2476" s="5" t="str">
        <f t="shared" si="488"/>
        <v/>
      </c>
      <c r="AE2476" s="3" t="str">
        <f t="shared" si="484"/>
        <v/>
      </c>
      <c r="AF2476" s="3"/>
      <c r="AH2476">
        <f>MATCH(ROUND(M2476,0)&amp;ROUND(N2476,0),樣點!N:N,0)</f>
        <v>499</v>
      </c>
      <c r="AI2476" s="5">
        <f t="shared" si="485"/>
        <v>7.6388890156522393E-3</v>
      </c>
    </row>
    <row r="2477" spans="3:35">
      <c r="C2477" s="246" t="s">
        <v>1324</v>
      </c>
      <c r="D2477" s="246" t="s">
        <v>1046</v>
      </c>
      <c r="E2477" s="246" t="s">
        <v>1057</v>
      </c>
      <c r="F2477" s="246" t="s">
        <v>1058</v>
      </c>
      <c r="G2477" s="246">
        <v>2019</v>
      </c>
      <c r="H2477" s="246">
        <v>6</v>
      </c>
      <c r="I2477" s="246">
        <v>5</v>
      </c>
      <c r="J2477" s="246">
        <v>2</v>
      </c>
      <c r="K2477" s="246" t="s">
        <v>1059</v>
      </c>
      <c r="L2477" s="247">
        <v>4</v>
      </c>
      <c r="M2477" s="246">
        <v>213473</v>
      </c>
      <c r="N2477" s="246">
        <v>2588947</v>
      </c>
      <c r="O2477" s="246">
        <v>9</v>
      </c>
      <c r="P2477" s="246">
        <v>46</v>
      </c>
      <c r="Q2477" s="246">
        <v>0</v>
      </c>
      <c r="R2477" s="246"/>
      <c r="S2477" s="246" t="s">
        <v>90</v>
      </c>
      <c r="T2477" s="246" t="s">
        <v>32</v>
      </c>
      <c r="U2477" s="246"/>
      <c r="V2477" t="str">
        <f>INDEX(樣區!H:H,MATCH(F2477,樣區!E:E,0))</f>
        <v>4月,6月</v>
      </c>
      <c r="W2477" s="3" t="str">
        <f t="shared" si="477"/>
        <v>Y</v>
      </c>
      <c r="X2477" s="3" t="str">
        <f t="shared" si="478"/>
        <v/>
      </c>
      <c r="Y2477" s="3" t="str">
        <f t="shared" si="479"/>
        <v/>
      </c>
      <c r="Z2477" s="3" t="str">
        <f t="shared" si="480"/>
        <v/>
      </c>
      <c r="AA2477" s="3" t="str">
        <f t="shared" si="481"/>
        <v/>
      </c>
      <c r="AB2477" s="249" t="str">
        <f t="shared" si="482"/>
        <v/>
      </c>
      <c r="AC2477" s="3" t="str">
        <f t="shared" si="483"/>
        <v/>
      </c>
      <c r="AD2477" s="5" t="str">
        <f t="shared" si="488"/>
        <v/>
      </c>
      <c r="AE2477" s="3" t="str">
        <f t="shared" si="484"/>
        <v/>
      </c>
      <c r="AF2477" s="3"/>
      <c r="AH2477">
        <f>MATCH(ROUND(M2477,0)&amp;ROUND(N2477,0),樣點!N:N,0)</f>
        <v>500</v>
      </c>
      <c r="AI2477" s="5">
        <f t="shared" si="485"/>
        <v>6.2499999767169356E-3</v>
      </c>
    </row>
    <row r="2478" spans="3:35">
      <c r="C2478" s="246" t="s">
        <v>1324</v>
      </c>
      <c r="D2478" s="246" t="s">
        <v>1046</v>
      </c>
      <c r="E2478" s="246" t="s">
        <v>1057</v>
      </c>
      <c r="F2478" s="246" t="s">
        <v>1058</v>
      </c>
      <c r="G2478" s="246">
        <v>2019</v>
      </c>
      <c r="H2478" s="246">
        <v>6</v>
      </c>
      <c r="I2478" s="246">
        <v>5</v>
      </c>
      <c r="J2478" s="246">
        <v>2</v>
      </c>
      <c r="K2478" s="246" t="s">
        <v>1059</v>
      </c>
      <c r="L2478" s="247">
        <v>5</v>
      </c>
      <c r="M2478" s="246">
        <v>213516</v>
      </c>
      <c r="N2478" s="246">
        <v>2588726</v>
      </c>
      <c r="O2478" s="246">
        <v>9</v>
      </c>
      <c r="P2478" s="246">
        <v>55</v>
      </c>
      <c r="Q2478" s="246">
        <v>0</v>
      </c>
      <c r="R2478" s="246"/>
      <c r="S2478" s="246" t="s">
        <v>90</v>
      </c>
      <c r="T2478" s="246" t="s">
        <v>31</v>
      </c>
      <c r="U2478" s="246"/>
      <c r="V2478" t="str">
        <f>INDEX(樣區!H:H,MATCH(F2478,樣區!E:E,0))</f>
        <v>4月,6月</v>
      </c>
      <c r="W2478" s="3" t="str">
        <f t="shared" si="477"/>
        <v>Y</v>
      </c>
      <c r="X2478" s="3" t="str">
        <f t="shared" si="478"/>
        <v/>
      </c>
      <c r="Y2478" s="3" t="str">
        <f t="shared" si="479"/>
        <v/>
      </c>
      <c r="Z2478" s="3" t="str">
        <f t="shared" si="480"/>
        <v/>
      </c>
      <c r="AA2478" s="3" t="str">
        <f t="shared" si="481"/>
        <v/>
      </c>
      <c r="AB2478" s="249" t="str">
        <f t="shared" si="482"/>
        <v/>
      </c>
      <c r="AC2478" s="3" t="str">
        <f t="shared" si="483"/>
        <v/>
      </c>
      <c r="AD2478" s="5" t="str">
        <f t="shared" si="488"/>
        <v/>
      </c>
      <c r="AE2478" s="3" t="str">
        <f t="shared" si="484"/>
        <v/>
      </c>
      <c r="AF2478" s="3"/>
      <c r="AH2478">
        <f>MATCH(ROUND(M2478,0)&amp;ROUND(N2478,0),樣點!N:N,0)</f>
        <v>501</v>
      </c>
      <c r="AI2478" s="5">
        <f t="shared" si="485"/>
        <v>6.9444440305233002E-3</v>
      </c>
    </row>
    <row r="2479" spans="3:35">
      <c r="C2479" s="246" t="s">
        <v>1324</v>
      </c>
      <c r="D2479" s="246" t="s">
        <v>1046</v>
      </c>
      <c r="E2479" s="246" t="s">
        <v>1057</v>
      </c>
      <c r="F2479" s="246" t="s">
        <v>1058</v>
      </c>
      <c r="G2479" s="246">
        <v>2019</v>
      </c>
      <c r="H2479" s="246">
        <v>6</v>
      </c>
      <c r="I2479" s="246">
        <v>5</v>
      </c>
      <c r="J2479" s="246">
        <v>2</v>
      </c>
      <c r="K2479" s="246" t="s">
        <v>1059</v>
      </c>
      <c r="L2479" s="247">
        <v>6</v>
      </c>
      <c r="M2479" s="246">
        <v>213652</v>
      </c>
      <c r="N2479" s="246">
        <v>2588496</v>
      </c>
      <c r="O2479" s="246">
        <v>10</v>
      </c>
      <c r="P2479" s="246">
        <v>5</v>
      </c>
      <c r="Q2479" s="246">
        <v>0</v>
      </c>
      <c r="R2479" s="246"/>
      <c r="S2479" s="246" t="s">
        <v>90</v>
      </c>
      <c r="T2479" s="246" t="s">
        <v>32</v>
      </c>
      <c r="U2479" s="246"/>
      <c r="V2479" t="str">
        <f>INDEX(樣區!H:H,MATCH(F2479,樣區!E:E,0))</f>
        <v>4月,6月</v>
      </c>
      <c r="W2479" s="3" t="str">
        <f t="shared" si="477"/>
        <v>Y</v>
      </c>
      <c r="X2479" s="3" t="str">
        <f t="shared" si="478"/>
        <v/>
      </c>
      <c r="Y2479" s="3" t="str">
        <f t="shared" si="479"/>
        <v>時間太晚</v>
      </c>
      <c r="Z2479" s="3" t="str">
        <f t="shared" si="480"/>
        <v/>
      </c>
      <c r="AA2479" s="3" t="str">
        <f t="shared" si="481"/>
        <v/>
      </c>
      <c r="AB2479" s="249" t="str">
        <f t="shared" si="482"/>
        <v/>
      </c>
      <c r="AC2479" s="3" t="str">
        <f t="shared" si="483"/>
        <v/>
      </c>
      <c r="AD2479" s="5" t="str">
        <f t="shared" si="488"/>
        <v/>
      </c>
      <c r="AE2479" s="3" t="str">
        <f t="shared" si="484"/>
        <v/>
      </c>
      <c r="AF2479" s="3"/>
      <c r="AH2479">
        <f>MATCH(ROUND(M2479,0)&amp;ROUND(N2479,0),樣點!N:N,0)</f>
        <v>502</v>
      </c>
      <c r="AI2479" s="5" t="str">
        <f t="shared" si="485"/>
        <v/>
      </c>
    </row>
    <row r="2480" spans="3:35">
      <c r="C2480" s="246" t="s">
        <v>1324</v>
      </c>
      <c r="D2480" s="246" t="s">
        <v>1046</v>
      </c>
      <c r="E2480" s="246" t="s">
        <v>1060</v>
      </c>
      <c r="F2480" s="246" t="s">
        <v>1061</v>
      </c>
      <c r="G2480" s="246">
        <v>2019</v>
      </c>
      <c r="H2480" s="246">
        <v>6</v>
      </c>
      <c r="I2480" s="246">
        <v>3</v>
      </c>
      <c r="J2480" s="246">
        <v>2</v>
      </c>
      <c r="K2480" s="246" t="s">
        <v>1062</v>
      </c>
      <c r="L2480" s="247">
        <v>1</v>
      </c>
      <c r="M2480" s="246">
        <v>209903</v>
      </c>
      <c r="N2480" s="246">
        <v>2585553</v>
      </c>
      <c r="O2480" s="246">
        <v>8</v>
      </c>
      <c r="P2480" s="246">
        <v>55</v>
      </c>
      <c r="Q2480" s="246">
        <v>0</v>
      </c>
      <c r="R2480" s="246"/>
      <c r="S2480" s="246" t="s">
        <v>90</v>
      </c>
      <c r="T2480" s="246" t="s">
        <v>32</v>
      </c>
      <c r="U2480" s="246"/>
      <c r="V2480" t="str">
        <f>INDEX(樣區!H:H,MATCH(F2480,樣區!E:E,0))</f>
        <v>3月,5月</v>
      </c>
      <c r="W2480" s="3" t="str">
        <f t="shared" si="477"/>
        <v>Y</v>
      </c>
      <c r="X2480" s="3" t="str">
        <f t="shared" si="478"/>
        <v/>
      </c>
      <c r="Y2480" s="3" t="str">
        <f t="shared" si="479"/>
        <v/>
      </c>
      <c r="Z2480" s="3" t="str">
        <f t="shared" si="480"/>
        <v/>
      </c>
      <c r="AA2480" s="3" t="str">
        <f t="shared" si="481"/>
        <v/>
      </c>
      <c r="AB2480" s="249" t="str">
        <f t="shared" si="482"/>
        <v/>
      </c>
      <c r="AC2480" s="3" t="str">
        <f t="shared" si="483"/>
        <v/>
      </c>
      <c r="AD2480" s="5" t="str">
        <f t="shared" si="488"/>
        <v/>
      </c>
      <c r="AE2480" s="3" t="str">
        <f t="shared" si="484"/>
        <v/>
      </c>
      <c r="AF2480" s="3"/>
      <c r="AH2480">
        <f>MATCH(ROUND(M2480,0)&amp;ROUND(N2480,0),樣點!N:N,0)</f>
        <v>503</v>
      </c>
      <c r="AI2480" s="5">
        <f t="shared" si="485"/>
        <v>6.9444450200535357E-3</v>
      </c>
    </row>
    <row r="2481" spans="3:35">
      <c r="C2481" s="246" t="s">
        <v>1324</v>
      </c>
      <c r="D2481" s="246" t="s">
        <v>1046</v>
      </c>
      <c r="E2481" s="246" t="s">
        <v>1060</v>
      </c>
      <c r="F2481" s="246" t="s">
        <v>1061</v>
      </c>
      <c r="G2481" s="246">
        <v>2019</v>
      </c>
      <c r="H2481" s="246">
        <v>6</v>
      </c>
      <c r="I2481" s="246">
        <v>3</v>
      </c>
      <c r="J2481" s="246">
        <v>2</v>
      </c>
      <c r="K2481" s="246" t="s">
        <v>1062</v>
      </c>
      <c r="L2481" s="247">
        <v>2</v>
      </c>
      <c r="M2481" s="246">
        <v>210041</v>
      </c>
      <c r="N2481" s="246">
        <v>2585749</v>
      </c>
      <c r="O2481" s="246">
        <v>9</v>
      </c>
      <c r="P2481" s="246">
        <v>5</v>
      </c>
      <c r="Q2481" s="246">
        <v>0</v>
      </c>
      <c r="R2481" s="246"/>
      <c r="S2481" s="246" t="s">
        <v>90</v>
      </c>
      <c r="T2481" s="246" t="s">
        <v>32</v>
      </c>
      <c r="U2481" s="246"/>
      <c r="V2481" t="str">
        <f>INDEX(樣區!H:H,MATCH(F2481,樣區!E:E,0))</f>
        <v>3月,5月</v>
      </c>
      <c r="W2481" s="3" t="str">
        <f t="shared" si="477"/>
        <v>Y</v>
      </c>
      <c r="X2481" s="3" t="str">
        <f t="shared" si="478"/>
        <v/>
      </c>
      <c r="Y2481" s="3" t="str">
        <f t="shared" si="479"/>
        <v/>
      </c>
      <c r="Z2481" s="3" t="str">
        <f t="shared" si="480"/>
        <v/>
      </c>
      <c r="AA2481" s="3" t="str">
        <f t="shared" si="481"/>
        <v/>
      </c>
      <c r="AB2481" s="249" t="str">
        <f t="shared" si="482"/>
        <v/>
      </c>
      <c r="AC2481" s="3" t="str">
        <f t="shared" si="483"/>
        <v/>
      </c>
      <c r="AD2481" s="5" t="str">
        <f t="shared" si="488"/>
        <v/>
      </c>
      <c r="AE2481" s="3" t="str">
        <f t="shared" si="484"/>
        <v/>
      </c>
      <c r="AF2481" s="3"/>
      <c r="AH2481">
        <f>MATCH(ROUND(M2481,0)&amp;ROUND(N2481,0),樣點!N:N,0)</f>
        <v>504</v>
      </c>
      <c r="AI2481" s="5">
        <f t="shared" si="485"/>
        <v>6.9444439723156393E-3</v>
      </c>
    </row>
    <row r="2482" spans="3:35">
      <c r="C2482" s="246" t="s">
        <v>1324</v>
      </c>
      <c r="D2482" s="246" t="s">
        <v>1046</v>
      </c>
      <c r="E2482" s="246" t="s">
        <v>1060</v>
      </c>
      <c r="F2482" s="246" t="s">
        <v>1061</v>
      </c>
      <c r="G2482" s="246">
        <v>2019</v>
      </c>
      <c r="H2482" s="246">
        <v>6</v>
      </c>
      <c r="I2482" s="246">
        <v>3</v>
      </c>
      <c r="J2482" s="246">
        <v>2</v>
      </c>
      <c r="K2482" s="246" t="s">
        <v>1062</v>
      </c>
      <c r="L2482" s="247">
        <v>3</v>
      </c>
      <c r="M2482" s="246">
        <v>210166</v>
      </c>
      <c r="N2482" s="246">
        <v>2585953</v>
      </c>
      <c r="O2482" s="246">
        <v>9</v>
      </c>
      <c r="P2482" s="246">
        <v>15</v>
      </c>
      <c r="Q2482" s="246">
        <v>0</v>
      </c>
      <c r="R2482" s="246"/>
      <c r="S2482" s="246" t="s">
        <v>90</v>
      </c>
      <c r="T2482" s="246" t="s">
        <v>32</v>
      </c>
      <c r="U2482" s="246"/>
      <c r="V2482" t="str">
        <f>INDEX(樣區!H:H,MATCH(F2482,樣區!E:E,0))</f>
        <v>3月,5月</v>
      </c>
      <c r="W2482" s="3" t="str">
        <f t="shared" si="477"/>
        <v>Y</v>
      </c>
      <c r="X2482" s="3" t="str">
        <f t="shared" si="478"/>
        <v/>
      </c>
      <c r="Y2482" s="3" t="str">
        <f t="shared" si="479"/>
        <v/>
      </c>
      <c r="Z2482" s="3" t="str">
        <f t="shared" si="480"/>
        <v/>
      </c>
      <c r="AA2482" s="3" t="str">
        <f t="shared" si="481"/>
        <v/>
      </c>
      <c r="AB2482" s="249" t="str">
        <f t="shared" si="482"/>
        <v/>
      </c>
      <c r="AC2482" s="3" t="str">
        <f t="shared" si="483"/>
        <v/>
      </c>
      <c r="AD2482" s="5" t="str">
        <f t="shared" si="488"/>
        <v/>
      </c>
      <c r="AE2482" s="3" t="str">
        <f t="shared" si="484"/>
        <v/>
      </c>
      <c r="AF2482" s="3"/>
      <c r="AH2482">
        <f>MATCH(ROUND(M2482,0)&amp;ROUND(N2482,0),樣點!N:N,0)</f>
        <v>505</v>
      </c>
      <c r="AI2482" s="5">
        <f t="shared" si="485"/>
        <v>7.6388890156522393E-3</v>
      </c>
    </row>
    <row r="2483" spans="3:35">
      <c r="C2483" s="246" t="s">
        <v>1324</v>
      </c>
      <c r="D2483" s="246" t="s">
        <v>1046</v>
      </c>
      <c r="E2483" s="246" t="s">
        <v>1060</v>
      </c>
      <c r="F2483" s="246" t="s">
        <v>1061</v>
      </c>
      <c r="G2483" s="246">
        <v>2019</v>
      </c>
      <c r="H2483" s="246">
        <v>6</v>
      </c>
      <c r="I2483" s="246">
        <v>3</v>
      </c>
      <c r="J2483" s="246">
        <v>2</v>
      </c>
      <c r="K2483" s="246" t="s">
        <v>1062</v>
      </c>
      <c r="L2483" s="247">
        <v>4</v>
      </c>
      <c r="M2483" s="246">
        <v>210313</v>
      </c>
      <c r="N2483" s="246">
        <v>2586129</v>
      </c>
      <c r="O2483" s="246">
        <v>9</v>
      </c>
      <c r="P2483" s="246">
        <v>26</v>
      </c>
      <c r="Q2483" s="246">
        <v>0</v>
      </c>
      <c r="R2483" s="246"/>
      <c r="S2483" s="246" t="s">
        <v>90</v>
      </c>
      <c r="T2483" s="246" t="s">
        <v>32</v>
      </c>
      <c r="U2483" s="246"/>
      <c r="V2483" t="str">
        <f>INDEX(樣區!H:H,MATCH(F2483,樣區!E:E,0))</f>
        <v>3月,5月</v>
      </c>
      <c r="W2483" s="3" t="str">
        <f t="shared" si="477"/>
        <v>Y</v>
      </c>
      <c r="X2483" s="3" t="str">
        <f t="shared" si="478"/>
        <v/>
      </c>
      <c r="Y2483" s="3" t="str">
        <f t="shared" si="479"/>
        <v/>
      </c>
      <c r="Z2483" s="3" t="str">
        <f t="shared" si="480"/>
        <v/>
      </c>
      <c r="AA2483" s="3" t="str">
        <f t="shared" si="481"/>
        <v/>
      </c>
      <c r="AB2483" s="249" t="str">
        <f t="shared" si="482"/>
        <v/>
      </c>
      <c r="AC2483" s="3" t="str">
        <f t="shared" si="483"/>
        <v/>
      </c>
      <c r="AD2483" s="5" t="str">
        <f t="shared" si="488"/>
        <v/>
      </c>
      <c r="AE2483" s="3" t="str">
        <f t="shared" si="484"/>
        <v/>
      </c>
      <c r="AF2483" s="3"/>
      <c r="AH2483">
        <f>MATCH(ROUND(M2483,0)&amp;ROUND(N2483,0),樣點!N:N,0)</f>
        <v>506</v>
      </c>
      <c r="AI2483" s="5">
        <f t="shared" si="485"/>
        <v>7.6388890156522393E-3</v>
      </c>
    </row>
    <row r="2484" spans="3:35">
      <c r="C2484" s="246" t="s">
        <v>1324</v>
      </c>
      <c r="D2484" s="246" t="s">
        <v>1046</v>
      </c>
      <c r="E2484" s="246" t="s">
        <v>1060</v>
      </c>
      <c r="F2484" s="246" t="s">
        <v>1061</v>
      </c>
      <c r="G2484" s="246">
        <v>2019</v>
      </c>
      <c r="H2484" s="246">
        <v>6</v>
      </c>
      <c r="I2484" s="246">
        <v>3</v>
      </c>
      <c r="J2484" s="246">
        <v>2</v>
      </c>
      <c r="K2484" s="246" t="s">
        <v>1062</v>
      </c>
      <c r="L2484" s="247">
        <v>5</v>
      </c>
      <c r="M2484" s="246">
        <v>210461</v>
      </c>
      <c r="N2484" s="246">
        <v>2586380</v>
      </c>
      <c r="O2484" s="246">
        <v>9</v>
      </c>
      <c r="P2484" s="246">
        <v>37</v>
      </c>
      <c r="Q2484" s="246">
        <v>0</v>
      </c>
      <c r="R2484" s="246"/>
      <c r="S2484" s="246" t="s">
        <v>90</v>
      </c>
      <c r="T2484" s="246" t="s">
        <v>32</v>
      </c>
      <c r="U2484" s="246"/>
      <c r="V2484" t="str">
        <f>INDEX(樣區!H:H,MATCH(F2484,樣區!E:E,0))</f>
        <v>3月,5月</v>
      </c>
      <c r="W2484" s="3" t="str">
        <f t="shared" si="477"/>
        <v>Y</v>
      </c>
      <c r="X2484" s="3" t="str">
        <f t="shared" si="478"/>
        <v/>
      </c>
      <c r="Y2484" s="3" t="str">
        <f t="shared" si="479"/>
        <v/>
      </c>
      <c r="Z2484" s="3" t="str">
        <f t="shared" si="480"/>
        <v/>
      </c>
      <c r="AA2484" s="3" t="str">
        <f t="shared" si="481"/>
        <v/>
      </c>
      <c r="AB2484" s="249" t="str">
        <f t="shared" si="482"/>
        <v/>
      </c>
      <c r="AC2484" s="3" t="str">
        <f t="shared" si="483"/>
        <v/>
      </c>
      <c r="AD2484" s="5" t="str">
        <f t="shared" si="488"/>
        <v/>
      </c>
      <c r="AE2484" s="3" t="str">
        <f t="shared" si="484"/>
        <v/>
      </c>
      <c r="AF2484" s="3"/>
      <c r="AH2484">
        <f>MATCH(ROUND(M2484,0)&amp;ROUND(N2484,0),樣點!N:N,0)</f>
        <v>507</v>
      </c>
      <c r="AI2484" s="5">
        <f t="shared" si="485"/>
        <v>8.333332953043282E-3</v>
      </c>
    </row>
    <row r="2485" spans="3:35">
      <c r="C2485" s="246" t="s">
        <v>1324</v>
      </c>
      <c r="D2485" s="246" t="s">
        <v>1046</v>
      </c>
      <c r="E2485" s="246" t="s">
        <v>1060</v>
      </c>
      <c r="F2485" s="246" t="s">
        <v>1061</v>
      </c>
      <c r="G2485" s="246">
        <v>2019</v>
      </c>
      <c r="H2485" s="246">
        <v>6</v>
      </c>
      <c r="I2485" s="246">
        <v>3</v>
      </c>
      <c r="J2485" s="246">
        <v>2</v>
      </c>
      <c r="K2485" s="246" t="s">
        <v>1062</v>
      </c>
      <c r="L2485" s="247">
        <v>6</v>
      </c>
      <c r="M2485" s="246">
        <v>210296</v>
      </c>
      <c r="N2485" s="246">
        <v>2585749</v>
      </c>
      <c r="O2485" s="246">
        <v>9</v>
      </c>
      <c r="P2485" s="246">
        <v>49</v>
      </c>
      <c r="Q2485" s="246">
        <v>0</v>
      </c>
      <c r="R2485" s="246"/>
      <c r="S2485" s="246" t="s">
        <v>90</v>
      </c>
      <c r="T2485" s="246" t="s">
        <v>32</v>
      </c>
      <c r="U2485" s="246"/>
      <c r="V2485" t="str">
        <f>INDEX(樣區!H:H,MATCH(F2485,樣區!E:E,0))</f>
        <v>3月,5月</v>
      </c>
      <c r="W2485" s="3" t="str">
        <f t="shared" si="477"/>
        <v>Y</v>
      </c>
      <c r="X2485" s="3" t="str">
        <f t="shared" si="478"/>
        <v/>
      </c>
      <c r="Y2485" s="3" t="str">
        <f t="shared" si="479"/>
        <v/>
      </c>
      <c r="Z2485" s="3" t="str">
        <f t="shared" si="480"/>
        <v/>
      </c>
      <c r="AA2485" s="3" t="str">
        <f t="shared" si="481"/>
        <v/>
      </c>
      <c r="AB2485" s="249" t="str">
        <f t="shared" si="482"/>
        <v/>
      </c>
      <c r="AC2485" s="3" t="str">
        <f t="shared" si="483"/>
        <v/>
      </c>
      <c r="AD2485" s="5" t="str">
        <f t="shared" si="488"/>
        <v/>
      </c>
      <c r="AE2485" s="3" t="str">
        <f t="shared" si="484"/>
        <v/>
      </c>
      <c r="AF2485" s="3"/>
      <c r="AH2485">
        <f>MATCH(ROUND(M2485,0)&amp;ROUND(N2485,0),樣點!N:N,0)</f>
        <v>508</v>
      </c>
      <c r="AI2485" s="5" t="str">
        <f t="shared" si="485"/>
        <v/>
      </c>
    </row>
    <row r="2486" spans="3:35">
      <c r="C2486" s="246" t="s">
        <v>1324</v>
      </c>
      <c r="D2486" s="246" t="s">
        <v>1046</v>
      </c>
      <c r="E2486" s="246" t="s">
        <v>1064</v>
      </c>
      <c r="F2486" s="246" t="s">
        <v>1065</v>
      </c>
      <c r="G2486" s="246">
        <v>2019</v>
      </c>
      <c r="H2486" s="246">
        <v>5</v>
      </c>
      <c r="I2486" s="246">
        <v>31</v>
      </c>
      <c r="J2486" s="246">
        <v>2</v>
      </c>
      <c r="K2486" s="246" t="s">
        <v>1059</v>
      </c>
      <c r="L2486" s="247">
        <v>1</v>
      </c>
      <c r="M2486" s="246">
        <v>212964</v>
      </c>
      <c r="N2486" s="246">
        <v>2585464</v>
      </c>
      <c r="O2486" s="246">
        <v>8</v>
      </c>
      <c r="P2486" s="246">
        <v>55</v>
      </c>
      <c r="Q2486" s="246">
        <v>0</v>
      </c>
      <c r="R2486" s="246"/>
      <c r="S2486" s="246" t="s">
        <v>90</v>
      </c>
      <c r="T2486" s="246" t="s">
        <v>32</v>
      </c>
      <c r="U2486" s="246"/>
      <c r="V2486" t="str">
        <f>INDEX(樣區!H:H,MATCH(F2486,樣區!E:E,0))</f>
        <v>3月,5月</v>
      </c>
      <c r="W2486" s="3" t="str">
        <f t="shared" si="477"/>
        <v>Y</v>
      </c>
      <c r="X2486" s="3" t="str">
        <f t="shared" si="478"/>
        <v/>
      </c>
      <c r="Y2486" s="3" t="str">
        <f t="shared" si="479"/>
        <v/>
      </c>
      <c r="Z2486" s="3" t="str">
        <f t="shared" si="480"/>
        <v/>
      </c>
      <c r="AA2486" s="3" t="str">
        <f t="shared" si="481"/>
        <v/>
      </c>
      <c r="AB2486" s="249" t="str">
        <f t="shared" si="482"/>
        <v/>
      </c>
      <c r="AC2486" s="3" t="str">
        <f t="shared" si="483"/>
        <v/>
      </c>
      <c r="AD2486" s="5" t="str">
        <f t="shared" si="488"/>
        <v/>
      </c>
      <c r="AE2486" s="3" t="str">
        <f t="shared" si="484"/>
        <v/>
      </c>
      <c r="AF2486" s="3"/>
      <c r="AH2486">
        <f>MATCH(ROUND(M2486,0)&amp;ROUND(N2486,0),樣點!N:N,0)</f>
        <v>509</v>
      </c>
      <c r="AI2486" s="5">
        <f t="shared" si="485"/>
        <v>1.0416666977107525E-2</v>
      </c>
    </row>
    <row r="2487" spans="3:35">
      <c r="C2487" s="246" t="s">
        <v>1324</v>
      </c>
      <c r="D2487" s="246" t="s">
        <v>1046</v>
      </c>
      <c r="E2487" s="246" t="s">
        <v>1064</v>
      </c>
      <c r="F2487" s="246" t="s">
        <v>1065</v>
      </c>
      <c r="G2487" s="246">
        <v>2019</v>
      </c>
      <c r="H2487" s="246">
        <v>5</v>
      </c>
      <c r="I2487" s="246">
        <v>31</v>
      </c>
      <c r="J2487" s="246">
        <v>2</v>
      </c>
      <c r="K2487" s="246" t="s">
        <v>1059</v>
      </c>
      <c r="L2487" s="247">
        <v>2</v>
      </c>
      <c r="M2487" s="246">
        <v>213515</v>
      </c>
      <c r="N2487" s="246">
        <v>2585418</v>
      </c>
      <c r="O2487" s="246">
        <v>9</v>
      </c>
      <c r="P2487" s="246">
        <v>10</v>
      </c>
      <c r="Q2487" s="246">
        <v>0</v>
      </c>
      <c r="R2487" s="246"/>
      <c r="S2487" s="246" t="s">
        <v>90</v>
      </c>
      <c r="T2487" s="246" t="s">
        <v>32</v>
      </c>
      <c r="U2487" s="246"/>
      <c r="V2487" t="str">
        <f>INDEX(樣區!H:H,MATCH(F2487,樣區!E:E,0))</f>
        <v>3月,5月</v>
      </c>
      <c r="W2487" s="3" t="str">
        <f t="shared" si="477"/>
        <v>Y</v>
      </c>
      <c r="X2487" s="3" t="str">
        <f t="shared" si="478"/>
        <v/>
      </c>
      <c r="Y2487" s="3" t="str">
        <f t="shared" si="479"/>
        <v/>
      </c>
      <c r="Z2487" s="3" t="str">
        <f t="shared" si="480"/>
        <v/>
      </c>
      <c r="AA2487" s="3" t="str">
        <f t="shared" si="481"/>
        <v/>
      </c>
      <c r="AB2487" s="249" t="str">
        <f t="shared" si="482"/>
        <v/>
      </c>
      <c r="AC2487" s="3" t="str">
        <f t="shared" si="483"/>
        <v/>
      </c>
      <c r="AD2487" s="5" t="str">
        <f t="shared" si="488"/>
        <v/>
      </c>
      <c r="AE2487" s="3" t="str">
        <f t="shared" si="484"/>
        <v/>
      </c>
      <c r="AF2487" s="3"/>
      <c r="AH2487">
        <f>MATCH(ROUND(M2487,0)&amp;ROUND(N2487,0),樣點!N:N,0)</f>
        <v>510</v>
      </c>
      <c r="AI2487" s="5">
        <f t="shared" si="485"/>
        <v>8.3333330112509429E-3</v>
      </c>
    </row>
    <row r="2488" spans="3:35">
      <c r="C2488" s="246" t="s">
        <v>1324</v>
      </c>
      <c r="D2488" s="246" t="s">
        <v>1046</v>
      </c>
      <c r="E2488" s="246" t="s">
        <v>1064</v>
      </c>
      <c r="F2488" s="246" t="s">
        <v>1065</v>
      </c>
      <c r="G2488" s="246">
        <v>2019</v>
      </c>
      <c r="H2488" s="246">
        <v>5</v>
      </c>
      <c r="I2488" s="246">
        <v>31</v>
      </c>
      <c r="J2488" s="246">
        <v>2</v>
      </c>
      <c r="K2488" s="246" t="s">
        <v>1059</v>
      </c>
      <c r="L2488" s="247">
        <v>3</v>
      </c>
      <c r="M2488" s="246">
        <v>213192</v>
      </c>
      <c r="N2488" s="246">
        <v>2585241</v>
      </c>
      <c r="O2488" s="246">
        <v>9</v>
      </c>
      <c r="P2488" s="246">
        <v>22</v>
      </c>
      <c r="Q2488" s="246">
        <v>0</v>
      </c>
      <c r="R2488" s="246"/>
      <c r="S2488" s="246" t="s">
        <v>90</v>
      </c>
      <c r="T2488" s="246" t="s">
        <v>32</v>
      </c>
      <c r="U2488" s="246"/>
      <c r="V2488" t="str">
        <f>INDEX(樣區!H:H,MATCH(F2488,樣區!E:E,0))</f>
        <v>3月,5月</v>
      </c>
      <c r="W2488" s="3" t="str">
        <f t="shared" si="477"/>
        <v>Y</v>
      </c>
      <c r="X2488" s="3" t="str">
        <f t="shared" si="478"/>
        <v/>
      </c>
      <c r="Y2488" s="3" t="str">
        <f t="shared" si="479"/>
        <v/>
      </c>
      <c r="Z2488" s="3" t="str">
        <f t="shared" si="480"/>
        <v/>
      </c>
      <c r="AA2488" s="3" t="str">
        <f t="shared" si="481"/>
        <v/>
      </c>
      <c r="AB2488" s="249" t="str">
        <f t="shared" si="482"/>
        <v/>
      </c>
      <c r="AC2488" s="3" t="str">
        <f t="shared" si="483"/>
        <v/>
      </c>
      <c r="AD2488" s="5" t="str">
        <f t="shared" si="488"/>
        <v/>
      </c>
      <c r="AE2488" s="3" t="str">
        <f t="shared" si="484"/>
        <v/>
      </c>
      <c r="AF2488" s="3"/>
      <c r="AH2488">
        <f>MATCH(ROUND(M2488,0)&amp;ROUND(N2488,0),樣點!N:N,0)</f>
        <v>511</v>
      </c>
      <c r="AI2488" s="5">
        <f t="shared" si="485"/>
        <v>6.9444450200535357E-3</v>
      </c>
    </row>
    <row r="2489" spans="3:35">
      <c r="C2489" s="246" t="s">
        <v>1324</v>
      </c>
      <c r="D2489" s="246" t="s">
        <v>1046</v>
      </c>
      <c r="E2489" s="246" t="s">
        <v>1064</v>
      </c>
      <c r="F2489" s="246" t="s">
        <v>1065</v>
      </c>
      <c r="G2489" s="246">
        <v>2019</v>
      </c>
      <c r="H2489" s="246">
        <v>5</v>
      </c>
      <c r="I2489" s="246">
        <v>31</v>
      </c>
      <c r="J2489" s="246">
        <v>2</v>
      </c>
      <c r="K2489" s="246" t="s">
        <v>1059</v>
      </c>
      <c r="L2489" s="247">
        <v>4</v>
      </c>
      <c r="M2489" s="246">
        <v>213131</v>
      </c>
      <c r="N2489" s="246">
        <v>2584979</v>
      </c>
      <c r="O2489" s="246">
        <v>9</v>
      </c>
      <c r="P2489" s="246">
        <v>32</v>
      </c>
      <c r="Q2489" s="246">
        <v>0</v>
      </c>
      <c r="R2489" s="246"/>
      <c r="S2489" s="246" t="s">
        <v>90</v>
      </c>
      <c r="T2489" s="246" t="s">
        <v>133</v>
      </c>
      <c r="U2489" s="246"/>
      <c r="V2489" t="str">
        <f>INDEX(樣區!H:H,MATCH(F2489,樣區!E:E,0))</f>
        <v>3月,5月</v>
      </c>
      <c r="W2489" s="3" t="str">
        <f t="shared" si="477"/>
        <v>Y</v>
      </c>
      <c r="X2489" s="3" t="str">
        <f t="shared" si="478"/>
        <v/>
      </c>
      <c r="Y2489" s="3" t="str">
        <f t="shared" si="479"/>
        <v/>
      </c>
      <c r="Z2489" s="3" t="str">
        <f t="shared" si="480"/>
        <v/>
      </c>
      <c r="AA2489" s="3" t="str">
        <f t="shared" si="481"/>
        <v/>
      </c>
      <c r="AB2489" s="249" t="str">
        <f t="shared" si="482"/>
        <v/>
      </c>
      <c r="AC2489" s="3" t="str">
        <f t="shared" si="483"/>
        <v/>
      </c>
      <c r="AD2489" s="5" t="str">
        <f t="shared" si="488"/>
        <v/>
      </c>
      <c r="AE2489" s="3" t="str">
        <f t="shared" si="484"/>
        <v/>
      </c>
      <c r="AF2489" s="3"/>
      <c r="AH2489">
        <f>MATCH(ROUND(M2489,0)&amp;ROUND(N2489,0),樣點!N:N,0)</f>
        <v>512</v>
      </c>
      <c r="AI2489" s="5">
        <f t="shared" si="485"/>
        <v>9.0277779963798821E-3</v>
      </c>
    </row>
    <row r="2490" spans="3:35">
      <c r="C2490" s="246" t="s">
        <v>1324</v>
      </c>
      <c r="D2490" s="246" t="s">
        <v>1046</v>
      </c>
      <c r="E2490" s="246" t="s">
        <v>1064</v>
      </c>
      <c r="F2490" s="246" t="s">
        <v>1065</v>
      </c>
      <c r="G2490" s="246">
        <v>2019</v>
      </c>
      <c r="H2490" s="246">
        <v>5</v>
      </c>
      <c r="I2490" s="246">
        <v>31</v>
      </c>
      <c r="J2490" s="246">
        <v>2</v>
      </c>
      <c r="K2490" s="246" t="s">
        <v>1059</v>
      </c>
      <c r="L2490" s="247">
        <v>5</v>
      </c>
      <c r="M2490" s="246">
        <v>213199</v>
      </c>
      <c r="N2490" s="246">
        <v>2584752</v>
      </c>
      <c r="O2490" s="246">
        <v>9</v>
      </c>
      <c r="P2490" s="246">
        <v>45</v>
      </c>
      <c r="Q2490" s="246">
        <v>0</v>
      </c>
      <c r="R2490" s="246"/>
      <c r="S2490" s="246" t="s">
        <v>90</v>
      </c>
      <c r="T2490" s="246" t="s">
        <v>32</v>
      </c>
      <c r="U2490" s="246"/>
      <c r="V2490" t="str">
        <f>INDEX(樣區!H:H,MATCH(F2490,樣區!E:E,0))</f>
        <v>3月,5月</v>
      </c>
      <c r="W2490" s="3" t="str">
        <f t="shared" si="477"/>
        <v>Y</v>
      </c>
      <c r="X2490" s="3" t="str">
        <f t="shared" si="478"/>
        <v/>
      </c>
      <c r="Y2490" s="3" t="str">
        <f t="shared" si="479"/>
        <v/>
      </c>
      <c r="Z2490" s="3" t="str">
        <f t="shared" si="480"/>
        <v/>
      </c>
      <c r="AA2490" s="3" t="str">
        <f t="shared" si="481"/>
        <v/>
      </c>
      <c r="AB2490" s="249" t="str">
        <f t="shared" si="482"/>
        <v/>
      </c>
      <c r="AC2490" s="3" t="str">
        <f t="shared" si="483"/>
        <v/>
      </c>
      <c r="AD2490" s="5" t="str">
        <f t="shared" si="488"/>
        <v/>
      </c>
      <c r="AE2490" s="3" t="str">
        <f t="shared" si="484"/>
        <v/>
      </c>
      <c r="AF2490" s="3"/>
      <c r="AH2490">
        <f>MATCH(ROUND(M2490,0)&amp;ROUND(N2490,0),樣點!N:N,0)</f>
        <v>513</v>
      </c>
      <c r="AI2490" s="5">
        <f t="shared" si="485"/>
        <v>7.6388880261220038E-3</v>
      </c>
    </row>
    <row r="2491" spans="3:35">
      <c r="C2491" s="246" t="s">
        <v>1324</v>
      </c>
      <c r="D2491" s="246" t="s">
        <v>1046</v>
      </c>
      <c r="E2491" s="246" t="s">
        <v>1064</v>
      </c>
      <c r="F2491" s="246" t="s">
        <v>1065</v>
      </c>
      <c r="G2491" s="246">
        <v>2019</v>
      </c>
      <c r="H2491" s="246">
        <v>5</v>
      </c>
      <c r="I2491" s="246">
        <v>31</v>
      </c>
      <c r="J2491" s="246">
        <v>2</v>
      </c>
      <c r="K2491" s="246" t="s">
        <v>1059</v>
      </c>
      <c r="L2491" s="247">
        <v>6</v>
      </c>
      <c r="M2491" s="246">
        <v>213229</v>
      </c>
      <c r="N2491" s="246">
        <v>2584509</v>
      </c>
      <c r="O2491" s="246">
        <v>9</v>
      </c>
      <c r="P2491" s="246">
        <v>56</v>
      </c>
      <c r="Q2491" s="246">
        <v>0</v>
      </c>
      <c r="R2491" s="246"/>
      <c r="S2491" s="246" t="s">
        <v>90</v>
      </c>
      <c r="T2491" s="246" t="s">
        <v>32</v>
      </c>
      <c r="U2491" s="246"/>
      <c r="V2491" t="str">
        <f>INDEX(樣區!H:H,MATCH(F2491,樣區!E:E,0))</f>
        <v>3月,5月</v>
      </c>
      <c r="W2491" s="3" t="str">
        <f t="shared" si="477"/>
        <v>Y</v>
      </c>
      <c r="X2491" s="3" t="str">
        <f t="shared" si="478"/>
        <v/>
      </c>
      <c r="Y2491" s="3" t="str">
        <f t="shared" si="479"/>
        <v/>
      </c>
      <c r="Z2491" s="3" t="str">
        <f t="shared" si="480"/>
        <v/>
      </c>
      <c r="AA2491" s="3" t="str">
        <f t="shared" si="481"/>
        <v/>
      </c>
      <c r="AB2491" s="249" t="str">
        <f t="shared" si="482"/>
        <v/>
      </c>
      <c r="AC2491" s="3" t="str">
        <f t="shared" si="483"/>
        <v/>
      </c>
      <c r="AD2491" s="5" t="str">
        <f t="shared" si="488"/>
        <v/>
      </c>
      <c r="AE2491" s="3" t="str">
        <f t="shared" si="484"/>
        <v/>
      </c>
      <c r="AF2491" s="3"/>
      <c r="AH2491">
        <f>MATCH(ROUND(M2491,0)&amp;ROUND(N2491,0),樣點!N:N,0)</f>
        <v>514</v>
      </c>
      <c r="AI2491" s="5" t="str">
        <f t="shared" si="485"/>
        <v/>
      </c>
    </row>
    <row r="2492" spans="3:35">
      <c r="C2492" s="246" t="s">
        <v>1324</v>
      </c>
      <c r="D2492" s="246" t="s">
        <v>1046</v>
      </c>
      <c r="E2492" s="246" t="s">
        <v>1066</v>
      </c>
      <c r="F2492" s="246" t="s">
        <v>1067</v>
      </c>
      <c r="G2492" s="246">
        <v>2019</v>
      </c>
      <c r="H2492" s="246">
        <v>5</v>
      </c>
      <c r="I2492" s="246">
        <v>29</v>
      </c>
      <c r="J2492" s="246">
        <v>2</v>
      </c>
      <c r="K2492" s="246" t="s">
        <v>1062</v>
      </c>
      <c r="L2492" s="247">
        <v>1</v>
      </c>
      <c r="M2492" s="246">
        <v>210662</v>
      </c>
      <c r="N2492" s="246">
        <v>2584198</v>
      </c>
      <c r="O2492" s="246">
        <v>9</v>
      </c>
      <c r="P2492" s="246">
        <v>6</v>
      </c>
      <c r="Q2492" s="246">
        <v>0</v>
      </c>
      <c r="R2492" s="246"/>
      <c r="S2492" s="246" t="s">
        <v>90</v>
      </c>
      <c r="T2492" s="246" t="s">
        <v>32</v>
      </c>
      <c r="U2492" s="246"/>
      <c r="V2492" t="str">
        <f>INDEX(樣區!H:H,MATCH(F2492,樣區!E:E,0))</f>
        <v>3月,5月</v>
      </c>
      <c r="W2492" s="3" t="str">
        <f t="shared" si="477"/>
        <v>Y</v>
      </c>
      <c r="X2492" s="3" t="str">
        <f t="shared" si="478"/>
        <v/>
      </c>
      <c r="Y2492" s="3" t="str">
        <f t="shared" si="479"/>
        <v/>
      </c>
      <c r="Z2492" s="3" t="str">
        <f t="shared" si="480"/>
        <v/>
      </c>
      <c r="AA2492" s="3" t="str">
        <f t="shared" si="481"/>
        <v/>
      </c>
      <c r="AB2492" s="249" t="str">
        <f t="shared" si="482"/>
        <v/>
      </c>
      <c r="AC2492" s="3" t="str">
        <f t="shared" si="483"/>
        <v/>
      </c>
      <c r="AD2492" s="5" t="str">
        <f t="shared" si="488"/>
        <v/>
      </c>
      <c r="AE2492" s="3" t="str">
        <f t="shared" si="484"/>
        <v/>
      </c>
      <c r="AF2492" s="3"/>
      <c r="AH2492">
        <f>MATCH(ROUND(M2492,0)&amp;ROUND(N2492,0),樣點!N:N,0)</f>
        <v>515</v>
      </c>
      <c r="AI2492" s="5">
        <f t="shared" si="485"/>
        <v>5.555555981118232E-3</v>
      </c>
    </row>
    <row r="2493" spans="3:35">
      <c r="C2493" s="246" t="s">
        <v>1324</v>
      </c>
      <c r="D2493" s="246" t="s">
        <v>1046</v>
      </c>
      <c r="E2493" s="246" t="s">
        <v>1066</v>
      </c>
      <c r="F2493" s="246" t="s">
        <v>1067</v>
      </c>
      <c r="G2493" s="246">
        <v>2019</v>
      </c>
      <c r="H2493" s="246">
        <v>5</v>
      </c>
      <c r="I2493" s="246">
        <v>29</v>
      </c>
      <c r="J2493" s="246">
        <v>2</v>
      </c>
      <c r="K2493" s="246" t="s">
        <v>1062</v>
      </c>
      <c r="L2493" s="247">
        <v>2</v>
      </c>
      <c r="M2493" s="246">
        <v>210706</v>
      </c>
      <c r="N2493" s="246">
        <v>2583965</v>
      </c>
      <c r="O2493" s="246">
        <v>9</v>
      </c>
      <c r="P2493" s="246">
        <v>14</v>
      </c>
      <c r="Q2493" s="246">
        <v>0</v>
      </c>
      <c r="R2493" s="246"/>
      <c r="S2493" s="246" t="s">
        <v>90</v>
      </c>
      <c r="T2493" s="246" t="s">
        <v>32</v>
      </c>
      <c r="U2493" s="246"/>
      <c r="V2493" t="str">
        <f>INDEX(樣區!H:H,MATCH(F2493,樣區!E:E,0))</f>
        <v>3月,5月</v>
      </c>
      <c r="W2493" s="3" t="str">
        <f t="shared" si="477"/>
        <v>Y</v>
      </c>
      <c r="X2493" s="3" t="str">
        <f t="shared" si="478"/>
        <v/>
      </c>
      <c r="Y2493" s="3" t="str">
        <f t="shared" si="479"/>
        <v/>
      </c>
      <c r="Z2493" s="3" t="str">
        <f t="shared" si="480"/>
        <v/>
      </c>
      <c r="AA2493" s="3" t="str">
        <f t="shared" si="481"/>
        <v/>
      </c>
      <c r="AB2493" s="249" t="str">
        <f t="shared" si="482"/>
        <v/>
      </c>
      <c r="AC2493" s="3" t="str">
        <f t="shared" si="483"/>
        <v/>
      </c>
      <c r="AD2493" s="5" t="str">
        <f t="shared" si="488"/>
        <v/>
      </c>
      <c r="AE2493" s="3" t="str">
        <f t="shared" si="484"/>
        <v/>
      </c>
      <c r="AF2493" s="3"/>
      <c r="AH2493">
        <f>MATCH(ROUND(M2493,0)&amp;ROUND(N2493,0),樣點!N:N,0)</f>
        <v>516</v>
      </c>
      <c r="AI2493" s="5">
        <f t="shared" si="485"/>
        <v>6.9444440305233002E-3</v>
      </c>
    </row>
    <row r="2494" spans="3:35">
      <c r="C2494" s="246" t="s">
        <v>1324</v>
      </c>
      <c r="D2494" s="246" t="s">
        <v>1046</v>
      </c>
      <c r="E2494" s="246" t="s">
        <v>1066</v>
      </c>
      <c r="F2494" s="246" t="s">
        <v>1067</v>
      </c>
      <c r="G2494" s="246">
        <v>2019</v>
      </c>
      <c r="H2494" s="246">
        <v>5</v>
      </c>
      <c r="I2494" s="246">
        <v>29</v>
      </c>
      <c r="J2494" s="246">
        <v>2</v>
      </c>
      <c r="K2494" s="246" t="s">
        <v>1062</v>
      </c>
      <c r="L2494" s="247">
        <v>3</v>
      </c>
      <c r="M2494" s="246">
        <v>210607</v>
      </c>
      <c r="N2494" s="246">
        <v>2583754</v>
      </c>
      <c r="O2494" s="246">
        <v>9</v>
      </c>
      <c r="P2494" s="246">
        <v>24</v>
      </c>
      <c r="Q2494" s="246">
        <v>0</v>
      </c>
      <c r="R2494" s="246"/>
      <c r="S2494" s="246" t="s">
        <v>90</v>
      </c>
      <c r="T2494" s="246" t="s">
        <v>32</v>
      </c>
      <c r="U2494" s="246"/>
      <c r="V2494" t="str">
        <f>INDEX(樣區!H:H,MATCH(F2494,樣區!E:E,0))</f>
        <v>3月,5月</v>
      </c>
      <c r="W2494" s="3" t="str">
        <f t="shared" si="477"/>
        <v>Y</v>
      </c>
      <c r="X2494" s="3" t="str">
        <f t="shared" si="478"/>
        <v/>
      </c>
      <c r="Y2494" s="3" t="str">
        <f t="shared" si="479"/>
        <v/>
      </c>
      <c r="Z2494" s="3" t="str">
        <f t="shared" si="480"/>
        <v/>
      </c>
      <c r="AA2494" s="3" t="str">
        <f t="shared" si="481"/>
        <v/>
      </c>
      <c r="AB2494" s="249" t="str">
        <f t="shared" si="482"/>
        <v/>
      </c>
      <c r="AC2494" s="3" t="str">
        <f t="shared" si="483"/>
        <v/>
      </c>
      <c r="AD2494" s="5" t="str">
        <f t="shared" si="488"/>
        <v/>
      </c>
      <c r="AE2494" s="3" t="str">
        <f t="shared" si="484"/>
        <v/>
      </c>
      <c r="AF2494" s="3"/>
      <c r="AH2494">
        <f>MATCH(ROUND(M2494,0)&amp;ROUND(N2494,0),樣點!N:N,0)</f>
        <v>517</v>
      </c>
      <c r="AI2494" s="5">
        <f t="shared" si="485"/>
        <v>6.9444449618458748E-3</v>
      </c>
    </row>
    <row r="2495" spans="3:35">
      <c r="C2495" s="246" t="s">
        <v>1324</v>
      </c>
      <c r="D2495" s="246" t="s">
        <v>1046</v>
      </c>
      <c r="E2495" s="246" t="s">
        <v>1066</v>
      </c>
      <c r="F2495" s="246" t="s">
        <v>1067</v>
      </c>
      <c r="G2495" s="246">
        <v>2019</v>
      </c>
      <c r="H2495" s="246">
        <v>5</v>
      </c>
      <c r="I2495" s="246">
        <v>29</v>
      </c>
      <c r="J2495" s="246">
        <v>2</v>
      </c>
      <c r="K2495" s="246" t="s">
        <v>1062</v>
      </c>
      <c r="L2495" s="247">
        <v>4</v>
      </c>
      <c r="M2495" s="246">
        <v>210645</v>
      </c>
      <c r="N2495" s="246">
        <v>2583519</v>
      </c>
      <c r="O2495" s="246">
        <v>9</v>
      </c>
      <c r="P2495" s="246">
        <v>34</v>
      </c>
      <c r="Q2495" s="246">
        <v>0</v>
      </c>
      <c r="R2495" s="246"/>
      <c r="S2495" s="246" t="s">
        <v>90</v>
      </c>
      <c r="T2495" s="246" t="s">
        <v>32</v>
      </c>
      <c r="U2495" s="246"/>
      <c r="V2495" t="str">
        <f>INDEX(樣區!H:H,MATCH(F2495,樣區!E:E,0))</f>
        <v>3月,5月</v>
      </c>
      <c r="W2495" s="3" t="str">
        <f t="shared" si="477"/>
        <v>Y</v>
      </c>
      <c r="X2495" s="3" t="str">
        <f t="shared" si="478"/>
        <v/>
      </c>
      <c r="Y2495" s="3" t="str">
        <f t="shared" si="479"/>
        <v/>
      </c>
      <c r="Z2495" s="3" t="str">
        <f t="shared" si="480"/>
        <v/>
      </c>
      <c r="AA2495" s="3" t="str">
        <f t="shared" si="481"/>
        <v/>
      </c>
      <c r="AB2495" s="249" t="str">
        <f t="shared" si="482"/>
        <v/>
      </c>
      <c r="AC2495" s="3" t="str">
        <f t="shared" si="483"/>
        <v/>
      </c>
      <c r="AD2495" s="5" t="str">
        <f t="shared" si="488"/>
        <v/>
      </c>
      <c r="AE2495" s="3" t="str">
        <f t="shared" si="484"/>
        <v/>
      </c>
      <c r="AF2495" s="3"/>
      <c r="AH2495">
        <f>MATCH(ROUND(M2495,0)&amp;ROUND(N2495,0),樣點!N:N,0)</f>
        <v>518</v>
      </c>
      <c r="AI2495" s="5">
        <f t="shared" si="485"/>
        <v>5.5555549915879965E-3</v>
      </c>
    </row>
    <row r="2496" spans="3:35">
      <c r="C2496" s="246" t="s">
        <v>1324</v>
      </c>
      <c r="D2496" s="246" t="s">
        <v>1046</v>
      </c>
      <c r="E2496" s="246" t="s">
        <v>1066</v>
      </c>
      <c r="F2496" s="246" t="s">
        <v>1067</v>
      </c>
      <c r="G2496" s="246">
        <v>2019</v>
      </c>
      <c r="H2496" s="246">
        <v>5</v>
      </c>
      <c r="I2496" s="246">
        <v>29</v>
      </c>
      <c r="J2496" s="246">
        <v>2</v>
      </c>
      <c r="K2496" s="246" t="s">
        <v>1062</v>
      </c>
      <c r="L2496" s="247">
        <v>5</v>
      </c>
      <c r="M2496" s="246">
        <v>210854</v>
      </c>
      <c r="N2496" s="246">
        <v>2583357</v>
      </c>
      <c r="O2496" s="246">
        <v>9</v>
      </c>
      <c r="P2496" s="246">
        <v>42</v>
      </c>
      <c r="Q2496" s="246">
        <v>0</v>
      </c>
      <c r="R2496" s="246"/>
      <c r="S2496" s="246" t="s">
        <v>90</v>
      </c>
      <c r="T2496" s="246" t="s">
        <v>32</v>
      </c>
      <c r="U2496" s="246"/>
      <c r="V2496" t="str">
        <f>INDEX(樣區!H:H,MATCH(F2496,樣區!E:E,0))</f>
        <v>3月,5月</v>
      </c>
      <c r="W2496" s="3" t="str">
        <f t="shared" si="477"/>
        <v>Y</v>
      </c>
      <c r="X2496" s="3" t="str">
        <f t="shared" si="478"/>
        <v/>
      </c>
      <c r="Y2496" s="3" t="str">
        <f t="shared" si="479"/>
        <v/>
      </c>
      <c r="Z2496" s="3" t="str">
        <f t="shared" si="480"/>
        <v/>
      </c>
      <c r="AA2496" s="3" t="str">
        <f t="shared" si="481"/>
        <v/>
      </c>
      <c r="AB2496" s="249" t="str">
        <f t="shared" si="482"/>
        <v/>
      </c>
      <c r="AC2496" s="3" t="str">
        <f t="shared" si="483"/>
        <v/>
      </c>
      <c r="AD2496" s="5" t="str">
        <f t="shared" si="488"/>
        <v/>
      </c>
      <c r="AE2496" s="3" t="str">
        <f t="shared" si="484"/>
        <v/>
      </c>
      <c r="AF2496" s="3"/>
      <c r="AH2496">
        <f>MATCH(ROUND(M2496,0)&amp;ROUND(N2496,0),樣點!N:N,0)</f>
        <v>519</v>
      </c>
      <c r="AI2496" s="5">
        <f t="shared" si="485"/>
        <v>7.6388890156522393E-3</v>
      </c>
    </row>
    <row r="2497" spans="3:35">
      <c r="C2497" s="246" t="s">
        <v>1324</v>
      </c>
      <c r="D2497" s="246" t="s">
        <v>1046</v>
      </c>
      <c r="E2497" s="246" t="s">
        <v>1066</v>
      </c>
      <c r="F2497" s="246" t="s">
        <v>1067</v>
      </c>
      <c r="G2497" s="246">
        <v>2019</v>
      </c>
      <c r="H2497" s="246">
        <v>5</v>
      </c>
      <c r="I2497" s="246">
        <v>29</v>
      </c>
      <c r="J2497" s="246">
        <v>2</v>
      </c>
      <c r="K2497" s="246" t="s">
        <v>1062</v>
      </c>
      <c r="L2497" s="247">
        <v>6</v>
      </c>
      <c r="M2497" s="246">
        <v>210646</v>
      </c>
      <c r="N2497" s="246">
        <v>2583194</v>
      </c>
      <c r="O2497" s="246">
        <v>9</v>
      </c>
      <c r="P2497" s="246">
        <v>53</v>
      </c>
      <c r="Q2497" s="246">
        <v>0</v>
      </c>
      <c r="R2497" s="246"/>
      <c r="S2497" s="246" t="s">
        <v>90</v>
      </c>
      <c r="T2497" s="246" t="s">
        <v>32</v>
      </c>
      <c r="U2497" s="246"/>
      <c r="V2497" t="str">
        <f>INDEX(樣區!H:H,MATCH(F2497,樣區!E:E,0))</f>
        <v>3月,5月</v>
      </c>
      <c r="W2497" s="3" t="str">
        <f t="shared" si="477"/>
        <v>Y</v>
      </c>
      <c r="X2497" s="3" t="str">
        <f t="shared" si="478"/>
        <v/>
      </c>
      <c r="Y2497" s="3" t="str">
        <f t="shared" si="479"/>
        <v/>
      </c>
      <c r="Z2497" s="3" t="str">
        <f t="shared" si="480"/>
        <v/>
      </c>
      <c r="AA2497" s="3" t="str">
        <f t="shared" si="481"/>
        <v/>
      </c>
      <c r="AB2497" s="249" t="str">
        <f t="shared" si="482"/>
        <v/>
      </c>
      <c r="AC2497" s="3" t="str">
        <f t="shared" si="483"/>
        <v/>
      </c>
      <c r="AD2497" s="5" t="str">
        <f t="shared" si="488"/>
        <v/>
      </c>
      <c r="AE2497" s="3" t="str">
        <f t="shared" si="484"/>
        <v/>
      </c>
      <c r="AF2497" s="3"/>
      <c r="AH2497">
        <f>MATCH(ROUND(M2497,0)&amp;ROUND(N2497,0),樣點!N:N,0)</f>
        <v>520</v>
      </c>
      <c r="AI2497" s="5" t="str">
        <f t="shared" si="485"/>
        <v/>
      </c>
    </row>
    <row r="2498" spans="3:35">
      <c r="C2498" s="246" t="s">
        <v>1324</v>
      </c>
      <c r="D2498" s="246" t="s">
        <v>1046</v>
      </c>
      <c r="E2498" s="246" t="s">
        <v>1069</v>
      </c>
      <c r="F2498" s="246" t="s">
        <v>1070</v>
      </c>
      <c r="G2498" s="246">
        <v>2019</v>
      </c>
      <c r="H2498" s="246">
        <v>6</v>
      </c>
      <c r="I2498" s="246">
        <v>3</v>
      </c>
      <c r="J2498" s="246">
        <v>2</v>
      </c>
      <c r="K2498" s="246" t="s">
        <v>1059</v>
      </c>
      <c r="L2498" s="247">
        <v>1</v>
      </c>
      <c r="M2498" s="246">
        <v>212924</v>
      </c>
      <c r="N2498" s="246">
        <v>2582729</v>
      </c>
      <c r="O2498" s="246">
        <v>8</v>
      </c>
      <c r="P2498" s="246">
        <v>40</v>
      </c>
      <c r="Q2498" s="246">
        <v>0</v>
      </c>
      <c r="R2498" s="246"/>
      <c r="S2498" s="246" t="s">
        <v>90</v>
      </c>
      <c r="T2498" s="246" t="s">
        <v>32</v>
      </c>
      <c r="U2498" s="246"/>
      <c r="V2498" t="str">
        <f>INDEX(樣區!H:H,MATCH(F2498,樣區!E:E,0))</f>
        <v>3月,5月</v>
      </c>
      <c r="W2498" s="3" t="str">
        <f t="shared" ref="W2498:W2561" si="489">IF(ISNUMBER(AH2498),"Y","N")</f>
        <v>Y</v>
      </c>
      <c r="X2498" s="3" t="str">
        <f t="shared" ref="X2498:X2561" si="490">IF(OR(ISBLANK(H2498),ISBLANK(I2498)),"需記錄日期","")</f>
        <v/>
      </c>
      <c r="Y2498" s="3" t="str">
        <f t="shared" ref="Y2498:Y2561" si="491">IF(O2498&gt;9,"時間太晚","")</f>
        <v/>
      </c>
      <c r="Z2498" s="3" t="str">
        <f t="shared" ref="Z2498:Z2561" si="492">IF(ISBLANK(Q2498),"需記錄數量",IF(Q2498&gt;2,"2隻以上，請記為猴群",""))</f>
        <v/>
      </c>
      <c r="AA2498" s="3" t="str">
        <f t="shared" ref="AA2498:AA2561" si="493">IF(OR(Q2498=1,Q2498=2),IF(ISTEXT(R2498),"","需記錄距離"),"")</f>
        <v/>
      </c>
      <c r="AB2498" s="249" t="str">
        <f t="shared" ref="AB2498:AB2561" si="494">IF(S2498="Y",IF(Q2498&lt;&gt;2,"有叫聲應為猴群",""),"")</f>
        <v/>
      </c>
      <c r="AC2498" s="3" t="str">
        <f t="shared" ref="AC2498:AC2561" si="495">IF(ISBLANK(T2498),"需記錄棲地類型",IF(LEN(T2498)&lt;&gt;2,"請填最主要的棲地類型，其餘的可在備注補充說明",""))</f>
        <v/>
      </c>
      <c r="AD2498" s="5" t="str">
        <f t="shared" si="488"/>
        <v/>
      </c>
      <c r="AE2498" s="3" t="str">
        <f t="shared" ref="AE2498:AE2561" si="496">IF(COUNTIF(U2498,"*搖樹*")=1,IF(Q2498&lt;&gt;2,"有搖樹行為應為猴群",""),"")</f>
        <v/>
      </c>
      <c r="AF2498" s="3"/>
      <c r="AH2498">
        <f>MATCH(ROUND(M2498,0)&amp;ROUND(N2498,0),樣點!N:N,0)</f>
        <v>521</v>
      </c>
      <c r="AI2498" s="5">
        <f t="shared" ref="AI2498:AI2561" si="497">IF((F2499&amp;J2499)=(F2498&amp;J2498),ABS((DATE(G2499,H2499,I2499)&amp;TIME(O2499,P2499,0))-(DATE(G2498,H2498,I2498)&amp;TIME(O2498,P2498,0))),"")</f>
        <v>1.0416665987577289E-2</v>
      </c>
    </row>
    <row r="2499" spans="3:35">
      <c r="C2499" s="246" t="s">
        <v>1324</v>
      </c>
      <c r="D2499" s="246" t="s">
        <v>1046</v>
      </c>
      <c r="E2499" s="246" t="s">
        <v>1069</v>
      </c>
      <c r="F2499" s="246" t="s">
        <v>1070</v>
      </c>
      <c r="G2499" s="246">
        <v>2019</v>
      </c>
      <c r="H2499" s="246">
        <v>6</v>
      </c>
      <c r="I2499" s="246">
        <v>3</v>
      </c>
      <c r="J2499" s="246">
        <v>2</v>
      </c>
      <c r="K2499" s="246" t="s">
        <v>1059</v>
      </c>
      <c r="L2499" s="247">
        <v>2</v>
      </c>
      <c r="M2499" s="246">
        <v>212674</v>
      </c>
      <c r="N2499" s="246">
        <v>2582757</v>
      </c>
      <c r="O2499" s="246">
        <v>8</v>
      </c>
      <c r="P2499" s="246">
        <v>55</v>
      </c>
      <c r="Q2499" s="246">
        <v>0</v>
      </c>
      <c r="R2499" s="246"/>
      <c r="S2499" s="246" t="s">
        <v>90</v>
      </c>
      <c r="T2499" s="246" t="s">
        <v>32</v>
      </c>
      <c r="U2499" s="246"/>
      <c r="V2499" t="str">
        <f>INDEX(樣區!H:H,MATCH(F2499,樣區!E:E,0))</f>
        <v>3月,5月</v>
      </c>
      <c r="W2499" s="3" t="str">
        <f t="shared" si="489"/>
        <v>Y</v>
      </c>
      <c r="X2499" s="3" t="str">
        <f t="shared" si="490"/>
        <v/>
      </c>
      <c r="Y2499" s="3" t="str">
        <f t="shared" si="491"/>
        <v/>
      </c>
      <c r="Z2499" s="3" t="str">
        <f t="shared" si="492"/>
        <v/>
      </c>
      <c r="AA2499" s="3" t="str">
        <f t="shared" si="493"/>
        <v/>
      </c>
      <c r="AB2499" s="249" t="str">
        <f t="shared" si="494"/>
        <v/>
      </c>
      <c r="AC2499" s="3" t="str">
        <f t="shared" si="495"/>
        <v/>
      </c>
      <c r="AD2499" s="5" t="str">
        <f t="shared" si="488"/>
        <v/>
      </c>
      <c r="AE2499" s="3" t="str">
        <f t="shared" si="496"/>
        <v/>
      </c>
      <c r="AF2499" s="3"/>
      <c r="AH2499">
        <f>MATCH(ROUND(M2499,0)&amp;ROUND(N2499,0),樣點!N:N,0)</f>
        <v>522</v>
      </c>
      <c r="AI2499" s="5">
        <f t="shared" si="497"/>
        <v>1.3888888992369175E-2</v>
      </c>
    </row>
    <row r="2500" spans="3:35">
      <c r="C2500" s="246" t="s">
        <v>1324</v>
      </c>
      <c r="D2500" s="246" t="s">
        <v>1046</v>
      </c>
      <c r="E2500" s="246" t="s">
        <v>1069</v>
      </c>
      <c r="F2500" s="246" t="s">
        <v>1070</v>
      </c>
      <c r="G2500" s="246">
        <v>2019</v>
      </c>
      <c r="H2500" s="246">
        <v>6</v>
      </c>
      <c r="I2500" s="246">
        <v>3</v>
      </c>
      <c r="J2500" s="246">
        <v>2</v>
      </c>
      <c r="K2500" s="246" t="s">
        <v>1059</v>
      </c>
      <c r="L2500" s="247">
        <v>3</v>
      </c>
      <c r="M2500" s="246">
        <v>212546</v>
      </c>
      <c r="N2500" s="246">
        <v>2582561</v>
      </c>
      <c r="O2500" s="246">
        <v>9</v>
      </c>
      <c r="P2500" s="246">
        <v>15</v>
      </c>
      <c r="Q2500" s="246">
        <v>0</v>
      </c>
      <c r="R2500" s="246"/>
      <c r="S2500" s="246" t="s">
        <v>90</v>
      </c>
      <c r="T2500" s="246" t="s">
        <v>31</v>
      </c>
      <c r="U2500" s="246"/>
      <c r="V2500" t="str">
        <f>INDEX(樣區!H:H,MATCH(F2500,樣區!E:E,0))</f>
        <v>3月,5月</v>
      </c>
      <c r="W2500" s="3" t="str">
        <f t="shared" si="489"/>
        <v>Y</v>
      </c>
      <c r="X2500" s="3" t="str">
        <f t="shared" si="490"/>
        <v/>
      </c>
      <c r="Y2500" s="3" t="str">
        <f t="shared" si="491"/>
        <v/>
      </c>
      <c r="Z2500" s="3" t="str">
        <f t="shared" si="492"/>
        <v/>
      </c>
      <c r="AA2500" s="3" t="str">
        <f t="shared" si="493"/>
        <v/>
      </c>
      <c r="AB2500" s="249" t="str">
        <f t="shared" si="494"/>
        <v/>
      </c>
      <c r="AC2500" s="3" t="str">
        <f t="shared" si="495"/>
        <v/>
      </c>
      <c r="AD2500" s="5" t="str">
        <f t="shared" si="488"/>
        <v/>
      </c>
      <c r="AE2500" s="3" t="str">
        <f t="shared" si="496"/>
        <v/>
      </c>
      <c r="AF2500" s="3"/>
      <c r="AH2500">
        <f>MATCH(ROUND(M2500,0)&amp;ROUND(N2500,0),樣點!N:N,0)</f>
        <v>523</v>
      </c>
      <c r="AI2500" s="5">
        <f t="shared" si="497"/>
        <v>7.6388890156522393E-3</v>
      </c>
    </row>
    <row r="2501" spans="3:35">
      <c r="C2501" s="246" t="s">
        <v>1324</v>
      </c>
      <c r="D2501" s="246" t="s">
        <v>1046</v>
      </c>
      <c r="E2501" s="246" t="s">
        <v>1069</v>
      </c>
      <c r="F2501" s="246" t="s">
        <v>1070</v>
      </c>
      <c r="G2501" s="246">
        <v>2019</v>
      </c>
      <c r="H2501" s="246">
        <v>6</v>
      </c>
      <c r="I2501" s="246">
        <v>3</v>
      </c>
      <c r="J2501" s="246">
        <v>2</v>
      </c>
      <c r="K2501" s="246" t="s">
        <v>1059</v>
      </c>
      <c r="L2501" s="247">
        <v>4</v>
      </c>
      <c r="M2501" s="246">
        <v>212453</v>
      </c>
      <c r="N2501" s="246">
        <v>2582326</v>
      </c>
      <c r="O2501" s="246">
        <v>9</v>
      </c>
      <c r="P2501" s="246">
        <v>26</v>
      </c>
      <c r="Q2501" s="246">
        <v>0</v>
      </c>
      <c r="R2501" s="246"/>
      <c r="S2501" s="246" t="s">
        <v>90</v>
      </c>
      <c r="T2501" s="246" t="s">
        <v>32</v>
      </c>
      <c r="U2501" s="246"/>
      <c r="V2501" t="str">
        <f>INDEX(樣區!H:H,MATCH(F2501,樣區!E:E,0))</f>
        <v>3月,5月</v>
      </c>
      <c r="W2501" s="3" t="str">
        <f t="shared" si="489"/>
        <v>Y</v>
      </c>
      <c r="X2501" s="3" t="str">
        <f t="shared" si="490"/>
        <v/>
      </c>
      <c r="Y2501" s="3" t="str">
        <f t="shared" si="491"/>
        <v/>
      </c>
      <c r="Z2501" s="3" t="str">
        <f t="shared" si="492"/>
        <v/>
      </c>
      <c r="AA2501" s="3" t="str">
        <f t="shared" si="493"/>
        <v/>
      </c>
      <c r="AB2501" s="249" t="str">
        <f t="shared" si="494"/>
        <v/>
      </c>
      <c r="AC2501" s="3" t="str">
        <f t="shared" si="495"/>
        <v/>
      </c>
      <c r="AD2501" s="5" t="str">
        <f t="shared" si="488"/>
        <v/>
      </c>
      <c r="AE2501" s="3" t="str">
        <f t="shared" si="496"/>
        <v/>
      </c>
      <c r="AF2501" s="3"/>
      <c r="AH2501">
        <f>MATCH(ROUND(M2501,0)&amp;ROUND(N2501,0),樣點!N:N,0)</f>
        <v>524</v>
      </c>
      <c r="AI2501" s="5">
        <f t="shared" si="497"/>
        <v>6.2499999767169356E-3</v>
      </c>
    </row>
    <row r="2502" spans="3:35">
      <c r="C2502" s="246" t="s">
        <v>1324</v>
      </c>
      <c r="D2502" s="246" t="s">
        <v>1046</v>
      </c>
      <c r="E2502" s="246" t="s">
        <v>1069</v>
      </c>
      <c r="F2502" s="246" t="s">
        <v>1070</v>
      </c>
      <c r="G2502" s="246">
        <v>2019</v>
      </c>
      <c r="H2502" s="246">
        <v>6</v>
      </c>
      <c r="I2502" s="246">
        <v>3</v>
      </c>
      <c r="J2502" s="246">
        <v>2</v>
      </c>
      <c r="K2502" s="246" t="s">
        <v>1059</v>
      </c>
      <c r="L2502" s="247">
        <v>5</v>
      </c>
      <c r="M2502" s="246">
        <v>212223</v>
      </c>
      <c r="N2502" s="246">
        <v>2582311</v>
      </c>
      <c r="O2502" s="246">
        <v>9</v>
      </c>
      <c r="P2502" s="246">
        <v>35</v>
      </c>
      <c r="Q2502" s="246">
        <v>0</v>
      </c>
      <c r="R2502" s="246"/>
      <c r="S2502" s="246" t="s">
        <v>90</v>
      </c>
      <c r="T2502" s="246" t="s">
        <v>31</v>
      </c>
      <c r="U2502" s="246"/>
      <c r="V2502" t="str">
        <f>INDEX(樣區!H:H,MATCH(F2502,樣區!E:E,0))</f>
        <v>3月,5月</v>
      </c>
      <c r="W2502" s="3" t="str">
        <f t="shared" si="489"/>
        <v>Y</v>
      </c>
      <c r="X2502" s="3" t="str">
        <f t="shared" si="490"/>
        <v/>
      </c>
      <c r="Y2502" s="3" t="str">
        <f t="shared" si="491"/>
        <v/>
      </c>
      <c r="Z2502" s="3" t="str">
        <f t="shared" si="492"/>
        <v/>
      </c>
      <c r="AA2502" s="3" t="str">
        <f t="shared" si="493"/>
        <v/>
      </c>
      <c r="AB2502" s="249" t="str">
        <f t="shared" si="494"/>
        <v/>
      </c>
      <c r="AC2502" s="3" t="str">
        <f t="shared" si="495"/>
        <v/>
      </c>
      <c r="AD2502" s="5" t="str">
        <f t="shared" si="488"/>
        <v/>
      </c>
      <c r="AE2502" s="3" t="str">
        <f t="shared" si="496"/>
        <v/>
      </c>
      <c r="AF2502" s="3"/>
      <c r="AH2502">
        <f>MATCH(ROUND(M2502,0)&amp;ROUND(N2502,0),樣點!N:N,0)</f>
        <v>525</v>
      </c>
      <c r="AI2502" s="5">
        <f t="shared" si="497"/>
        <v>8.3333330112509429E-3</v>
      </c>
    </row>
    <row r="2503" spans="3:35">
      <c r="C2503" s="246" t="s">
        <v>1324</v>
      </c>
      <c r="D2503" s="246" t="s">
        <v>1046</v>
      </c>
      <c r="E2503" s="246" t="s">
        <v>1069</v>
      </c>
      <c r="F2503" s="246" t="s">
        <v>1070</v>
      </c>
      <c r="G2503" s="246">
        <v>2019</v>
      </c>
      <c r="H2503" s="246">
        <v>6</v>
      </c>
      <c r="I2503" s="246">
        <v>3</v>
      </c>
      <c r="J2503" s="246">
        <v>2</v>
      </c>
      <c r="K2503" s="246" t="s">
        <v>1059</v>
      </c>
      <c r="L2503" s="247">
        <v>6</v>
      </c>
      <c r="M2503" s="246">
        <v>212005</v>
      </c>
      <c r="N2503" s="246">
        <v>2582422</v>
      </c>
      <c r="O2503" s="246">
        <v>9</v>
      </c>
      <c r="P2503" s="246">
        <v>47</v>
      </c>
      <c r="Q2503" s="246">
        <v>0</v>
      </c>
      <c r="R2503" s="246"/>
      <c r="S2503" s="246" t="s">
        <v>90</v>
      </c>
      <c r="T2503" s="246" t="s">
        <v>32</v>
      </c>
      <c r="U2503" s="246"/>
      <c r="V2503" t="str">
        <f>INDEX(樣區!H:H,MATCH(F2503,樣區!E:E,0))</f>
        <v>3月,5月</v>
      </c>
      <c r="W2503" s="3" t="str">
        <f t="shared" si="489"/>
        <v>Y</v>
      </c>
      <c r="X2503" s="3" t="str">
        <f t="shared" si="490"/>
        <v/>
      </c>
      <c r="Y2503" s="3" t="str">
        <f t="shared" si="491"/>
        <v/>
      </c>
      <c r="Z2503" s="3" t="str">
        <f t="shared" si="492"/>
        <v/>
      </c>
      <c r="AA2503" s="3" t="str">
        <f t="shared" si="493"/>
        <v/>
      </c>
      <c r="AB2503" s="249" t="str">
        <f t="shared" si="494"/>
        <v/>
      </c>
      <c r="AC2503" s="3" t="str">
        <f t="shared" si="495"/>
        <v/>
      </c>
      <c r="AD2503" s="5" t="str">
        <f t="shared" si="488"/>
        <v/>
      </c>
      <c r="AE2503" s="3" t="str">
        <f t="shared" si="496"/>
        <v/>
      </c>
      <c r="AF2503" s="3"/>
      <c r="AH2503">
        <f>MATCH(ROUND(M2503,0)&amp;ROUND(N2503,0),樣點!N:N,0)</f>
        <v>526</v>
      </c>
      <c r="AI2503" s="5" t="str">
        <f t="shared" si="497"/>
        <v/>
      </c>
    </row>
    <row r="2504" spans="3:35">
      <c r="C2504" s="246" t="s">
        <v>1324</v>
      </c>
      <c r="D2504" s="246" t="s">
        <v>1046</v>
      </c>
      <c r="E2504" s="246" t="s">
        <v>1071</v>
      </c>
      <c r="F2504" s="246" t="s">
        <v>1072</v>
      </c>
      <c r="G2504" s="246">
        <v>2019</v>
      </c>
      <c r="H2504" s="246">
        <v>6</v>
      </c>
      <c r="I2504" s="246">
        <v>4</v>
      </c>
      <c r="J2504" s="246">
        <v>2</v>
      </c>
      <c r="K2504" s="246" t="s">
        <v>1052</v>
      </c>
      <c r="L2504" s="247">
        <v>1</v>
      </c>
      <c r="M2504" s="246">
        <v>204912</v>
      </c>
      <c r="N2504" s="246">
        <v>2581826</v>
      </c>
      <c r="O2504" s="246">
        <v>7</v>
      </c>
      <c r="P2504" s="246">
        <v>0</v>
      </c>
      <c r="Q2504" s="246">
        <v>0</v>
      </c>
      <c r="R2504" s="246"/>
      <c r="S2504" s="246" t="s">
        <v>90</v>
      </c>
      <c r="T2504" s="246" t="s">
        <v>26</v>
      </c>
      <c r="U2504" s="246"/>
      <c r="V2504" t="str">
        <f>INDEX(樣區!H:H,MATCH(F2504,樣區!E:E,0))</f>
        <v>3月,5月</v>
      </c>
      <c r="W2504" s="3" t="str">
        <f t="shared" si="489"/>
        <v>Y</v>
      </c>
      <c r="X2504" s="3" t="str">
        <f t="shared" si="490"/>
        <v/>
      </c>
      <c r="Y2504" s="3" t="str">
        <f t="shared" si="491"/>
        <v/>
      </c>
      <c r="Z2504" s="3" t="str">
        <f t="shared" si="492"/>
        <v/>
      </c>
      <c r="AA2504" s="3" t="str">
        <f t="shared" si="493"/>
        <v/>
      </c>
      <c r="AB2504" s="249" t="str">
        <f t="shared" si="494"/>
        <v/>
      </c>
      <c r="AC2504" s="3" t="str">
        <f t="shared" si="495"/>
        <v/>
      </c>
      <c r="AD2504" s="5" t="str">
        <f t="shared" si="488"/>
        <v/>
      </c>
      <c r="AE2504" s="3" t="str">
        <f t="shared" si="496"/>
        <v/>
      </c>
      <c r="AF2504" s="3"/>
      <c r="AH2504">
        <f>MATCH(ROUND(M2504,0)&amp;ROUND(N2504,0),樣點!N:N,0)</f>
        <v>527</v>
      </c>
      <c r="AI2504" s="5">
        <f t="shared" si="497"/>
        <v>1.2500000011641532E-2</v>
      </c>
    </row>
    <row r="2505" spans="3:35">
      <c r="C2505" s="246" t="s">
        <v>1324</v>
      </c>
      <c r="D2505" s="246" t="s">
        <v>1046</v>
      </c>
      <c r="E2505" s="246" t="s">
        <v>1071</v>
      </c>
      <c r="F2505" s="246" t="s">
        <v>1072</v>
      </c>
      <c r="G2505" s="246">
        <v>2019</v>
      </c>
      <c r="H2505" s="246">
        <v>6</v>
      </c>
      <c r="I2505" s="246">
        <v>4</v>
      </c>
      <c r="J2505" s="246">
        <v>2</v>
      </c>
      <c r="K2505" s="246" t="s">
        <v>1052</v>
      </c>
      <c r="L2505" s="247">
        <v>2</v>
      </c>
      <c r="M2505" s="246">
        <v>205087</v>
      </c>
      <c r="N2505" s="246">
        <v>2581606</v>
      </c>
      <c r="O2505" s="246">
        <v>7</v>
      </c>
      <c r="P2505" s="246">
        <v>18</v>
      </c>
      <c r="Q2505" s="246">
        <v>0</v>
      </c>
      <c r="R2505" s="246"/>
      <c r="S2505" s="246" t="s">
        <v>90</v>
      </c>
      <c r="T2505" s="246" t="s">
        <v>26</v>
      </c>
      <c r="U2505" s="246"/>
      <c r="V2505" t="str">
        <f>INDEX(樣區!H:H,MATCH(F2505,樣區!E:E,0))</f>
        <v>3月,5月</v>
      </c>
      <c r="W2505" s="3" t="str">
        <f t="shared" si="489"/>
        <v>N</v>
      </c>
      <c r="X2505" s="3" t="str">
        <f t="shared" si="490"/>
        <v/>
      </c>
      <c r="Y2505" s="3" t="str">
        <f t="shared" si="491"/>
        <v/>
      </c>
      <c r="Z2505" s="3" t="str">
        <f t="shared" si="492"/>
        <v/>
      </c>
      <c r="AA2505" s="3" t="str">
        <f t="shared" si="493"/>
        <v/>
      </c>
      <c r="AB2505" s="2" t="str">
        <f t="shared" si="494"/>
        <v/>
      </c>
      <c r="AC2505" s="3" t="str">
        <f t="shared" si="495"/>
        <v/>
      </c>
      <c r="AD2505" s="5" t="str">
        <f>IF(ISBLANK(O2505),"需記錄時間",IFERROR(IF((AI2505-TIME(0,5,59))&lt;0,"需計滿6分鍾",""),""))</f>
        <v/>
      </c>
      <c r="AE2505" s="3" t="str">
        <f t="shared" si="496"/>
        <v/>
      </c>
      <c r="AF2505" s="3"/>
      <c r="AH2505" t="e">
        <f>MATCH(ROUND(M2505,0)&amp;ROUND(N2505,0),樣點!N:N,0)</f>
        <v>#N/A</v>
      </c>
      <c r="AI2505" s="5">
        <f t="shared" si="497"/>
        <v>9.7222219919785857E-3</v>
      </c>
    </row>
    <row r="2506" spans="3:35">
      <c r="C2506" s="246" t="s">
        <v>1324</v>
      </c>
      <c r="D2506" s="246" t="s">
        <v>1046</v>
      </c>
      <c r="E2506" s="246" t="s">
        <v>1071</v>
      </c>
      <c r="F2506" s="246" t="s">
        <v>1072</v>
      </c>
      <c r="G2506" s="246">
        <v>2019</v>
      </c>
      <c r="H2506" s="246">
        <v>6</v>
      </c>
      <c r="I2506" s="246">
        <v>4</v>
      </c>
      <c r="J2506" s="246">
        <v>2</v>
      </c>
      <c r="K2506" s="246" t="s">
        <v>1052</v>
      </c>
      <c r="L2506" s="247">
        <v>3</v>
      </c>
      <c r="M2506" s="246">
        <v>205195</v>
      </c>
      <c r="N2506" s="246">
        <v>2581540</v>
      </c>
      <c r="O2506" s="246">
        <v>7</v>
      </c>
      <c r="P2506" s="246">
        <v>32</v>
      </c>
      <c r="Q2506" s="246">
        <v>0</v>
      </c>
      <c r="R2506" s="246"/>
      <c r="S2506" s="246" t="s">
        <v>90</v>
      </c>
      <c r="T2506" s="246" t="s">
        <v>32</v>
      </c>
      <c r="U2506" s="246"/>
      <c r="V2506" t="str">
        <f>INDEX(樣區!H:H,MATCH(F2506,樣區!E:E,0))</f>
        <v>3月,5月</v>
      </c>
      <c r="W2506" s="3" t="str">
        <f t="shared" si="489"/>
        <v>Y</v>
      </c>
      <c r="X2506" s="3" t="str">
        <f t="shared" si="490"/>
        <v/>
      </c>
      <c r="Y2506" s="3" t="str">
        <f t="shared" si="491"/>
        <v/>
      </c>
      <c r="Z2506" s="3" t="str">
        <f t="shared" si="492"/>
        <v/>
      </c>
      <c r="AA2506" s="3" t="str">
        <f t="shared" si="493"/>
        <v/>
      </c>
      <c r="AB2506" s="249" t="str">
        <f t="shared" si="494"/>
        <v/>
      </c>
      <c r="AC2506" s="3" t="str">
        <f t="shared" si="495"/>
        <v/>
      </c>
      <c r="AD2506" s="5" t="str">
        <f t="shared" ref="AD2506:AD2507" si="498">IF(ISBLANK(O2506),"需記錄時間",IFERROR(IF((AI2506-TIME(0,5,59))&lt;0,"需計滿6分鐘",""),""))</f>
        <v/>
      </c>
      <c r="AE2506" s="3" t="str">
        <f t="shared" si="496"/>
        <v/>
      </c>
      <c r="AF2506" s="3"/>
      <c r="AH2506">
        <f>MATCH(ROUND(M2506,0)&amp;ROUND(N2506,0),樣點!N:N,0)</f>
        <v>529</v>
      </c>
      <c r="AI2506" s="5">
        <f t="shared" si="497"/>
        <v>1.5972223016433418E-2</v>
      </c>
    </row>
    <row r="2507" spans="3:35">
      <c r="C2507" s="246" t="s">
        <v>1324</v>
      </c>
      <c r="D2507" s="246" t="s">
        <v>1046</v>
      </c>
      <c r="E2507" s="246" t="s">
        <v>1071</v>
      </c>
      <c r="F2507" s="246" t="s">
        <v>1072</v>
      </c>
      <c r="G2507" s="246">
        <v>2019</v>
      </c>
      <c r="H2507" s="246">
        <v>6</v>
      </c>
      <c r="I2507" s="246">
        <v>4</v>
      </c>
      <c r="J2507" s="246">
        <v>2</v>
      </c>
      <c r="K2507" s="246" t="s">
        <v>1052</v>
      </c>
      <c r="L2507" s="247">
        <v>4</v>
      </c>
      <c r="M2507" s="246">
        <v>205373</v>
      </c>
      <c r="N2507" s="246">
        <v>2581469</v>
      </c>
      <c r="O2507" s="246">
        <v>7</v>
      </c>
      <c r="P2507" s="246">
        <v>55</v>
      </c>
      <c r="Q2507" s="246">
        <v>1</v>
      </c>
      <c r="R2507" s="246" t="s">
        <v>43</v>
      </c>
      <c r="S2507" s="246" t="s">
        <v>90</v>
      </c>
      <c r="T2507" s="246" t="s">
        <v>32</v>
      </c>
      <c r="U2507" s="246"/>
      <c r="V2507" t="str">
        <f>INDEX(樣區!H:H,MATCH(F2507,樣區!E:E,0))</f>
        <v>3月,5月</v>
      </c>
      <c r="W2507" s="3" t="str">
        <f t="shared" si="489"/>
        <v>Y</v>
      </c>
      <c r="X2507" s="3" t="str">
        <f t="shared" si="490"/>
        <v/>
      </c>
      <c r="Y2507" s="3" t="str">
        <f t="shared" si="491"/>
        <v/>
      </c>
      <c r="Z2507" s="3" t="str">
        <f t="shared" si="492"/>
        <v/>
      </c>
      <c r="AA2507" s="3" t="str">
        <f t="shared" si="493"/>
        <v/>
      </c>
      <c r="AB2507" s="249" t="str">
        <f t="shared" si="494"/>
        <v/>
      </c>
      <c r="AC2507" s="3" t="str">
        <f t="shared" si="495"/>
        <v/>
      </c>
      <c r="AD2507" s="5" t="str">
        <f t="shared" si="498"/>
        <v/>
      </c>
      <c r="AE2507" s="3" t="str">
        <f t="shared" si="496"/>
        <v/>
      </c>
      <c r="AF2507" s="3"/>
      <c r="AH2507">
        <f>MATCH(ROUND(M2507,0)&amp;ROUND(N2507,0),樣點!N:N,0)</f>
        <v>530</v>
      </c>
      <c r="AI2507" s="5">
        <f t="shared" si="497"/>
        <v>2.0833332964684814E-2</v>
      </c>
    </row>
    <row r="2508" spans="3:35">
      <c r="C2508" s="246" t="s">
        <v>1324</v>
      </c>
      <c r="D2508" s="246" t="s">
        <v>1046</v>
      </c>
      <c r="E2508" s="246" t="s">
        <v>1071</v>
      </c>
      <c r="F2508" s="246" t="s">
        <v>1072</v>
      </c>
      <c r="G2508" s="246">
        <v>2019</v>
      </c>
      <c r="H2508" s="246">
        <v>6</v>
      </c>
      <c r="I2508" s="246">
        <v>4</v>
      </c>
      <c r="J2508" s="246">
        <v>2</v>
      </c>
      <c r="K2508" s="246" t="s">
        <v>1052</v>
      </c>
      <c r="L2508" s="247">
        <v>5</v>
      </c>
      <c r="M2508" s="246">
        <v>205462</v>
      </c>
      <c r="N2508" s="246">
        <v>2581361</v>
      </c>
      <c r="O2508" s="246">
        <v>8</v>
      </c>
      <c r="P2508" s="246">
        <v>25</v>
      </c>
      <c r="Q2508" s="246">
        <v>2</v>
      </c>
      <c r="R2508" s="246" t="s">
        <v>43</v>
      </c>
      <c r="S2508" s="246" t="s">
        <v>90</v>
      </c>
      <c r="T2508" s="246" t="s">
        <v>32</v>
      </c>
      <c r="U2508" s="246" t="s">
        <v>1053</v>
      </c>
      <c r="V2508" t="str">
        <f>INDEX(樣區!H:H,MATCH(F2508,樣區!E:E,0))</f>
        <v>3月,5月</v>
      </c>
      <c r="W2508" s="3" t="str">
        <f t="shared" si="489"/>
        <v>N</v>
      </c>
      <c r="X2508" s="3" t="str">
        <f t="shared" si="490"/>
        <v/>
      </c>
      <c r="Y2508" s="3" t="str">
        <f t="shared" si="491"/>
        <v/>
      </c>
      <c r="Z2508" s="3" t="str">
        <f t="shared" si="492"/>
        <v/>
      </c>
      <c r="AA2508" s="3" t="str">
        <f t="shared" si="493"/>
        <v/>
      </c>
      <c r="AB2508" s="2" t="str">
        <f t="shared" si="494"/>
        <v/>
      </c>
      <c r="AC2508" s="3" t="str">
        <f t="shared" si="495"/>
        <v/>
      </c>
      <c r="AD2508" s="5" t="str">
        <f>IF(ISBLANK(O2508),"需記錄時間",IFERROR(IF((AI2508-TIME(0,5,59))&lt;0,"需計滿6分鍾",""),""))</f>
        <v/>
      </c>
      <c r="AE2508" s="3" t="str">
        <f t="shared" si="496"/>
        <v/>
      </c>
      <c r="AF2508" s="3"/>
      <c r="AH2508" t="e">
        <f>MATCH(ROUND(M2508,0)&amp;ROUND(N2508,0),樣點!N:N,0)</f>
        <v>#N/A</v>
      </c>
      <c r="AI2508" s="5">
        <f t="shared" si="497"/>
        <v>1.5277778031304479E-2</v>
      </c>
    </row>
    <row r="2509" spans="3:35">
      <c r="C2509" s="246" t="s">
        <v>1324</v>
      </c>
      <c r="D2509" s="246" t="s">
        <v>1046</v>
      </c>
      <c r="E2509" s="246" t="s">
        <v>1071</v>
      </c>
      <c r="F2509" s="246" t="s">
        <v>1072</v>
      </c>
      <c r="G2509" s="246">
        <v>2019</v>
      </c>
      <c r="H2509" s="246">
        <v>6</v>
      </c>
      <c r="I2509" s="246">
        <v>4</v>
      </c>
      <c r="J2509" s="246">
        <v>2</v>
      </c>
      <c r="K2509" s="246" t="s">
        <v>1052</v>
      </c>
      <c r="L2509" s="247">
        <v>6</v>
      </c>
      <c r="M2509" s="246">
        <v>205492</v>
      </c>
      <c r="N2509" s="246">
        <v>2581238</v>
      </c>
      <c r="O2509" s="246">
        <v>8</v>
      </c>
      <c r="P2509" s="246">
        <v>47</v>
      </c>
      <c r="Q2509" s="246">
        <v>2</v>
      </c>
      <c r="R2509" s="246" t="s">
        <v>75</v>
      </c>
      <c r="S2509" s="246" t="s">
        <v>44</v>
      </c>
      <c r="T2509" s="246" t="s">
        <v>32</v>
      </c>
      <c r="U2509" s="246" t="s">
        <v>1129</v>
      </c>
      <c r="V2509" t="str">
        <f>INDEX(樣區!H:H,MATCH(F2509,樣區!E:E,0))</f>
        <v>3月,5月</v>
      </c>
      <c r="W2509" s="3" t="str">
        <f t="shared" si="489"/>
        <v>Y</v>
      </c>
      <c r="X2509" s="3" t="str">
        <f t="shared" si="490"/>
        <v/>
      </c>
      <c r="Y2509" s="3" t="str">
        <f t="shared" si="491"/>
        <v/>
      </c>
      <c r="Z2509" s="3" t="str">
        <f t="shared" si="492"/>
        <v/>
      </c>
      <c r="AA2509" s="3" t="str">
        <f t="shared" si="493"/>
        <v/>
      </c>
      <c r="AB2509" s="249" t="str">
        <f t="shared" si="494"/>
        <v/>
      </c>
      <c r="AC2509" s="3" t="str">
        <f t="shared" si="495"/>
        <v/>
      </c>
      <c r="AD2509" s="5" t="str">
        <f>IF(ISBLANK(O2509),"需記錄時間",IFERROR(IF((AI2509-TIME(0,5,59))&lt;0,"需計滿6分鐘",""),""))</f>
        <v/>
      </c>
      <c r="AE2509" s="3" t="str">
        <f t="shared" si="496"/>
        <v/>
      </c>
      <c r="AF2509" s="3"/>
      <c r="AH2509">
        <f>MATCH(ROUND(M2509,0)&amp;ROUND(N2509,0),樣點!N:N,0)</f>
        <v>532</v>
      </c>
      <c r="AI2509" s="5" t="str">
        <f t="shared" si="497"/>
        <v/>
      </c>
    </row>
    <row r="2510" spans="3:35">
      <c r="C2510" s="246" t="s">
        <v>1324</v>
      </c>
      <c r="D2510" s="246" t="s">
        <v>1046</v>
      </c>
      <c r="E2510" s="246" t="s">
        <v>1073</v>
      </c>
      <c r="F2510" s="246" t="s">
        <v>1074</v>
      </c>
      <c r="G2510" s="246">
        <v>2019</v>
      </c>
      <c r="H2510" s="246">
        <v>5</v>
      </c>
      <c r="I2510" s="246">
        <v>29</v>
      </c>
      <c r="J2510" s="246">
        <v>2</v>
      </c>
      <c r="K2510" s="246" t="s">
        <v>1075</v>
      </c>
      <c r="L2510" s="247">
        <v>1</v>
      </c>
      <c r="M2510" s="246">
        <v>210558</v>
      </c>
      <c r="N2510" s="246">
        <v>2581092</v>
      </c>
      <c r="O2510" s="246">
        <v>7</v>
      </c>
      <c r="P2510" s="246">
        <v>1</v>
      </c>
      <c r="Q2510" s="246">
        <v>0</v>
      </c>
      <c r="R2510" s="246"/>
      <c r="S2510" s="246" t="s">
        <v>90</v>
      </c>
      <c r="T2510" s="246" t="s">
        <v>26</v>
      </c>
      <c r="U2510" s="246"/>
      <c r="V2510" t="str">
        <f>INDEX(樣區!H:H,MATCH(F2510,樣區!E:E,0))</f>
        <v>3月,5月</v>
      </c>
      <c r="W2510" s="3" t="str">
        <f t="shared" si="489"/>
        <v>N</v>
      </c>
      <c r="X2510" s="3" t="str">
        <f t="shared" si="490"/>
        <v/>
      </c>
      <c r="Y2510" s="3" t="str">
        <f t="shared" si="491"/>
        <v/>
      </c>
      <c r="Z2510" s="3" t="str">
        <f t="shared" si="492"/>
        <v/>
      </c>
      <c r="AA2510" s="3" t="str">
        <f t="shared" si="493"/>
        <v/>
      </c>
      <c r="AB2510" s="2" t="str">
        <f t="shared" si="494"/>
        <v/>
      </c>
      <c r="AC2510" s="3" t="str">
        <f t="shared" si="495"/>
        <v/>
      </c>
      <c r="AD2510" s="5" t="str">
        <f>IF(ISBLANK(O2510),"需記錄時間",IFERROR(IF((AI2510-TIME(0,5,59))&lt;0,"需計滿6分鍾",""),""))</f>
        <v/>
      </c>
      <c r="AE2510" s="3" t="str">
        <f t="shared" si="496"/>
        <v/>
      </c>
      <c r="AF2510" s="3"/>
      <c r="AH2510" t="e">
        <f>MATCH(ROUND(M2510,0)&amp;ROUND(N2510,0),樣點!N:N,0)</f>
        <v>#N/A</v>
      </c>
      <c r="AI2510" s="5">
        <f t="shared" si="497"/>
        <v>8.3333330112509429E-3</v>
      </c>
    </row>
    <row r="2511" spans="3:35">
      <c r="C2511" s="246" t="s">
        <v>1324</v>
      </c>
      <c r="D2511" s="246" t="s">
        <v>1046</v>
      </c>
      <c r="E2511" s="246" t="s">
        <v>1073</v>
      </c>
      <c r="F2511" s="246" t="s">
        <v>1074</v>
      </c>
      <c r="G2511" s="246">
        <v>2019</v>
      </c>
      <c r="H2511" s="246">
        <v>5</v>
      </c>
      <c r="I2511" s="246">
        <v>29</v>
      </c>
      <c r="J2511" s="246">
        <v>2</v>
      </c>
      <c r="K2511" s="246" t="s">
        <v>1075</v>
      </c>
      <c r="L2511" s="247">
        <v>2</v>
      </c>
      <c r="M2511" s="246">
        <v>210452</v>
      </c>
      <c r="N2511" s="246">
        <v>2580829</v>
      </c>
      <c r="O2511" s="246">
        <v>7</v>
      </c>
      <c r="P2511" s="246">
        <v>13</v>
      </c>
      <c r="Q2511" s="246">
        <v>0</v>
      </c>
      <c r="R2511" s="246"/>
      <c r="S2511" s="246" t="s">
        <v>90</v>
      </c>
      <c r="T2511" s="246" t="s">
        <v>54</v>
      </c>
      <c r="U2511" s="246"/>
      <c r="V2511" t="str">
        <f>INDEX(樣區!H:H,MATCH(F2511,樣區!E:E,0))</f>
        <v>3月,5月</v>
      </c>
      <c r="W2511" s="3" t="str">
        <f t="shared" si="489"/>
        <v>N</v>
      </c>
      <c r="X2511" s="3" t="str">
        <f t="shared" si="490"/>
        <v/>
      </c>
      <c r="Y2511" s="3" t="str">
        <f t="shared" si="491"/>
        <v/>
      </c>
      <c r="Z2511" s="3" t="str">
        <f t="shared" si="492"/>
        <v/>
      </c>
      <c r="AA2511" s="3" t="str">
        <f t="shared" si="493"/>
        <v/>
      </c>
      <c r="AB2511" s="2" t="str">
        <f t="shared" si="494"/>
        <v/>
      </c>
      <c r="AC2511" s="3" t="str">
        <f t="shared" si="495"/>
        <v/>
      </c>
      <c r="AD2511" s="5" t="str">
        <f>IF(ISBLANK(O2511),"需記錄時間",IFERROR(IF((AI2511-TIME(0,5,59))&lt;0,"需計滿6分鍾",""),""))</f>
        <v/>
      </c>
      <c r="AE2511" s="3" t="str">
        <f t="shared" si="496"/>
        <v/>
      </c>
      <c r="AF2511" s="3"/>
      <c r="AH2511" t="e">
        <f>MATCH(ROUND(M2511,0)&amp;ROUND(N2511,0),樣點!N:N,0)</f>
        <v>#N/A</v>
      </c>
      <c r="AI2511" s="5">
        <f t="shared" si="497"/>
        <v>5.5555560393258929E-3</v>
      </c>
    </row>
    <row r="2512" spans="3:35">
      <c r="C2512" s="246" t="s">
        <v>1324</v>
      </c>
      <c r="D2512" s="246" t="s">
        <v>1046</v>
      </c>
      <c r="E2512" s="246" t="s">
        <v>1073</v>
      </c>
      <c r="F2512" s="246" t="s">
        <v>1074</v>
      </c>
      <c r="G2512" s="246">
        <v>2019</v>
      </c>
      <c r="H2512" s="246">
        <v>5</v>
      </c>
      <c r="I2512" s="246">
        <v>29</v>
      </c>
      <c r="J2512" s="246">
        <v>2</v>
      </c>
      <c r="K2512" s="246" t="s">
        <v>1075</v>
      </c>
      <c r="L2512" s="247">
        <v>3</v>
      </c>
      <c r="M2512" s="246">
        <v>210235</v>
      </c>
      <c r="N2512" s="246">
        <v>2580735</v>
      </c>
      <c r="O2512" s="246">
        <v>7</v>
      </c>
      <c r="P2512" s="246">
        <v>21</v>
      </c>
      <c r="Q2512" s="246">
        <v>0</v>
      </c>
      <c r="R2512" s="246"/>
      <c r="S2512" s="246" t="s">
        <v>90</v>
      </c>
      <c r="T2512" s="246" t="s">
        <v>32</v>
      </c>
      <c r="U2512" s="246"/>
      <c r="V2512" t="str">
        <f>INDEX(樣區!H:H,MATCH(F2512,樣區!E:E,0))</f>
        <v>3月,5月</v>
      </c>
      <c r="W2512" s="3" t="str">
        <f t="shared" si="489"/>
        <v>Y</v>
      </c>
      <c r="X2512" s="3" t="str">
        <f t="shared" si="490"/>
        <v/>
      </c>
      <c r="Y2512" s="3" t="str">
        <f t="shared" si="491"/>
        <v/>
      </c>
      <c r="Z2512" s="3" t="str">
        <f t="shared" si="492"/>
        <v/>
      </c>
      <c r="AA2512" s="3" t="str">
        <f t="shared" si="493"/>
        <v/>
      </c>
      <c r="AB2512" s="249" t="str">
        <f t="shared" si="494"/>
        <v/>
      </c>
      <c r="AC2512" s="3" t="str">
        <f t="shared" si="495"/>
        <v/>
      </c>
      <c r="AD2512" s="5" t="str">
        <f t="shared" ref="AD2512:AD2527" si="499">IF(ISBLANK(O2512),"需記錄時間",IFERROR(IF((AI2512-TIME(0,5,59))&lt;0,"需計滿6分鐘",""),""))</f>
        <v/>
      </c>
      <c r="AE2512" s="3" t="str">
        <f t="shared" si="496"/>
        <v/>
      </c>
      <c r="AF2512" s="3"/>
      <c r="AH2512">
        <f>MATCH(ROUND(M2512,0)&amp;ROUND(N2512,0),樣點!N:N,0)</f>
        <v>533</v>
      </c>
      <c r="AI2512" s="5">
        <f t="shared" si="497"/>
        <v>4.8611109959892929E-3</v>
      </c>
    </row>
    <row r="2513" spans="3:35">
      <c r="C2513" s="246" t="s">
        <v>1324</v>
      </c>
      <c r="D2513" s="246" t="s">
        <v>1046</v>
      </c>
      <c r="E2513" s="246" t="s">
        <v>1073</v>
      </c>
      <c r="F2513" s="246" t="s">
        <v>1074</v>
      </c>
      <c r="G2513" s="246">
        <v>2019</v>
      </c>
      <c r="H2513" s="246">
        <v>5</v>
      </c>
      <c r="I2513" s="246">
        <v>29</v>
      </c>
      <c r="J2513" s="246">
        <v>2</v>
      </c>
      <c r="K2513" s="246" t="s">
        <v>1075</v>
      </c>
      <c r="L2513" s="247">
        <v>4</v>
      </c>
      <c r="M2513" s="246">
        <v>210050</v>
      </c>
      <c r="N2513" s="246">
        <v>2580553</v>
      </c>
      <c r="O2513" s="246">
        <v>7</v>
      </c>
      <c r="P2513" s="246">
        <v>28</v>
      </c>
      <c r="Q2513" s="246">
        <v>1</v>
      </c>
      <c r="R2513" s="246" t="s">
        <v>43</v>
      </c>
      <c r="S2513" s="246" t="s">
        <v>44</v>
      </c>
      <c r="T2513" s="246" t="s">
        <v>133</v>
      </c>
      <c r="U2513" s="246" t="s">
        <v>1119</v>
      </c>
      <c r="V2513" t="str">
        <f>INDEX(樣區!H:H,MATCH(F2513,樣區!E:E,0))</f>
        <v>3月,5月</v>
      </c>
      <c r="W2513" s="3" t="str">
        <f t="shared" si="489"/>
        <v>Y</v>
      </c>
      <c r="X2513" s="3" t="str">
        <f t="shared" si="490"/>
        <v/>
      </c>
      <c r="Y2513" s="3" t="str">
        <f t="shared" si="491"/>
        <v/>
      </c>
      <c r="Z2513" s="3" t="str">
        <f t="shared" si="492"/>
        <v/>
      </c>
      <c r="AA2513" s="3" t="str">
        <f t="shared" si="493"/>
        <v/>
      </c>
      <c r="AB2513" s="249" t="str">
        <f t="shared" si="494"/>
        <v>有叫聲應為猴群</v>
      </c>
      <c r="AC2513" s="3" t="str">
        <f t="shared" si="495"/>
        <v/>
      </c>
      <c r="AD2513" s="5" t="str">
        <f t="shared" si="499"/>
        <v/>
      </c>
      <c r="AE2513" s="3" t="str">
        <f t="shared" si="496"/>
        <v/>
      </c>
      <c r="AF2513" s="3"/>
      <c r="AH2513">
        <f>MATCH(ROUND(M2513,0)&amp;ROUND(N2513,0),樣點!N:N,0)</f>
        <v>534</v>
      </c>
      <c r="AI2513" s="5">
        <f t="shared" si="497"/>
        <v>6.9444439723156393E-3</v>
      </c>
    </row>
    <row r="2514" spans="3:35">
      <c r="C2514" s="246" t="s">
        <v>1324</v>
      </c>
      <c r="D2514" s="246" t="s">
        <v>1046</v>
      </c>
      <c r="E2514" s="246" t="s">
        <v>1073</v>
      </c>
      <c r="F2514" s="246" t="s">
        <v>1074</v>
      </c>
      <c r="G2514" s="246">
        <v>2019</v>
      </c>
      <c r="H2514" s="246">
        <v>5</v>
      </c>
      <c r="I2514" s="246">
        <v>29</v>
      </c>
      <c r="J2514" s="246">
        <v>2</v>
      </c>
      <c r="K2514" s="246" t="s">
        <v>1075</v>
      </c>
      <c r="L2514" s="247">
        <v>5</v>
      </c>
      <c r="M2514" s="246">
        <v>209959</v>
      </c>
      <c r="N2514" s="246">
        <v>2580337</v>
      </c>
      <c r="O2514" s="246">
        <v>7</v>
      </c>
      <c r="P2514" s="246">
        <v>38</v>
      </c>
      <c r="Q2514" s="246">
        <v>2</v>
      </c>
      <c r="R2514" s="246" t="s">
        <v>43</v>
      </c>
      <c r="S2514" s="246" t="s">
        <v>90</v>
      </c>
      <c r="T2514" s="246" t="s">
        <v>31</v>
      </c>
      <c r="U2514" s="246" t="s">
        <v>1130</v>
      </c>
      <c r="V2514" t="str">
        <f>INDEX(樣區!H:H,MATCH(F2514,樣區!E:E,0))</f>
        <v>3月,5月</v>
      </c>
      <c r="W2514" s="3" t="str">
        <f t="shared" si="489"/>
        <v>Y</v>
      </c>
      <c r="X2514" s="3" t="str">
        <f t="shared" si="490"/>
        <v/>
      </c>
      <c r="Y2514" s="3" t="str">
        <f t="shared" si="491"/>
        <v/>
      </c>
      <c r="Z2514" s="3" t="str">
        <f t="shared" si="492"/>
        <v/>
      </c>
      <c r="AA2514" s="3" t="str">
        <f t="shared" si="493"/>
        <v/>
      </c>
      <c r="AB2514" s="249" t="str">
        <f t="shared" si="494"/>
        <v/>
      </c>
      <c r="AC2514" s="3" t="str">
        <f t="shared" si="495"/>
        <v/>
      </c>
      <c r="AD2514" s="5" t="str">
        <f t="shared" si="499"/>
        <v/>
      </c>
      <c r="AE2514" s="3" t="str">
        <f t="shared" si="496"/>
        <v/>
      </c>
      <c r="AF2514" s="3"/>
      <c r="AH2514">
        <f>MATCH(ROUND(M2514,0)&amp;ROUND(N2514,0),樣點!N:N,0)</f>
        <v>535</v>
      </c>
      <c r="AI2514" s="5">
        <f t="shared" si="497"/>
        <v>5.555555981118232E-3</v>
      </c>
    </row>
    <row r="2515" spans="3:35">
      <c r="C2515" s="246" t="s">
        <v>1324</v>
      </c>
      <c r="D2515" s="246" t="s">
        <v>1046</v>
      </c>
      <c r="E2515" s="246" t="s">
        <v>1073</v>
      </c>
      <c r="F2515" s="246" t="s">
        <v>1074</v>
      </c>
      <c r="G2515" s="246">
        <v>2019</v>
      </c>
      <c r="H2515" s="246">
        <v>5</v>
      </c>
      <c r="I2515" s="246">
        <v>29</v>
      </c>
      <c r="J2515" s="246">
        <v>2</v>
      </c>
      <c r="K2515" s="246" t="s">
        <v>1075</v>
      </c>
      <c r="L2515" s="247">
        <v>6</v>
      </c>
      <c r="M2515" s="246">
        <v>209824</v>
      </c>
      <c r="N2515" s="246">
        <v>2580097</v>
      </c>
      <c r="O2515" s="246">
        <v>7</v>
      </c>
      <c r="P2515" s="246">
        <v>46</v>
      </c>
      <c r="Q2515" s="246">
        <v>2</v>
      </c>
      <c r="R2515" s="246" t="s">
        <v>75</v>
      </c>
      <c r="S2515" s="246" t="s">
        <v>90</v>
      </c>
      <c r="T2515" s="246" t="s">
        <v>61</v>
      </c>
      <c r="U2515" s="246" t="s">
        <v>1131</v>
      </c>
      <c r="V2515" t="str">
        <f>INDEX(樣區!H:H,MATCH(F2515,樣區!E:E,0))</f>
        <v>3月,5月</v>
      </c>
      <c r="W2515" s="3" t="str">
        <f t="shared" si="489"/>
        <v>Y</v>
      </c>
      <c r="X2515" s="3" t="str">
        <f t="shared" si="490"/>
        <v/>
      </c>
      <c r="Y2515" s="3" t="str">
        <f t="shared" si="491"/>
        <v/>
      </c>
      <c r="Z2515" s="3" t="str">
        <f t="shared" si="492"/>
        <v/>
      </c>
      <c r="AA2515" s="3" t="str">
        <f t="shared" si="493"/>
        <v/>
      </c>
      <c r="AB2515" s="249" t="str">
        <f t="shared" si="494"/>
        <v/>
      </c>
      <c r="AC2515" s="3" t="str">
        <f t="shared" si="495"/>
        <v/>
      </c>
      <c r="AD2515" s="5" t="str">
        <f t="shared" si="499"/>
        <v/>
      </c>
      <c r="AE2515" s="3" t="str">
        <f t="shared" si="496"/>
        <v/>
      </c>
      <c r="AF2515" s="3"/>
      <c r="AH2515">
        <f>MATCH(ROUND(M2515,0)&amp;ROUND(N2515,0),樣點!N:N,0)</f>
        <v>536</v>
      </c>
      <c r="AI2515" s="5" t="str">
        <f t="shared" si="497"/>
        <v/>
      </c>
    </row>
    <row r="2516" spans="3:35">
      <c r="C2516" s="246" t="s">
        <v>1324</v>
      </c>
      <c r="D2516" s="246" t="s">
        <v>1046</v>
      </c>
      <c r="E2516" s="246" t="s">
        <v>1077</v>
      </c>
      <c r="F2516" s="246" t="s">
        <v>1078</v>
      </c>
      <c r="G2516" s="246">
        <v>2019</v>
      </c>
      <c r="H2516" s="246">
        <v>5</v>
      </c>
      <c r="I2516" s="246">
        <v>16</v>
      </c>
      <c r="J2516" s="246">
        <v>2</v>
      </c>
      <c r="K2516" s="246" t="s">
        <v>1056</v>
      </c>
      <c r="L2516" s="247">
        <v>1</v>
      </c>
      <c r="M2516" s="246">
        <v>212469</v>
      </c>
      <c r="N2516" s="246">
        <v>2577494</v>
      </c>
      <c r="O2516" s="246">
        <v>6</v>
      </c>
      <c r="P2516" s="246">
        <v>24</v>
      </c>
      <c r="Q2516" s="246">
        <v>0</v>
      </c>
      <c r="R2516" s="246"/>
      <c r="S2516" s="246" t="s">
        <v>90</v>
      </c>
      <c r="T2516" s="246" t="s">
        <v>32</v>
      </c>
      <c r="U2516" s="246"/>
      <c r="V2516" t="str">
        <f>INDEX(樣區!H:H,MATCH(F2516,樣區!E:E,0))</f>
        <v>3月,5月</v>
      </c>
      <c r="W2516" s="3" t="str">
        <f t="shared" si="489"/>
        <v>Y</v>
      </c>
      <c r="X2516" s="3" t="str">
        <f t="shared" si="490"/>
        <v/>
      </c>
      <c r="Y2516" s="3" t="str">
        <f t="shared" si="491"/>
        <v/>
      </c>
      <c r="Z2516" s="3" t="str">
        <f t="shared" si="492"/>
        <v/>
      </c>
      <c r="AA2516" s="3" t="str">
        <f t="shared" si="493"/>
        <v/>
      </c>
      <c r="AB2516" s="249" t="str">
        <f t="shared" si="494"/>
        <v/>
      </c>
      <c r="AC2516" s="3" t="str">
        <f t="shared" si="495"/>
        <v/>
      </c>
      <c r="AD2516" s="5" t="str">
        <f t="shared" si="499"/>
        <v/>
      </c>
      <c r="AE2516" s="3" t="str">
        <f t="shared" si="496"/>
        <v/>
      </c>
      <c r="AF2516" s="3"/>
      <c r="AH2516">
        <f>MATCH(ROUND(M2516,0)&amp;ROUND(N2516,0),樣點!N:N,0)</f>
        <v>539</v>
      </c>
      <c r="AI2516" s="5">
        <f t="shared" si="497"/>
        <v>8.3333340007811785E-3</v>
      </c>
    </row>
    <row r="2517" spans="3:35">
      <c r="C2517" s="246" t="s">
        <v>1324</v>
      </c>
      <c r="D2517" s="246" t="s">
        <v>1046</v>
      </c>
      <c r="E2517" s="246" t="s">
        <v>1077</v>
      </c>
      <c r="F2517" s="246" t="s">
        <v>1078</v>
      </c>
      <c r="G2517" s="246">
        <v>2019</v>
      </c>
      <c r="H2517" s="246">
        <v>5</v>
      </c>
      <c r="I2517" s="246">
        <v>16</v>
      </c>
      <c r="J2517" s="246">
        <v>2</v>
      </c>
      <c r="K2517" s="246" t="s">
        <v>1056</v>
      </c>
      <c r="L2517" s="247">
        <v>2</v>
      </c>
      <c r="M2517" s="246">
        <v>212638</v>
      </c>
      <c r="N2517" s="246">
        <v>2577334</v>
      </c>
      <c r="O2517" s="246">
        <v>6</v>
      </c>
      <c r="P2517" s="246">
        <v>36</v>
      </c>
      <c r="Q2517" s="246">
        <v>0</v>
      </c>
      <c r="R2517" s="246"/>
      <c r="S2517" s="246" t="s">
        <v>90</v>
      </c>
      <c r="T2517" s="246" t="s">
        <v>32</v>
      </c>
      <c r="U2517" s="246" t="s">
        <v>1132</v>
      </c>
      <c r="V2517" t="str">
        <f>INDEX(樣區!H:H,MATCH(F2517,樣區!E:E,0))</f>
        <v>3月,5月</v>
      </c>
      <c r="W2517" s="3" t="str">
        <f t="shared" si="489"/>
        <v>Y</v>
      </c>
      <c r="X2517" s="3" t="str">
        <f t="shared" si="490"/>
        <v/>
      </c>
      <c r="Y2517" s="3" t="str">
        <f t="shared" si="491"/>
        <v/>
      </c>
      <c r="Z2517" s="3" t="str">
        <f t="shared" si="492"/>
        <v/>
      </c>
      <c r="AA2517" s="3" t="str">
        <f t="shared" si="493"/>
        <v/>
      </c>
      <c r="AB2517" s="249" t="str">
        <f t="shared" si="494"/>
        <v/>
      </c>
      <c r="AC2517" s="3" t="str">
        <f t="shared" si="495"/>
        <v/>
      </c>
      <c r="AD2517" s="5" t="str">
        <f t="shared" si="499"/>
        <v/>
      </c>
      <c r="AE2517" s="3" t="str">
        <f t="shared" si="496"/>
        <v/>
      </c>
      <c r="AF2517" s="3"/>
      <c r="AH2517">
        <f>MATCH(ROUND(M2517,0)&amp;ROUND(N2517,0),樣點!N:N,0)</f>
        <v>540</v>
      </c>
      <c r="AI2517" s="5">
        <f t="shared" si="497"/>
        <v>9.0277769486419857E-3</v>
      </c>
    </row>
    <row r="2518" spans="3:35">
      <c r="C2518" s="246" t="s">
        <v>1324</v>
      </c>
      <c r="D2518" s="246" t="s">
        <v>1046</v>
      </c>
      <c r="E2518" s="246" t="s">
        <v>1077</v>
      </c>
      <c r="F2518" s="246" t="s">
        <v>1078</v>
      </c>
      <c r="G2518" s="246">
        <v>2019</v>
      </c>
      <c r="H2518" s="246">
        <v>5</v>
      </c>
      <c r="I2518" s="246">
        <v>16</v>
      </c>
      <c r="J2518" s="246">
        <v>2</v>
      </c>
      <c r="K2518" s="246" t="s">
        <v>1056</v>
      </c>
      <c r="L2518" s="247">
        <v>3</v>
      </c>
      <c r="M2518" s="246">
        <v>212847</v>
      </c>
      <c r="N2518" s="246">
        <v>2577225</v>
      </c>
      <c r="O2518" s="246">
        <v>6</v>
      </c>
      <c r="P2518" s="246">
        <v>49</v>
      </c>
      <c r="Q2518" s="246">
        <v>0</v>
      </c>
      <c r="R2518" s="246"/>
      <c r="S2518" s="246" t="s">
        <v>90</v>
      </c>
      <c r="T2518" s="246" t="s">
        <v>31</v>
      </c>
      <c r="U2518" s="246"/>
      <c r="V2518" t="str">
        <f>INDEX(樣區!H:H,MATCH(F2518,樣區!E:E,0))</f>
        <v>3月,5月</v>
      </c>
      <c r="W2518" s="3" t="str">
        <f t="shared" si="489"/>
        <v>Y</v>
      </c>
      <c r="X2518" s="3" t="str">
        <f t="shared" si="490"/>
        <v/>
      </c>
      <c r="Y2518" s="3" t="str">
        <f t="shared" si="491"/>
        <v/>
      </c>
      <c r="Z2518" s="3" t="str">
        <f t="shared" si="492"/>
        <v/>
      </c>
      <c r="AA2518" s="3" t="str">
        <f t="shared" si="493"/>
        <v/>
      </c>
      <c r="AB2518" s="249" t="str">
        <f t="shared" si="494"/>
        <v/>
      </c>
      <c r="AC2518" s="3" t="str">
        <f t="shared" si="495"/>
        <v/>
      </c>
      <c r="AD2518" s="5" t="str">
        <f t="shared" si="499"/>
        <v/>
      </c>
      <c r="AE2518" s="3" t="str">
        <f t="shared" si="496"/>
        <v/>
      </c>
      <c r="AF2518" s="3"/>
      <c r="AH2518">
        <f>MATCH(ROUND(M2518,0)&amp;ROUND(N2518,0),樣點!N:N,0)</f>
        <v>541</v>
      </c>
      <c r="AI2518" s="5">
        <f t="shared" si="497"/>
        <v>6.9444450200535357E-3</v>
      </c>
    </row>
    <row r="2519" spans="3:35">
      <c r="C2519" s="246" t="s">
        <v>1324</v>
      </c>
      <c r="D2519" s="246" t="s">
        <v>1046</v>
      </c>
      <c r="E2519" s="246" t="s">
        <v>1077</v>
      </c>
      <c r="F2519" s="246" t="s">
        <v>1078</v>
      </c>
      <c r="G2519" s="246">
        <v>2019</v>
      </c>
      <c r="H2519" s="246">
        <v>5</v>
      </c>
      <c r="I2519" s="246">
        <v>16</v>
      </c>
      <c r="J2519" s="246">
        <v>2</v>
      </c>
      <c r="K2519" s="246" t="s">
        <v>1056</v>
      </c>
      <c r="L2519" s="247">
        <v>4</v>
      </c>
      <c r="M2519" s="246">
        <v>213075</v>
      </c>
      <c r="N2519" s="246">
        <v>2577138</v>
      </c>
      <c r="O2519" s="246">
        <v>6</v>
      </c>
      <c r="P2519" s="246">
        <v>59</v>
      </c>
      <c r="Q2519" s="246">
        <v>0</v>
      </c>
      <c r="R2519" s="246"/>
      <c r="S2519" s="246" t="s">
        <v>90</v>
      </c>
      <c r="T2519" s="246" t="s">
        <v>32</v>
      </c>
      <c r="U2519" s="246"/>
      <c r="V2519" t="str">
        <f>INDEX(樣區!H:H,MATCH(F2519,樣區!E:E,0))</f>
        <v>3月,5月</v>
      </c>
      <c r="W2519" s="3" t="str">
        <f t="shared" si="489"/>
        <v>Y</v>
      </c>
      <c r="X2519" s="3" t="str">
        <f t="shared" si="490"/>
        <v/>
      </c>
      <c r="Y2519" s="3" t="str">
        <f t="shared" si="491"/>
        <v/>
      </c>
      <c r="Z2519" s="3" t="str">
        <f t="shared" si="492"/>
        <v/>
      </c>
      <c r="AA2519" s="3" t="str">
        <f t="shared" si="493"/>
        <v/>
      </c>
      <c r="AB2519" s="249" t="str">
        <f t="shared" si="494"/>
        <v/>
      </c>
      <c r="AC2519" s="3" t="str">
        <f t="shared" si="495"/>
        <v/>
      </c>
      <c r="AD2519" s="5" t="str">
        <f t="shared" si="499"/>
        <v/>
      </c>
      <c r="AE2519" s="3" t="str">
        <f t="shared" si="496"/>
        <v/>
      </c>
      <c r="AF2519" s="3"/>
      <c r="AH2519">
        <f>MATCH(ROUND(M2519,0)&amp;ROUND(N2519,0),樣點!N:N,0)</f>
        <v>542</v>
      </c>
      <c r="AI2519" s="5">
        <f t="shared" si="497"/>
        <v>8.3333330112509429E-3</v>
      </c>
    </row>
    <row r="2520" spans="3:35">
      <c r="C2520" s="246" t="s">
        <v>1324</v>
      </c>
      <c r="D2520" s="246" t="s">
        <v>1046</v>
      </c>
      <c r="E2520" s="246" t="s">
        <v>1077</v>
      </c>
      <c r="F2520" s="246" t="s">
        <v>1078</v>
      </c>
      <c r="G2520" s="246">
        <v>2019</v>
      </c>
      <c r="H2520" s="246">
        <v>5</v>
      </c>
      <c r="I2520" s="246">
        <v>16</v>
      </c>
      <c r="J2520" s="246">
        <v>2</v>
      </c>
      <c r="K2520" s="246" t="s">
        <v>1056</v>
      </c>
      <c r="L2520" s="247">
        <v>5</v>
      </c>
      <c r="M2520" s="246">
        <v>213293</v>
      </c>
      <c r="N2520" s="246">
        <v>2577052</v>
      </c>
      <c r="O2520" s="246">
        <v>7</v>
      </c>
      <c r="P2520" s="246">
        <v>11</v>
      </c>
      <c r="Q2520" s="246">
        <v>2</v>
      </c>
      <c r="R2520" s="246" t="s">
        <v>75</v>
      </c>
      <c r="S2520" s="246" t="s">
        <v>44</v>
      </c>
      <c r="T2520" s="246" t="s">
        <v>32</v>
      </c>
      <c r="U2520" s="246" t="s">
        <v>1133</v>
      </c>
      <c r="V2520" t="str">
        <f>INDEX(樣區!H:H,MATCH(F2520,樣區!E:E,0))</f>
        <v>3月,5月</v>
      </c>
      <c r="W2520" s="3" t="str">
        <f t="shared" si="489"/>
        <v>Y</v>
      </c>
      <c r="X2520" s="3" t="str">
        <f t="shared" si="490"/>
        <v/>
      </c>
      <c r="Y2520" s="3" t="str">
        <f t="shared" si="491"/>
        <v/>
      </c>
      <c r="Z2520" s="3" t="str">
        <f t="shared" si="492"/>
        <v/>
      </c>
      <c r="AA2520" s="3" t="str">
        <f t="shared" si="493"/>
        <v/>
      </c>
      <c r="AB2520" s="249" t="str">
        <f t="shared" si="494"/>
        <v/>
      </c>
      <c r="AC2520" s="3" t="str">
        <f t="shared" si="495"/>
        <v/>
      </c>
      <c r="AD2520" s="5" t="str">
        <f t="shared" si="499"/>
        <v/>
      </c>
      <c r="AE2520" s="3" t="str">
        <f t="shared" si="496"/>
        <v/>
      </c>
      <c r="AF2520" s="3"/>
      <c r="AH2520">
        <f>MATCH(ROUND(M2520,0)&amp;ROUND(N2520,0),樣點!N:N,0)</f>
        <v>543</v>
      </c>
      <c r="AI2520" s="5">
        <f t="shared" si="497"/>
        <v>1.4583332987967879E-2</v>
      </c>
    </row>
    <row r="2521" spans="3:35">
      <c r="C2521" s="246" t="s">
        <v>1324</v>
      </c>
      <c r="D2521" s="246" t="s">
        <v>1046</v>
      </c>
      <c r="E2521" s="246" t="s">
        <v>1077</v>
      </c>
      <c r="F2521" s="246" t="s">
        <v>1078</v>
      </c>
      <c r="G2521" s="246">
        <v>2019</v>
      </c>
      <c r="H2521" s="246">
        <v>5</v>
      </c>
      <c r="I2521" s="246">
        <v>16</v>
      </c>
      <c r="J2521" s="246">
        <v>2</v>
      </c>
      <c r="K2521" s="246" t="s">
        <v>1056</v>
      </c>
      <c r="L2521" s="247">
        <v>6</v>
      </c>
      <c r="M2521" s="246">
        <v>213312</v>
      </c>
      <c r="N2521" s="246">
        <v>2576795</v>
      </c>
      <c r="O2521" s="246">
        <v>7</v>
      </c>
      <c r="P2521" s="246">
        <v>32</v>
      </c>
      <c r="Q2521" s="246">
        <v>0</v>
      </c>
      <c r="R2521" s="246"/>
      <c r="S2521" s="246" t="s">
        <v>90</v>
      </c>
      <c r="T2521" s="246" t="s">
        <v>32</v>
      </c>
      <c r="U2521" s="246"/>
      <c r="V2521" t="str">
        <f>INDEX(樣區!H:H,MATCH(F2521,樣區!E:E,0))</f>
        <v>3月,5月</v>
      </c>
      <c r="W2521" s="3" t="str">
        <f t="shared" si="489"/>
        <v>Y</v>
      </c>
      <c r="X2521" s="3" t="str">
        <f t="shared" si="490"/>
        <v/>
      </c>
      <c r="Y2521" s="3" t="str">
        <f t="shared" si="491"/>
        <v/>
      </c>
      <c r="Z2521" s="3" t="str">
        <f t="shared" si="492"/>
        <v/>
      </c>
      <c r="AA2521" s="3" t="str">
        <f t="shared" si="493"/>
        <v/>
      </c>
      <c r="AB2521" s="249" t="str">
        <f t="shared" si="494"/>
        <v/>
      </c>
      <c r="AC2521" s="3" t="str">
        <f t="shared" si="495"/>
        <v/>
      </c>
      <c r="AD2521" s="5" t="str">
        <f t="shared" si="499"/>
        <v/>
      </c>
      <c r="AE2521" s="3" t="str">
        <f t="shared" si="496"/>
        <v/>
      </c>
      <c r="AF2521" s="3"/>
      <c r="AH2521">
        <f>MATCH(ROUND(M2521,0)&amp;ROUND(N2521,0),樣點!N:N,0)</f>
        <v>544</v>
      </c>
      <c r="AI2521" s="5" t="str">
        <f t="shared" si="497"/>
        <v/>
      </c>
    </row>
    <row r="2522" spans="3:35">
      <c r="C2522" s="246" t="s">
        <v>1324</v>
      </c>
      <c r="D2522" s="246" t="s">
        <v>1046</v>
      </c>
      <c r="E2522" s="246" t="s">
        <v>1080</v>
      </c>
      <c r="F2522" s="246" t="s">
        <v>1081</v>
      </c>
      <c r="G2522" s="246">
        <v>2019</v>
      </c>
      <c r="H2522" s="246">
        <v>5</v>
      </c>
      <c r="I2522" s="246">
        <v>10</v>
      </c>
      <c r="J2522" s="246">
        <v>2</v>
      </c>
      <c r="K2522" s="246" t="s">
        <v>1056</v>
      </c>
      <c r="L2522" s="247">
        <v>1</v>
      </c>
      <c r="M2522" s="246">
        <v>208779</v>
      </c>
      <c r="N2522" s="246">
        <v>2573891</v>
      </c>
      <c r="O2522" s="246">
        <v>6</v>
      </c>
      <c r="P2522" s="246">
        <v>32</v>
      </c>
      <c r="Q2522" s="246">
        <v>0</v>
      </c>
      <c r="R2522" s="246"/>
      <c r="S2522" s="246" t="s">
        <v>90</v>
      </c>
      <c r="T2522" s="246" t="s">
        <v>32</v>
      </c>
      <c r="U2522" s="246"/>
      <c r="V2522" t="str">
        <f>INDEX(樣區!H:H,MATCH(F2522,樣區!E:E,0))</f>
        <v>3月,5月</v>
      </c>
      <c r="W2522" s="3" t="str">
        <f t="shared" si="489"/>
        <v>Y</v>
      </c>
      <c r="X2522" s="3" t="str">
        <f t="shared" si="490"/>
        <v/>
      </c>
      <c r="Y2522" s="3" t="str">
        <f t="shared" si="491"/>
        <v/>
      </c>
      <c r="Z2522" s="3" t="str">
        <f t="shared" si="492"/>
        <v/>
      </c>
      <c r="AA2522" s="3" t="str">
        <f t="shared" si="493"/>
        <v/>
      </c>
      <c r="AB2522" s="249" t="str">
        <f t="shared" si="494"/>
        <v/>
      </c>
      <c r="AC2522" s="3" t="str">
        <f t="shared" si="495"/>
        <v/>
      </c>
      <c r="AD2522" s="5" t="str">
        <f t="shared" si="499"/>
        <v/>
      </c>
      <c r="AE2522" s="3" t="str">
        <f t="shared" si="496"/>
        <v/>
      </c>
      <c r="AF2522" s="3"/>
      <c r="AH2522">
        <f>MATCH(ROUND(M2522,0)&amp;ROUND(N2522,0),樣點!N:N,0)</f>
        <v>545</v>
      </c>
      <c r="AI2522" s="5">
        <f t="shared" si="497"/>
        <v>8.3333330112509429E-3</v>
      </c>
    </row>
    <row r="2523" spans="3:35">
      <c r="C2523" s="246" t="s">
        <v>1324</v>
      </c>
      <c r="D2523" s="246" t="s">
        <v>1046</v>
      </c>
      <c r="E2523" s="246" t="s">
        <v>1080</v>
      </c>
      <c r="F2523" s="246" t="s">
        <v>1081</v>
      </c>
      <c r="G2523" s="246">
        <v>2019</v>
      </c>
      <c r="H2523" s="246">
        <v>5</v>
      </c>
      <c r="I2523" s="246">
        <v>10</v>
      </c>
      <c r="J2523" s="246">
        <v>2</v>
      </c>
      <c r="K2523" s="246" t="s">
        <v>1056</v>
      </c>
      <c r="L2523" s="247">
        <v>2</v>
      </c>
      <c r="M2523" s="246">
        <v>209012</v>
      </c>
      <c r="N2523" s="246">
        <v>2573845</v>
      </c>
      <c r="O2523" s="246">
        <v>6</v>
      </c>
      <c r="P2523" s="246">
        <v>44</v>
      </c>
      <c r="Q2523" s="246">
        <v>0</v>
      </c>
      <c r="R2523" s="246"/>
      <c r="S2523" s="246" t="s">
        <v>90</v>
      </c>
      <c r="T2523" s="246" t="s">
        <v>31</v>
      </c>
      <c r="U2523" s="246"/>
      <c r="V2523" t="str">
        <f>INDEX(樣區!H:H,MATCH(F2523,樣區!E:E,0))</f>
        <v>3月,5月</v>
      </c>
      <c r="W2523" s="3" t="str">
        <f t="shared" si="489"/>
        <v>Y</v>
      </c>
      <c r="X2523" s="3" t="str">
        <f t="shared" si="490"/>
        <v/>
      </c>
      <c r="Y2523" s="3" t="str">
        <f t="shared" si="491"/>
        <v/>
      </c>
      <c r="Z2523" s="3" t="str">
        <f t="shared" si="492"/>
        <v/>
      </c>
      <c r="AA2523" s="3" t="str">
        <f t="shared" si="493"/>
        <v/>
      </c>
      <c r="AB2523" s="249" t="str">
        <f t="shared" si="494"/>
        <v/>
      </c>
      <c r="AC2523" s="3" t="str">
        <f t="shared" si="495"/>
        <v/>
      </c>
      <c r="AD2523" s="5" t="str">
        <f t="shared" si="499"/>
        <v/>
      </c>
      <c r="AE2523" s="3" t="str">
        <f t="shared" si="496"/>
        <v/>
      </c>
      <c r="AF2523" s="3"/>
      <c r="AH2523">
        <f>MATCH(ROUND(M2523,0)&amp;ROUND(N2523,0),樣點!N:N,0)</f>
        <v>546</v>
      </c>
      <c r="AI2523" s="5">
        <f t="shared" si="497"/>
        <v>7.6388889574445784E-3</v>
      </c>
    </row>
    <row r="2524" spans="3:35">
      <c r="C2524" s="246" t="s">
        <v>1324</v>
      </c>
      <c r="D2524" s="246" t="s">
        <v>1046</v>
      </c>
      <c r="E2524" s="246" t="s">
        <v>1080</v>
      </c>
      <c r="F2524" s="246" t="s">
        <v>1081</v>
      </c>
      <c r="G2524" s="246">
        <v>2019</v>
      </c>
      <c r="H2524" s="246">
        <v>5</v>
      </c>
      <c r="I2524" s="246">
        <v>10</v>
      </c>
      <c r="J2524" s="246">
        <v>2</v>
      </c>
      <c r="K2524" s="246" t="s">
        <v>1056</v>
      </c>
      <c r="L2524" s="247">
        <v>3</v>
      </c>
      <c r="M2524" s="246">
        <v>209186</v>
      </c>
      <c r="N2524" s="246">
        <v>2573693</v>
      </c>
      <c r="O2524" s="246">
        <v>6</v>
      </c>
      <c r="P2524" s="246">
        <v>55</v>
      </c>
      <c r="Q2524" s="246">
        <v>0</v>
      </c>
      <c r="R2524" s="246"/>
      <c r="S2524" s="246" t="s">
        <v>90</v>
      </c>
      <c r="T2524" s="246" t="s">
        <v>133</v>
      </c>
      <c r="U2524" s="246"/>
      <c r="V2524" t="str">
        <f>INDEX(樣區!H:H,MATCH(F2524,樣區!E:E,0))</f>
        <v>3月,5月</v>
      </c>
      <c r="W2524" s="3" t="str">
        <f t="shared" si="489"/>
        <v>Y</v>
      </c>
      <c r="X2524" s="3" t="str">
        <f t="shared" si="490"/>
        <v/>
      </c>
      <c r="Y2524" s="3" t="str">
        <f t="shared" si="491"/>
        <v/>
      </c>
      <c r="Z2524" s="3" t="str">
        <f t="shared" si="492"/>
        <v/>
      </c>
      <c r="AA2524" s="3" t="str">
        <f t="shared" si="493"/>
        <v/>
      </c>
      <c r="AB2524" s="249" t="str">
        <f t="shared" si="494"/>
        <v/>
      </c>
      <c r="AC2524" s="3" t="str">
        <f t="shared" si="495"/>
        <v/>
      </c>
      <c r="AD2524" s="5" t="str">
        <f t="shared" si="499"/>
        <v/>
      </c>
      <c r="AE2524" s="3" t="str">
        <f t="shared" si="496"/>
        <v/>
      </c>
      <c r="AF2524" s="3"/>
      <c r="AH2524">
        <f>MATCH(ROUND(M2524,0)&amp;ROUND(N2524,0),樣點!N:N,0)</f>
        <v>547</v>
      </c>
      <c r="AI2524" s="5">
        <f t="shared" si="497"/>
        <v>6.2500000349245965E-3</v>
      </c>
    </row>
    <row r="2525" spans="3:35">
      <c r="C2525" s="246" t="s">
        <v>1324</v>
      </c>
      <c r="D2525" s="246" t="s">
        <v>1046</v>
      </c>
      <c r="E2525" s="246" t="s">
        <v>1080</v>
      </c>
      <c r="F2525" s="246" t="s">
        <v>1081</v>
      </c>
      <c r="G2525" s="246">
        <v>2019</v>
      </c>
      <c r="H2525" s="246">
        <v>5</v>
      </c>
      <c r="I2525" s="246">
        <v>10</v>
      </c>
      <c r="J2525" s="246">
        <v>2</v>
      </c>
      <c r="K2525" s="246" t="s">
        <v>1056</v>
      </c>
      <c r="L2525" s="247">
        <v>4</v>
      </c>
      <c r="M2525" s="246">
        <v>209410</v>
      </c>
      <c r="N2525" s="246">
        <v>2573629</v>
      </c>
      <c r="O2525" s="246">
        <v>7</v>
      </c>
      <c r="P2525" s="246">
        <v>4</v>
      </c>
      <c r="Q2525" s="246">
        <v>0</v>
      </c>
      <c r="R2525" s="246"/>
      <c r="S2525" s="246" t="s">
        <v>90</v>
      </c>
      <c r="T2525" s="246" t="s">
        <v>32</v>
      </c>
      <c r="U2525" s="246"/>
      <c r="V2525" t="str">
        <f>INDEX(樣區!H:H,MATCH(F2525,樣區!E:E,0))</f>
        <v>3月,5月</v>
      </c>
      <c r="W2525" s="3" t="str">
        <f t="shared" si="489"/>
        <v>Y</v>
      </c>
      <c r="X2525" s="3" t="str">
        <f t="shared" si="490"/>
        <v/>
      </c>
      <c r="Y2525" s="3" t="str">
        <f t="shared" si="491"/>
        <v/>
      </c>
      <c r="Z2525" s="3" t="str">
        <f t="shared" si="492"/>
        <v/>
      </c>
      <c r="AA2525" s="3" t="str">
        <f t="shared" si="493"/>
        <v/>
      </c>
      <c r="AB2525" s="249" t="str">
        <f t="shared" si="494"/>
        <v/>
      </c>
      <c r="AC2525" s="3" t="str">
        <f t="shared" si="495"/>
        <v/>
      </c>
      <c r="AD2525" s="5" t="str">
        <f t="shared" si="499"/>
        <v/>
      </c>
      <c r="AE2525" s="3" t="str">
        <f t="shared" si="496"/>
        <v/>
      </c>
      <c r="AF2525" s="3"/>
      <c r="AH2525">
        <f>MATCH(ROUND(M2525,0)&amp;ROUND(N2525,0),樣點!N:N,0)</f>
        <v>548</v>
      </c>
      <c r="AI2525" s="5">
        <f t="shared" si="497"/>
        <v>6.9444439723156393E-3</v>
      </c>
    </row>
    <row r="2526" spans="3:35">
      <c r="C2526" s="246" t="s">
        <v>1324</v>
      </c>
      <c r="D2526" s="246" t="s">
        <v>1046</v>
      </c>
      <c r="E2526" s="246" t="s">
        <v>1080</v>
      </c>
      <c r="F2526" s="246" t="s">
        <v>1081</v>
      </c>
      <c r="G2526" s="246">
        <v>2019</v>
      </c>
      <c r="H2526" s="246">
        <v>5</v>
      </c>
      <c r="I2526" s="246">
        <v>10</v>
      </c>
      <c r="J2526" s="246">
        <v>2</v>
      </c>
      <c r="K2526" s="246" t="s">
        <v>1056</v>
      </c>
      <c r="L2526" s="247">
        <v>5</v>
      </c>
      <c r="M2526" s="246">
        <v>209558</v>
      </c>
      <c r="N2526" s="246">
        <v>2573452</v>
      </c>
      <c r="O2526" s="246">
        <v>7</v>
      </c>
      <c r="P2526" s="246">
        <v>14</v>
      </c>
      <c r="Q2526" s="246">
        <v>2</v>
      </c>
      <c r="R2526" s="246" t="s">
        <v>75</v>
      </c>
      <c r="S2526" s="246" t="s">
        <v>44</v>
      </c>
      <c r="T2526" s="246" t="s">
        <v>32</v>
      </c>
      <c r="U2526" s="246"/>
      <c r="V2526" t="str">
        <f>INDEX(樣區!H:H,MATCH(F2526,樣區!E:E,0))</f>
        <v>3月,5月</v>
      </c>
      <c r="W2526" s="3" t="str">
        <f t="shared" si="489"/>
        <v>Y</v>
      </c>
      <c r="X2526" s="3" t="str">
        <f t="shared" si="490"/>
        <v/>
      </c>
      <c r="Y2526" s="3" t="str">
        <f t="shared" si="491"/>
        <v/>
      </c>
      <c r="Z2526" s="3" t="str">
        <f t="shared" si="492"/>
        <v/>
      </c>
      <c r="AA2526" s="3" t="str">
        <f t="shared" si="493"/>
        <v/>
      </c>
      <c r="AB2526" s="249" t="str">
        <f t="shared" si="494"/>
        <v/>
      </c>
      <c r="AC2526" s="3" t="str">
        <f t="shared" si="495"/>
        <v/>
      </c>
      <c r="AD2526" s="5" t="str">
        <f t="shared" si="499"/>
        <v/>
      </c>
      <c r="AE2526" s="3" t="str">
        <f t="shared" si="496"/>
        <v/>
      </c>
      <c r="AF2526" s="3"/>
      <c r="AH2526">
        <f>MATCH(ROUND(M2526,0)&amp;ROUND(N2526,0),樣點!N:N,0)</f>
        <v>549</v>
      </c>
      <c r="AI2526" s="5">
        <f t="shared" si="497"/>
        <v>1.0416667035315186E-2</v>
      </c>
    </row>
    <row r="2527" spans="3:35">
      <c r="C2527" s="246" t="s">
        <v>1324</v>
      </c>
      <c r="D2527" s="246" t="s">
        <v>1046</v>
      </c>
      <c r="E2527" s="246" t="s">
        <v>1080</v>
      </c>
      <c r="F2527" s="246" t="s">
        <v>1081</v>
      </c>
      <c r="G2527" s="246">
        <v>2019</v>
      </c>
      <c r="H2527" s="246">
        <v>5</v>
      </c>
      <c r="I2527" s="246">
        <v>10</v>
      </c>
      <c r="J2527" s="246">
        <v>2</v>
      </c>
      <c r="K2527" s="246" t="s">
        <v>1056</v>
      </c>
      <c r="L2527" s="247">
        <v>6</v>
      </c>
      <c r="M2527" s="246">
        <v>209636</v>
      </c>
      <c r="N2527" s="246">
        <v>2573158</v>
      </c>
      <c r="O2527" s="246">
        <v>7</v>
      </c>
      <c r="P2527" s="246">
        <v>29</v>
      </c>
      <c r="Q2527" s="246">
        <v>2</v>
      </c>
      <c r="R2527" s="246" t="s">
        <v>89</v>
      </c>
      <c r="S2527" s="246" t="s">
        <v>44</v>
      </c>
      <c r="T2527" s="246" t="s">
        <v>32</v>
      </c>
      <c r="U2527" s="246"/>
      <c r="V2527" t="str">
        <f>INDEX(樣區!H:H,MATCH(F2527,樣區!E:E,0))</f>
        <v>3月,5月</v>
      </c>
      <c r="W2527" s="3" t="str">
        <f t="shared" si="489"/>
        <v>Y</v>
      </c>
      <c r="X2527" s="3" t="str">
        <f t="shared" si="490"/>
        <v/>
      </c>
      <c r="Y2527" s="3" t="str">
        <f t="shared" si="491"/>
        <v/>
      </c>
      <c r="Z2527" s="3" t="str">
        <f t="shared" si="492"/>
        <v/>
      </c>
      <c r="AA2527" s="3" t="str">
        <f t="shared" si="493"/>
        <v/>
      </c>
      <c r="AB2527" s="249" t="str">
        <f t="shared" si="494"/>
        <v/>
      </c>
      <c r="AC2527" s="3" t="str">
        <f t="shared" si="495"/>
        <v/>
      </c>
      <c r="AD2527" s="5" t="str">
        <f t="shared" si="499"/>
        <v/>
      </c>
      <c r="AE2527" s="3" t="str">
        <f t="shared" si="496"/>
        <v/>
      </c>
      <c r="AF2527" s="3"/>
      <c r="AH2527">
        <f>MATCH(ROUND(M2527,0)&amp;ROUND(N2527,0),樣點!N:N,0)</f>
        <v>550</v>
      </c>
      <c r="AI2527" s="5" t="str">
        <f t="shared" si="497"/>
        <v/>
      </c>
    </row>
    <row r="2528" spans="3:35">
      <c r="C2528" s="246" t="s">
        <v>1324</v>
      </c>
      <c r="D2528" s="246" t="s">
        <v>1046</v>
      </c>
      <c r="E2528" s="246" t="s">
        <v>1082</v>
      </c>
      <c r="F2528" s="246" t="s">
        <v>1083</v>
      </c>
      <c r="G2528" s="246">
        <v>2019</v>
      </c>
      <c r="H2528" s="246">
        <v>5</v>
      </c>
      <c r="I2528" s="246">
        <v>31</v>
      </c>
      <c r="J2528" s="246">
        <v>2</v>
      </c>
      <c r="K2528" s="246" t="s">
        <v>1084</v>
      </c>
      <c r="L2528" s="247">
        <v>1</v>
      </c>
      <c r="M2528" s="246">
        <v>205702</v>
      </c>
      <c r="N2528" s="246">
        <v>2570427</v>
      </c>
      <c r="O2528" s="246">
        <v>6</v>
      </c>
      <c r="P2528" s="246">
        <v>30</v>
      </c>
      <c r="Q2528" s="246">
        <v>2</v>
      </c>
      <c r="R2528" s="246" t="s">
        <v>43</v>
      </c>
      <c r="S2528" s="246" t="s">
        <v>44</v>
      </c>
      <c r="T2528" s="246" t="s">
        <v>32</v>
      </c>
      <c r="U2528" s="246" t="s">
        <v>1134</v>
      </c>
      <c r="V2528" t="str">
        <f>INDEX(樣區!H:H,MATCH(F2528,樣區!E:E,0))</f>
        <v>3月,5月</v>
      </c>
      <c r="W2528" s="3" t="str">
        <f t="shared" si="489"/>
        <v>N</v>
      </c>
      <c r="X2528" s="3" t="str">
        <f t="shared" si="490"/>
        <v/>
      </c>
      <c r="Y2528" s="3" t="str">
        <f t="shared" si="491"/>
        <v/>
      </c>
      <c r="Z2528" s="3" t="str">
        <f t="shared" si="492"/>
        <v/>
      </c>
      <c r="AA2528" s="3" t="str">
        <f t="shared" si="493"/>
        <v/>
      </c>
      <c r="AB2528" s="2" t="str">
        <f t="shared" si="494"/>
        <v/>
      </c>
      <c r="AC2528" s="3" t="str">
        <f t="shared" si="495"/>
        <v/>
      </c>
      <c r="AD2528" s="5" t="str">
        <f t="shared" ref="AD2528:AD2533" si="500">IF(ISBLANK(O2528),"需記錄時間",IFERROR(IF((AI2528-TIME(0,5,59))&lt;0,"需計滿6分鍾",""),""))</f>
        <v/>
      </c>
      <c r="AE2528" s="3" t="str">
        <f t="shared" si="496"/>
        <v/>
      </c>
      <c r="AF2528" s="3"/>
      <c r="AH2528" t="e">
        <f>MATCH(ROUND(M2528,0)&amp;ROUND(N2528,0),樣點!N:N,0)</f>
        <v>#N/A</v>
      </c>
      <c r="AI2528" s="5">
        <f t="shared" si="497"/>
        <v>1.1111110972706228E-2</v>
      </c>
    </row>
    <row r="2529" spans="3:35">
      <c r="C2529" s="246" t="s">
        <v>1324</v>
      </c>
      <c r="D2529" s="246" t="s">
        <v>1046</v>
      </c>
      <c r="E2529" s="246" t="s">
        <v>1082</v>
      </c>
      <c r="F2529" s="246" t="s">
        <v>1083</v>
      </c>
      <c r="G2529" s="246">
        <v>2019</v>
      </c>
      <c r="H2529" s="246">
        <v>5</v>
      </c>
      <c r="I2529" s="246">
        <v>31</v>
      </c>
      <c r="J2529" s="246">
        <v>2</v>
      </c>
      <c r="K2529" s="246" t="s">
        <v>1084</v>
      </c>
      <c r="L2529" s="247">
        <v>2</v>
      </c>
      <c r="M2529" s="246">
        <v>205427</v>
      </c>
      <c r="N2529" s="246">
        <v>2570233</v>
      </c>
      <c r="O2529" s="246">
        <v>6</v>
      </c>
      <c r="P2529" s="246">
        <v>46</v>
      </c>
      <c r="Q2529" s="246">
        <v>0</v>
      </c>
      <c r="R2529" s="246"/>
      <c r="S2529" s="246" t="s">
        <v>90</v>
      </c>
      <c r="T2529" s="246" t="s">
        <v>32</v>
      </c>
      <c r="U2529" s="246"/>
      <c r="V2529" t="str">
        <f>INDEX(樣區!H:H,MATCH(F2529,樣區!E:E,0))</f>
        <v>3月,5月</v>
      </c>
      <c r="W2529" s="3" t="str">
        <f t="shared" si="489"/>
        <v>N</v>
      </c>
      <c r="X2529" s="3" t="str">
        <f t="shared" si="490"/>
        <v/>
      </c>
      <c r="Y2529" s="3" t="str">
        <f t="shared" si="491"/>
        <v/>
      </c>
      <c r="Z2529" s="3" t="str">
        <f t="shared" si="492"/>
        <v/>
      </c>
      <c r="AA2529" s="3" t="str">
        <f t="shared" si="493"/>
        <v/>
      </c>
      <c r="AB2529" s="2" t="str">
        <f t="shared" si="494"/>
        <v/>
      </c>
      <c r="AC2529" s="3" t="str">
        <f t="shared" si="495"/>
        <v/>
      </c>
      <c r="AD2529" s="5" t="str">
        <f t="shared" si="500"/>
        <v/>
      </c>
      <c r="AE2529" s="3" t="str">
        <f t="shared" si="496"/>
        <v/>
      </c>
      <c r="AF2529" s="3"/>
      <c r="AH2529" t="e">
        <f>MATCH(ROUND(M2529,0)&amp;ROUND(N2529,0),樣點!N:N,0)</f>
        <v>#N/A</v>
      </c>
      <c r="AI2529" s="5">
        <f t="shared" si="497"/>
        <v>1.1111111030913889E-2</v>
      </c>
    </row>
    <row r="2530" spans="3:35">
      <c r="C2530" s="246" t="s">
        <v>1324</v>
      </c>
      <c r="D2530" s="246" t="s">
        <v>1046</v>
      </c>
      <c r="E2530" s="246" t="s">
        <v>1082</v>
      </c>
      <c r="F2530" s="246" t="s">
        <v>1083</v>
      </c>
      <c r="G2530" s="246">
        <v>2019</v>
      </c>
      <c r="H2530" s="246">
        <v>5</v>
      </c>
      <c r="I2530" s="246">
        <v>31</v>
      </c>
      <c r="J2530" s="246">
        <v>2</v>
      </c>
      <c r="K2530" s="246" t="s">
        <v>1084</v>
      </c>
      <c r="L2530" s="247">
        <v>3</v>
      </c>
      <c r="M2530" s="246">
        <v>205614</v>
      </c>
      <c r="N2530" s="246">
        <v>2570017</v>
      </c>
      <c r="O2530" s="246">
        <v>7</v>
      </c>
      <c r="P2530" s="246">
        <v>2</v>
      </c>
      <c r="Q2530" s="246">
        <v>2</v>
      </c>
      <c r="R2530" s="246" t="s">
        <v>43</v>
      </c>
      <c r="S2530" s="246" t="s">
        <v>44</v>
      </c>
      <c r="T2530" s="246" t="s">
        <v>32</v>
      </c>
      <c r="U2530" s="246" t="s">
        <v>1134</v>
      </c>
      <c r="V2530" t="str">
        <f>INDEX(樣區!H:H,MATCH(F2530,樣區!E:E,0))</f>
        <v>3月,5月</v>
      </c>
      <c r="W2530" s="3" t="str">
        <f t="shared" si="489"/>
        <v>N</v>
      </c>
      <c r="X2530" s="3" t="str">
        <f t="shared" si="490"/>
        <v/>
      </c>
      <c r="Y2530" s="3" t="str">
        <f t="shared" si="491"/>
        <v/>
      </c>
      <c r="Z2530" s="3" t="str">
        <f t="shared" si="492"/>
        <v/>
      </c>
      <c r="AA2530" s="3" t="str">
        <f t="shared" si="493"/>
        <v/>
      </c>
      <c r="AB2530" s="2" t="str">
        <f t="shared" si="494"/>
        <v/>
      </c>
      <c r="AC2530" s="3" t="str">
        <f t="shared" si="495"/>
        <v/>
      </c>
      <c r="AD2530" s="5" t="str">
        <f t="shared" si="500"/>
        <v/>
      </c>
      <c r="AE2530" s="3" t="str">
        <f t="shared" si="496"/>
        <v/>
      </c>
      <c r="AF2530" s="3"/>
      <c r="AH2530" t="e">
        <f>MATCH(ROUND(M2530,0)&amp;ROUND(N2530,0),樣點!N:N,0)</f>
        <v>#N/A</v>
      </c>
      <c r="AI2530" s="5">
        <f t="shared" si="497"/>
        <v>1.1805555957835168E-2</v>
      </c>
    </row>
    <row r="2531" spans="3:35">
      <c r="C2531" s="246" t="s">
        <v>1324</v>
      </c>
      <c r="D2531" s="246" t="s">
        <v>1046</v>
      </c>
      <c r="E2531" s="246" t="s">
        <v>1082</v>
      </c>
      <c r="F2531" s="246" t="s">
        <v>1083</v>
      </c>
      <c r="G2531" s="246">
        <v>2019</v>
      </c>
      <c r="H2531" s="246">
        <v>5</v>
      </c>
      <c r="I2531" s="246">
        <v>31</v>
      </c>
      <c r="J2531" s="246">
        <v>2</v>
      </c>
      <c r="K2531" s="246" t="s">
        <v>1084</v>
      </c>
      <c r="L2531" s="247">
        <v>4</v>
      </c>
      <c r="M2531" s="246">
        <v>205616</v>
      </c>
      <c r="N2531" s="246">
        <v>2569758</v>
      </c>
      <c r="O2531" s="246">
        <v>7</v>
      </c>
      <c r="P2531" s="246">
        <v>19</v>
      </c>
      <c r="Q2531" s="246">
        <v>0</v>
      </c>
      <c r="R2531" s="246"/>
      <c r="S2531" s="246" t="s">
        <v>90</v>
      </c>
      <c r="T2531" s="246" t="s">
        <v>133</v>
      </c>
      <c r="U2531" s="246"/>
      <c r="V2531" t="str">
        <f>INDEX(樣區!H:H,MATCH(F2531,樣區!E:E,0))</f>
        <v>3月,5月</v>
      </c>
      <c r="W2531" s="3" t="str">
        <f t="shared" si="489"/>
        <v>N</v>
      </c>
      <c r="X2531" s="3" t="str">
        <f t="shared" si="490"/>
        <v/>
      </c>
      <c r="Y2531" s="3" t="str">
        <f t="shared" si="491"/>
        <v/>
      </c>
      <c r="Z2531" s="3" t="str">
        <f t="shared" si="492"/>
        <v/>
      </c>
      <c r="AA2531" s="3" t="str">
        <f t="shared" si="493"/>
        <v/>
      </c>
      <c r="AB2531" s="2" t="str">
        <f t="shared" si="494"/>
        <v/>
      </c>
      <c r="AC2531" s="3" t="str">
        <f t="shared" si="495"/>
        <v/>
      </c>
      <c r="AD2531" s="5" t="str">
        <f t="shared" si="500"/>
        <v/>
      </c>
      <c r="AE2531" s="3" t="str">
        <f t="shared" si="496"/>
        <v/>
      </c>
      <c r="AF2531" s="3"/>
      <c r="AH2531" t="e">
        <f>MATCH(ROUND(M2531,0)&amp;ROUND(N2531,0),樣點!N:N,0)</f>
        <v>#N/A</v>
      </c>
      <c r="AI2531" s="5">
        <f t="shared" si="497"/>
        <v>1.1111111030913889E-2</v>
      </c>
    </row>
    <row r="2532" spans="3:35">
      <c r="C2532" s="246" t="s">
        <v>1324</v>
      </c>
      <c r="D2532" s="246" t="s">
        <v>1046</v>
      </c>
      <c r="E2532" s="246" t="s">
        <v>1082</v>
      </c>
      <c r="F2532" s="246" t="s">
        <v>1083</v>
      </c>
      <c r="G2532" s="246">
        <v>2019</v>
      </c>
      <c r="H2532" s="246">
        <v>5</v>
      </c>
      <c r="I2532" s="246">
        <v>31</v>
      </c>
      <c r="J2532" s="246">
        <v>2</v>
      </c>
      <c r="K2532" s="246" t="s">
        <v>1084</v>
      </c>
      <c r="L2532" s="247">
        <v>5</v>
      </c>
      <c r="M2532" s="246">
        <v>205863</v>
      </c>
      <c r="N2532" s="246">
        <v>2569635</v>
      </c>
      <c r="O2532" s="246">
        <v>7</v>
      </c>
      <c r="P2532" s="246">
        <v>35</v>
      </c>
      <c r="Q2532" s="246">
        <v>0</v>
      </c>
      <c r="R2532" s="246"/>
      <c r="S2532" s="246" t="s">
        <v>90</v>
      </c>
      <c r="T2532" s="246" t="s">
        <v>32</v>
      </c>
      <c r="U2532" s="246"/>
      <c r="V2532" t="str">
        <f>INDEX(樣區!H:H,MATCH(F2532,樣區!E:E,0))</f>
        <v>3月,5月</v>
      </c>
      <c r="W2532" s="3" t="str">
        <f t="shared" si="489"/>
        <v>N</v>
      </c>
      <c r="X2532" s="3" t="str">
        <f t="shared" si="490"/>
        <v/>
      </c>
      <c r="Y2532" s="3" t="str">
        <f t="shared" si="491"/>
        <v/>
      </c>
      <c r="Z2532" s="3" t="str">
        <f t="shared" si="492"/>
        <v/>
      </c>
      <c r="AA2532" s="3" t="str">
        <f t="shared" si="493"/>
        <v/>
      </c>
      <c r="AB2532" s="2" t="str">
        <f t="shared" si="494"/>
        <v/>
      </c>
      <c r="AC2532" s="3" t="str">
        <f t="shared" si="495"/>
        <v/>
      </c>
      <c r="AD2532" s="5" t="str">
        <f t="shared" si="500"/>
        <v/>
      </c>
      <c r="AE2532" s="3" t="str">
        <f t="shared" si="496"/>
        <v/>
      </c>
      <c r="AF2532" s="3"/>
      <c r="AH2532" t="e">
        <f>MATCH(ROUND(M2532,0)&amp;ROUND(N2532,0),樣點!N:N,0)</f>
        <v>#N/A</v>
      </c>
      <c r="AI2532" s="5">
        <f t="shared" si="497"/>
        <v>1.1111110972706228E-2</v>
      </c>
    </row>
    <row r="2533" spans="3:35">
      <c r="C2533" s="246" t="s">
        <v>1324</v>
      </c>
      <c r="D2533" s="246" t="s">
        <v>1046</v>
      </c>
      <c r="E2533" s="246" t="s">
        <v>1082</v>
      </c>
      <c r="F2533" s="246" t="s">
        <v>1083</v>
      </c>
      <c r="G2533" s="246">
        <v>2019</v>
      </c>
      <c r="H2533" s="246">
        <v>5</v>
      </c>
      <c r="I2533" s="246">
        <v>31</v>
      </c>
      <c r="J2533" s="246">
        <v>2</v>
      </c>
      <c r="K2533" s="246" t="s">
        <v>1084</v>
      </c>
      <c r="L2533" s="247">
        <v>6</v>
      </c>
      <c r="M2533" s="246">
        <v>206016</v>
      </c>
      <c r="N2533" s="246">
        <v>2569434</v>
      </c>
      <c r="O2533" s="246">
        <v>7</v>
      </c>
      <c r="P2533" s="246">
        <v>51</v>
      </c>
      <c r="Q2533" s="246">
        <v>0</v>
      </c>
      <c r="R2533" s="246"/>
      <c r="S2533" s="246" t="s">
        <v>90</v>
      </c>
      <c r="T2533" s="246" t="s">
        <v>32</v>
      </c>
      <c r="U2533" s="246"/>
      <c r="V2533" t="str">
        <f>INDEX(樣區!H:H,MATCH(F2533,樣區!E:E,0))</f>
        <v>3月,5月</v>
      </c>
      <c r="W2533" s="3" t="str">
        <f t="shared" si="489"/>
        <v>N</v>
      </c>
      <c r="X2533" s="3" t="str">
        <f t="shared" si="490"/>
        <v/>
      </c>
      <c r="Y2533" s="3" t="str">
        <f t="shared" si="491"/>
        <v/>
      </c>
      <c r="Z2533" s="3" t="str">
        <f t="shared" si="492"/>
        <v/>
      </c>
      <c r="AA2533" s="3" t="str">
        <f t="shared" si="493"/>
        <v/>
      </c>
      <c r="AB2533" s="2" t="str">
        <f t="shared" si="494"/>
        <v/>
      </c>
      <c r="AC2533" s="3" t="str">
        <f t="shared" si="495"/>
        <v/>
      </c>
      <c r="AD2533" s="5" t="str">
        <f t="shared" si="500"/>
        <v/>
      </c>
      <c r="AE2533" s="3" t="str">
        <f t="shared" si="496"/>
        <v/>
      </c>
      <c r="AF2533" s="3"/>
      <c r="AH2533" t="e">
        <f>MATCH(ROUND(M2533,0)&amp;ROUND(N2533,0),樣點!N:N,0)</f>
        <v>#N/A</v>
      </c>
      <c r="AI2533" s="5" t="str">
        <f t="shared" si="497"/>
        <v/>
      </c>
    </row>
    <row r="2534" spans="3:35">
      <c r="C2534" s="246" t="s">
        <v>1324</v>
      </c>
      <c r="D2534" s="246" t="s">
        <v>1085</v>
      </c>
      <c r="E2534" s="246" t="s">
        <v>1135</v>
      </c>
      <c r="F2534" s="246" t="s">
        <v>1136</v>
      </c>
      <c r="G2534" s="246">
        <v>2019</v>
      </c>
      <c r="H2534" s="246">
        <v>6</v>
      </c>
      <c r="I2534" s="246">
        <v>24</v>
      </c>
      <c r="J2534" s="246">
        <v>2</v>
      </c>
      <c r="K2534" s="246" t="s">
        <v>1137</v>
      </c>
      <c r="L2534" s="247">
        <v>1</v>
      </c>
      <c r="M2534" s="246">
        <v>241359</v>
      </c>
      <c r="N2534" s="246">
        <v>2574477</v>
      </c>
      <c r="O2534" s="246">
        <v>6</v>
      </c>
      <c r="P2534" s="246">
        <v>41</v>
      </c>
      <c r="Q2534" s="246">
        <v>0</v>
      </c>
      <c r="R2534" s="246"/>
      <c r="S2534" s="246" t="s">
        <v>90</v>
      </c>
      <c r="T2534" s="246" t="s">
        <v>30</v>
      </c>
      <c r="U2534" s="246"/>
      <c r="V2534" t="str">
        <f>INDEX(樣區!H:H,MATCH(F2534,樣區!E:E,0))</f>
        <v>4月,6月</v>
      </c>
      <c r="W2534" s="3" t="str">
        <f t="shared" si="489"/>
        <v>Y</v>
      </c>
      <c r="X2534" s="3" t="str">
        <f t="shared" si="490"/>
        <v/>
      </c>
      <c r="Y2534" s="3" t="str">
        <f t="shared" si="491"/>
        <v/>
      </c>
      <c r="Z2534" s="3" t="str">
        <f t="shared" si="492"/>
        <v/>
      </c>
      <c r="AA2534" s="3" t="str">
        <f t="shared" si="493"/>
        <v/>
      </c>
      <c r="AB2534" s="249" t="str">
        <f t="shared" si="494"/>
        <v/>
      </c>
      <c r="AC2534" s="3" t="str">
        <f t="shared" si="495"/>
        <v/>
      </c>
      <c r="AD2534" s="5" t="str">
        <f t="shared" ref="AD2534:AD2597" si="501">IF(ISBLANK(O2534),"需記錄時間",IFERROR(IF((AI2534-TIME(0,5,59))&lt;0,"需計滿6分鐘",""),""))</f>
        <v/>
      </c>
      <c r="AE2534" s="3" t="str">
        <f t="shared" si="496"/>
        <v/>
      </c>
      <c r="AF2534" s="3"/>
      <c r="AH2534">
        <f>MATCH(ROUND(M2534,0)&amp;ROUND(N2534,0),樣點!N:N,0)</f>
        <v>557</v>
      </c>
      <c r="AI2534" s="5">
        <f t="shared" si="497"/>
        <v>1.1111111030913889E-2</v>
      </c>
    </row>
    <row r="2535" spans="3:35">
      <c r="C2535" s="246" t="s">
        <v>1324</v>
      </c>
      <c r="D2535" s="246" t="s">
        <v>1085</v>
      </c>
      <c r="E2535" s="246" t="s">
        <v>1135</v>
      </c>
      <c r="F2535" s="246" t="s">
        <v>1136</v>
      </c>
      <c r="G2535" s="246">
        <v>2019</v>
      </c>
      <c r="H2535" s="246">
        <v>6</v>
      </c>
      <c r="I2535" s="246">
        <v>24</v>
      </c>
      <c r="J2535" s="246">
        <v>2</v>
      </c>
      <c r="K2535" s="246" t="s">
        <v>1137</v>
      </c>
      <c r="L2535" s="247">
        <v>2</v>
      </c>
      <c r="M2535" s="246">
        <v>241384</v>
      </c>
      <c r="N2535" s="246">
        <v>2574707</v>
      </c>
      <c r="O2535" s="246">
        <v>6</v>
      </c>
      <c r="P2535" s="246">
        <v>57</v>
      </c>
      <c r="Q2535" s="246">
        <v>0</v>
      </c>
      <c r="R2535" s="246"/>
      <c r="S2535" s="246" t="s">
        <v>90</v>
      </c>
      <c r="T2535" s="246" t="s">
        <v>30</v>
      </c>
      <c r="U2535" s="246"/>
      <c r="V2535" t="str">
        <f>INDEX(樣區!H:H,MATCH(F2535,樣區!E:E,0))</f>
        <v>4月,6月</v>
      </c>
      <c r="W2535" s="3" t="str">
        <f t="shared" si="489"/>
        <v>Y</v>
      </c>
      <c r="X2535" s="3" t="str">
        <f t="shared" si="490"/>
        <v/>
      </c>
      <c r="Y2535" s="3" t="str">
        <f t="shared" si="491"/>
        <v/>
      </c>
      <c r="Z2535" s="3" t="str">
        <f t="shared" si="492"/>
        <v/>
      </c>
      <c r="AA2535" s="3" t="str">
        <f t="shared" si="493"/>
        <v/>
      </c>
      <c r="AB2535" s="249" t="str">
        <f t="shared" si="494"/>
        <v/>
      </c>
      <c r="AC2535" s="3" t="str">
        <f t="shared" si="495"/>
        <v/>
      </c>
      <c r="AD2535" s="5" t="str">
        <f t="shared" si="501"/>
        <v/>
      </c>
      <c r="AE2535" s="3" t="str">
        <f t="shared" si="496"/>
        <v/>
      </c>
      <c r="AF2535" s="3"/>
      <c r="AH2535">
        <f>MATCH(ROUND(M2535,0)&amp;ROUND(N2535,0),樣點!N:N,0)</f>
        <v>558</v>
      </c>
      <c r="AI2535" s="5">
        <f t="shared" si="497"/>
        <v>1.5277777973096818E-2</v>
      </c>
    </row>
    <row r="2536" spans="3:35">
      <c r="C2536" s="246" t="s">
        <v>1324</v>
      </c>
      <c r="D2536" s="246" t="s">
        <v>1085</v>
      </c>
      <c r="E2536" s="246" t="s">
        <v>1135</v>
      </c>
      <c r="F2536" s="246" t="s">
        <v>1136</v>
      </c>
      <c r="G2536" s="246">
        <v>2019</v>
      </c>
      <c r="H2536" s="246">
        <v>6</v>
      </c>
      <c r="I2536" s="246">
        <v>24</v>
      </c>
      <c r="J2536" s="246">
        <v>2</v>
      </c>
      <c r="K2536" s="246" t="s">
        <v>1137</v>
      </c>
      <c r="L2536" s="247">
        <v>3</v>
      </c>
      <c r="M2536" s="246">
        <v>241460</v>
      </c>
      <c r="N2536" s="246">
        <v>2574903</v>
      </c>
      <c r="O2536" s="246">
        <v>7</v>
      </c>
      <c r="P2536" s="246">
        <v>19</v>
      </c>
      <c r="Q2536" s="246">
        <v>1</v>
      </c>
      <c r="R2536" s="246" t="s">
        <v>43</v>
      </c>
      <c r="S2536" s="246" t="s">
        <v>90</v>
      </c>
      <c r="T2536" s="246" t="s">
        <v>54</v>
      </c>
      <c r="U2536" s="246" t="s">
        <v>674</v>
      </c>
      <c r="V2536" t="str">
        <f>INDEX(樣區!H:H,MATCH(F2536,樣區!E:E,0))</f>
        <v>4月,6月</v>
      </c>
      <c r="W2536" s="3" t="str">
        <f t="shared" si="489"/>
        <v>Y</v>
      </c>
      <c r="X2536" s="3" t="str">
        <f t="shared" si="490"/>
        <v/>
      </c>
      <c r="Y2536" s="3" t="str">
        <f t="shared" si="491"/>
        <v/>
      </c>
      <c r="Z2536" s="3" t="str">
        <f t="shared" si="492"/>
        <v/>
      </c>
      <c r="AA2536" s="3" t="str">
        <f t="shared" si="493"/>
        <v/>
      </c>
      <c r="AB2536" s="249" t="str">
        <f t="shared" si="494"/>
        <v/>
      </c>
      <c r="AC2536" s="3" t="str">
        <f t="shared" si="495"/>
        <v/>
      </c>
      <c r="AD2536" s="5" t="str">
        <f t="shared" si="501"/>
        <v/>
      </c>
      <c r="AE2536" s="3" t="str">
        <f t="shared" si="496"/>
        <v>有搖樹行為應為猴群</v>
      </c>
      <c r="AF2536" s="3"/>
      <c r="AH2536">
        <f>MATCH(ROUND(M2536,0)&amp;ROUND(N2536,0),樣點!N:N,0)</f>
        <v>559</v>
      </c>
      <c r="AI2536" s="5">
        <f t="shared" si="497"/>
        <v>9.0277770068496466E-3</v>
      </c>
    </row>
    <row r="2537" spans="3:35">
      <c r="C2537" s="246" t="s">
        <v>1324</v>
      </c>
      <c r="D2537" s="246" t="s">
        <v>1085</v>
      </c>
      <c r="E2537" s="246" t="s">
        <v>1135</v>
      </c>
      <c r="F2537" s="246" t="s">
        <v>1136</v>
      </c>
      <c r="G2537" s="246">
        <v>2019</v>
      </c>
      <c r="H2537" s="246">
        <v>6</v>
      </c>
      <c r="I2537" s="246">
        <v>24</v>
      </c>
      <c r="J2537" s="246">
        <v>2</v>
      </c>
      <c r="K2537" s="246" t="s">
        <v>1137</v>
      </c>
      <c r="L2537" s="247">
        <v>5</v>
      </c>
      <c r="M2537" s="246">
        <v>241541</v>
      </c>
      <c r="N2537" s="246">
        <v>2575095</v>
      </c>
      <c r="O2537" s="246">
        <v>7</v>
      </c>
      <c r="P2537" s="246">
        <v>32</v>
      </c>
      <c r="Q2537" s="246">
        <v>2</v>
      </c>
      <c r="R2537" s="246" t="s">
        <v>43</v>
      </c>
      <c r="S2537" s="246" t="s">
        <v>44</v>
      </c>
      <c r="T2537" s="246" t="s">
        <v>54</v>
      </c>
      <c r="U2537" s="246"/>
      <c r="V2537" t="str">
        <f>INDEX(樣區!H:H,MATCH(F2537,樣區!E:E,0))</f>
        <v>4月,6月</v>
      </c>
      <c r="W2537" s="3" t="str">
        <f t="shared" si="489"/>
        <v>Y</v>
      </c>
      <c r="X2537" s="3" t="str">
        <f t="shared" si="490"/>
        <v/>
      </c>
      <c r="Y2537" s="3" t="str">
        <f t="shared" si="491"/>
        <v/>
      </c>
      <c r="Z2537" s="3" t="str">
        <f t="shared" si="492"/>
        <v/>
      </c>
      <c r="AA2537" s="3" t="str">
        <f t="shared" si="493"/>
        <v/>
      </c>
      <c r="AB2537" s="249" t="str">
        <f t="shared" si="494"/>
        <v/>
      </c>
      <c r="AC2537" s="3" t="str">
        <f t="shared" si="495"/>
        <v/>
      </c>
      <c r="AD2537" s="5" t="str">
        <f t="shared" si="501"/>
        <v/>
      </c>
      <c r="AE2537" s="3" t="str">
        <f t="shared" si="496"/>
        <v/>
      </c>
      <c r="AF2537" s="3"/>
      <c r="AH2537">
        <f>MATCH(ROUND(M2537,0)&amp;ROUND(N2537,0),樣點!N:N,0)</f>
        <v>560</v>
      </c>
      <c r="AI2537" s="5">
        <f t="shared" si="497"/>
        <v>1.1111112020444125E-2</v>
      </c>
    </row>
    <row r="2538" spans="3:35">
      <c r="C2538" s="246" t="s">
        <v>1324</v>
      </c>
      <c r="D2538" s="246" t="s">
        <v>1085</v>
      </c>
      <c r="E2538" s="246" t="s">
        <v>1135</v>
      </c>
      <c r="F2538" s="246" t="s">
        <v>1136</v>
      </c>
      <c r="G2538" s="246">
        <v>2019</v>
      </c>
      <c r="H2538" s="246">
        <v>6</v>
      </c>
      <c r="I2538" s="246">
        <v>24</v>
      </c>
      <c r="J2538" s="246">
        <v>2</v>
      </c>
      <c r="K2538" s="246" t="s">
        <v>1137</v>
      </c>
      <c r="L2538" s="247">
        <v>6</v>
      </c>
      <c r="M2538" s="246">
        <v>241537</v>
      </c>
      <c r="N2538" s="246">
        <v>2575301</v>
      </c>
      <c r="O2538" s="246">
        <v>7</v>
      </c>
      <c r="P2538" s="246">
        <v>48</v>
      </c>
      <c r="Q2538" s="246">
        <v>0</v>
      </c>
      <c r="R2538" s="246"/>
      <c r="S2538" s="246" t="s">
        <v>90</v>
      </c>
      <c r="T2538" s="246" t="s">
        <v>54</v>
      </c>
      <c r="U2538" s="246"/>
      <c r="V2538" t="str">
        <f>INDEX(樣區!H:H,MATCH(F2538,樣區!E:E,0))</f>
        <v>4月,6月</v>
      </c>
      <c r="W2538" s="3" t="str">
        <f t="shared" si="489"/>
        <v>Y</v>
      </c>
      <c r="X2538" s="3" t="str">
        <f t="shared" si="490"/>
        <v/>
      </c>
      <c r="Y2538" s="3" t="str">
        <f t="shared" si="491"/>
        <v/>
      </c>
      <c r="Z2538" s="3" t="str">
        <f t="shared" si="492"/>
        <v/>
      </c>
      <c r="AA2538" s="3" t="str">
        <f t="shared" si="493"/>
        <v/>
      </c>
      <c r="AB2538" s="249" t="str">
        <f t="shared" si="494"/>
        <v/>
      </c>
      <c r="AC2538" s="3" t="str">
        <f t="shared" si="495"/>
        <v/>
      </c>
      <c r="AD2538" s="5" t="str">
        <f t="shared" si="501"/>
        <v/>
      </c>
      <c r="AE2538" s="3" t="str">
        <f t="shared" si="496"/>
        <v/>
      </c>
      <c r="AF2538" s="3"/>
      <c r="AH2538">
        <f>MATCH(ROUND(M2538,0)&amp;ROUND(N2538,0),樣點!N:N,0)</f>
        <v>561</v>
      </c>
      <c r="AI2538" s="5">
        <f t="shared" si="497"/>
        <v>6.2499999767169356E-3</v>
      </c>
    </row>
    <row r="2539" spans="3:35">
      <c r="C2539" s="246" t="s">
        <v>1324</v>
      </c>
      <c r="D2539" s="246" t="s">
        <v>1085</v>
      </c>
      <c r="E2539" s="246" t="s">
        <v>1135</v>
      </c>
      <c r="F2539" s="246" t="s">
        <v>1136</v>
      </c>
      <c r="G2539" s="246">
        <v>2019</v>
      </c>
      <c r="H2539" s="246">
        <v>6</v>
      </c>
      <c r="I2539" s="246">
        <v>24</v>
      </c>
      <c r="J2539" s="246">
        <v>2</v>
      </c>
      <c r="K2539" s="246" t="s">
        <v>1137</v>
      </c>
      <c r="L2539" s="247">
        <v>7</v>
      </c>
      <c r="M2539" s="246">
        <v>241647</v>
      </c>
      <c r="N2539" s="246">
        <v>2575480</v>
      </c>
      <c r="O2539" s="246">
        <v>7</v>
      </c>
      <c r="P2539" s="246">
        <v>57</v>
      </c>
      <c r="Q2539" s="246">
        <v>0</v>
      </c>
      <c r="R2539" s="246"/>
      <c r="S2539" s="246" t="s">
        <v>90</v>
      </c>
      <c r="T2539" s="246" t="s">
        <v>54</v>
      </c>
      <c r="U2539" s="246"/>
      <c r="V2539" t="str">
        <f>INDEX(樣區!H:H,MATCH(F2539,樣區!E:E,0))</f>
        <v>4月,6月</v>
      </c>
      <c r="W2539" s="3" t="str">
        <f t="shared" si="489"/>
        <v>Y</v>
      </c>
      <c r="X2539" s="3" t="str">
        <f t="shared" si="490"/>
        <v/>
      </c>
      <c r="Y2539" s="3" t="str">
        <f t="shared" si="491"/>
        <v/>
      </c>
      <c r="Z2539" s="3" t="str">
        <f t="shared" si="492"/>
        <v/>
      </c>
      <c r="AA2539" s="3" t="str">
        <f t="shared" si="493"/>
        <v/>
      </c>
      <c r="AB2539" s="249" t="str">
        <f t="shared" si="494"/>
        <v/>
      </c>
      <c r="AC2539" s="3" t="str">
        <f t="shared" si="495"/>
        <v/>
      </c>
      <c r="AD2539" s="5" t="str">
        <f t="shared" si="501"/>
        <v/>
      </c>
      <c r="AE2539" s="3" t="str">
        <f t="shared" si="496"/>
        <v/>
      </c>
      <c r="AF2539" s="3"/>
      <c r="AH2539">
        <f>MATCH(ROUND(M2539,0)&amp;ROUND(N2539,0),樣點!N:N,0)</f>
        <v>562</v>
      </c>
      <c r="AI2539" s="5" t="str">
        <f t="shared" si="497"/>
        <v/>
      </c>
    </row>
    <row r="2540" spans="3:35">
      <c r="C2540" s="246" t="s">
        <v>1324</v>
      </c>
      <c r="D2540" s="246" t="s">
        <v>1085</v>
      </c>
      <c r="E2540" s="246" t="s">
        <v>1086</v>
      </c>
      <c r="F2540" s="246" t="s">
        <v>1087</v>
      </c>
      <c r="G2540" s="246">
        <v>2019</v>
      </c>
      <c r="H2540" s="246">
        <v>6</v>
      </c>
      <c r="I2540" s="246">
        <v>6</v>
      </c>
      <c r="J2540" s="246">
        <v>2</v>
      </c>
      <c r="K2540" s="246" t="s">
        <v>1088</v>
      </c>
      <c r="L2540" s="247">
        <v>1</v>
      </c>
      <c r="M2540" s="246">
        <v>241771</v>
      </c>
      <c r="N2540" s="246">
        <v>2573044</v>
      </c>
      <c r="O2540" s="246">
        <v>8</v>
      </c>
      <c r="P2540" s="246">
        <v>23</v>
      </c>
      <c r="Q2540" s="246">
        <v>0</v>
      </c>
      <c r="R2540" s="246"/>
      <c r="S2540" s="246" t="s">
        <v>90</v>
      </c>
      <c r="T2540" s="246" t="s">
        <v>32</v>
      </c>
      <c r="U2540" s="246"/>
      <c r="V2540" t="str">
        <f>INDEX(樣區!H:H,MATCH(F2540,樣區!E:E,0))</f>
        <v>4月,6月</v>
      </c>
      <c r="W2540" s="3" t="str">
        <f t="shared" si="489"/>
        <v>Y</v>
      </c>
      <c r="X2540" s="3" t="str">
        <f t="shared" si="490"/>
        <v/>
      </c>
      <c r="Y2540" s="3" t="str">
        <f t="shared" si="491"/>
        <v/>
      </c>
      <c r="Z2540" s="3" t="str">
        <f t="shared" si="492"/>
        <v/>
      </c>
      <c r="AA2540" s="3" t="str">
        <f t="shared" si="493"/>
        <v/>
      </c>
      <c r="AB2540" s="249" t="str">
        <f t="shared" si="494"/>
        <v/>
      </c>
      <c r="AC2540" s="3" t="str">
        <f t="shared" si="495"/>
        <v/>
      </c>
      <c r="AD2540" s="5" t="str">
        <f t="shared" si="501"/>
        <v/>
      </c>
      <c r="AE2540" s="3" t="str">
        <f t="shared" si="496"/>
        <v/>
      </c>
      <c r="AF2540" s="3"/>
      <c r="AH2540">
        <f>MATCH(ROUND(M2540,0)&amp;ROUND(N2540,0),樣點!N:N,0)</f>
        <v>563</v>
      </c>
      <c r="AI2540" s="5">
        <f t="shared" si="497"/>
        <v>4.8611109959892929E-3</v>
      </c>
    </row>
    <row r="2541" spans="3:35">
      <c r="C2541" s="246" t="s">
        <v>1324</v>
      </c>
      <c r="D2541" s="246" t="s">
        <v>1085</v>
      </c>
      <c r="E2541" s="246" t="s">
        <v>1086</v>
      </c>
      <c r="F2541" s="246" t="s">
        <v>1087</v>
      </c>
      <c r="G2541" s="246">
        <v>2019</v>
      </c>
      <c r="H2541" s="246">
        <v>6</v>
      </c>
      <c r="I2541" s="246">
        <v>6</v>
      </c>
      <c r="J2541" s="246">
        <v>2</v>
      </c>
      <c r="K2541" s="246" t="s">
        <v>1088</v>
      </c>
      <c r="L2541" s="247">
        <v>2</v>
      </c>
      <c r="M2541" s="246">
        <v>241803</v>
      </c>
      <c r="N2541" s="246">
        <v>2572812</v>
      </c>
      <c r="O2541" s="246">
        <v>8</v>
      </c>
      <c r="P2541" s="246">
        <v>30</v>
      </c>
      <c r="Q2541" s="246">
        <v>0</v>
      </c>
      <c r="R2541" s="246"/>
      <c r="S2541" s="246" t="s">
        <v>90</v>
      </c>
      <c r="T2541" s="246" t="s">
        <v>32</v>
      </c>
      <c r="U2541" s="246"/>
      <c r="V2541" t="str">
        <f>INDEX(樣區!H:H,MATCH(F2541,樣區!E:E,0))</f>
        <v>4月,6月</v>
      </c>
      <c r="W2541" s="3" t="str">
        <f t="shared" si="489"/>
        <v>Y</v>
      </c>
      <c r="X2541" s="3" t="str">
        <f t="shared" si="490"/>
        <v/>
      </c>
      <c r="Y2541" s="3" t="str">
        <f t="shared" si="491"/>
        <v/>
      </c>
      <c r="Z2541" s="3" t="str">
        <f t="shared" si="492"/>
        <v/>
      </c>
      <c r="AA2541" s="3" t="str">
        <f t="shared" si="493"/>
        <v/>
      </c>
      <c r="AB2541" s="249" t="str">
        <f t="shared" si="494"/>
        <v/>
      </c>
      <c r="AC2541" s="3" t="str">
        <f t="shared" si="495"/>
        <v/>
      </c>
      <c r="AD2541" s="5" t="str">
        <f t="shared" si="501"/>
        <v/>
      </c>
      <c r="AE2541" s="3" t="str">
        <f t="shared" si="496"/>
        <v/>
      </c>
      <c r="AF2541" s="3"/>
      <c r="AH2541">
        <f>MATCH(ROUND(M2541,0)&amp;ROUND(N2541,0),樣點!N:N,0)</f>
        <v>564</v>
      </c>
      <c r="AI2541" s="5">
        <f t="shared" si="497"/>
        <v>4.8611109959892929E-3</v>
      </c>
    </row>
    <row r="2542" spans="3:35">
      <c r="C2542" s="246" t="s">
        <v>1324</v>
      </c>
      <c r="D2542" s="246" t="s">
        <v>1085</v>
      </c>
      <c r="E2542" s="246" t="s">
        <v>1086</v>
      </c>
      <c r="F2542" s="246" t="s">
        <v>1087</v>
      </c>
      <c r="G2542" s="246">
        <v>2019</v>
      </c>
      <c r="H2542" s="246">
        <v>6</v>
      </c>
      <c r="I2542" s="246">
        <v>6</v>
      </c>
      <c r="J2542" s="246">
        <v>2</v>
      </c>
      <c r="K2542" s="246" t="s">
        <v>1088</v>
      </c>
      <c r="L2542" s="247">
        <v>3</v>
      </c>
      <c r="M2542" s="246">
        <v>241952</v>
      </c>
      <c r="N2542" s="246">
        <v>2572940</v>
      </c>
      <c r="O2542" s="246">
        <v>8</v>
      </c>
      <c r="P2542" s="246">
        <v>37</v>
      </c>
      <c r="Q2542" s="246">
        <v>0</v>
      </c>
      <c r="R2542" s="246"/>
      <c r="S2542" s="246" t="s">
        <v>90</v>
      </c>
      <c r="T2542" s="246" t="s">
        <v>32</v>
      </c>
      <c r="U2542" s="246"/>
      <c r="V2542" t="str">
        <f>INDEX(樣區!H:H,MATCH(F2542,樣區!E:E,0))</f>
        <v>4月,6月</v>
      </c>
      <c r="W2542" s="3" t="str">
        <f t="shared" si="489"/>
        <v>Y</v>
      </c>
      <c r="X2542" s="3" t="str">
        <f t="shared" si="490"/>
        <v/>
      </c>
      <c r="Y2542" s="3" t="str">
        <f t="shared" si="491"/>
        <v/>
      </c>
      <c r="Z2542" s="3" t="str">
        <f t="shared" si="492"/>
        <v/>
      </c>
      <c r="AA2542" s="3" t="str">
        <f t="shared" si="493"/>
        <v/>
      </c>
      <c r="AB2542" s="249" t="str">
        <f t="shared" si="494"/>
        <v/>
      </c>
      <c r="AC2542" s="3" t="str">
        <f t="shared" si="495"/>
        <v/>
      </c>
      <c r="AD2542" s="5" t="str">
        <f t="shared" si="501"/>
        <v/>
      </c>
      <c r="AE2542" s="3" t="str">
        <f t="shared" si="496"/>
        <v/>
      </c>
      <c r="AF2542" s="3"/>
      <c r="AH2542">
        <f>MATCH(ROUND(M2542,0)&amp;ROUND(N2542,0),樣點!N:N,0)</f>
        <v>565</v>
      </c>
      <c r="AI2542" s="5">
        <f t="shared" si="497"/>
        <v>4.8611109959892929E-3</v>
      </c>
    </row>
    <row r="2543" spans="3:35">
      <c r="C2543" s="246" t="s">
        <v>1324</v>
      </c>
      <c r="D2543" s="246" t="s">
        <v>1085</v>
      </c>
      <c r="E2543" s="246" t="s">
        <v>1086</v>
      </c>
      <c r="F2543" s="246" t="s">
        <v>1087</v>
      </c>
      <c r="G2543" s="246">
        <v>2019</v>
      </c>
      <c r="H2543" s="246">
        <v>6</v>
      </c>
      <c r="I2543" s="246">
        <v>6</v>
      </c>
      <c r="J2543" s="246">
        <v>2</v>
      </c>
      <c r="K2543" s="246" t="s">
        <v>1088</v>
      </c>
      <c r="L2543" s="247">
        <v>5</v>
      </c>
      <c r="M2543" s="246">
        <v>241910</v>
      </c>
      <c r="N2543" s="246">
        <v>2573334</v>
      </c>
      <c r="O2543" s="246">
        <v>8</v>
      </c>
      <c r="P2543" s="246">
        <v>44</v>
      </c>
      <c r="Q2543" s="246">
        <v>0</v>
      </c>
      <c r="R2543" s="246"/>
      <c r="S2543" s="246" t="s">
        <v>90</v>
      </c>
      <c r="T2543" s="246" t="s">
        <v>32</v>
      </c>
      <c r="U2543" s="246"/>
      <c r="V2543" t="str">
        <f>INDEX(樣區!H:H,MATCH(F2543,樣區!E:E,0))</f>
        <v>4月,6月</v>
      </c>
      <c r="W2543" s="3" t="str">
        <f t="shared" si="489"/>
        <v>Y</v>
      </c>
      <c r="X2543" s="3" t="str">
        <f t="shared" si="490"/>
        <v/>
      </c>
      <c r="Y2543" s="3" t="str">
        <f t="shared" si="491"/>
        <v/>
      </c>
      <c r="Z2543" s="3" t="str">
        <f t="shared" si="492"/>
        <v/>
      </c>
      <c r="AA2543" s="3" t="str">
        <f t="shared" si="493"/>
        <v/>
      </c>
      <c r="AB2543" s="249" t="str">
        <f t="shared" si="494"/>
        <v/>
      </c>
      <c r="AC2543" s="3" t="str">
        <f t="shared" si="495"/>
        <v/>
      </c>
      <c r="AD2543" s="5" t="str">
        <f t="shared" si="501"/>
        <v/>
      </c>
      <c r="AE2543" s="3" t="str">
        <f t="shared" si="496"/>
        <v/>
      </c>
      <c r="AF2543" s="3"/>
      <c r="AH2543">
        <f>MATCH(ROUND(M2543,0)&amp;ROUND(N2543,0),樣點!N:N,0)</f>
        <v>566</v>
      </c>
      <c r="AI2543" s="5">
        <f t="shared" si="497"/>
        <v>4.8611120437271893E-3</v>
      </c>
    </row>
    <row r="2544" spans="3:35">
      <c r="C2544" s="246" t="s">
        <v>1324</v>
      </c>
      <c r="D2544" s="246" t="s">
        <v>1085</v>
      </c>
      <c r="E2544" s="246" t="s">
        <v>1086</v>
      </c>
      <c r="F2544" s="246" t="s">
        <v>1087</v>
      </c>
      <c r="G2544" s="246">
        <v>2019</v>
      </c>
      <c r="H2544" s="246">
        <v>6</v>
      </c>
      <c r="I2544" s="246">
        <v>6</v>
      </c>
      <c r="J2544" s="246">
        <v>2</v>
      </c>
      <c r="K2544" s="246" t="s">
        <v>1088</v>
      </c>
      <c r="L2544" s="247">
        <v>6</v>
      </c>
      <c r="M2544" s="246">
        <v>242088</v>
      </c>
      <c r="N2544" s="246">
        <v>2573430</v>
      </c>
      <c r="O2544" s="246">
        <v>8</v>
      </c>
      <c r="P2544" s="246">
        <v>51</v>
      </c>
      <c r="Q2544" s="246">
        <v>0</v>
      </c>
      <c r="R2544" s="246"/>
      <c r="S2544" s="246" t="s">
        <v>90</v>
      </c>
      <c r="T2544" s="246" t="s">
        <v>32</v>
      </c>
      <c r="U2544" s="246"/>
      <c r="V2544" t="str">
        <f>INDEX(樣區!H:H,MATCH(F2544,樣區!E:E,0))</f>
        <v>4月,6月</v>
      </c>
      <c r="W2544" s="3" t="str">
        <f t="shared" si="489"/>
        <v>Y</v>
      </c>
      <c r="X2544" s="3" t="str">
        <f t="shared" si="490"/>
        <v/>
      </c>
      <c r="Y2544" s="3" t="str">
        <f t="shared" si="491"/>
        <v/>
      </c>
      <c r="Z2544" s="3" t="str">
        <f t="shared" si="492"/>
        <v/>
      </c>
      <c r="AA2544" s="3" t="str">
        <f t="shared" si="493"/>
        <v/>
      </c>
      <c r="AB2544" s="249" t="str">
        <f t="shared" si="494"/>
        <v/>
      </c>
      <c r="AC2544" s="3" t="str">
        <f t="shared" si="495"/>
        <v/>
      </c>
      <c r="AD2544" s="5" t="str">
        <f t="shared" si="501"/>
        <v/>
      </c>
      <c r="AE2544" s="3" t="str">
        <f t="shared" si="496"/>
        <v/>
      </c>
      <c r="AF2544" s="3"/>
      <c r="AH2544">
        <f>MATCH(ROUND(M2544,0)&amp;ROUND(N2544,0),樣點!N:N,0)</f>
        <v>567</v>
      </c>
      <c r="AI2544" s="5" t="str">
        <f t="shared" si="497"/>
        <v/>
      </c>
    </row>
    <row r="2545" spans="3:35">
      <c r="C2545" s="246" t="s">
        <v>1324</v>
      </c>
      <c r="D2545" s="246" t="s">
        <v>1085</v>
      </c>
      <c r="E2545" s="246" t="s">
        <v>1089</v>
      </c>
      <c r="F2545" s="246" t="s">
        <v>1090</v>
      </c>
      <c r="G2545" s="246">
        <v>2019</v>
      </c>
      <c r="H2545" s="246">
        <v>5</v>
      </c>
      <c r="I2545" s="246">
        <v>15</v>
      </c>
      <c r="J2545" s="246">
        <v>2</v>
      </c>
      <c r="K2545" s="246" t="s">
        <v>1091</v>
      </c>
      <c r="L2545" s="247">
        <v>1</v>
      </c>
      <c r="M2545" s="246">
        <v>200663</v>
      </c>
      <c r="N2545" s="246">
        <v>2551468</v>
      </c>
      <c r="O2545" s="246">
        <v>8</v>
      </c>
      <c r="P2545" s="246">
        <v>49</v>
      </c>
      <c r="Q2545" s="246">
        <v>0</v>
      </c>
      <c r="R2545" s="246"/>
      <c r="S2545" s="246" t="s">
        <v>90</v>
      </c>
      <c r="T2545" s="246" t="s">
        <v>32</v>
      </c>
      <c r="U2545" s="246"/>
      <c r="V2545" t="str">
        <f>INDEX(樣區!H:H,MATCH(F2545,樣區!E:E,0))</f>
        <v>3月,5月</v>
      </c>
      <c r="W2545" s="3" t="str">
        <f t="shared" si="489"/>
        <v>Y</v>
      </c>
      <c r="X2545" s="3" t="str">
        <f t="shared" si="490"/>
        <v/>
      </c>
      <c r="Y2545" s="3" t="str">
        <f t="shared" si="491"/>
        <v/>
      </c>
      <c r="Z2545" s="3" t="str">
        <f t="shared" si="492"/>
        <v/>
      </c>
      <c r="AA2545" s="3" t="str">
        <f t="shared" si="493"/>
        <v/>
      </c>
      <c r="AB2545" s="249" t="str">
        <f t="shared" si="494"/>
        <v/>
      </c>
      <c r="AC2545" s="3" t="str">
        <f t="shared" si="495"/>
        <v/>
      </c>
      <c r="AD2545" s="5" t="str">
        <f t="shared" si="501"/>
        <v/>
      </c>
      <c r="AE2545" s="3" t="str">
        <f t="shared" si="496"/>
        <v/>
      </c>
      <c r="AF2545" s="3"/>
      <c r="AH2545">
        <f>MATCH(ROUND(M2545,0)&amp;ROUND(N2545,0),樣點!N:N,0)</f>
        <v>569</v>
      </c>
      <c r="AI2545" s="5">
        <f t="shared" si="497"/>
        <v>6.9444440305233002E-3</v>
      </c>
    </row>
    <row r="2546" spans="3:35">
      <c r="C2546" s="246" t="s">
        <v>1324</v>
      </c>
      <c r="D2546" s="246" t="s">
        <v>1085</v>
      </c>
      <c r="E2546" s="246" t="s">
        <v>1089</v>
      </c>
      <c r="F2546" s="246" t="s">
        <v>1090</v>
      </c>
      <c r="G2546" s="246">
        <v>2019</v>
      </c>
      <c r="H2546" s="246">
        <v>5</v>
      </c>
      <c r="I2546" s="246">
        <v>15</v>
      </c>
      <c r="J2546" s="246">
        <v>2</v>
      </c>
      <c r="K2546" s="246" t="s">
        <v>1091</v>
      </c>
      <c r="L2546" s="247">
        <v>2</v>
      </c>
      <c r="M2546" s="246">
        <v>200886</v>
      </c>
      <c r="N2546" s="246">
        <v>2551429</v>
      </c>
      <c r="O2546" s="246">
        <v>8</v>
      </c>
      <c r="P2546" s="246">
        <v>59</v>
      </c>
      <c r="Q2546" s="246">
        <v>0</v>
      </c>
      <c r="R2546" s="246"/>
      <c r="S2546" s="246" t="s">
        <v>90</v>
      </c>
      <c r="T2546" s="246" t="s">
        <v>31</v>
      </c>
      <c r="U2546" s="246"/>
      <c r="V2546" t="str">
        <f>INDEX(樣區!H:H,MATCH(F2546,樣區!E:E,0))</f>
        <v>3月,5月</v>
      </c>
      <c r="W2546" s="3" t="str">
        <f t="shared" si="489"/>
        <v>Y</v>
      </c>
      <c r="X2546" s="3" t="str">
        <f t="shared" si="490"/>
        <v/>
      </c>
      <c r="Y2546" s="3" t="str">
        <f t="shared" si="491"/>
        <v/>
      </c>
      <c r="Z2546" s="3" t="str">
        <f t="shared" si="492"/>
        <v/>
      </c>
      <c r="AA2546" s="3" t="str">
        <f t="shared" si="493"/>
        <v/>
      </c>
      <c r="AB2546" s="249" t="str">
        <f t="shared" si="494"/>
        <v/>
      </c>
      <c r="AC2546" s="3" t="str">
        <f t="shared" si="495"/>
        <v/>
      </c>
      <c r="AD2546" s="5" t="str">
        <f t="shared" si="501"/>
        <v/>
      </c>
      <c r="AE2546" s="3" t="str">
        <f t="shared" si="496"/>
        <v/>
      </c>
      <c r="AF2546" s="3"/>
      <c r="AH2546">
        <f>MATCH(ROUND(M2546,0)&amp;ROUND(N2546,0),樣點!N:N,0)</f>
        <v>570</v>
      </c>
      <c r="AI2546" s="5">
        <f t="shared" si="497"/>
        <v>6.2499999767169356E-3</v>
      </c>
    </row>
    <row r="2547" spans="3:35">
      <c r="C2547" s="246" t="s">
        <v>1324</v>
      </c>
      <c r="D2547" s="246" t="s">
        <v>1085</v>
      </c>
      <c r="E2547" s="246" t="s">
        <v>1089</v>
      </c>
      <c r="F2547" s="246" t="s">
        <v>1090</v>
      </c>
      <c r="G2547" s="246">
        <v>2019</v>
      </c>
      <c r="H2547" s="246">
        <v>5</v>
      </c>
      <c r="I2547" s="246">
        <v>15</v>
      </c>
      <c r="J2547" s="246">
        <v>2</v>
      </c>
      <c r="K2547" s="246" t="s">
        <v>1091</v>
      </c>
      <c r="L2547" s="247">
        <v>3</v>
      </c>
      <c r="M2547" s="246">
        <v>201075</v>
      </c>
      <c r="N2547" s="246">
        <v>2551398</v>
      </c>
      <c r="O2547" s="246">
        <v>9</v>
      </c>
      <c r="P2547" s="246">
        <v>8</v>
      </c>
      <c r="Q2547" s="246">
        <v>0</v>
      </c>
      <c r="R2547" s="246"/>
      <c r="S2547" s="246" t="s">
        <v>90</v>
      </c>
      <c r="T2547" s="246" t="s">
        <v>50</v>
      </c>
      <c r="U2547" s="246"/>
      <c r="V2547" t="str">
        <f>INDEX(樣區!H:H,MATCH(F2547,樣區!E:E,0))</f>
        <v>3月,5月</v>
      </c>
      <c r="W2547" s="3" t="str">
        <f t="shared" si="489"/>
        <v>Y</v>
      </c>
      <c r="X2547" s="3" t="str">
        <f t="shared" si="490"/>
        <v/>
      </c>
      <c r="Y2547" s="3" t="str">
        <f t="shared" si="491"/>
        <v/>
      </c>
      <c r="Z2547" s="3" t="str">
        <f t="shared" si="492"/>
        <v/>
      </c>
      <c r="AA2547" s="3" t="str">
        <f t="shared" si="493"/>
        <v/>
      </c>
      <c r="AB2547" s="249" t="str">
        <f t="shared" si="494"/>
        <v/>
      </c>
      <c r="AC2547" s="3" t="str">
        <f t="shared" si="495"/>
        <v/>
      </c>
      <c r="AD2547" s="5" t="str">
        <f t="shared" si="501"/>
        <v/>
      </c>
      <c r="AE2547" s="3" t="str">
        <f t="shared" si="496"/>
        <v/>
      </c>
      <c r="AF2547" s="3"/>
      <c r="AH2547">
        <f>MATCH(ROUND(M2547,0)&amp;ROUND(N2547,0),樣點!N:N,0)</f>
        <v>571</v>
      </c>
      <c r="AI2547" s="5">
        <f t="shared" si="497"/>
        <v>6.2500000349245965E-3</v>
      </c>
    </row>
    <row r="2548" spans="3:35">
      <c r="C2548" s="246" t="s">
        <v>1324</v>
      </c>
      <c r="D2548" s="246" t="s">
        <v>1085</v>
      </c>
      <c r="E2548" s="246" t="s">
        <v>1089</v>
      </c>
      <c r="F2548" s="246" t="s">
        <v>1090</v>
      </c>
      <c r="G2548" s="246">
        <v>2019</v>
      </c>
      <c r="H2548" s="246">
        <v>5</v>
      </c>
      <c r="I2548" s="246">
        <v>15</v>
      </c>
      <c r="J2548" s="246">
        <v>2</v>
      </c>
      <c r="K2548" s="246" t="s">
        <v>1091</v>
      </c>
      <c r="L2548" s="247">
        <v>4</v>
      </c>
      <c r="M2548" s="246">
        <v>201286</v>
      </c>
      <c r="N2548" s="246">
        <v>2551419</v>
      </c>
      <c r="O2548" s="246">
        <v>9</v>
      </c>
      <c r="P2548" s="246">
        <v>17</v>
      </c>
      <c r="Q2548" s="246">
        <v>0</v>
      </c>
      <c r="R2548" s="246"/>
      <c r="S2548" s="246" t="s">
        <v>90</v>
      </c>
      <c r="T2548" s="246" t="s">
        <v>32</v>
      </c>
      <c r="U2548" s="246"/>
      <c r="V2548" t="str">
        <f>INDEX(樣區!H:H,MATCH(F2548,樣區!E:E,0))</f>
        <v>3月,5月</v>
      </c>
      <c r="W2548" s="3" t="str">
        <f t="shared" si="489"/>
        <v>Y</v>
      </c>
      <c r="X2548" s="3" t="str">
        <f t="shared" si="490"/>
        <v/>
      </c>
      <c r="Y2548" s="3" t="str">
        <f t="shared" si="491"/>
        <v/>
      </c>
      <c r="Z2548" s="3" t="str">
        <f t="shared" si="492"/>
        <v/>
      </c>
      <c r="AA2548" s="3" t="str">
        <f t="shared" si="493"/>
        <v/>
      </c>
      <c r="AB2548" s="249" t="str">
        <f t="shared" si="494"/>
        <v/>
      </c>
      <c r="AC2548" s="3" t="str">
        <f t="shared" si="495"/>
        <v/>
      </c>
      <c r="AD2548" s="5" t="str">
        <f t="shared" si="501"/>
        <v/>
      </c>
      <c r="AE2548" s="3" t="str">
        <f t="shared" si="496"/>
        <v/>
      </c>
      <c r="AF2548" s="3"/>
      <c r="AH2548">
        <f>MATCH(ROUND(M2548,0)&amp;ROUND(N2548,0),樣點!N:N,0)</f>
        <v>572</v>
      </c>
      <c r="AI2548" s="5">
        <f t="shared" si="497"/>
        <v>5.555555981118232E-3</v>
      </c>
    </row>
    <row r="2549" spans="3:35">
      <c r="C2549" s="246" t="s">
        <v>1324</v>
      </c>
      <c r="D2549" s="246" t="s">
        <v>1085</v>
      </c>
      <c r="E2549" s="246" t="s">
        <v>1089</v>
      </c>
      <c r="F2549" s="246" t="s">
        <v>1090</v>
      </c>
      <c r="G2549" s="246">
        <v>2019</v>
      </c>
      <c r="H2549" s="246">
        <v>5</v>
      </c>
      <c r="I2549" s="246">
        <v>15</v>
      </c>
      <c r="J2549" s="246">
        <v>2</v>
      </c>
      <c r="K2549" s="246" t="s">
        <v>1091</v>
      </c>
      <c r="L2549" s="247">
        <v>5</v>
      </c>
      <c r="M2549" s="246">
        <v>201318</v>
      </c>
      <c r="N2549" s="246">
        <v>2551218</v>
      </c>
      <c r="O2549" s="246">
        <v>9</v>
      </c>
      <c r="P2549" s="246">
        <v>25</v>
      </c>
      <c r="Q2549" s="246">
        <v>0</v>
      </c>
      <c r="R2549" s="246"/>
      <c r="S2549" s="246" t="s">
        <v>90</v>
      </c>
      <c r="T2549" s="246" t="s">
        <v>31</v>
      </c>
      <c r="U2549" s="246"/>
      <c r="V2549" t="str">
        <f>INDEX(樣區!H:H,MATCH(F2549,樣區!E:E,0))</f>
        <v>3月,5月</v>
      </c>
      <c r="W2549" s="3" t="str">
        <f t="shared" si="489"/>
        <v>Y</v>
      </c>
      <c r="X2549" s="3" t="str">
        <f t="shared" si="490"/>
        <v/>
      </c>
      <c r="Y2549" s="3" t="str">
        <f t="shared" si="491"/>
        <v/>
      </c>
      <c r="Z2549" s="3" t="str">
        <f t="shared" si="492"/>
        <v/>
      </c>
      <c r="AA2549" s="3" t="str">
        <f t="shared" si="493"/>
        <v/>
      </c>
      <c r="AB2549" s="249" t="str">
        <f t="shared" si="494"/>
        <v/>
      </c>
      <c r="AC2549" s="3" t="str">
        <f t="shared" si="495"/>
        <v/>
      </c>
      <c r="AD2549" s="5" t="str">
        <f t="shared" si="501"/>
        <v/>
      </c>
      <c r="AE2549" s="3" t="str">
        <f t="shared" si="496"/>
        <v/>
      </c>
      <c r="AF2549" s="3"/>
      <c r="AH2549">
        <f>MATCH(ROUND(M2549,0)&amp;ROUND(N2549,0),樣點!N:N,0)</f>
        <v>573</v>
      </c>
      <c r="AI2549" s="5">
        <f t="shared" si="497"/>
        <v>5.5555549915879965E-3</v>
      </c>
    </row>
    <row r="2550" spans="3:35">
      <c r="C2550" s="246" t="s">
        <v>1324</v>
      </c>
      <c r="D2550" s="246" t="s">
        <v>1085</v>
      </c>
      <c r="E2550" s="246" t="s">
        <v>1089</v>
      </c>
      <c r="F2550" s="246" t="s">
        <v>1090</v>
      </c>
      <c r="G2550" s="246">
        <v>2019</v>
      </c>
      <c r="H2550" s="246">
        <v>5</v>
      </c>
      <c r="I2550" s="246">
        <v>15</v>
      </c>
      <c r="J2550" s="246">
        <v>2</v>
      </c>
      <c r="K2550" s="246" t="s">
        <v>1091</v>
      </c>
      <c r="L2550" s="247">
        <v>6</v>
      </c>
      <c r="M2550" s="246">
        <v>201521</v>
      </c>
      <c r="N2550" s="246">
        <v>2551266</v>
      </c>
      <c r="O2550" s="246">
        <v>9</v>
      </c>
      <c r="P2550" s="246">
        <v>33</v>
      </c>
      <c r="Q2550" s="246">
        <v>0</v>
      </c>
      <c r="R2550" s="246"/>
      <c r="S2550" s="246" t="s">
        <v>90</v>
      </c>
      <c r="T2550" s="246" t="s">
        <v>32</v>
      </c>
      <c r="U2550" s="246"/>
      <c r="V2550" t="str">
        <f>INDEX(樣區!H:H,MATCH(F2550,樣區!E:E,0))</f>
        <v>3月,5月</v>
      </c>
      <c r="W2550" s="3" t="str">
        <f t="shared" si="489"/>
        <v>Y</v>
      </c>
      <c r="X2550" s="3" t="str">
        <f t="shared" si="490"/>
        <v/>
      </c>
      <c r="Y2550" s="3" t="str">
        <f t="shared" si="491"/>
        <v/>
      </c>
      <c r="Z2550" s="3" t="str">
        <f t="shared" si="492"/>
        <v/>
      </c>
      <c r="AA2550" s="3" t="str">
        <f t="shared" si="493"/>
        <v/>
      </c>
      <c r="AB2550" s="249" t="str">
        <f t="shared" si="494"/>
        <v/>
      </c>
      <c r="AC2550" s="3" t="str">
        <f t="shared" si="495"/>
        <v/>
      </c>
      <c r="AD2550" s="5" t="str">
        <f t="shared" si="501"/>
        <v/>
      </c>
      <c r="AE2550" s="3" t="str">
        <f t="shared" si="496"/>
        <v/>
      </c>
      <c r="AF2550" s="3"/>
      <c r="AH2550">
        <f>MATCH(ROUND(M2550,0)&amp;ROUND(N2550,0),樣點!N:N,0)</f>
        <v>574</v>
      </c>
      <c r="AI2550" s="5" t="str">
        <f t="shared" si="497"/>
        <v/>
      </c>
    </row>
    <row r="2551" spans="3:35">
      <c r="C2551" s="246" t="s">
        <v>1324</v>
      </c>
      <c r="D2551" s="246" t="s">
        <v>1085</v>
      </c>
      <c r="E2551" s="246" t="s">
        <v>1092</v>
      </c>
      <c r="F2551" s="246" t="s">
        <v>1093</v>
      </c>
      <c r="G2551" s="246">
        <v>2019</v>
      </c>
      <c r="H2551" s="246">
        <v>5</v>
      </c>
      <c r="I2551" s="246">
        <v>31</v>
      </c>
      <c r="J2551" s="246">
        <v>2</v>
      </c>
      <c r="K2551" s="246" t="s">
        <v>1094</v>
      </c>
      <c r="L2551" s="247">
        <v>1</v>
      </c>
      <c r="M2551" s="246">
        <v>211306</v>
      </c>
      <c r="N2551" s="246">
        <v>2565566</v>
      </c>
      <c r="O2551" s="246">
        <v>9</v>
      </c>
      <c r="P2551" s="246">
        <v>35</v>
      </c>
      <c r="Q2551" s="246">
        <v>0</v>
      </c>
      <c r="R2551" s="246"/>
      <c r="S2551" s="246" t="s">
        <v>90</v>
      </c>
      <c r="T2551" s="246" t="s">
        <v>133</v>
      </c>
      <c r="U2551" s="246"/>
      <c r="V2551" t="str">
        <f>INDEX(樣區!H:H,MATCH(F2551,樣區!E:E,0))</f>
        <v>3月,5月</v>
      </c>
      <c r="W2551" s="3" t="str">
        <f t="shared" si="489"/>
        <v>Y</v>
      </c>
      <c r="X2551" s="3" t="str">
        <f t="shared" si="490"/>
        <v/>
      </c>
      <c r="Y2551" s="3" t="str">
        <f t="shared" si="491"/>
        <v/>
      </c>
      <c r="Z2551" s="3" t="str">
        <f t="shared" si="492"/>
        <v/>
      </c>
      <c r="AA2551" s="3" t="str">
        <f t="shared" si="493"/>
        <v/>
      </c>
      <c r="AB2551" s="249" t="str">
        <f t="shared" si="494"/>
        <v/>
      </c>
      <c r="AC2551" s="3" t="str">
        <f t="shared" si="495"/>
        <v/>
      </c>
      <c r="AD2551" s="5" t="str">
        <f t="shared" si="501"/>
        <v/>
      </c>
      <c r="AE2551" s="3" t="str">
        <f t="shared" si="496"/>
        <v/>
      </c>
      <c r="AF2551" s="3"/>
      <c r="AH2551">
        <f>MATCH(ROUND(M2551,0)&amp;ROUND(N2551,0),樣點!N:N,0)</f>
        <v>575</v>
      </c>
      <c r="AI2551" s="5">
        <f t="shared" si="497"/>
        <v>9.0277779963798821E-3</v>
      </c>
    </row>
    <row r="2552" spans="3:35">
      <c r="C2552" s="246" t="s">
        <v>1324</v>
      </c>
      <c r="D2552" s="246" t="s">
        <v>1085</v>
      </c>
      <c r="E2552" s="246" t="s">
        <v>1092</v>
      </c>
      <c r="F2552" s="246" t="s">
        <v>1093</v>
      </c>
      <c r="G2552" s="246">
        <v>2019</v>
      </c>
      <c r="H2552" s="246">
        <v>5</v>
      </c>
      <c r="I2552" s="246">
        <v>31</v>
      </c>
      <c r="J2552" s="246">
        <v>2</v>
      </c>
      <c r="K2552" s="246" t="s">
        <v>1094</v>
      </c>
      <c r="L2552" s="247">
        <v>2</v>
      </c>
      <c r="M2552" s="246">
        <v>211475</v>
      </c>
      <c r="N2552" s="246">
        <v>2565628</v>
      </c>
      <c r="O2552" s="246">
        <v>9</v>
      </c>
      <c r="P2552" s="246">
        <v>48</v>
      </c>
      <c r="Q2552" s="246">
        <v>0</v>
      </c>
      <c r="R2552" s="246"/>
      <c r="S2552" s="246" t="s">
        <v>90</v>
      </c>
      <c r="T2552" s="246" t="s">
        <v>133</v>
      </c>
      <c r="U2552" s="246"/>
      <c r="V2552" t="str">
        <f>INDEX(樣區!H:H,MATCH(F2552,樣區!E:E,0))</f>
        <v>3月,5月</v>
      </c>
      <c r="W2552" s="3" t="str">
        <f t="shared" si="489"/>
        <v>Y</v>
      </c>
      <c r="X2552" s="3" t="str">
        <f t="shared" si="490"/>
        <v/>
      </c>
      <c r="Y2552" s="3" t="str">
        <f t="shared" si="491"/>
        <v/>
      </c>
      <c r="Z2552" s="3" t="str">
        <f t="shared" si="492"/>
        <v/>
      </c>
      <c r="AA2552" s="3" t="str">
        <f t="shared" si="493"/>
        <v/>
      </c>
      <c r="AB2552" s="249" t="str">
        <f t="shared" si="494"/>
        <v/>
      </c>
      <c r="AC2552" s="3" t="str">
        <f t="shared" si="495"/>
        <v/>
      </c>
      <c r="AD2552" s="5" t="str">
        <f t="shared" si="501"/>
        <v/>
      </c>
      <c r="AE2552" s="3" t="str">
        <f t="shared" si="496"/>
        <v/>
      </c>
      <c r="AF2552" s="3"/>
      <c r="AH2552">
        <f>MATCH(ROUND(M2552,0)&amp;ROUND(N2552,0),樣點!N:N,0)</f>
        <v>576</v>
      </c>
      <c r="AI2552" s="5">
        <f t="shared" si="497"/>
        <v>1.1805555026512593E-2</v>
      </c>
    </row>
    <row r="2553" spans="3:35">
      <c r="C2553" s="246" t="s">
        <v>1324</v>
      </c>
      <c r="D2553" s="246" t="s">
        <v>1085</v>
      </c>
      <c r="E2553" s="246" t="s">
        <v>1092</v>
      </c>
      <c r="F2553" s="246" t="s">
        <v>1093</v>
      </c>
      <c r="G2553" s="246">
        <v>2019</v>
      </c>
      <c r="H2553" s="246">
        <v>5</v>
      </c>
      <c r="I2553" s="246">
        <v>31</v>
      </c>
      <c r="J2553" s="246">
        <v>2</v>
      </c>
      <c r="K2553" s="246" t="s">
        <v>1094</v>
      </c>
      <c r="L2553" s="247">
        <v>3</v>
      </c>
      <c r="M2553" s="246">
        <v>211669</v>
      </c>
      <c r="N2553" s="246">
        <v>2565613</v>
      </c>
      <c r="O2553" s="246">
        <v>10</v>
      </c>
      <c r="P2553" s="246">
        <v>5</v>
      </c>
      <c r="Q2553" s="246">
        <v>0</v>
      </c>
      <c r="R2553" s="246"/>
      <c r="S2553" s="246" t="s">
        <v>90</v>
      </c>
      <c r="T2553" s="246" t="s">
        <v>133</v>
      </c>
      <c r="U2553" s="246"/>
      <c r="V2553" t="str">
        <f>INDEX(樣區!H:H,MATCH(F2553,樣區!E:E,0))</f>
        <v>3月,5月</v>
      </c>
      <c r="W2553" s="3" t="str">
        <f t="shared" si="489"/>
        <v>Y</v>
      </c>
      <c r="X2553" s="3" t="str">
        <f t="shared" si="490"/>
        <v/>
      </c>
      <c r="Y2553" s="3" t="str">
        <f t="shared" si="491"/>
        <v>時間太晚</v>
      </c>
      <c r="Z2553" s="3" t="str">
        <f t="shared" si="492"/>
        <v/>
      </c>
      <c r="AA2553" s="3" t="str">
        <f t="shared" si="493"/>
        <v/>
      </c>
      <c r="AB2553" s="249" t="str">
        <f t="shared" si="494"/>
        <v/>
      </c>
      <c r="AC2553" s="3" t="str">
        <f t="shared" si="495"/>
        <v/>
      </c>
      <c r="AD2553" s="5" t="str">
        <f t="shared" si="501"/>
        <v/>
      </c>
      <c r="AE2553" s="3" t="str">
        <f t="shared" si="496"/>
        <v/>
      </c>
      <c r="AF2553" s="3"/>
      <c r="AH2553">
        <f>MATCH(ROUND(M2553,0)&amp;ROUND(N2553,0),樣點!N:N,0)</f>
        <v>577</v>
      </c>
      <c r="AI2553" s="5">
        <f t="shared" si="497"/>
        <v>6.9444450200535357E-3</v>
      </c>
    </row>
    <row r="2554" spans="3:35">
      <c r="C2554" s="246" t="s">
        <v>1324</v>
      </c>
      <c r="D2554" s="246" t="s">
        <v>1085</v>
      </c>
      <c r="E2554" s="246" t="s">
        <v>1092</v>
      </c>
      <c r="F2554" s="246" t="s">
        <v>1093</v>
      </c>
      <c r="G2554" s="246">
        <v>2019</v>
      </c>
      <c r="H2554" s="246">
        <v>5</v>
      </c>
      <c r="I2554" s="246">
        <v>31</v>
      </c>
      <c r="J2554" s="246">
        <v>2</v>
      </c>
      <c r="K2554" s="246" t="s">
        <v>1094</v>
      </c>
      <c r="L2554" s="247">
        <v>4</v>
      </c>
      <c r="M2554" s="246">
        <v>211862</v>
      </c>
      <c r="N2554" s="246">
        <v>2565705</v>
      </c>
      <c r="O2554" s="246">
        <v>10</v>
      </c>
      <c r="P2554" s="246">
        <v>15</v>
      </c>
      <c r="Q2554" s="246">
        <v>0</v>
      </c>
      <c r="R2554" s="246"/>
      <c r="S2554" s="246" t="s">
        <v>90</v>
      </c>
      <c r="T2554" s="246" t="s">
        <v>133</v>
      </c>
      <c r="U2554" s="246"/>
      <c r="V2554" t="str">
        <f>INDEX(樣區!H:H,MATCH(F2554,樣區!E:E,0))</f>
        <v>3月,5月</v>
      </c>
      <c r="W2554" s="3" t="str">
        <f t="shared" si="489"/>
        <v>Y</v>
      </c>
      <c r="X2554" s="3" t="str">
        <f t="shared" si="490"/>
        <v/>
      </c>
      <c r="Y2554" s="3" t="str">
        <f t="shared" si="491"/>
        <v>時間太晚</v>
      </c>
      <c r="Z2554" s="3" t="str">
        <f t="shared" si="492"/>
        <v/>
      </c>
      <c r="AA2554" s="3" t="str">
        <f t="shared" si="493"/>
        <v/>
      </c>
      <c r="AB2554" s="249" t="str">
        <f t="shared" si="494"/>
        <v/>
      </c>
      <c r="AC2554" s="3" t="str">
        <f t="shared" si="495"/>
        <v/>
      </c>
      <c r="AD2554" s="5" t="str">
        <f t="shared" si="501"/>
        <v/>
      </c>
      <c r="AE2554" s="3" t="str">
        <f t="shared" si="496"/>
        <v/>
      </c>
      <c r="AF2554" s="3"/>
      <c r="AH2554">
        <f>MATCH(ROUND(M2554,0)&amp;ROUND(N2554,0),樣點!N:N,0)</f>
        <v>578</v>
      </c>
      <c r="AI2554" s="5">
        <f t="shared" si="497"/>
        <v>6.9444439723156393E-3</v>
      </c>
    </row>
    <row r="2555" spans="3:35">
      <c r="C2555" s="246" t="s">
        <v>1324</v>
      </c>
      <c r="D2555" s="246" t="s">
        <v>1085</v>
      </c>
      <c r="E2555" s="246" t="s">
        <v>1092</v>
      </c>
      <c r="F2555" s="246" t="s">
        <v>1093</v>
      </c>
      <c r="G2555" s="246">
        <v>2019</v>
      </c>
      <c r="H2555" s="246">
        <v>5</v>
      </c>
      <c r="I2555" s="246">
        <v>31</v>
      </c>
      <c r="J2555" s="246">
        <v>2</v>
      </c>
      <c r="K2555" s="246" t="s">
        <v>1094</v>
      </c>
      <c r="L2555" s="247">
        <v>5</v>
      </c>
      <c r="M2555" s="246">
        <v>211914</v>
      </c>
      <c r="N2555" s="246">
        <v>2565878</v>
      </c>
      <c r="O2555" s="246">
        <v>10</v>
      </c>
      <c r="P2555" s="246">
        <v>25</v>
      </c>
      <c r="Q2555" s="246">
        <v>0</v>
      </c>
      <c r="R2555" s="246"/>
      <c r="S2555" s="246" t="s">
        <v>90</v>
      </c>
      <c r="T2555" s="246" t="s">
        <v>133</v>
      </c>
      <c r="U2555" s="246"/>
      <c r="V2555" t="str">
        <f>INDEX(樣區!H:H,MATCH(F2555,樣區!E:E,0))</f>
        <v>3月,5月</v>
      </c>
      <c r="W2555" s="3" t="str">
        <f t="shared" si="489"/>
        <v>Y</v>
      </c>
      <c r="X2555" s="3" t="str">
        <f t="shared" si="490"/>
        <v/>
      </c>
      <c r="Y2555" s="3" t="str">
        <f t="shared" si="491"/>
        <v>時間太晚</v>
      </c>
      <c r="Z2555" s="3" t="str">
        <f t="shared" si="492"/>
        <v/>
      </c>
      <c r="AA2555" s="3" t="str">
        <f t="shared" si="493"/>
        <v/>
      </c>
      <c r="AB2555" s="249" t="str">
        <f t="shared" si="494"/>
        <v/>
      </c>
      <c r="AC2555" s="3" t="str">
        <f t="shared" si="495"/>
        <v/>
      </c>
      <c r="AD2555" s="5" t="str">
        <f t="shared" si="501"/>
        <v/>
      </c>
      <c r="AE2555" s="3" t="str">
        <f t="shared" si="496"/>
        <v/>
      </c>
      <c r="AF2555" s="3"/>
      <c r="AH2555">
        <f>MATCH(ROUND(M2555,0)&amp;ROUND(N2555,0),樣點!N:N,0)</f>
        <v>579</v>
      </c>
      <c r="AI2555" s="5">
        <f t="shared" si="497"/>
        <v>6.9444450200535357E-3</v>
      </c>
    </row>
    <row r="2556" spans="3:35">
      <c r="C2556" s="246" t="s">
        <v>1324</v>
      </c>
      <c r="D2556" s="246" t="s">
        <v>1085</v>
      </c>
      <c r="E2556" s="246" t="s">
        <v>1092</v>
      </c>
      <c r="F2556" s="246" t="s">
        <v>1093</v>
      </c>
      <c r="G2556" s="246">
        <v>2019</v>
      </c>
      <c r="H2556" s="246">
        <v>5</v>
      </c>
      <c r="I2556" s="246">
        <v>31</v>
      </c>
      <c r="J2556" s="246">
        <v>2</v>
      </c>
      <c r="K2556" s="246" t="s">
        <v>1094</v>
      </c>
      <c r="L2556" s="247">
        <v>6</v>
      </c>
      <c r="M2556" s="246">
        <v>211056</v>
      </c>
      <c r="N2556" s="246">
        <v>2565978</v>
      </c>
      <c r="O2556" s="246">
        <v>10</v>
      </c>
      <c r="P2556" s="246">
        <v>35</v>
      </c>
      <c r="Q2556" s="246">
        <v>0</v>
      </c>
      <c r="R2556" s="246"/>
      <c r="S2556" s="246" t="s">
        <v>90</v>
      </c>
      <c r="T2556" s="246" t="s">
        <v>133</v>
      </c>
      <c r="U2556" s="246"/>
      <c r="V2556" t="str">
        <f>INDEX(樣區!H:H,MATCH(F2556,樣區!E:E,0))</f>
        <v>3月,5月</v>
      </c>
      <c r="W2556" s="3" t="str">
        <f t="shared" si="489"/>
        <v>Y</v>
      </c>
      <c r="X2556" s="3" t="str">
        <f t="shared" si="490"/>
        <v/>
      </c>
      <c r="Y2556" s="3" t="str">
        <f t="shared" si="491"/>
        <v>時間太晚</v>
      </c>
      <c r="Z2556" s="3" t="str">
        <f t="shared" si="492"/>
        <v/>
      </c>
      <c r="AA2556" s="3" t="str">
        <f t="shared" si="493"/>
        <v/>
      </c>
      <c r="AB2556" s="249" t="str">
        <f t="shared" si="494"/>
        <v/>
      </c>
      <c r="AC2556" s="3" t="str">
        <f t="shared" si="495"/>
        <v/>
      </c>
      <c r="AD2556" s="5" t="str">
        <f t="shared" si="501"/>
        <v/>
      </c>
      <c r="AE2556" s="3" t="str">
        <f t="shared" si="496"/>
        <v/>
      </c>
      <c r="AF2556" s="3"/>
      <c r="AH2556">
        <f>MATCH(ROUND(M2556,0)&amp;ROUND(N2556,0),樣點!N:N,0)</f>
        <v>580</v>
      </c>
      <c r="AI2556" s="5" t="str">
        <f t="shared" si="497"/>
        <v/>
      </c>
    </row>
    <row r="2557" spans="3:35">
      <c r="C2557" s="246" t="s">
        <v>1324</v>
      </c>
      <c r="D2557" s="246" t="s">
        <v>1085</v>
      </c>
      <c r="E2557" s="246" t="s">
        <v>1095</v>
      </c>
      <c r="F2557" s="246" t="s">
        <v>1096</v>
      </c>
      <c r="G2557" s="246">
        <v>2019</v>
      </c>
      <c r="H2557" s="246">
        <v>6</v>
      </c>
      <c r="I2557" s="246">
        <v>6</v>
      </c>
      <c r="J2557" s="246">
        <v>2</v>
      </c>
      <c r="K2557" s="246" t="s">
        <v>1097</v>
      </c>
      <c r="L2557" s="247">
        <v>1</v>
      </c>
      <c r="M2557" s="246">
        <v>185129</v>
      </c>
      <c r="N2557" s="246">
        <v>2568983</v>
      </c>
      <c r="O2557" s="246">
        <v>8</v>
      </c>
      <c r="P2557" s="246">
        <v>50</v>
      </c>
      <c r="Q2557" s="246">
        <v>0</v>
      </c>
      <c r="R2557" s="246"/>
      <c r="S2557" s="246" t="s">
        <v>90</v>
      </c>
      <c r="T2557" s="246" t="s">
        <v>32</v>
      </c>
      <c r="U2557" s="246"/>
      <c r="V2557" t="str">
        <f>INDEX(樣區!H:H,MATCH(F2557,樣區!E:E,0))</f>
        <v>3月,5月</v>
      </c>
      <c r="W2557" s="3" t="str">
        <f t="shared" si="489"/>
        <v>Y</v>
      </c>
      <c r="X2557" s="3" t="str">
        <f t="shared" si="490"/>
        <v/>
      </c>
      <c r="Y2557" s="3" t="str">
        <f t="shared" si="491"/>
        <v/>
      </c>
      <c r="Z2557" s="3" t="str">
        <f t="shared" si="492"/>
        <v/>
      </c>
      <c r="AA2557" s="3" t="str">
        <f t="shared" si="493"/>
        <v/>
      </c>
      <c r="AB2557" s="249" t="str">
        <f t="shared" si="494"/>
        <v/>
      </c>
      <c r="AC2557" s="3" t="str">
        <f t="shared" si="495"/>
        <v/>
      </c>
      <c r="AD2557" s="5" t="str">
        <f t="shared" si="501"/>
        <v/>
      </c>
      <c r="AE2557" s="3" t="str">
        <f t="shared" si="496"/>
        <v/>
      </c>
      <c r="AF2557" s="3"/>
      <c r="AH2557">
        <f>MATCH(ROUND(M2557,0)&amp;ROUND(N2557,0),樣點!N:N,0)</f>
        <v>581</v>
      </c>
      <c r="AI2557" s="5">
        <f t="shared" si="497"/>
        <v>7.6388890156522393E-3</v>
      </c>
    </row>
    <row r="2558" spans="3:35">
      <c r="C2558" s="246" t="s">
        <v>1324</v>
      </c>
      <c r="D2558" s="246" t="s">
        <v>1085</v>
      </c>
      <c r="E2558" s="246" t="s">
        <v>1095</v>
      </c>
      <c r="F2558" s="246" t="s">
        <v>1096</v>
      </c>
      <c r="G2558" s="246">
        <v>2019</v>
      </c>
      <c r="H2558" s="246">
        <v>6</v>
      </c>
      <c r="I2558" s="246">
        <v>6</v>
      </c>
      <c r="J2558" s="246">
        <v>2</v>
      </c>
      <c r="K2558" s="246" t="s">
        <v>1097</v>
      </c>
      <c r="L2558" s="247">
        <v>2</v>
      </c>
      <c r="M2558" s="246">
        <v>185335</v>
      </c>
      <c r="N2558" s="246">
        <v>2568994</v>
      </c>
      <c r="O2558" s="246">
        <v>9</v>
      </c>
      <c r="P2558" s="246">
        <v>1</v>
      </c>
      <c r="Q2558" s="246">
        <v>0</v>
      </c>
      <c r="R2558" s="246"/>
      <c r="S2558" s="246" t="s">
        <v>90</v>
      </c>
      <c r="T2558" s="246" t="s">
        <v>32</v>
      </c>
      <c r="U2558" s="246"/>
      <c r="V2558" t="str">
        <f>INDEX(樣區!H:H,MATCH(F2558,樣區!E:E,0))</f>
        <v>3月,5月</v>
      </c>
      <c r="W2558" s="3" t="str">
        <f t="shared" si="489"/>
        <v>Y</v>
      </c>
      <c r="X2558" s="3" t="str">
        <f t="shared" si="490"/>
        <v/>
      </c>
      <c r="Y2558" s="3" t="str">
        <f t="shared" si="491"/>
        <v/>
      </c>
      <c r="Z2558" s="3" t="str">
        <f t="shared" si="492"/>
        <v/>
      </c>
      <c r="AA2558" s="3" t="str">
        <f t="shared" si="493"/>
        <v/>
      </c>
      <c r="AB2558" s="249" t="str">
        <f t="shared" si="494"/>
        <v/>
      </c>
      <c r="AC2558" s="3" t="str">
        <f t="shared" si="495"/>
        <v/>
      </c>
      <c r="AD2558" s="5" t="str">
        <f t="shared" si="501"/>
        <v/>
      </c>
      <c r="AE2558" s="3" t="str">
        <f t="shared" si="496"/>
        <v/>
      </c>
      <c r="AF2558" s="3"/>
      <c r="AH2558">
        <f>MATCH(ROUND(M2558,0)&amp;ROUND(N2558,0),樣點!N:N,0)</f>
        <v>582</v>
      </c>
      <c r="AI2558" s="5">
        <f t="shared" si="497"/>
        <v>1.1111111030913889E-2</v>
      </c>
    </row>
    <row r="2559" spans="3:35">
      <c r="C2559" s="246" t="s">
        <v>1324</v>
      </c>
      <c r="D2559" s="246" t="s">
        <v>1085</v>
      </c>
      <c r="E2559" s="246" t="s">
        <v>1095</v>
      </c>
      <c r="F2559" s="246" t="s">
        <v>1096</v>
      </c>
      <c r="G2559" s="246">
        <v>2019</v>
      </c>
      <c r="H2559" s="246">
        <v>6</v>
      </c>
      <c r="I2559" s="246">
        <v>6</v>
      </c>
      <c r="J2559" s="246">
        <v>2</v>
      </c>
      <c r="K2559" s="246" t="s">
        <v>1097</v>
      </c>
      <c r="L2559" s="247">
        <v>3</v>
      </c>
      <c r="M2559" s="246">
        <v>185519</v>
      </c>
      <c r="N2559" s="246">
        <v>2569079</v>
      </c>
      <c r="O2559" s="246">
        <v>9</v>
      </c>
      <c r="P2559" s="246">
        <v>17</v>
      </c>
      <c r="Q2559" s="246">
        <v>0</v>
      </c>
      <c r="R2559" s="246"/>
      <c r="S2559" s="246" t="s">
        <v>90</v>
      </c>
      <c r="T2559" s="246" t="s">
        <v>32</v>
      </c>
      <c r="U2559" s="246"/>
      <c r="V2559" t="str">
        <f>INDEX(樣區!H:H,MATCH(F2559,樣區!E:E,0))</f>
        <v>3月,5月</v>
      </c>
      <c r="W2559" s="3" t="str">
        <f t="shared" si="489"/>
        <v>Y</v>
      </c>
      <c r="X2559" s="3" t="str">
        <f t="shared" si="490"/>
        <v/>
      </c>
      <c r="Y2559" s="3" t="str">
        <f t="shared" si="491"/>
        <v/>
      </c>
      <c r="Z2559" s="3" t="str">
        <f t="shared" si="492"/>
        <v/>
      </c>
      <c r="AA2559" s="3" t="str">
        <f t="shared" si="493"/>
        <v/>
      </c>
      <c r="AB2559" s="249" t="str">
        <f t="shared" si="494"/>
        <v/>
      </c>
      <c r="AC2559" s="3" t="str">
        <f t="shared" si="495"/>
        <v/>
      </c>
      <c r="AD2559" s="5" t="str">
        <f t="shared" si="501"/>
        <v/>
      </c>
      <c r="AE2559" s="3" t="str">
        <f t="shared" si="496"/>
        <v/>
      </c>
      <c r="AF2559" s="3"/>
      <c r="AH2559">
        <f>MATCH(ROUND(M2559,0)&amp;ROUND(N2559,0),樣點!N:N,0)</f>
        <v>583</v>
      </c>
      <c r="AI2559" s="5">
        <f t="shared" si="497"/>
        <v>4.8611109959892929E-3</v>
      </c>
    </row>
    <row r="2560" spans="3:35">
      <c r="C2560" s="246" t="s">
        <v>1324</v>
      </c>
      <c r="D2560" s="246" t="s">
        <v>1085</v>
      </c>
      <c r="E2560" s="246" t="s">
        <v>1095</v>
      </c>
      <c r="F2560" s="246" t="s">
        <v>1096</v>
      </c>
      <c r="G2560" s="246">
        <v>2019</v>
      </c>
      <c r="H2560" s="246">
        <v>6</v>
      </c>
      <c r="I2560" s="246">
        <v>6</v>
      </c>
      <c r="J2560" s="246">
        <v>2</v>
      </c>
      <c r="K2560" s="246" t="s">
        <v>1097</v>
      </c>
      <c r="L2560" s="247">
        <v>4</v>
      </c>
      <c r="M2560" s="246">
        <v>185700</v>
      </c>
      <c r="N2560" s="246">
        <v>2569175</v>
      </c>
      <c r="O2560" s="246">
        <v>9</v>
      </c>
      <c r="P2560" s="246">
        <v>24</v>
      </c>
      <c r="Q2560" s="246">
        <v>0</v>
      </c>
      <c r="R2560" s="246"/>
      <c r="S2560" s="246" t="s">
        <v>90</v>
      </c>
      <c r="T2560" s="246" t="s">
        <v>32</v>
      </c>
      <c r="U2560" s="246"/>
      <c r="V2560" t="str">
        <f>INDEX(樣區!H:H,MATCH(F2560,樣區!E:E,0))</f>
        <v>3月,5月</v>
      </c>
      <c r="W2560" s="3" t="str">
        <f t="shared" si="489"/>
        <v>Y</v>
      </c>
      <c r="X2560" s="3" t="str">
        <f t="shared" si="490"/>
        <v/>
      </c>
      <c r="Y2560" s="3" t="str">
        <f t="shared" si="491"/>
        <v/>
      </c>
      <c r="Z2560" s="3" t="str">
        <f t="shared" si="492"/>
        <v/>
      </c>
      <c r="AA2560" s="3" t="str">
        <f t="shared" si="493"/>
        <v/>
      </c>
      <c r="AB2560" s="249" t="str">
        <f t="shared" si="494"/>
        <v/>
      </c>
      <c r="AC2560" s="3" t="str">
        <f t="shared" si="495"/>
        <v/>
      </c>
      <c r="AD2560" s="5" t="str">
        <f t="shared" si="501"/>
        <v/>
      </c>
      <c r="AE2560" s="3" t="str">
        <f t="shared" si="496"/>
        <v/>
      </c>
      <c r="AF2560" s="3"/>
      <c r="AH2560">
        <f>MATCH(ROUND(M2560,0)&amp;ROUND(N2560,0),樣點!N:N,0)</f>
        <v>584</v>
      </c>
      <c r="AI2560" s="5">
        <f t="shared" si="497"/>
        <v>9.7222219919785857E-3</v>
      </c>
    </row>
    <row r="2561" spans="3:35">
      <c r="C2561" s="246" t="s">
        <v>1324</v>
      </c>
      <c r="D2561" s="246" t="s">
        <v>1085</v>
      </c>
      <c r="E2561" s="246" t="s">
        <v>1095</v>
      </c>
      <c r="F2561" s="246" t="s">
        <v>1096</v>
      </c>
      <c r="G2561" s="246">
        <v>2019</v>
      </c>
      <c r="H2561" s="246">
        <v>6</v>
      </c>
      <c r="I2561" s="246">
        <v>6</v>
      </c>
      <c r="J2561" s="246">
        <v>2</v>
      </c>
      <c r="K2561" s="246" t="s">
        <v>1097</v>
      </c>
      <c r="L2561" s="247">
        <v>5</v>
      </c>
      <c r="M2561" s="246">
        <v>185732</v>
      </c>
      <c r="N2561" s="246">
        <v>2569379</v>
      </c>
      <c r="O2561" s="246">
        <v>9</v>
      </c>
      <c r="P2561" s="246">
        <v>38</v>
      </c>
      <c r="Q2561" s="246">
        <v>0</v>
      </c>
      <c r="R2561" s="246"/>
      <c r="S2561" s="246" t="s">
        <v>90</v>
      </c>
      <c r="T2561" s="246" t="s">
        <v>32</v>
      </c>
      <c r="U2561" s="246"/>
      <c r="V2561" t="str">
        <f>INDEX(樣區!H:H,MATCH(F2561,樣區!E:E,0))</f>
        <v>3月,5月</v>
      </c>
      <c r="W2561" s="3" t="str">
        <f t="shared" si="489"/>
        <v>Y</v>
      </c>
      <c r="X2561" s="3" t="str">
        <f t="shared" si="490"/>
        <v/>
      </c>
      <c r="Y2561" s="3" t="str">
        <f t="shared" si="491"/>
        <v/>
      </c>
      <c r="Z2561" s="3" t="str">
        <f t="shared" si="492"/>
        <v/>
      </c>
      <c r="AA2561" s="3" t="str">
        <f t="shared" si="493"/>
        <v/>
      </c>
      <c r="AB2561" s="249" t="str">
        <f t="shared" si="494"/>
        <v/>
      </c>
      <c r="AC2561" s="3" t="str">
        <f t="shared" si="495"/>
        <v/>
      </c>
      <c r="AD2561" s="5" t="str">
        <f t="shared" si="501"/>
        <v/>
      </c>
      <c r="AE2561" s="3" t="str">
        <f t="shared" si="496"/>
        <v/>
      </c>
      <c r="AF2561" s="3"/>
      <c r="AH2561">
        <f>MATCH(ROUND(M2561,0)&amp;ROUND(N2561,0),樣點!N:N,0)</f>
        <v>585</v>
      </c>
      <c r="AI2561" s="5">
        <f t="shared" si="497"/>
        <v>9.0277779963798821E-3</v>
      </c>
    </row>
    <row r="2562" spans="3:35">
      <c r="C2562" s="246" t="s">
        <v>1324</v>
      </c>
      <c r="D2562" s="246" t="s">
        <v>1085</v>
      </c>
      <c r="E2562" s="246" t="s">
        <v>1095</v>
      </c>
      <c r="F2562" s="246" t="s">
        <v>1096</v>
      </c>
      <c r="G2562" s="246">
        <v>2019</v>
      </c>
      <c r="H2562" s="246">
        <v>6</v>
      </c>
      <c r="I2562" s="246">
        <v>6</v>
      </c>
      <c r="J2562" s="246">
        <v>2</v>
      </c>
      <c r="K2562" s="246" t="s">
        <v>1097</v>
      </c>
      <c r="L2562" s="247">
        <v>6</v>
      </c>
      <c r="M2562" s="246">
        <v>185800</v>
      </c>
      <c r="N2562" s="246">
        <v>2569576</v>
      </c>
      <c r="O2562" s="246">
        <v>9</v>
      </c>
      <c r="P2562" s="246">
        <v>51</v>
      </c>
      <c r="Q2562" s="246">
        <v>0</v>
      </c>
      <c r="R2562" s="246"/>
      <c r="S2562" s="246" t="s">
        <v>90</v>
      </c>
      <c r="T2562" s="246" t="s">
        <v>32</v>
      </c>
      <c r="U2562" s="246"/>
      <c r="V2562" t="str">
        <f>INDEX(樣區!H:H,MATCH(F2562,樣區!E:E,0))</f>
        <v>3月,5月</v>
      </c>
      <c r="W2562" s="3" t="str">
        <f t="shared" ref="W2562:W2625" si="502">IF(ISNUMBER(AH2562),"Y","N")</f>
        <v>Y</v>
      </c>
      <c r="X2562" s="3" t="str">
        <f t="shared" ref="X2562:X2625" si="503">IF(OR(ISBLANK(H2562),ISBLANK(I2562)),"需記錄日期","")</f>
        <v/>
      </c>
      <c r="Y2562" s="3" t="str">
        <f t="shared" ref="Y2562:Y2625" si="504">IF(O2562&gt;9,"時間太晚","")</f>
        <v/>
      </c>
      <c r="Z2562" s="3" t="str">
        <f t="shared" ref="Z2562:Z2625" si="505">IF(ISBLANK(Q2562),"需記錄數量",IF(Q2562&gt;2,"2隻以上，請記為猴群",""))</f>
        <v/>
      </c>
      <c r="AA2562" s="3" t="str">
        <f t="shared" ref="AA2562:AA2625" si="506">IF(OR(Q2562=1,Q2562=2),IF(ISTEXT(R2562),"","需記錄距離"),"")</f>
        <v/>
      </c>
      <c r="AB2562" s="249" t="str">
        <f t="shared" ref="AB2562:AB2625" si="507">IF(S2562="Y",IF(Q2562&lt;&gt;2,"有叫聲應為猴群",""),"")</f>
        <v/>
      </c>
      <c r="AC2562" s="3" t="str">
        <f t="shared" ref="AC2562:AC2625" si="508">IF(ISBLANK(T2562),"需記錄棲地類型",IF(LEN(T2562)&lt;&gt;2,"請填最主要的棲地類型，其餘的可在備注補充說明",""))</f>
        <v/>
      </c>
      <c r="AD2562" s="5" t="str">
        <f t="shared" si="501"/>
        <v/>
      </c>
      <c r="AE2562" s="3" t="str">
        <f t="shared" ref="AE2562:AE2625" si="509">IF(COUNTIF(U2562,"*搖樹*")=1,IF(Q2562&lt;&gt;2,"有搖樹行為應為猴群",""),"")</f>
        <v/>
      </c>
      <c r="AF2562" s="3"/>
      <c r="AH2562">
        <f>MATCH(ROUND(M2562,0)&amp;ROUND(N2562,0),樣點!N:N,0)</f>
        <v>586</v>
      </c>
      <c r="AI2562" s="5" t="str">
        <f t="shared" ref="AI2562:AI2625" si="510">IF((F2563&amp;J2563)=(F2562&amp;J2562),ABS((DATE(G2563,H2563,I2563)&amp;TIME(O2563,P2563,0))-(DATE(G2562,H2562,I2562)&amp;TIME(O2562,P2562,0))),"")</f>
        <v/>
      </c>
    </row>
    <row r="2563" spans="3:35">
      <c r="C2563" s="246" t="s">
        <v>1324</v>
      </c>
      <c r="D2563" s="246" t="s">
        <v>1085</v>
      </c>
      <c r="E2563" s="246" t="s">
        <v>1098</v>
      </c>
      <c r="F2563" s="246" t="s">
        <v>1099</v>
      </c>
      <c r="G2563" s="246">
        <v>2019</v>
      </c>
      <c r="H2563" s="246">
        <v>5</v>
      </c>
      <c r="I2563" s="246">
        <v>20</v>
      </c>
      <c r="J2563" s="246">
        <v>2</v>
      </c>
      <c r="K2563" s="246" t="s">
        <v>1100</v>
      </c>
      <c r="L2563" s="247">
        <v>1</v>
      </c>
      <c r="M2563" s="246">
        <v>189628</v>
      </c>
      <c r="N2563" s="246">
        <v>2544155</v>
      </c>
      <c r="O2563" s="246">
        <v>8</v>
      </c>
      <c r="P2563" s="246">
        <v>50</v>
      </c>
      <c r="Q2563" s="246">
        <v>0</v>
      </c>
      <c r="R2563" s="246"/>
      <c r="S2563" s="246" t="s">
        <v>90</v>
      </c>
      <c r="T2563" s="246" t="s">
        <v>30</v>
      </c>
      <c r="U2563" s="246"/>
      <c r="V2563" t="str">
        <f>INDEX(樣區!H:H,MATCH(F2563,樣區!E:E,0))</f>
        <v>3月,5月</v>
      </c>
      <c r="W2563" s="3" t="str">
        <f t="shared" si="502"/>
        <v>Y</v>
      </c>
      <c r="X2563" s="3" t="str">
        <f t="shared" si="503"/>
        <v/>
      </c>
      <c r="Y2563" s="3" t="str">
        <f t="shared" si="504"/>
        <v/>
      </c>
      <c r="Z2563" s="3" t="str">
        <f t="shared" si="505"/>
        <v/>
      </c>
      <c r="AA2563" s="3" t="str">
        <f t="shared" si="506"/>
        <v/>
      </c>
      <c r="AB2563" s="249" t="str">
        <f t="shared" si="507"/>
        <v/>
      </c>
      <c r="AC2563" s="3" t="str">
        <f t="shared" si="508"/>
        <v/>
      </c>
      <c r="AD2563" s="5" t="str">
        <f t="shared" si="501"/>
        <v/>
      </c>
      <c r="AE2563" s="3" t="str">
        <f t="shared" si="509"/>
        <v/>
      </c>
      <c r="AF2563" s="3"/>
      <c r="AH2563">
        <f>MATCH(ROUND(M2563,0)&amp;ROUND(N2563,0),樣點!N:N,0)</f>
        <v>587</v>
      </c>
      <c r="AI2563" s="5">
        <f t="shared" si="510"/>
        <v>1.0416667035315186E-2</v>
      </c>
    </row>
    <row r="2564" spans="3:35">
      <c r="C2564" s="246" t="s">
        <v>1324</v>
      </c>
      <c r="D2564" s="246" t="s">
        <v>1085</v>
      </c>
      <c r="E2564" s="246" t="s">
        <v>1098</v>
      </c>
      <c r="F2564" s="246" t="s">
        <v>1099</v>
      </c>
      <c r="G2564" s="246">
        <v>2019</v>
      </c>
      <c r="H2564" s="246">
        <v>5</v>
      </c>
      <c r="I2564" s="246">
        <v>20</v>
      </c>
      <c r="J2564" s="246">
        <v>2</v>
      </c>
      <c r="K2564" s="246" t="s">
        <v>1100</v>
      </c>
      <c r="L2564" s="247">
        <v>2</v>
      </c>
      <c r="M2564" s="246">
        <v>189535</v>
      </c>
      <c r="N2564" s="246">
        <v>2543971</v>
      </c>
      <c r="O2564" s="246">
        <v>9</v>
      </c>
      <c r="P2564" s="246">
        <v>5</v>
      </c>
      <c r="Q2564" s="246">
        <v>0</v>
      </c>
      <c r="R2564" s="246"/>
      <c r="S2564" s="246" t="s">
        <v>90</v>
      </c>
      <c r="T2564" s="246" t="s">
        <v>32</v>
      </c>
      <c r="U2564" s="246"/>
      <c r="V2564" t="str">
        <f>INDEX(樣區!H:H,MATCH(F2564,樣區!E:E,0))</f>
        <v>3月,5月</v>
      </c>
      <c r="W2564" s="3" t="str">
        <f t="shared" si="502"/>
        <v>Y</v>
      </c>
      <c r="X2564" s="3" t="str">
        <f t="shared" si="503"/>
        <v/>
      </c>
      <c r="Y2564" s="3" t="str">
        <f t="shared" si="504"/>
        <v/>
      </c>
      <c r="Z2564" s="3" t="str">
        <f t="shared" si="505"/>
        <v/>
      </c>
      <c r="AA2564" s="3" t="str">
        <f t="shared" si="506"/>
        <v/>
      </c>
      <c r="AB2564" s="249" t="str">
        <f t="shared" si="507"/>
        <v/>
      </c>
      <c r="AC2564" s="3" t="str">
        <f t="shared" si="508"/>
        <v/>
      </c>
      <c r="AD2564" s="5" t="str">
        <f t="shared" si="501"/>
        <v/>
      </c>
      <c r="AE2564" s="3" t="str">
        <f t="shared" si="509"/>
        <v/>
      </c>
      <c r="AF2564" s="3"/>
      <c r="AH2564">
        <f>MATCH(ROUND(M2564,0)&amp;ROUND(N2564,0),樣點!N:N,0)</f>
        <v>588</v>
      </c>
      <c r="AI2564" s="5">
        <f t="shared" si="510"/>
        <v>6.2499999767169356E-3</v>
      </c>
    </row>
    <row r="2565" spans="3:35">
      <c r="C2565" s="246" t="s">
        <v>1324</v>
      </c>
      <c r="D2565" s="246" t="s">
        <v>1085</v>
      </c>
      <c r="E2565" s="246" t="s">
        <v>1098</v>
      </c>
      <c r="F2565" s="246" t="s">
        <v>1099</v>
      </c>
      <c r="G2565" s="246">
        <v>2019</v>
      </c>
      <c r="H2565" s="246">
        <v>5</v>
      </c>
      <c r="I2565" s="246">
        <v>20</v>
      </c>
      <c r="J2565" s="246">
        <v>2</v>
      </c>
      <c r="K2565" s="246" t="s">
        <v>1100</v>
      </c>
      <c r="L2565" s="247">
        <v>3</v>
      </c>
      <c r="M2565" s="246">
        <v>189474</v>
      </c>
      <c r="N2565" s="246">
        <v>2543769</v>
      </c>
      <c r="O2565" s="246">
        <v>9</v>
      </c>
      <c r="P2565" s="246">
        <v>14</v>
      </c>
      <c r="Q2565" s="246">
        <v>0</v>
      </c>
      <c r="R2565" s="246"/>
      <c r="S2565" s="246" t="s">
        <v>90</v>
      </c>
      <c r="T2565" s="246" t="s">
        <v>32</v>
      </c>
      <c r="U2565" s="246"/>
      <c r="V2565" t="str">
        <f>INDEX(樣區!H:H,MATCH(F2565,樣區!E:E,0))</f>
        <v>3月,5月</v>
      </c>
      <c r="W2565" s="3" t="str">
        <f t="shared" si="502"/>
        <v>Y</v>
      </c>
      <c r="X2565" s="3" t="str">
        <f t="shared" si="503"/>
        <v/>
      </c>
      <c r="Y2565" s="3" t="str">
        <f t="shared" si="504"/>
        <v/>
      </c>
      <c r="Z2565" s="3" t="str">
        <f t="shared" si="505"/>
        <v/>
      </c>
      <c r="AA2565" s="3" t="str">
        <f t="shared" si="506"/>
        <v/>
      </c>
      <c r="AB2565" s="249" t="str">
        <f t="shared" si="507"/>
        <v/>
      </c>
      <c r="AC2565" s="3" t="str">
        <f t="shared" si="508"/>
        <v/>
      </c>
      <c r="AD2565" s="5" t="str">
        <f t="shared" si="501"/>
        <v/>
      </c>
      <c r="AE2565" s="3" t="str">
        <f t="shared" si="509"/>
        <v/>
      </c>
      <c r="AF2565" s="3"/>
      <c r="AH2565">
        <f>MATCH(ROUND(M2565,0)&amp;ROUND(N2565,0),樣點!N:N,0)</f>
        <v>589</v>
      </c>
      <c r="AI2565" s="5">
        <f t="shared" si="510"/>
        <v>4.1666660108603537E-3</v>
      </c>
    </row>
    <row r="2566" spans="3:35">
      <c r="C2566" s="246" t="s">
        <v>1324</v>
      </c>
      <c r="D2566" s="246" t="s">
        <v>1085</v>
      </c>
      <c r="E2566" s="246" t="s">
        <v>1098</v>
      </c>
      <c r="F2566" s="246" t="s">
        <v>1099</v>
      </c>
      <c r="G2566" s="246">
        <v>2019</v>
      </c>
      <c r="H2566" s="246">
        <v>5</v>
      </c>
      <c r="I2566" s="246">
        <v>20</v>
      </c>
      <c r="J2566" s="246">
        <v>2</v>
      </c>
      <c r="K2566" s="246" t="s">
        <v>1100</v>
      </c>
      <c r="L2566" s="247">
        <v>4</v>
      </c>
      <c r="M2566" s="246">
        <v>189480</v>
      </c>
      <c r="N2566" s="246">
        <v>2543566</v>
      </c>
      <c r="O2566" s="246">
        <v>9</v>
      </c>
      <c r="P2566" s="246">
        <v>20</v>
      </c>
      <c r="Q2566" s="246">
        <v>0</v>
      </c>
      <c r="R2566" s="246"/>
      <c r="S2566" s="246" t="s">
        <v>90</v>
      </c>
      <c r="T2566" s="246" t="s">
        <v>32</v>
      </c>
      <c r="U2566" s="246"/>
      <c r="V2566" t="str">
        <f>INDEX(樣區!H:H,MATCH(F2566,樣區!E:E,0))</f>
        <v>3月,5月</v>
      </c>
      <c r="W2566" s="3" t="str">
        <f t="shared" si="502"/>
        <v>Y</v>
      </c>
      <c r="X2566" s="3" t="str">
        <f t="shared" si="503"/>
        <v/>
      </c>
      <c r="Y2566" s="3" t="str">
        <f t="shared" si="504"/>
        <v/>
      </c>
      <c r="Z2566" s="3" t="str">
        <f t="shared" si="505"/>
        <v/>
      </c>
      <c r="AA2566" s="3" t="str">
        <f t="shared" si="506"/>
        <v/>
      </c>
      <c r="AB2566" s="249" t="str">
        <f t="shared" si="507"/>
        <v/>
      </c>
      <c r="AC2566" s="3" t="str">
        <f t="shared" si="508"/>
        <v/>
      </c>
      <c r="AD2566" s="5" t="str">
        <f t="shared" si="501"/>
        <v/>
      </c>
      <c r="AE2566" s="3" t="str">
        <f t="shared" si="509"/>
        <v/>
      </c>
      <c r="AF2566" s="3"/>
      <c r="AH2566">
        <f>MATCH(ROUND(M2566,0)&amp;ROUND(N2566,0),樣點!N:N,0)</f>
        <v>590</v>
      </c>
      <c r="AI2566" s="5">
        <f t="shared" si="510"/>
        <v>1.0416666977107525E-2</v>
      </c>
    </row>
    <row r="2567" spans="3:35">
      <c r="C2567" s="246" t="s">
        <v>1324</v>
      </c>
      <c r="D2567" s="246" t="s">
        <v>1085</v>
      </c>
      <c r="E2567" s="246" t="s">
        <v>1098</v>
      </c>
      <c r="F2567" s="246" t="s">
        <v>1099</v>
      </c>
      <c r="G2567" s="246">
        <v>2019</v>
      </c>
      <c r="H2567" s="246">
        <v>5</v>
      </c>
      <c r="I2567" s="246">
        <v>20</v>
      </c>
      <c r="J2567" s="246">
        <v>2</v>
      </c>
      <c r="K2567" s="246" t="s">
        <v>1100</v>
      </c>
      <c r="L2567" s="247">
        <v>5</v>
      </c>
      <c r="M2567" s="246">
        <v>189465</v>
      </c>
      <c r="N2567" s="246">
        <v>2543359</v>
      </c>
      <c r="O2567" s="246">
        <v>9</v>
      </c>
      <c r="P2567" s="246">
        <v>35</v>
      </c>
      <c r="Q2567" s="246">
        <v>0</v>
      </c>
      <c r="R2567" s="246"/>
      <c r="S2567" s="246" t="s">
        <v>90</v>
      </c>
      <c r="T2567" s="246" t="s">
        <v>32</v>
      </c>
      <c r="U2567" s="246"/>
      <c r="V2567" t="str">
        <f>INDEX(樣區!H:H,MATCH(F2567,樣區!E:E,0))</f>
        <v>3月,5月</v>
      </c>
      <c r="W2567" s="3" t="str">
        <f t="shared" si="502"/>
        <v>Y</v>
      </c>
      <c r="X2567" s="3" t="str">
        <f t="shared" si="503"/>
        <v/>
      </c>
      <c r="Y2567" s="3" t="str">
        <f t="shared" si="504"/>
        <v/>
      </c>
      <c r="Z2567" s="3" t="str">
        <f t="shared" si="505"/>
        <v/>
      </c>
      <c r="AA2567" s="3" t="str">
        <f t="shared" si="506"/>
        <v/>
      </c>
      <c r="AB2567" s="249" t="str">
        <f t="shared" si="507"/>
        <v/>
      </c>
      <c r="AC2567" s="3" t="str">
        <f t="shared" si="508"/>
        <v/>
      </c>
      <c r="AD2567" s="5" t="str">
        <f t="shared" si="501"/>
        <v/>
      </c>
      <c r="AE2567" s="3" t="str">
        <f t="shared" si="509"/>
        <v/>
      </c>
      <c r="AF2567" s="3"/>
      <c r="AH2567">
        <f>MATCH(ROUND(M2567,0)&amp;ROUND(N2567,0),樣點!N:N,0)</f>
        <v>591</v>
      </c>
      <c r="AI2567" s="5">
        <f t="shared" si="510"/>
        <v>1.0416667035315186E-2</v>
      </c>
    </row>
    <row r="2568" spans="3:35">
      <c r="C2568" s="246" t="s">
        <v>1324</v>
      </c>
      <c r="D2568" s="246" t="s">
        <v>1085</v>
      </c>
      <c r="E2568" s="246" t="s">
        <v>1098</v>
      </c>
      <c r="F2568" s="246" t="s">
        <v>1099</v>
      </c>
      <c r="G2568" s="246">
        <v>2019</v>
      </c>
      <c r="H2568" s="246">
        <v>5</v>
      </c>
      <c r="I2568" s="246">
        <v>20</v>
      </c>
      <c r="J2568" s="246">
        <v>2</v>
      </c>
      <c r="K2568" s="246" t="s">
        <v>1100</v>
      </c>
      <c r="L2568" s="247">
        <v>6</v>
      </c>
      <c r="M2568" s="246">
        <v>189414</v>
      </c>
      <c r="N2568" s="246">
        <v>2543165</v>
      </c>
      <c r="O2568" s="246">
        <v>9</v>
      </c>
      <c r="P2568" s="246">
        <v>50</v>
      </c>
      <c r="Q2568" s="246">
        <v>0</v>
      </c>
      <c r="R2568" s="246"/>
      <c r="S2568" s="246" t="s">
        <v>90</v>
      </c>
      <c r="T2568" s="246" t="s">
        <v>133</v>
      </c>
      <c r="U2568" s="246"/>
      <c r="V2568" t="str">
        <f>INDEX(樣區!H:H,MATCH(F2568,樣區!E:E,0))</f>
        <v>3月,5月</v>
      </c>
      <c r="W2568" s="3" t="str">
        <f t="shared" si="502"/>
        <v>Y</v>
      </c>
      <c r="X2568" s="3" t="str">
        <f t="shared" si="503"/>
        <v/>
      </c>
      <c r="Y2568" s="3" t="str">
        <f t="shared" si="504"/>
        <v/>
      </c>
      <c r="Z2568" s="3" t="str">
        <f t="shared" si="505"/>
        <v/>
      </c>
      <c r="AA2568" s="3" t="str">
        <f t="shared" si="506"/>
        <v/>
      </c>
      <c r="AB2568" s="249" t="str">
        <f t="shared" si="507"/>
        <v/>
      </c>
      <c r="AC2568" s="3" t="str">
        <f t="shared" si="508"/>
        <v/>
      </c>
      <c r="AD2568" s="5" t="str">
        <f t="shared" si="501"/>
        <v/>
      </c>
      <c r="AE2568" s="3" t="str">
        <f t="shared" si="509"/>
        <v/>
      </c>
      <c r="AF2568" s="3"/>
      <c r="AH2568">
        <f>MATCH(ROUND(M2568,0)&amp;ROUND(N2568,0),樣點!N:N,0)</f>
        <v>592</v>
      </c>
      <c r="AI2568" s="5" t="str">
        <f t="shared" si="510"/>
        <v/>
      </c>
    </row>
    <row r="2569" spans="3:35">
      <c r="C2569" s="246" t="s">
        <v>1324</v>
      </c>
      <c r="D2569" s="246" t="s">
        <v>1085</v>
      </c>
      <c r="E2569" s="246" t="s">
        <v>1101</v>
      </c>
      <c r="F2569" s="246" t="s">
        <v>1102</v>
      </c>
      <c r="G2569" s="246">
        <v>2019</v>
      </c>
      <c r="H2569" s="246">
        <v>5</v>
      </c>
      <c r="I2569" s="246">
        <v>27</v>
      </c>
      <c r="J2569" s="246">
        <v>2</v>
      </c>
      <c r="K2569" s="246" t="s">
        <v>1103</v>
      </c>
      <c r="L2569" s="247">
        <v>1</v>
      </c>
      <c r="M2569" s="246">
        <v>192099</v>
      </c>
      <c r="N2569" s="246">
        <v>2542848</v>
      </c>
      <c r="O2569" s="246">
        <v>9</v>
      </c>
      <c r="P2569" s="246">
        <v>0</v>
      </c>
      <c r="Q2569" s="246">
        <v>0</v>
      </c>
      <c r="R2569" s="246"/>
      <c r="S2569" s="246" t="s">
        <v>90</v>
      </c>
      <c r="T2569" s="246" t="s">
        <v>31</v>
      </c>
      <c r="U2569" s="246"/>
      <c r="V2569" t="str">
        <f>INDEX(樣區!H:H,MATCH(F2569,樣區!E:E,0))</f>
        <v>3月,5月</v>
      </c>
      <c r="W2569" s="3" t="str">
        <f t="shared" si="502"/>
        <v>Y</v>
      </c>
      <c r="X2569" s="3" t="str">
        <f t="shared" si="503"/>
        <v/>
      </c>
      <c r="Y2569" s="3" t="str">
        <f t="shared" si="504"/>
        <v/>
      </c>
      <c r="Z2569" s="3" t="str">
        <f t="shared" si="505"/>
        <v/>
      </c>
      <c r="AA2569" s="3" t="str">
        <f t="shared" si="506"/>
        <v/>
      </c>
      <c r="AB2569" s="249" t="str">
        <f t="shared" si="507"/>
        <v/>
      </c>
      <c r="AC2569" s="3" t="str">
        <f t="shared" si="508"/>
        <v/>
      </c>
      <c r="AD2569" s="5" t="str">
        <f t="shared" si="501"/>
        <v/>
      </c>
      <c r="AE2569" s="3" t="str">
        <f t="shared" si="509"/>
        <v/>
      </c>
      <c r="AF2569" s="3"/>
      <c r="AH2569">
        <f>MATCH(ROUND(M2569,0)&amp;ROUND(N2569,0),樣點!N:N,0)</f>
        <v>593</v>
      </c>
      <c r="AI2569" s="5">
        <f t="shared" si="510"/>
        <v>1.0416665987577289E-2</v>
      </c>
    </row>
    <row r="2570" spans="3:35">
      <c r="C2570" s="246" t="s">
        <v>1324</v>
      </c>
      <c r="D2570" s="246" t="s">
        <v>1085</v>
      </c>
      <c r="E2570" s="246" t="s">
        <v>1101</v>
      </c>
      <c r="F2570" s="246" t="s">
        <v>1102</v>
      </c>
      <c r="G2570" s="246">
        <v>2019</v>
      </c>
      <c r="H2570" s="246">
        <v>5</v>
      </c>
      <c r="I2570" s="246">
        <v>27</v>
      </c>
      <c r="J2570" s="246">
        <v>2</v>
      </c>
      <c r="K2570" s="246" t="s">
        <v>1103</v>
      </c>
      <c r="L2570" s="247">
        <v>2</v>
      </c>
      <c r="M2570" s="246">
        <v>192305</v>
      </c>
      <c r="N2570" s="246">
        <v>2542814</v>
      </c>
      <c r="O2570" s="246">
        <v>9</v>
      </c>
      <c r="P2570" s="246">
        <v>15</v>
      </c>
      <c r="Q2570" s="246">
        <v>0</v>
      </c>
      <c r="R2570" s="246"/>
      <c r="S2570" s="246" t="s">
        <v>90</v>
      </c>
      <c r="T2570" s="246" t="s">
        <v>32</v>
      </c>
      <c r="U2570" s="246"/>
      <c r="V2570" t="str">
        <f>INDEX(樣區!H:H,MATCH(F2570,樣區!E:E,0))</f>
        <v>3月,5月</v>
      </c>
      <c r="W2570" s="3" t="str">
        <f t="shared" si="502"/>
        <v>Y</v>
      </c>
      <c r="X2570" s="3" t="str">
        <f t="shared" si="503"/>
        <v/>
      </c>
      <c r="Y2570" s="3" t="str">
        <f t="shared" si="504"/>
        <v/>
      </c>
      <c r="Z2570" s="3" t="str">
        <f t="shared" si="505"/>
        <v/>
      </c>
      <c r="AA2570" s="3" t="str">
        <f t="shared" si="506"/>
        <v/>
      </c>
      <c r="AB2570" s="249" t="str">
        <f t="shared" si="507"/>
        <v/>
      </c>
      <c r="AC2570" s="3" t="str">
        <f t="shared" si="508"/>
        <v/>
      </c>
      <c r="AD2570" s="5" t="str">
        <f t="shared" si="501"/>
        <v/>
      </c>
      <c r="AE2570" s="3" t="str">
        <f t="shared" si="509"/>
        <v/>
      </c>
      <c r="AF2570" s="3"/>
      <c r="AH2570">
        <f>MATCH(ROUND(M2570,0)&amp;ROUND(N2570,0),樣點!N:N,0)</f>
        <v>594</v>
      </c>
      <c r="AI2570" s="5">
        <f t="shared" si="510"/>
        <v>1.0416667035315186E-2</v>
      </c>
    </row>
    <row r="2571" spans="3:35">
      <c r="C2571" s="246" t="s">
        <v>1324</v>
      </c>
      <c r="D2571" s="246" t="s">
        <v>1085</v>
      </c>
      <c r="E2571" s="246" t="s">
        <v>1101</v>
      </c>
      <c r="F2571" s="246" t="s">
        <v>1102</v>
      </c>
      <c r="G2571" s="246">
        <v>2019</v>
      </c>
      <c r="H2571" s="246">
        <v>5</v>
      </c>
      <c r="I2571" s="246">
        <v>27</v>
      </c>
      <c r="J2571" s="246">
        <v>2</v>
      </c>
      <c r="K2571" s="246" t="s">
        <v>1103</v>
      </c>
      <c r="L2571" s="247">
        <v>3</v>
      </c>
      <c r="M2571" s="246">
        <v>192481</v>
      </c>
      <c r="N2571" s="246">
        <v>2542723</v>
      </c>
      <c r="O2571" s="246">
        <v>9</v>
      </c>
      <c r="P2571" s="246">
        <v>30</v>
      </c>
      <c r="Q2571" s="246">
        <v>0</v>
      </c>
      <c r="R2571" s="246"/>
      <c r="S2571" s="246" t="s">
        <v>90</v>
      </c>
      <c r="T2571" s="246" t="s">
        <v>32</v>
      </c>
      <c r="U2571" s="246"/>
      <c r="V2571" t="str">
        <f>INDEX(樣區!H:H,MATCH(F2571,樣區!E:E,0))</f>
        <v>3月,5月</v>
      </c>
      <c r="W2571" s="3" t="str">
        <f t="shared" si="502"/>
        <v>Y</v>
      </c>
      <c r="X2571" s="3" t="str">
        <f t="shared" si="503"/>
        <v/>
      </c>
      <c r="Y2571" s="3" t="str">
        <f t="shared" si="504"/>
        <v/>
      </c>
      <c r="Z2571" s="3" t="str">
        <f t="shared" si="505"/>
        <v/>
      </c>
      <c r="AA2571" s="3" t="str">
        <f t="shared" si="506"/>
        <v/>
      </c>
      <c r="AB2571" s="249" t="str">
        <f t="shared" si="507"/>
        <v/>
      </c>
      <c r="AC2571" s="3" t="str">
        <f t="shared" si="508"/>
        <v/>
      </c>
      <c r="AD2571" s="5" t="str">
        <f t="shared" si="501"/>
        <v/>
      </c>
      <c r="AE2571" s="3" t="str">
        <f t="shared" si="509"/>
        <v/>
      </c>
      <c r="AF2571" s="3"/>
      <c r="AH2571">
        <f>MATCH(ROUND(M2571,0)&amp;ROUND(N2571,0),樣點!N:N,0)</f>
        <v>595</v>
      </c>
      <c r="AI2571" s="5">
        <f t="shared" si="510"/>
        <v>1.0416666977107525E-2</v>
      </c>
    </row>
    <row r="2572" spans="3:35">
      <c r="C2572" s="246" t="s">
        <v>1324</v>
      </c>
      <c r="D2572" s="246" t="s">
        <v>1085</v>
      </c>
      <c r="E2572" s="246" t="s">
        <v>1101</v>
      </c>
      <c r="F2572" s="246" t="s">
        <v>1102</v>
      </c>
      <c r="G2572" s="246">
        <v>2019</v>
      </c>
      <c r="H2572" s="246">
        <v>5</v>
      </c>
      <c r="I2572" s="246">
        <v>27</v>
      </c>
      <c r="J2572" s="246">
        <v>2</v>
      </c>
      <c r="K2572" s="246" t="s">
        <v>1103</v>
      </c>
      <c r="L2572" s="247">
        <v>4</v>
      </c>
      <c r="M2572" s="246">
        <v>192595</v>
      </c>
      <c r="N2572" s="246">
        <v>2542549</v>
      </c>
      <c r="O2572" s="246">
        <v>9</v>
      </c>
      <c r="P2572" s="246">
        <v>45</v>
      </c>
      <c r="Q2572" s="246">
        <v>0</v>
      </c>
      <c r="R2572" s="246"/>
      <c r="S2572" s="246" t="s">
        <v>90</v>
      </c>
      <c r="T2572" s="246" t="s">
        <v>32</v>
      </c>
      <c r="U2572" s="246"/>
      <c r="V2572" t="str">
        <f>INDEX(樣區!H:H,MATCH(F2572,樣區!E:E,0))</f>
        <v>3月,5月</v>
      </c>
      <c r="W2572" s="3" t="str">
        <f t="shared" si="502"/>
        <v>Y</v>
      </c>
      <c r="X2572" s="3" t="str">
        <f t="shared" si="503"/>
        <v/>
      </c>
      <c r="Y2572" s="3" t="str">
        <f t="shared" si="504"/>
        <v/>
      </c>
      <c r="Z2572" s="3" t="str">
        <f t="shared" si="505"/>
        <v/>
      </c>
      <c r="AA2572" s="3" t="str">
        <f t="shared" si="506"/>
        <v/>
      </c>
      <c r="AB2572" s="249" t="str">
        <f t="shared" si="507"/>
        <v/>
      </c>
      <c r="AC2572" s="3" t="str">
        <f t="shared" si="508"/>
        <v/>
      </c>
      <c r="AD2572" s="5" t="str">
        <f t="shared" si="501"/>
        <v/>
      </c>
      <c r="AE2572" s="3" t="str">
        <f t="shared" si="509"/>
        <v/>
      </c>
      <c r="AF2572" s="3"/>
      <c r="AH2572">
        <f>MATCH(ROUND(M2572,0)&amp;ROUND(N2572,0),樣點!N:N,0)</f>
        <v>596</v>
      </c>
      <c r="AI2572" s="5">
        <f t="shared" si="510"/>
        <v>4.8611109959892929E-3</v>
      </c>
    </row>
    <row r="2573" spans="3:35">
      <c r="C2573" s="246" t="s">
        <v>1324</v>
      </c>
      <c r="D2573" s="246" t="s">
        <v>1085</v>
      </c>
      <c r="E2573" s="246" t="s">
        <v>1101</v>
      </c>
      <c r="F2573" s="246" t="s">
        <v>1102</v>
      </c>
      <c r="G2573" s="246">
        <v>2019</v>
      </c>
      <c r="H2573" s="246">
        <v>5</v>
      </c>
      <c r="I2573" s="246">
        <v>27</v>
      </c>
      <c r="J2573" s="246">
        <v>2</v>
      </c>
      <c r="K2573" s="246" t="s">
        <v>1103</v>
      </c>
      <c r="L2573" s="247">
        <v>5</v>
      </c>
      <c r="M2573" s="246">
        <v>192764</v>
      </c>
      <c r="N2573" s="246">
        <v>2542425</v>
      </c>
      <c r="O2573" s="246">
        <v>9</v>
      </c>
      <c r="P2573" s="246">
        <v>52</v>
      </c>
      <c r="Q2573" s="246">
        <v>0</v>
      </c>
      <c r="R2573" s="246"/>
      <c r="S2573" s="246" t="s">
        <v>90</v>
      </c>
      <c r="T2573" s="246" t="s">
        <v>26</v>
      </c>
      <c r="U2573" s="246"/>
      <c r="V2573" t="str">
        <f>INDEX(樣區!H:H,MATCH(F2573,樣區!E:E,0))</f>
        <v>3月,5月</v>
      </c>
      <c r="W2573" s="3" t="str">
        <f t="shared" si="502"/>
        <v>Y</v>
      </c>
      <c r="X2573" s="3" t="str">
        <f t="shared" si="503"/>
        <v/>
      </c>
      <c r="Y2573" s="3" t="str">
        <f t="shared" si="504"/>
        <v/>
      </c>
      <c r="Z2573" s="3" t="str">
        <f t="shared" si="505"/>
        <v/>
      </c>
      <c r="AA2573" s="3" t="str">
        <f t="shared" si="506"/>
        <v/>
      </c>
      <c r="AB2573" s="249" t="str">
        <f t="shared" si="507"/>
        <v/>
      </c>
      <c r="AC2573" s="3" t="str">
        <f t="shared" si="508"/>
        <v/>
      </c>
      <c r="AD2573" s="5" t="str">
        <f t="shared" si="501"/>
        <v/>
      </c>
      <c r="AE2573" s="3" t="str">
        <f t="shared" si="509"/>
        <v/>
      </c>
      <c r="AF2573" s="3"/>
      <c r="AH2573">
        <f>MATCH(ROUND(M2573,0)&amp;ROUND(N2573,0),樣點!N:N,0)</f>
        <v>597</v>
      </c>
      <c r="AI2573" s="5">
        <f t="shared" si="510"/>
        <v>4.1666660108603537E-3</v>
      </c>
    </row>
    <row r="2574" spans="3:35">
      <c r="C2574" s="246" t="s">
        <v>1324</v>
      </c>
      <c r="D2574" s="246" t="s">
        <v>1085</v>
      </c>
      <c r="E2574" s="246" t="s">
        <v>1101</v>
      </c>
      <c r="F2574" s="246" t="s">
        <v>1102</v>
      </c>
      <c r="G2574" s="246">
        <v>2019</v>
      </c>
      <c r="H2574" s="246">
        <v>5</v>
      </c>
      <c r="I2574" s="246">
        <v>27</v>
      </c>
      <c r="J2574" s="246">
        <v>2</v>
      </c>
      <c r="K2574" s="246" t="s">
        <v>1103</v>
      </c>
      <c r="L2574" s="247">
        <v>6</v>
      </c>
      <c r="M2574" s="246">
        <v>192827</v>
      </c>
      <c r="N2574" s="246">
        <v>2542223</v>
      </c>
      <c r="O2574" s="246">
        <v>9</v>
      </c>
      <c r="P2574" s="246">
        <v>58</v>
      </c>
      <c r="Q2574" s="246">
        <v>0</v>
      </c>
      <c r="R2574" s="246"/>
      <c r="S2574" s="246" t="s">
        <v>90</v>
      </c>
      <c r="T2574" s="246" t="s">
        <v>32</v>
      </c>
      <c r="U2574" s="246"/>
      <c r="V2574" t="str">
        <f>INDEX(樣區!H:H,MATCH(F2574,樣區!E:E,0))</f>
        <v>3月,5月</v>
      </c>
      <c r="W2574" s="3" t="str">
        <f t="shared" si="502"/>
        <v>Y</v>
      </c>
      <c r="X2574" s="3" t="str">
        <f t="shared" si="503"/>
        <v/>
      </c>
      <c r="Y2574" s="3" t="str">
        <f t="shared" si="504"/>
        <v/>
      </c>
      <c r="Z2574" s="3" t="str">
        <f t="shared" si="505"/>
        <v/>
      </c>
      <c r="AA2574" s="3" t="str">
        <f t="shared" si="506"/>
        <v/>
      </c>
      <c r="AB2574" s="249" t="str">
        <f t="shared" si="507"/>
        <v/>
      </c>
      <c r="AC2574" s="3" t="str">
        <f t="shared" si="508"/>
        <v/>
      </c>
      <c r="AD2574" s="5" t="str">
        <f t="shared" si="501"/>
        <v/>
      </c>
      <c r="AE2574" s="3" t="str">
        <f t="shared" si="509"/>
        <v/>
      </c>
      <c r="AF2574" s="3"/>
      <c r="AH2574">
        <f>MATCH(ROUND(M2574,0)&amp;ROUND(N2574,0),樣點!N:N,0)</f>
        <v>598</v>
      </c>
      <c r="AI2574" s="5" t="str">
        <f t="shared" si="510"/>
        <v/>
      </c>
    </row>
    <row r="2575" spans="3:35">
      <c r="C2575" s="246" t="s">
        <v>1324</v>
      </c>
      <c r="D2575" s="246" t="s">
        <v>1085</v>
      </c>
      <c r="E2575" s="246" t="s">
        <v>1104</v>
      </c>
      <c r="F2575" s="246" t="s">
        <v>1105</v>
      </c>
      <c r="G2575" s="246">
        <v>2019</v>
      </c>
      <c r="H2575" s="246">
        <v>5</v>
      </c>
      <c r="I2575" s="246">
        <v>24</v>
      </c>
      <c r="J2575" s="246">
        <v>2</v>
      </c>
      <c r="K2575" s="246" t="s">
        <v>1106</v>
      </c>
      <c r="L2575" s="247">
        <v>1</v>
      </c>
      <c r="M2575" s="246">
        <v>194786</v>
      </c>
      <c r="N2575" s="246">
        <v>2566724</v>
      </c>
      <c r="O2575" s="246">
        <v>9</v>
      </c>
      <c r="P2575" s="246">
        <v>0</v>
      </c>
      <c r="Q2575" s="246">
        <v>0</v>
      </c>
      <c r="R2575" s="246"/>
      <c r="S2575" s="246" t="s">
        <v>90</v>
      </c>
      <c r="T2575" s="246" t="s">
        <v>31</v>
      </c>
      <c r="U2575" s="246"/>
      <c r="V2575" t="str">
        <f>INDEX(樣區!H:H,MATCH(F2575,樣區!E:E,0))</f>
        <v>3月,5月</v>
      </c>
      <c r="W2575" s="3" t="str">
        <f t="shared" si="502"/>
        <v>Y</v>
      </c>
      <c r="X2575" s="3" t="str">
        <f t="shared" si="503"/>
        <v/>
      </c>
      <c r="Y2575" s="3" t="str">
        <f t="shared" si="504"/>
        <v/>
      </c>
      <c r="Z2575" s="3" t="str">
        <f t="shared" si="505"/>
        <v/>
      </c>
      <c r="AA2575" s="3" t="str">
        <f t="shared" si="506"/>
        <v/>
      </c>
      <c r="AB2575" s="249" t="str">
        <f t="shared" si="507"/>
        <v/>
      </c>
      <c r="AC2575" s="3" t="str">
        <f t="shared" si="508"/>
        <v/>
      </c>
      <c r="AD2575" s="5" t="str">
        <f t="shared" si="501"/>
        <v/>
      </c>
      <c r="AE2575" s="3" t="str">
        <f t="shared" si="509"/>
        <v/>
      </c>
      <c r="AF2575" s="3"/>
      <c r="AH2575">
        <f>MATCH(ROUND(M2575,0)&amp;ROUND(N2575,0),樣點!N:N,0)</f>
        <v>599</v>
      </c>
      <c r="AI2575" s="5">
        <f t="shared" si="510"/>
        <v>6.9444439723156393E-3</v>
      </c>
    </row>
    <row r="2576" spans="3:35">
      <c r="C2576" s="246" t="s">
        <v>1324</v>
      </c>
      <c r="D2576" s="246" t="s">
        <v>1085</v>
      </c>
      <c r="E2576" s="246" t="s">
        <v>1104</v>
      </c>
      <c r="F2576" s="246" t="s">
        <v>1105</v>
      </c>
      <c r="G2576" s="246">
        <v>2019</v>
      </c>
      <c r="H2576" s="246">
        <v>5</v>
      </c>
      <c r="I2576" s="246">
        <v>24</v>
      </c>
      <c r="J2576" s="246">
        <v>2</v>
      </c>
      <c r="K2576" s="246" t="s">
        <v>1106</v>
      </c>
      <c r="L2576" s="247">
        <v>2</v>
      </c>
      <c r="M2576" s="246">
        <v>194676</v>
      </c>
      <c r="N2576" s="246">
        <v>2566537</v>
      </c>
      <c r="O2576" s="246">
        <v>9</v>
      </c>
      <c r="P2576" s="246">
        <v>10</v>
      </c>
      <c r="Q2576" s="246">
        <v>0</v>
      </c>
      <c r="R2576" s="246"/>
      <c r="S2576" s="246" t="s">
        <v>90</v>
      </c>
      <c r="T2576" s="246" t="s">
        <v>31</v>
      </c>
      <c r="U2576" s="246"/>
      <c r="V2576" t="str">
        <f>INDEX(樣區!H:H,MATCH(F2576,樣區!E:E,0))</f>
        <v>3月,5月</v>
      </c>
      <c r="W2576" s="3" t="str">
        <f t="shared" si="502"/>
        <v>Y</v>
      </c>
      <c r="X2576" s="3" t="str">
        <f t="shared" si="503"/>
        <v/>
      </c>
      <c r="Y2576" s="3" t="str">
        <f t="shared" si="504"/>
        <v/>
      </c>
      <c r="Z2576" s="3" t="str">
        <f t="shared" si="505"/>
        <v/>
      </c>
      <c r="AA2576" s="3" t="str">
        <f t="shared" si="506"/>
        <v/>
      </c>
      <c r="AB2576" s="249" t="str">
        <f t="shared" si="507"/>
        <v/>
      </c>
      <c r="AC2576" s="3" t="str">
        <f t="shared" si="508"/>
        <v/>
      </c>
      <c r="AD2576" s="5" t="str">
        <f t="shared" si="501"/>
        <v/>
      </c>
      <c r="AE2576" s="3" t="str">
        <f t="shared" si="509"/>
        <v/>
      </c>
      <c r="AF2576" s="3"/>
      <c r="AH2576">
        <f>MATCH(ROUND(M2576,0)&amp;ROUND(N2576,0),樣點!N:N,0)</f>
        <v>600</v>
      </c>
      <c r="AI2576" s="5">
        <f t="shared" si="510"/>
        <v>6.9444440305233002E-3</v>
      </c>
    </row>
    <row r="2577" spans="3:35">
      <c r="C2577" s="246" t="s">
        <v>1324</v>
      </c>
      <c r="D2577" s="246" t="s">
        <v>1085</v>
      </c>
      <c r="E2577" s="246" t="s">
        <v>1104</v>
      </c>
      <c r="F2577" s="246" t="s">
        <v>1105</v>
      </c>
      <c r="G2577" s="246">
        <v>2019</v>
      </c>
      <c r="H2577" s="246">
        <v>5</v>
      </c>
      <c r="I2577" s="246">
        <v>24</v>
      </c>
      <c r="J2577" s="246">
        <v>2</v>
      </c>
      <c r="K2577" s="246" t="s">
        <v>1106</v>
      </c>
      <c r="L2577" s="247">
        <v>3</v>
      </c>
      <c r="M2577" s="246">
        <v>194520</v>
      </c>
      <c r="N2577" s="246">
        <v>2566409</v>
      </c>
      <c r="O2577" s="246">
        <v>9</v>
      </c>
      <c r="P2577" s="246">
        <v>20</v>
      </c>
      <c r="Q2577" s="246">
        <v>0</v>
      </c>
      <c r="R2577" s="246"/>
      <c r="S2577" s="246" t="s">
        <v>90</v>
      </c>
      <c r="T2577" s="246" t="s">
        <v>133</v>
      </c>
      <c r="U2577" s="246"/>
      <c r="V2577" t="str">
        <f>INDEX(樣區!H:H,MATCH(F2577,樣區!E:E,0))</f>
        <v>3月,5月</v>
      </c>
      <c r="W2577" s="3" t="str">
        <f t="shared" si="502"/>
        <v>Y</v>
      </c>
      <c r="X2577" s="3" t="str">
        <f t="shared" si="503"/>
        <v/>
      </c>
      <c r="Y2577" s="3" t="str">
        <f t="shared" si="504"/>
        <v/>
      </c>
      <c r="Z2577" s="3" t="str">
        <f t="shared" si="505"/>
        <v/>
      </c>
      <c r="AA2577" s="3" t="str">
        <f t="shared" si="506"/>
        <v/>
      </c>
      <c r="AB2577" s="249" t="str">
        <f t="shared" si="507"/>
        <v/>
      </c>
      <c r="AC2577" s="3" t="str">
        <f t="shared" si="508"/>
        <v/>
      </c>
      <c r="AD2577" s="5" t="str">
        <f t="shared" si="501"/>
        <v/>
      </c>
      <c r="AE2577" s="3" t="str">
        <f t="shared" si="509"/>
        <v/>
      </c>
      <c r="AF2577" s="3"/>
      <c r="AH2577">
        <f>MATCH(ROUND(M2577,0)&amp;ROUND(N2577,0),樣點!N:N,0)</f>
        <v>601</v>
      </c>
      <c r="AI2577" s="5">
        <f t="shared" si="510"/>
        <v>6.9444450200535357E-3</v>
      </c>
    </row>
    <row r="2578" spans="3:35">
      <c r="C2578" s="246" t="s">
        <v>1324</v>
      </c>
      <c r="D2578" s="246" t="s">
        <v>1085</v>
      </c>
      <c r="E2578" s="246" t="s">
        <v>1104</v>
      </c>
      <c r="F2578" s="246" t="s">
        <v>1105</v>
      </c>
      <c r="G2578" s="246">
        <v>2019</v>
      </c>
      <c r="H2578" s="246">
        <v>5</v>
      </c>
      <c r="I2578" s="246">
        <v>24</v>
      </c>
      <c r="J2578" s="246">
        <v>2</v>
      </c>
      <c r="K2578" s="246" t="s">
        <v>1106</v>
      </c>
      <c r="L2578" s="247">
        <v>4</v>
      </c>
      <c r="M2578" s="246">
        <v>194342</v>
      </c>
      <c r="N2578" s="246">
        <v>2566287</v>
      </c>
      <c r="O2578" s="246">
        <v>9</v>
      </c>
      <c r="P2578" s="246">
        <v>30</v>
      </c>
      <c r="Q2578" s="246">
        <v>0</v>
      </c>
      <c r="R2578" s="246"/>
      <c r="S2578" s="246" t="s">
        <v>90</v>
      </c>
      <c r="T2578" s="246" t="s">
        <v>31</v>
      </c>
      <c r="U2578" s="246"/>
      <c r="V2578" t="str">
        <f>INDEX(樣區!H:H,MATCH(F2578,樣區!E:E,0))</f>
        <v>3月,5月</v>
      </c>
      <c r="W2578" s="3" t="str">
        <f t="shared" si="502"/>
        <v>Y</v>
      </c>
      <c r="X2578" s="3" t="str">
        <f t="shared" si="503"/>
        <v/>
      </c>
      <c r="Y2578" s="3" t="str">
        <f t="shared" si="504"/>
        <v/>
      </c>
      <c r="Z2578" s="3" t="str">
        <f t="shared" si="505"/>
        <v/>
      </c>
      <c r="AA2578" s="3" t="str">
        <f t="shared" si="506"/>
        <v/>
      </c>
      <c r="AB2578" s="249" t="str">
        <f t="shared" si="507"/>
        <v/>
      </c>
      <c r="AC2578" s="3" t="str">
        <f t="shared" si="508"/>
        <v/>
      </c>
      <c r="AD2578" s="5" t="str">
        <f t="shared" si="501"/>
        <v/>
      </c>
      <c r="AE2578" s="3" t="str">
        <f t="shared" si="509"/>
        <v/>
      </c>
      <c r="AF2578" s="3"/>
      <c r="AH2578">
        <f>MATCH(ROUND(M2578,0)&amp;ROUND(N2578,0),樣點!N:N,0)</f>
        <v>602</v>
      </c>
      <c r="AI2578" s="5">
        <f t="shared" si="510"/>
        <v>6.9444439723156393E-3</v>
      </c>
    </row>
    <row r="2579" spans="3:35">
      <c r="C2579" s="246" t="s">
        <v>1324</v>
      </c>
      <c r="D2579" s="246" t="s">
        <v>1085</v>
      </c>
      <c r="E2579" s="246" t="s">
        <v>1104</v>
      </c>
      <c r="F2579" s="246" t="s">
        <v>1105</v>
      </c>
      <c r="G2579" s="246">
        <v>2019</v>
      </c>
      <c r="H2579" s="246">
        <v>5</v>
      </c>
      <c r="I2579" s="246">
        <v>24</v>
      </c>
      <c r="J2579" s="246">
        <v>2</v>
      </c>
      <c r="K2579" s="246" t="s">
        <v>1106</v>
      </c>
      <c r="L2579" s="247">
        <v>5</v>
      </c>
      <c r="M2579" s="246">
        <v>194318</v>
      </c>
      <c r="N2579" s="246">
        <v>2566492</v>
      </c>
      <c r="O2579" s="246">
        <v>9</v>
      </c>
      <c r="P2579" s="246">
        <v>40</v>
      </c>
      <c r="Q2579" s="246">
        <v>0</v>
      </c>
      <c r="R2579" s="246"/>
      <c r="S2579" s="246" t="s">
        <v>90</v>
      </c>
      <c r="T2579" s="246" t="s">
        <v>31</v>
      </c>
      <c r="U2579" s="246"/>
      <c r="V2579" t="str">
        <f>INDEX(樣區!H:H,MATCH(F2579,樣區!E:E,0))</f>
        <v>3月,5月</v>
      </c>
      <c r="W2579" s="3" t="str">
        <f t="shared" si="502"/>
        <v>Y</v>
      </c>
      <c r="X2579" s="3" t="str">
        <f t="shared" si="503"/>
        <v/>
      </c>
      <c r="Y2579" s="3" t="str">
        <f t="shared" si="504"/>
        <v/>
      </c>
      <c r="Z2579" s="3" t="str">
        <f t="shared" si="505"/>
        <v/>
      </c>
      <c r="AA2579" s="3" t="str">
        <f t="shared" si="506"/>
        <v/>
      </c>
      <c r="AB2579" s="249" t="str">
        <f t="shared" si="507"/>
        <v/>
      </c>
      <c r="AC2579" s="3" t="str">
        <f t="shared" si="508"/>
        <v/>
      </c>
      <c r="AD2579" s="5" t="str">
        <f t="shared" si="501"/>
        <v/>
      </c>
      <c r="AE2579" s="3" t="str">
        <f t="shared" si="509"/>
        <v/>
      </c>
      <c r="AF2579" s="3"/>
      <c r="AH2579">
        <f>MATCH(ROUND(M2579,0)&amp;ROUND(N2579,0),樣點!N:N,0)</f>
        <v>603</v>
      </c>
      <c r="AI2579" s="5">
        <f t="shared" si="510"/>
        <v>6.9444450200535357E-3</v>
      </c>
    </row>
    <row r="2580" spans="3:35">
      <c r="C2580" s="246" t="s">
        <v>1324</v>
      </c>
      <c r="D2580" s="246" t="s">
        <v>1085</v>
      </c>
      <c r="E2580" s="246" t="s">
        <v>1104</v>
      </c>
      <c r="F2580" s="246" t="s">
        <v>1105</v>
      </c>
      <c r="G2580" s="246">
        <v>2019</v>
      </c>
      <c r="H2580" s="246">
        <v>5</v>
      </c>
      <c r="I2580" s="246">
        <v>24</v>
      </c>
      <c r="J2580" s="246">
        <v>2</v>
      </c>
      <c r="K2580" s="246" t="s">
        <v>1106</v>
      </c>
      <c r="L2580" s="247">
        <v>6</v>
      </c>
      <c r="M2580" s="246">
        <v>194145</v>
      </c>
      <c r="N2580" s="246">
        <v>2566354</v>
      </c>
      <c r="O2580" s="246">
        <v>9</v>
      </c>
      <c r="P2580" s="246">
        <v>50</v>
      </c>
      <c r="Q2580" s="246">
        <v>0</v>
      </c>
      <c r="R2580" s="246"/>
      <c r="S2580" s="246" t="s">
        <v>90</v>
      </c>
      <c r="T2580" s="246" t="s">
        <v>31</v>
      </c>
      <c r="U2580" s="246"/>
      <c r="V2580" t="str">
        <f>INDEX(樣區!H:H,MATCH(F2580,樣區!E:E,0))</f>
        <v>3月,5月</v>
      </c>
      <c r="W2580" s="3" t="str">
        <f t="shared" si="502"/>
        <v>Y</v>
      </c>
      <c r="X2580" s="3" t="str">
        <f t="shared" si="503"/>
        <v/>
      </c>
      <c r="Y2580" s="3" t="str">
        <f t="shared" si="504"/>
        <v/>
      </c>
      <c r="Z2580" s="3" t="str">
        <f t="shared" si="505"/>
        <v/>
      </c>
      <c r="AA2580" s="3" t="str">
        <f t="shared" si="506"/>
        <v/>
      </c>
      <c r="AB2580" s="249" t="str">
        <f t="shared" si="507"/>
        <v/>
      </c>
      <c r="AC2580" s="3" t="str">
        <f t="shared" si="508"/>
        <v/>
      </c>
      <c r="AD2580" s="5" t="str">
        <f t="shared" si="501"/>
        <v/>
      </c>
      <c r="AE2580" s="3" t="str">
        <f t="shared" si="509"/>
        <v/>
      </c>
      <c r="AF2580" s="3"/>
      <c r="AH2580">
        <f>MATCH(ROUND(M2580,0)&amp;ROUND(N2580,0),樣點!N:N,0)</f>
        <v>604</v>
      </c>
      <c r="AI2580" s="5" t="str">
        <f t="shared" si="510"/>
        <v/>
      </c>
    </row>
    <row r="2581" spans="3:35">
      <c r="C2581" s="246" t="s">
        <v>1324</v>
      </c>
      <c r="D2581" s="246" t="s">
        <v>1085</v>
      </c>
      <c r="E2581" s="246" t="s">
        <v>1107</v>
      </c>
      <c r="F2581" s="246" t="s">
        <v>1108</v>
      </c>
      <c r="G2581" s="246">
        <v>2019</v>
      </c>
      <c r="H2581" s="246">
        <v>5</v>
      </c>
      <c r="I2581" s="246">
        <v>24</v>
      </c>
      <c r="J2581" s="246">
        <v>2</v>
      </c>
      <c r="K2581" s="246" t="s">
        <v>1109</v>
      </c>
      <c r="L2581" s="247">
        <v>1</v>
      </c>
      <c r="M2581" s="246">
        <v>194847</v>
      </c>
      <c r="N2581" s="246">
        <v>2553240</v>
      </c>
      <c r="O2581" s="246">
        <v>9</v>
      </c>
      <c r="P2581" s="246">
        <v>25</v>
      </c>
      <c r="Q2581" s="246">
        <v>0</v>
      </c>
      <c r="R2581" s="246"/>
      <c r="S2581" s="246" t="s">
        <v>90</v>
      </c>
      <c r="T2581" s="246" t="s">
        <v>26</v>
      </c>
      <c r="U2581" s="246"/>
      <c r="V2581" t="str">
        <f>INDEX(樣區!H:H,MATCH(F2581,樣區!E:E,0))</f>
        <v>3月,5月</v>
      </c>
      <c r="W2581" s="3" t="str">
        <f t="shared" si="502"/>
        <v>Y</v>
      </c>
      <c r="X2581" s="3" t="str">
        <f t="shared" si="503"/>
        <v/>
      </c>
      <c r="Y2581" s="3" t="str">
        <f t="shared" si="504"/>
        <v/>
      </c>
      <c r="Z2581" s="3" t="str">
        <f t="shared" si="505"/>
        <v/>
      </c>
      <c r="AA2581" s="3" t="str">
        <f t="shared" si="506"/>
        <v/>
      </c>
      <c r="AB2581" s="249" t="str">
        <f t="shared" si="507"/>
        <v/>
      </c>
      <c r="AC2581" s="3" t="str">
        <f t="shared" si="508"/>
        <v/>
      </c>
      <c r="AD2581" s="5" t="str">
        <f t="shared" si="501"/>
        <v/>
      </c>
      <c r="AE2581" s="3" t="str">
        <f t="shared" si="509"/>
        <v/>
      </c>
      <c r="AF2581" s="3"/>
      <c r="AH2581">
        <f>MATCH(ROUND(M2581,0)&amp;ROUND(N2581,0),樣點!N:N,0)</f>
        <v>605</v>
      </c>
      <c r="AI2581" s="5">
        <f t="shared" si="510"/>
        <v>4.1666660108603537E-3</v>
      </c>
    </row>
    <row r="2582" spans="3:35">
      <c r="C2582" s="246" t="s">
        <v>1324</v>
      </c>
      <c r="D2582" s="246" t="s">
        <v>1085</v>
      </c>
      <c r="E2582" s="246" t="s">
        <v>1107</v>
      </c>
      <c r="F2582" s="246" t="s">
        <v>1108</v>
      </c>
      <c r="G2582" s="246">
        <v>2019</v>
      </c>
      <c r="H2582" s="246">
        <v>5</v>
      </c>
      <c r="I2582" s="246">
        <v>24</v>
      </c>
      <c r="J2582" s="246">
        <v>2</v>
      </c>
      <c r="K2582" s="246" t="s">
        <v>1109</v>
      </c>
      <c r="L2582" s="247">
        <v>2</v>
      </c>
      <c r="M2582" s="246">
        <v>194874</v>
      </c>
      <c r="N2582" s="246">
        <v>2553036</v>
      </c>
      <c r="O2582" s="246">
        <v>9</v>
      </c>
      <c r="P2582" s="246">
        <v>31</v>
      </c>
      <c r="Q2582" s="246">
        <v>0</v>
      </c>
      <c r="R2582" s="246"/>
      <c r="S2582" s="246" t="s">
        <v>90</v>
      </c>
      <c r="T2582" s="246" t="s">
        <v>26</v>
      </c>
      <c r="U2582" s="246"/>
      <c r="V2582" t="str">
        <f>INDEX(樣區!H:H,MATCH(F2582,樣區!E:E,0))</f>
        <v>3月,5月</v>
      </c>
      <c r="W2582" s="3" t="str">
        <f t="shared" si="502"/>
        <v>Y</v>
      </c>
      <c r="X2582" s="3" t="str">
        <f t="shared" si="503"/>
        <v/>
      </c>
      <c r="Y2582" s="3" t="str">
        <f t="shared" si="504"/>
        <v/>
      </c>
      <c r="Z2582" s="3" t="str">
        <f t="shared" si="505"/>
        <v/>
      </c>
      <c r="AA2582" s="3" t="str">
        <f t="shared" si="506"/>
        <v/>
      </c>
      <c r="AB2582" s="249" t="str">
        <f t="shared" si="507"/>
        <v/>
      </c>
      <c r="AC2582" s="3" t="str">
        <f t="shared" si="508"/>
        <v/>
      </c>
      <c r="AD2582" s="5" t="str">
        <f t="shared" si="501"/>
        <v/>
      </c>
      <c r="AE2582" s="3" t="str">
        <f t="shared" si="509"/>
        <v/>
      </c>
      <c r="AF2582" s="3"/>
      <c r="AH2582">
        <f>MATCH(ROUND(M2582,0)&amp;ROUND(N2582,0),樣點!N:N,0)</f>
        <v>606</v>
      </c>
      <c r="AI2582" s="5">
        <f t="shared" si="510"/>
        <v>4.1666670003905892E-3</v>
      </c>
    </row>
    <row r="2583" spans="3:35">
      <c r="C2583" s="246" t="s">
        <v>1324</v>
      </c>
      <c r="D2583" s="246" t="s">
        <v>1085</v>
      </c>
      <c r="E2583" s="246" t="s">
        <v>1107</v>
      </c>
      <c r="F2583" s="246" t="s">
        <v>1108</v>
      </c>
      <c r="G2583" s="246">
        <v>2019</v>
      </c>
      <c r="H2583" s="246">
        <v>5</v>
      </c>
      <c r="I2583" s="246">
        <v>24</v>
      </c>
      <c r="J2583" s="246">
        <v>2</v>
      </c>
      <c r="K2583" s="246" t="s">
        <v>1109</v>
      </c>
      <c r="L2583" s="247">
        <v>3</v>
      </c>
      <c r="M2583" s="246">
        <v>194888</v>
      </c>
      <c r="N2583" s="246">
        <v>2552828</v>
      </c>
      <c r="O2583" s="246">
        <v>9</v>
      </c>
      <c r="P2583" s="246">
        <v>37</v>
      </c>
      <c r="Q2583" s="246">
        <v>0</v>
      </c>
      <c r="R2583" s="246"/>
      <c r="S2583" s="246" t="s">
        <v>90</v>
      </c>
      <c r="T2583" s="246" t="s">
        <v>133</v>
      </c>
      <c r="U2583" s="246"/>
      <c r="V2583" t="str">
        <f>INDEX(樣區!H:H,MATCH(F2583,樣區!E:E,0))</f>
        <v>3月,5月</v>
      </c>
      <c r="W2583" s="3" t="str">
        <f t="shared" si="502"/>
        <v>Y</v>
      </c>
      <c r="X2583" s="3" t="str">
        <f t="shared" si="503"/>
        <v/>
      </c>
      <c r="Y2583" s="3" t="str">
        <f t="shared" si="504"/>
        <v/>
      </c>
      <c r="Z2583" s="3" t="str">
        <f t="shared" si="505"/>
        <v/>
      </c>
      <c r="AA2583" s="3" t="str">
        <f t="shared" si="506"/>
        <v/>
      </c>
      <c r="AB2583" s="249" t="str">
        <f t="shared" si="507"/>
        <v/>
      </c>
      <c r="AC2583" s="3" t="str">
        <f t="shared" si="508"/>
        <v/>
      </c>
      <c r="AD2583" s="5" t="str">
        <f t="shared" si="501"/>
        <v/>
      </c>
      <c r="AE2583" s="3" t="str">
        <f t="shared" si="509"/>
        <v/>
      </c>
      <c r="AF2583" s="3"/>
      <c r="AH2583">
        <f>MATCH(ROUND(M2583,0)&amp;ROUND(N2583,0),樣點!N:N,0)</f>
        <v>607</v>
      </c>
      <c r="AI2583" s="5">
        <f t="shared" si="510"/>
        <v>5.555555981118232E-3</v>
      </c>
    </row>
    <row r="2584" spans="3:35">
      <c r="C2584" s="246" t="s">
        <v>1324</v>
      </c>
      <c r="D2584" s="246" t="s">
        <v>1085</v>
      </c>
      <c r="E2584" s="246" t="s">
        <v>1107</v>
      </c>
      <c r="F2584" s="246" t="s">
        <v>1108</v>
      </c>
      <c r="G2584" s="246">
        <v>2019</v>
      </c>
      <c r="H2584" s="246">
        <v>5</v>
      </c>
      <c r="I2584" s="246">
        <v>24</v>
      </c>
      <c r="J2584" s="246">
        <v>2</v>
      </c>
      <c r="K2584" s="246" t="s">
        <v>1109</v>
      </c>
      <c r="L2584" s="247">
        <v>4</v>
      </c>
      <c r="M2584" s="246">
        <v>195071</v>
      </c>
      <c r="N2584" s="246">
        <v>2552739</v>
      </c>
      <c r="O2584" s="246">
        <v>9</v>
      </c>
      <c r="P2584" s="246">
        <v>45</v>
      </c>
      <c r="Q2584" s="246">
        <v>0</v>
      </c>
      <c r="R2584" s="246"/>
      <c r="S2584" s="246" t="s">
        <v>90</v>
      </c>
      <c r="T2584" s="246" t="s">
        <v>26</v>
      </c>
      <c r="U2584" s="246"/>
      <c r="V2584" t="str">
        <f>INDEX(樣區!H:H,MATCH(F2584,樣區!E:E,0))</f>
        <v>3月,5月</v>
      </c>
      <c r="W2584" s="3" t="str">
        <f t="shared" si="502"/>
        <v>Y</v>
      </c>
      <c r="X2584" s="3" t="str">
        <f t="shared" si="503"/>
        <v/>
      </c>
      <c r="Y2584" s="3" t="str">
        <f t="shared" si="504"/>
        <v/>
      </c>
      <c r="Z2584" s="3" t="str">
        <f t="shared" si="505"/>
        <v/>
      </c>
      <c r="AA2584" s="3" t="str">
        <f t="shared" si="506"/>
        <v/>
      </c>
      <c r="AB2584" s="249" t="str">
        <f t="shared" si="507"/>
        <v/>
      </c>
      <c r="AC2584" s="3" t="str">
        <f t="shared" si="508"/>
        <v/>
      </c>
      <c r="AD2584" s="5" t="str">
        <f t="shared" si="501"/>
        <v/>
      </c>
      <c r="AE2584" s="3" t="str">
        <f t="shared" si="509"/>
        <v/>
      </c>
      <c r="AF2584" s="3"/>
      <c r="AH2584">
        <f>MATCH(ROUND(M2584,0)&amp;ROUND(N2584,0),樣點!N:N,0)</f>
        <v>608</v>
      </c>
      <c r="AI2584" s="5">
        <f t="shared" si="510"/>
        <v>4.1666660108603537E-3</v>
      </c>
    </row>
    <row r="2585" spans="3:35">
      <c r="C2585" s="246" t="s">
        <v>1324</v>
      </c>
      <c r="D2585" s="246" t="s">
        <v>1085</v>
      </c>
      <c r="E2585" s="246" t="s">
        <v>1107</v>
      </c>
      <c r="F2585" s="246" t="s">
        <v>1108</v>
      </c>
      <c r="G2585" s="246">
        <v>2019</v>
      </c>
      <c r="H2585" s="246">
        <v>5</v>
      </c>
      <c r="I2585" s="246">
        <v>24</v>
      </c>
      <c r="J2585" s="246">
        <v>2</v>
      </c>
      <c r="K2585" s="246" t="s">
        <v>1109</v>
      </c>
      <c r="L2585" s="247">
        <v>5</v>
      </c>
      <c r="M2585" s="246">
        <v>195218</v>
      </c>
      <c r="N2585" s="246">
        <v>2552594</v>
      </c>
      <c r="O2585" s="246">
        <v>9</v>
      </c>
      <c r="P2585" s="246">
        <v>51</v>
      </c>
      <c r="Q2585" s="246">
        <v>0</v>
      </c>
      <c r="R2585" s="246"/>
      <c r="S2585" s="246" t="s">
        <v>90</v>
      </c>
      <c r="T2585" s="246" t="s">
        <v>26</v>
      </c>
      <c r="U2585" s="246"/>
      <c r="V2585" t="str">
        <f>INDEX(樣區!H:H,MATCH(F2585,樣區!E:E,0))</f>
        <v>3月,5月</v>
      </c>
      <c r="W2585" s="3" t="str">
        <f t="shared" si="502"/>
        <v>Y</v>
      </c>
      <c r="X2585" s="3" t="str">
        <f t="shared" si="503"/>
        <v/>
      </c>
      <c r="Y2585" s="3" t="str">
        <f t="shared" si="504"/>
        <v/>
      </c>
      <c r="Z2585" s="3" t="str">
        <f t="shared" si="505"/>
        <v/>
      </c>
      <c r="AA2585" s="3" t="str">
        <f t="shared" si="506"/>
        <v/>
      </c>
      <c r="AB2585" s="249" t="str">
        <f t="shared" si="507"/>
        <v/>
      </c>
      <c r="AC2585" s="3" t="str">
        <f t="shared" si="508"/>
        <v/>
      </c>
      <c r="AD2585" s="5" t="str">
        <f t="shared" si="501"/>
        <v>需計滿6分鐘</v>
      </c>
      <c r="AE2585" s="3" t="str">
        <f t="shared" si="509"/>
        <v/>
      </c>
      <c r="AF2585" s="3"/>
      <c r="AH2585">
        <f>MATCH(ROUND(M2585,0)&amp;ROUND(N2585,0),樣點!N:N,0)</f>
        <v>609</v>
      </c>
      <c r="AI2585" s="5">
        <f t="shared" si="510"/>
        <v>3.4722220152616501E-3</v>
      </c>
    </row>
    <row r="2586" spans="3:35">
      <c r="C2586" s="246" t="s">
        <v>1324</v>
      </c>
      <c r="D2586" s="246" t="s">
        <v>1085</v>
      </c>
      <c r="E2586" s="246" t="s">
        <v>1107</v>
      </c>
      <c r="F2586" s="246" t="s">
        <v>1108</v>
      </c>
      <c r="G2586" s="246">
        <v>2019</v>
      </c>
      <c r="H2586" s="246">
        <v>5</v>
      </c>
      <c r="I2586" s="246">
        <v>24</v>
      </c>
      <c r="J2586" s="246">
        <v>2</v>
      </c>
      <c r="K2586" s="246" t="s">
        <v>1109</v>
      </c>
      <c r="L2586" s="247">
        <v>6</v>
      </c>
      <c r="M2586" s="246">
        <v>195323</v>
      </c>
      <c r="N2586" s="246">
        <v>2552412</v>
      </c>
      <c r="O2586" s="246">
        <v>9</v>
      </c>
      <c r="P2586" s="246">
        <v>56</v>
      </c>
      <c r="Q2586" s="246">
        <v>0</v>
      </c>
      <c r="R2586" s="246"/>
      <c r="S2586" s="246" t="s">
        <v>90</v>
      </c>
      <c r="T2586" s="246" t="s">
        <v>26</v>
      </c>
      <c r="U2586" s="246"/>
      <c r="V2586" t="str">
        <f>INDEX(樣區!H:H,MATCH(F2586,樣區!E:E,0))</f>
        <v>3月,5月</v>
      </c>
      <c r="W2586" s="3" t="str">
        <f t="shared" si="502"/>
        <v>Y</v>
      </c>
      <c r="X2586" s="3" t="str">
        <f t="shared" si="503"/>
        <v/>
      </c>
      <c r="Y2586" s="3" t="str">
        <f t="shared" si="504"/>
        <v/>
      </c>
      <c r="Z2586" s="3" t="str">
        <f t="shared" si="505"/>
        <v/>
      </c>
      <c r="AA2586" s="3" t="str">
        <f t="shared" si="506"/>
        <v/>
      </c>
      <c r="AB2586" s="249" t="str">
        <f t="shared" si="507"/>
        <v/>
      </c>
      <c r="AC2586" s="3" t="str">
        <f t="shared" si="508"/>
        <v/>
      </c>
      <c r="AD2586" s="5" t="str">
        <f t="shared" si="501"/>
        <v/>
      </c>
      <c r="AE2586" s="3" t="str">
        <f t="shared" si="509"/>
        <v/>
      </c>
      <c r="AF2586" s="3"/>
      <c r="AH2586">
        <f>MATCH(ROUND(M2586,0)&amp;ROUND(N2586,0),樣點!N:N,0)</f>
        <v>610</v>
      </c>
      <c r="AI2586" s="5" t="str">
        <f t="shared" si="510"/>
        <v/>
      </c>
    </row>
    <row r="2587" spans="3:35">
      <c r="C2587" s="246" t="s">
        <v>1324</v>
      </c>
      <c r="D2587" s="246" t="s">
        <v>1085</v>
      </c>
      <c r="E2587" s="246" t="s">
        <v>1110</v>
      </c>
      <c r="F2587" s="246" t="s">
        <v>1111</v>
      </c>
      <c r="G2587" s="246">
        <v>2019</v>
      </c>
      <c r="H2587" s="246">
        <v>5</v>
      </c>
      <c r="I2587" s="246">
        <v>30</v>
      </c>
      <c r="J2587" s="246">
        <v>2</v>
      </c>
      <c r="K2587" s="246" t="s">
        <v>1112</v>
      </c>
      <c r="L2587" s="247">
        <v>1</v>
      </c>
      <c r="M2587" s="246">
        <v>199733</v>
      </c>
      <c r="N2587" s="246">
        <v>2553567</v>
      </c>
      <c r="O2587" s="246">
        <v>8</v>
      </c>
      <c r="P2587" s="246">
        <v>45</v>
      </c>
      <c r="Q2587" s="246">
        <v>0</v>
      </c>
      <c r="R2587" s="246"/>
      <c r="S2587" s="246" t="s">
        <v>90</v>
      </c>
      <c r="T2587" s="246" t="s">
        <v>30</v>
      </c>
      <c r="U2587" s="246"/>
      <c r="V2587" t="str">
        <f>INDEX(樣區!H:H,MATCH(F2587,樣區!E:E,0))</f>
        <v>3月,5月</v>
      </c>
      <c r="W2587" s="3" t="str">
        <f t="shared" si="502"/>
        <v>Y</v>
      </c>
      <c r="X2587" s="3" t="str">
        <f t="shared" si="503"/>
        <v/>
      </c>
      <c r="Y2587" s="3" t="str">
        <f t="shared" si="504"/>
        <v/>
      </c>
      <c r="Z2587" s="3" t="str">
        <f t="shared" si="505"/>
        <v/>
      </c>
      <c r="AA2587" s="3" t="str">
        <f t="shared" si="506"/>
        <v/>
      </c>
      <c r="AB2587" s="249" t="str">
        <f t="shared" si="507"/>
        <v/>
      </c>
      <c r="AC2587" s="3" t="str">
        <f t="shared" si="508"/>
        <v/>
      </c>
      <c r="AD2587" s="5" t="str">
        <f t="shared" si="501"/>
        <v/>
      </c>
      <c r="AE2587" s="3" t="str">
        <f t="shared" si="509"/>
        <v/>
      </c>
      <c r="AF2587" s="3"/>
      <c r="AH2587">
        <f>MATCH(ROUND(M2587,0)&amp;ROUND(N2587,0),樣點!N:N,0)</f>
        <v>611</v>
      </c>
      <c r="AI2587" s="5">
        <f t="shared" si="510"/>
        <v>8.333332953043282E-3</v>
      </c>
    </row>
    <row r="2588" spans="3:35">
      <c r="C2588" s="246" t="s">
        <v>1324</v>
      </c>
      <c r="D2588" s="246" t="s">
        <v>1085</v>
      </c>
      <c r="E2588" s="246" t="s">
        <v>1110</v>
      </c>
      <c r="F2588" s="246" t="s">
        <v>1111</v>
      </c>
      <c r="G2588" s="246">
        <v>2019</v>
      </c>
      <c r="H2588" s="246">
        <v>5</v>
      </c>
      <c r="I2588" s="246">
        <v>30</v>
      </c>
      <c r="J2588" s="246">
        <v>2</v>
      </c>
      <c r="K2588" s="246" t="s">
        <v>1112</v>
      </c>
      <c r="L2588" s="247">
        <v>2</v>
      </c>
      <c r="M2588" s="246">
        <v>199814</v>
      </c>
      <c r="N2588" s="246">
        <v>2553766</v>
      </c>
      <c r="O2588" s="246">
        <v>8</v>
      </c>
      <c r="P2588" s="246">
        <v>57</v>
      </c>
      <c r="Q2588" s="246">
        <v>0</v>
      </c>
      <c r="R2588" s="246"/>
      <c r="S2588" s="246" t="s">
        <v>90</v>
      </c>
      <c r="T2588" s="246" t="s">
        <v>26</v>
      </c>
      <c r="U2588" s="246"/>
      <c r="V2588" t="str">
        <f>INDEX(樣區!H:H,MATCH(F2588,樣區!E:E,0))</f>
        <v>3月,5月</v>
      </c>
      <c r="W2588" s="3" t="str">
        <f t="shared" si="502"/>
        <v>Y</v>
      </c>
      <c r="X2588" s="3" t="str">
        <f t="shared" si="503"/>
        <v/>
      </c>
      <c r="Y2588" s="3" t="str">
        <f t="shared" si="504"/>
        <v/>
      </c>
      <c r="Z2588" s="3" t="str">
        <f t="shared" si="505"/>
        <v/>
      </c>
      <c r="AA2588" s="3" t="str">
        <f t="shared" si="506"/>
        <v/>
      </c>
      <c r="AB2588" s="249" t="str">
        <f t="shared" si="507"/>
        <v/>
      </c>
      <c r="AC2588" s="3" t="str">
        <f t="shared" si="508"/>
        <v/>
      </c>
      <c r="AD2588" s="5" t="str">
        <f t="shared" si="501"/>
        <v/>
      </c>
      <c r="AE2588" s="3" t="str">
        <f t="shared" si="509"/>
        <v/>
      </c>
      <c r="AF2588" s="3"/>
      <c r="AH2588">
        <f>MATCH(ROUND(M2588,0)&amp;ROUND(N2588,0),樣點!N:N,0)</f>
        <v>612</v>
      </c>
      <c r="AI2588" s="5">
        <f t="shared" si="510"/>
        <v>8.3333340007811785E-3</v>
      </c>
    </row>
    <row r="2589" spans="3:35">
      <c r="C2589" s="246" t="s">
        <v>1324</v>
      </c>
      <c r="D2589" s="246" t="s">
        <v>1085</v>
      </c>
      <c r="E2589" s="246" t="s">
        <v>1110</v>
      </c>
      <c r="F2589" s="246" t="s">
        <v>1111</v>
      </c>
      <c r="G2589" s="246">
        <v>2019</v>
      </c>
      <c r="H2589" s="246">
        <v>5</v>
      </c>
      <c r="I2589" s="246">
        <v>30</v>
      </c>
      <c r="J2589" s="246">
        <v>2</v>
      </c>
      <c r="K2589" s="246" t="s">
        <v>1112</v>
      </c>
      <c r="L2589" s="247">
        <v>3</v>
      </c>
      <c r="M2589" s="246">
        <v>199864</v>
      </c>
      <c r="N2589" s="246">
        <v>2553961</v>
      </c>
      <c r="O2589" s="246">
        <v>9</v>
      </c>
      <c r="P2589" s="246">
        <v>9</v>
      </c>
      <c r="Q2589" s="246">
        <v>0</v>
      </c>
      <c r="R2589" s="246"/>
      <c r="S2589" s="246" t="s">
        <v>90</v>
      </c>
      <c r="T2589" s="246" t="s">
        <v>26</v>
      </c>
      <c r="U2589" s="246"/>
      <c r="V2589" t="str">
        <f>INDEX(樣區!H:H,MATCH(F2589,樣區!E:E,0))</f>
        <v>3月,5月</v>
      </c>
      <c r="W2589" s="3" t="str">
        <f t="shared" si="502"/>
        <v>Y</v>
      </c>
      <c r="X2589" s="3" t="str">
        <f t="shared" si="503"/>
        <v/>
      </c>
      <c r="Y2589" s="3" t="str">
        <f t="shared" si="504"/>
        <v/>
      </c>
      <c r="Z2589" s="3" t="str">
        <f t="shared" si="505"/>
        <v/>
      </c>
      <c r="AA2589" s="3" t="str">
        <f t="shared" si="506"/>
        <v/>
      </c>
      <c r="AB2589" s="249" t="str">
        <f t="shared" si="507"/>
        <v/>
      </c>
      <c r="AC2589" s="3" t="str">
        <f t="shared" si="508"/>
        <v/>
      </c>
      <c r="AD2589" s="5" t="str">
        <f t="shared" si="501"/>
        <v/>
      </c>
      <c r="AE2589" s="3" t="str">
        <f t="shared" si="509"/>
        <v/>
      </c>
      <c r="AF2589" s="3"/>
      <c r="AH2589">
        <f>MATCH(ROUND(M2589,0)&amp;ROUND(N2589,0),樣點!N:N,0)</f>
        <v>613</v>
      </c>
      <c r="AI2589" s="5">
        <f t="shared" si="510"/>
        <v>9.0277770068496466E-3</v>
      </c>
    </row>
    <row r="2590" spans="3:35">
      <c r="C2590" s="246" t="s">
        <v>1324</v>
      </c>
      <c r="D2590" s="246" t="s">
        <v>1085</v>
      </c>
      <c r="E2590" s="246" t="s">
        <v>1110</v>
      </c>
      <c r="F2590" s="246" t="s">
        <v>1111</v>
      </c>
      <c r="G2590" s="246">
        <v>2019</v>
      </c>
      <c r="H2590" s="246">
        <v>5</v>
      </c>
      <c r="I2590" s="246">
        <v>30</v>
      </c>
      <c r="J2590" s="246">
        <v>2</v>
      </c>
      <c r="K2590" s="246" t="s">
        <v>1112</v>
      </c>
      <c r="L2590" s="247">
        <v>4</v>
      </c>
      <c r="M2590" s="246">
        <v>199956</v>
      </c>
      <c r="N2590" s="246">
        <v>2554145</v>
      </c>
      <c r="O2590" s="246">
        <v>9</v>
      </c>
      <c r="P2590" s="246">
        <v>22</v>
      </c>
      <c r="Q2590" s="246">
        <v>0</v>
      </c>
      <c r="R2590" s="246"/>
      <c r="S2590" s="246" t="s">
        <v>90</v>
      </c>
      <c r="T2590" s="246" t="s">
        <v>26</v>
      </c>
      <c r="U2590" s="246"/>
      <c r="V2590" t="str">
        <f>INDEX(樣區!H:H,MATCH(F2590,樣區!E:E,0))</f>
        <v>3月,5月</v>
      </c>
      <c r="W2590" s="3" t="str">
        <f t="shared" si="502"/>
        <v>Y</v>
      </c>
      <c r="X2590" s="3" t="str">
        <f t="shared" si="503"/>
        <v/>
      </c>
      <c r="Y2590" s="3" t="str">
        <f t="shared" si="504"/>
        <v/>
      </c>
      <c r="Z2590" s="3" t="str">
        <f t="shared" si="505"/>
        <v/>
      </c>
      <c r="AA2590" s="3" t="str">
        <f t="shared" si="506"/>
        <v/>
      </c>
      <c r="AB2590" s="249" t="str">
        <f t="shared" si="507"/>
        <v/>
      </c>
      <c r="AC2590" s="3" t="str">
        <f t="shared" si="508"/>
        <v/>
      </c>
      <c r="AD2590" s="5" t="str">
        <f t="shared" si="501"/>
        <v/>
      </c>
      <c r="AE2590" s="3" t="str">
        <f t="shared" si="509"/>
        <v/>
      </c>
      <c r="AF2590" s="3"/>
      <c r="AH2590">
        <f>MATCH(ROUND(M2590,0)&amp;ROUND(N2590,0),樣點!N:N,0)</f>
        <v>614</v>
      </c>
      <c r="AI2590" s="5">
        <f t="shared" si="510"/>
        <v>1.0416667035315186E-2</v>
      </c>
    </row>
    <row r="2591" spans="3:35">
      <c r="C2591" s="246" t="s">
        <v>1324</v>
      </c>
      <c r="D2591" s="246" t="s">
        <v>1085</v>
      </c>
      <c r="E2591" s="246" t="s">
        <v>1110</v>
      </c>
      <c r="F2591" s="246" t="s">
        <v>1111</v>
      </c>
      <c r="G2591" s="246">
        <v>2019</v>
      </c>
      <c r="H2591" s="246">
        <v>5</v>
      </c>
      <c r="I2591" s="246">
        <v>30</v>
      </c>
      <c r="J2591" s="246">
        <v>2</v>
      </c>
      <c r="K2591" s="246" t="s">
        <v>1112</v>
      </c>
      <c r="L2591" s="247">
        <v>5</v>
      </c>
      <c r="M2591" s="246">
        <v>200014</v>
      </c>
      <c r="N2591" s="246">
        <v>2554340</v>
      </c>
      <c r="O2591" s="246">
        <v>9</v>
      </c>
      <c r="P2591" s="246">
        <v>37</v>
      </c>
      <c r="Q2591" s="246">
        <v>0</v>
      </c>
      <c r="R2591" s="246"/>
      <c r="S2591" s="246" t="s">
        <v>90</v>
      </c>
      <c r="T2591" s="246" t="s">
        <v>26</v>
      </c>
      <c r="U2591" s="246"/>
      <c r="V2591" t="str">
        <f>INDEX(樣區!H:H,MATCH(F2591,樣區!E:E,0))</f>
        <v>3月,5月</v>
      </c>
      <c r="W2591" s="3" t="str">
        <f t="shared" si="502"/>
        <v>Y</v>
      </c>
      <c r="X2591" s="3" t="str">
        <f t="shared" si="503"/>
        <v/>
      </c>
      <c r="Y2591" s="3" t="str">
        <f t="shared" si="504"/>
        <v/>
      </c>
      <c r="Z2591" s="3" t="str">
        <f t="shared" si="505"/>
        <v/>
      </c>
      <c r="AA2591" s="3" t="str">
        <f t="shared" si="506"/>
        <v/>
      </c>
      <c r="AB2591" s="249" t="str">
        <f t="shared" si="507"/>
        <v/>
      </c>
      <c r="AC2591" s="3" t="str">
        <f t="shared" si="508"/>
        <v/>
      </c>
      <c r="AD2591" s="5" t="str">
        <f t="shared" si="501"/>
        <v/>
      </c>
      <c r="AE2591" s="3" t="str">
        <f t="shared" si="509"/>
        <v/>
      </c>
      <c r="AF2591" s="3"/>
      <c r="AH2591">
        <f>MATCH(ROUND(M2591,0)&amp;ROUND(N2591,0),樣點!N:N,0)</f>
        <v>615</v>
      </c>
      <c r="AI2591" s="5">
        <f t="shared" si="510"/>
        <v>1.0416666977107525E-2</v>
      </c>
    </row>
    <row r="2592" spans="3:35">
      <c r="C2592" s="246" t="s">
        <v>1324</v>
      </c>
      <c r="D2592" s="246" t="s">
        <v>1085</v>
      </c>
      <c r="E2592" s="246" t="s">
        <v>1110</v>
      </c>
      <c r="F2592" s="246" t="s">
        <v>1111</v>
      </c>
      <c r="G2592" s="246">
        <v>2019</v>
      </c>
      <c r="H2592" s="246">
        <v>5</v>
      </c>
      <c r="I2592" s="246">
        <v>30</v>
      </c>
      <c r="J2592" s="246">
        <v>2</v>
      </c>
      <c r="K2592" s="246" t="s">
        <v>1112</v>
      </c>
      <c r="L2592" s="247">
        <v>6</v>
      </c>
      <c r="M2592" s="246">
        <v>200002</v>
      </c>
      <c r="N2592" s="246">
        <v>2554544</v>
      </c>
      <c r="O2592" s="246">
        <v>9</v>
      </c>
      <c r="P2592" s="246">
        <v>52</v>
      </c>
      <c r="Q2592" s="246">
        <v>0</v>
      </c>
      <c r="R2592" s="246"/>
      <c r="S2592" s="246" t="s">
        <v>90</v>
      </c>
      <c r="T2592" s="246" t="s">
        <v>26</v>
      </c>
      <c r="U2592" s="246"/>
      <c r="V2592" t="str">
        <f>INDEX(樣區!H:H,MATCH(F2592,樣區!E:E,0))</f>
        <v>3月,5月</v>
      </c>
      <c r="W2592" s="3" t="str">
        <f t="shared" si="502"/>
        <v>Y</v>
      </c>
      <c r="X2592" s="3" t="str">
        <f t="shared" si="503"/>
        <v/>
      </c>
      <c r="Y2592" s="3" t="str">
        <f t="shared" si="504"/>
        <v/>
      </c>
      <c r="Z2592" s="3" t="str">
        <f t="shared" si="505"/>
        <v/>
      </c>
      <c r="AA2592" s="3" t="str">
        <f t="shared" si="506"/>
        <v/>
      </c>
      <c r="AB2592" s="249" t="str">
        <f t="shared" si="507"/>
        <v/>
      </c>
      <c r="AC2592" s="3" t="str">
        <f t="shared" si="508"/>
        <v/>
      </c>
      <c r="AD2592" s="5" t="str">
        <f t="shared" si="501"/>
        <v/>
      </c>
      <c r="AE2592" s="3" t="str">
        <f t="shared" si="509"/>
        <v/>
      </c>
      <c r="AF2592" s="3"/>
      <c r="AH2592">
        <f>MATCH(ROUND(M2592,0)&amp;ROUND(N2592,0),樣點!N:N,0)</f>
        <v>616</v>
      </c>
      <c r="AI2592" s="5" t="str">
        <f t="shared" si="510"/>
        <v/>
      </c>
    </row>
    <row r="2593" spans="3:35">
      <c r="C2593" s="246" t="s">
        <v>1324</v>
      </c>
      <c r="D2593" s="246" t="s">
        <v>1085</v>
      </c>
      <c r="E2593" s="246" t="s">
        <v>1113</v>
      </c>
      <c r="F2593" s="246" t="s">
        <v>1114</v>
      </c>
      <c r="G2593" s="246">
        <v>2019</v>
      </c>
      <c r="H2593" s="246">
        <v>5</v>
      </c>
      <c r="I2593" s="246">
        <v>27</v>
      </c>
      <c r="J2593" s="246">
        <v>2</v>
      </c>
      <c r="K2593" s="246" t="s">
        <v>1115</v>
      </c>
      <c r="L2593" s="247">
        <v>1</v>
      </c>
      <c r="M2593" s="246">
        <v>210885</v>
      </c>
      <c r="N2593" s="246">
        <v>2569541</v>
      </c>
      <c r="O2593" s="246">
        <v>9</v>
      </c>
      <c r="P2593" s="246">
        <v>25</v>
      </c>
      <c r="Q2593" s="246">
        <v>0</v>
      </c>
      <c r="R2593" s="246"/>
      <c r="S2593" s="246" t="s">
        <v>90</v>
      </c>
      <c r="T2593" s="246" t="s">
        <v>26</v>
      </c>
      <c r="U2593" s="246"/>
      <c r="V2593" t="str">
        <f>INDEX(樣區!H:H,MATCH(F2593,樣區!E:E,0))</f>
        <v>3月,5月</v>
      </c>
      <c r="W2593" s="3" t="str">
        <f t="shared" si="502"/>
        <v>Y</v>
      </c>
      <c r="X2593" s="3" t="str">
        <f t="shared" si="503"/>
        <v/>
      </c>
      <c r="Y2593" s="3" t="str">
        <f t="shared" si="504"/>
        <v/>
      </c>
      <c r="Z2593" s="3" t="str">
        <f t="shared" si="505"/>
        <v/>
      </c>
      <c r="AA2593" s="3" t="str">
        <f t="shared" si="506"/>
        <v/>
      </c>
      <c r="AB2593" s="249" t="str">
        <f t="shared" si="507"/>
        <v/>
      </c>
      <c r="AC2593" s="3" t="str">
        <f t="shared" si="508"/>
        <v/>
      </c>
      <c r="AD2593" s="5" t="str">
        <f t="shared" si="501"/>
        <v/>
      </c>
      <c r="AE2593" s="3" t="str">
        <f t="shared" si="509"/>
        <v/>
      </c>
      <c r="AF2593" s="3"/>
      <c r="AH2593">
        <f>MATCH(ROUND(M2593,0)&amp;ROUND(N2593,0),樣點!N:N,0)</f>
        <v>617</v>
      </c>
      <c r="AI2593" s="5">
        <f t="shared" si="510"/>
        <v>4.8611109959892929E-3</v>
      </c>
    </row>
    <row r="2594" spans="3:35">
      <c r="C2594" s="246" t="s">
        <v>1324</v>
      </c>
      <c r="D2594" s="246" t="s">
        <v>1085</v>
      </c>
      <c r="E2594" s="246" t="s">
        <v>1113</v>
      </c>
      <c r="F2594" s="246" t="s">
        <v>1114</v>
      </c>
      <c r="G2594" s="246">
        <v>2019</v>
      </c>
      <c r="H2594" s="246">
        <v>5</v>
      </c>
      <c r="I2594" s="246">
        <v>27</v>
      </c>
      <c r="J2594" s="246">
        <v>2</v>
      </c>
      <c r="K2594" s="246" t="s">
        <v>1115</v>
      </c>
      <c r="L2594" s="247">
        <v>2</v>
      </c>
      <c r="M2594" s="246">
        <v>210912</v>
      </c>
      <c r="N2594" s="246">
        <v>2569746</v>
      </c>
      <c r="O2594" s="246">
        <v>9</v>
      </c>
      <c r="P2594" s="246">
        <v>32</v>
      </c>
      <c r="Q2594" s="246">
        <v>0</v>
      </c>
      <c r="R2594" s="246"/>
      <c r="S2594" s="246" t="s">
        <v>90</v>
      </c>
      <c r="T2594" s="246" t="s">
        <v>133</v>
      </c>
      <c r="U2594" s="246"/>
      <c r="V2594" t="str">
        <f>INDEX(樣區!H:H,MATCH(F2594,樣區!E:E,0))</f>
        <v>3月,5月</v>
      </c>
      <c r="W2594" s="3" t="str">
        <f t="shared" si="502"/>
        <v>Y</v>
      </c>
      <c r="X2594" s="3" t="str">
        <f t="shared" si="503"/>
        <v/>
      </c>
      <c r="Y2594" s="3" t="str">
        <f t="shared" si="504"/>
        <v/>
      </c>
      <c r="Z2594" s="3" t="str">
        <f t="shared" si="505"/>
        <v/>
      </c>
      <c r="AA2594" s="3" t="str">
        <f t="shared" si="506"/>
        <v/>
      </c>
      <c r="AB2594" s="249" t="str">
        <f t="shared" si="507"/>
        <v/>
      </c>
      <c r="AC2594" s="3" t="str">
        <f t="shared" si="508"/>
        <v/>
      </c>
      <c r="AD2594" s="5" t="str">
        <f t="shared" si="501"/>
        <v/>
      </c>
      <c r="AE2594" s="3" t="str">
        <f t="shared" si="509"/>
        <v/>
      </c>
      <c r="AF2594" s="3"/>
      <c r="AH2594">
        <f>MATCH(ROUND(M2594,0)&amp;ROUND(N2594,0),樣點!N:N,0)</f>
        <v>618</v>
      </c>
      <c r="AI2594" s="5">
        <f t="shared" si="510"/>
        <v>5.5555549915879965E-3</v>
      </c>
    </row>
    <row r="2595" spans="3:35">
      <c r="C2595" s="246" t="s">
        <v>1324</v>
      </c>
      <c r="D2595" s="246" t="s">
        <v>1085</v>
      </c>
      <c r="E2595" s="246" t="s">
        <v>1113</v>
      </c>
      <c r="F2595" s="246" t="s">
        <v>1114</v>
      </c>
      <c r="G2595" s="246">
        <v>2019</v>
      </c>
      <c r="H2595" s="246">
        <v>5</v>
      </c>
      <c r="I2595" s="246">
        <v>27</v>
      </c>
      <c r="J2595" s="246">
        <v>2</v>
      </c>
      <c r="K2595" s="246" t="s">
        <v>1115</v>
      </c>
      <c r="L2595" s="247">
        <v>3</v>
      </c>
      <c r="M2595" s="246">
        <v>210870</v>
      </c>
      <c r="N2595" s="246">
        <v>2569951</v>
      </c>
      <c r="O2595" s="246">
        <v>9</v>
      </c>
      <c r="P2595" s="246">
        <v>40</v>
      </c>
      <c r="Q2595" s="246">
        <v>0</v>
      </c>
      <c r="R2595" s="246"/>
      <c r="S2595" s="246" t="s">
        <v>90</v>
      </c>
      <c r="T2595" s="246" t="s">
        <v>26</v>
      </c>
      <c r="U2595" s="246"/>
      <c r="V2595" t="str">
        <f>INDEX(樣區!H:H,MATCH(F2595,樣區!E:E,0))</f>
        <v>3月,5月</v>
      </c>
      <c r="W2595" s="3" t="str">
        <f t="shared" si="502"/>
        <v>Y</v>
      </c>
      <c r="X2595" s="3" t="str">
        <f t="shared" si="503"/>
        <v/>
      </c>
      <c r="Y2595" s="3" t="str">
        <f t="shared" si="504"/>
        <v/>
      </c>
      <c r="Z2595" s="3" t="str">
        <f t="shared" si="505"/>
        <v/>
      </c>
      <c r="AA2595" s="3" t="str">
        <f t="shared" si="506"/>
        <v/>
      </c>
      <c r="AB2595" s="249" t="str">
        <f t="shared" si="507"/>
        <v/>
      </c>
      <c r="AC2595" s="3" t="str">
        <f t="shared" si="508"/>
        <v/>
      </c>
      <c r="AD2595" s="5" t="str">
        <f t="shared" si="501"/>
        <v/>
      </c>
      <c r="AE2595" s="3" t="str">
        <f t="shared" si="509"/>
        <v/>
      </c>
      <c r="AF2595" s="3"/>
      <c r="AH2595">
        <f>MATCH(ROUND(M2595,0)&amp;ROUND(N2595,0),樣點!N:N,0)</f>
        <v>619</v>
      </c>
      <c r="AI2595" s="5">
        <f t="shared" si="510"/>
        <v>4.8611109959892929E-3</v>
      </c>
    </row>
    <row r="2596" spans="3:35">
      <c r="C2596" s="246" t="s">
        <v>1324</v>
      </c>
      <c r="D2596" s="246" t="s">
        <v>1085</v>
      </c>
      <c r="E2596" s="246" t="s">
        <v>1113</v>
      </c>
      <c r="F2596" s="246" t="s">
        <v>1114</v>
      </c>
      <c r="G2596" s="246">
        <v>2019</v>
      </c>
      <c r="H2596" s="246">
        <v>5</v>
      </c>
      <c r="I2596" s="246">
        <v>27</v>
      </c>
      <c r="J2596" s="246">
        <v>2</v>
      </c>
      <c r="K2596" s="246" t="s">
        <v>1115</v>
      </c>
      <c r="L2596" s="247">
        <v>4</v>
      </c>
      <c r="M2596" s="246">
        <v>210688</v>
      </c>
      <c r="N2596" s="246">
        <v>2570071</v>
      </c>
      <c r="O2596" s="246">
        <v>9</v>
      </c>
      <c r="P2596" s="246">
        <v>47</v>
      </c>
      <c r="Q2596" s="246">
        <v>0</v>
      </c>
      <c r="R2596" s="246"/>
      <c r="S2596" s="246" t="s">
        <v>90</v>
      </c>
      <c r="T2596" s="246" t="s">
        <v>26</v>
      </c>
      <c r="U2596" s="246"/>
      <c r="V2596" t="str">
        <f>INDEX(樣區!H:H,MATCH(F2596,樣區!E:E,0))</f>
        <v>3月,5月</v>
      </c>
      <c r="W2596" s="3" t="str">
        <f t="shared" si="502"/>
        <v>Y</v>
      </c>
      <c r="X2596" s="3" t="str">
        <f t="shared" si="503"/>
        <v/>
      </c>
      <c r="Y2596" s="3" t="str">
        <f t="shared" si="504"/>
        <v/>
      </c>
      <c r="Z2596" s="3" t="str">
        <f t="shared" si="505"/>
        <v/>
      </c>
      <c r="AA2596" s="3" t="str">
        <f t="shared" si="506"/>
        <v/>
      </c>
      <c r="AB2596" s="249" t="str">
        <f t="shared" si="507"/>
        <v/>
      </c>
      <c r="AC2596" s="3" t="str">
        <f t="shared" si="508"/>
        <v/>
      </c>
      <c r="AD2596" s="5" t="str">
        <f t="shared" si="501"/>
        <v>需計滿6分鐘</v>
      </c>
      <c r="AE2596" s="3" t="str">
        <f t="shared" si="509"/>
        <v/>
      </c>
      <c r="AF2596" s="3"/>
      <c r="AH2596">
        <f>MATCH(ROUND(M2596,0)&amp;ROUND(N2596,0),樣點!N:N,0)</f>
        <v>620</v>
      </c>
      <c r="AI2596" s="5">
        <f t="shared" si="510"/>
        <v>3.4722230047918856E-3</v>
      </c>
    </row>
    <row r="2597" spans="3:35">
      <c r="C2597" s="246" t="s">
        <v>1324</v>
      </c>
      <c r="D2597" s="246" t="s">
        <v>1085</v>
      </c>
      <c r="E2597" s="246" t="s">
        <v>1113</v>
      </c>
      <c r="F2597" s="246" t="s">
        <v>1114</v>
      </c>
      <c r="G2597" s="246">
        <v>2019</v>
      </c>
      <c r="H2597" s="246">
        <v>5</v>
      </c>
      <c r="I2597" s="246">
        <v>27</v>
      </c>
      <c r="J2597" s="246">
        <v>2</v>
      </c>
      <c r="K2597" s="246" t="s">
        <v>1115</v>
      </c>
      <c r="L2597" s="247">
        <v>5</v>
      </c>
      <c r="M2597" s="246">
        <v>210641</v>
      </c>
      <c r="N2597" s="246">
        <v>2570273</v>
      </c>
      <c r="O2597" s="246">
        <v>9</v>
      </c>
      <c r="P2597" s="246">
        <v>52</v>
      </c>
      <c r="Q2597" s="246">
        <v>0</v>
      </c>
      <c r="R2597" s="246"/>
      <c r="S2597" s="246" t="s">
        <v>90</v>
      </c>
      <c r="T2597" s="246" t="s">
        <v>26</v>
      </c>
      <c r="U2597" s="246"/>
      <c r="V2597" t="str">
        <f>INDEX(樣區!H:H,MATCH(F2597,樣區!E:E,0))</f>
        <v>3月,5月</v>
      </c>
      <c r="W2597" s="3" t="str">
        <f t="shared" si="502"/>
        <v>Y</v>
      </c>
      <c r="X2597" s="3" t="str">
        <f t="shared" si="503"/>
        <v/>
      </c>
      <c r="Y2597" s="3" t="str">
        <f t="shared" si="504"/>
        <v/>
      </c>
      <c r="Z2597" s="3" t="str">
        <f t="shared" si="505"/>
        <v/>
      </c>
      <c r="AA2597" s="3" t="str">
        <f t="shared" si="506"/>
        <v/>
      </c>
      <c r="AB2597" s="249" t="str">
        <f t="shared" si="507"/>
        <v/>
      </c>
      <c r="AC2597" s="3" t="str">
        <f t="shared" si="508"/>
        <v/>
      </c>
      <c r="AD2597" s="5" t="str">
        <f t="shared" si="501"/>
        <v/>
      </c>
      <c r="AE2597" s="3" t="str">
        <f t="shared" si="509"/>
        <v/>
      </c>
      <c r="AF2597" s="3"/>
      <c r="AH2597">
        <f>MATCH(ROUND(M2597,0)&amp;ROUND(N2597,0),樣點!N:N,0)</f>
        <v>621</v>
      </c>
      <c r="AI2597" s="5">
        <f t="shared" si="510"/>
        <v>4.1666660108603537E-3</v>
      </c>
    </row>
    <row r="2598" spans="3:35">
      <c r="C2598" s="246" t="s">
        <v>1324</v>
      </c>
      <c r="D2598" s="246" t="s">
        <v>1085</v>
      </c>
      <c r="E2598" s="246" t="s">
        <v>1113</v>
      </c>
      <c r="F2598" s="246" t="s">
        <v>1114</v>
      </c>
      <c r="G2598" s="246">
        <v>2019</v>
      </c>
      <c r="H2598" s="246">
        <v>5</v>
      </c>
      <c r="I2598" s="246">
        <v>27</v>
      </c>
      <c r="J2598" s="246">
        <v>2</v>
      </c>
      <c r="K2598" s="246" t="s">
        <v>1115</v>
      </c>
      <c r="L2598" s="247">
        <v>6</v>
      </c>
      <c r="M2598" s="246">
        <v>210847</v>
      </c>
      <c r="N2598" s="246">
        <v>2570261</v>
      </c>
      <c r="O2598" s="246">
        <v>9</v>
      </c>
      <c r="P2598" s="246">
        <v>58</v>
      </c>
      <c r="Q2598" s="246">
        <v>0</v>
      </c>
      <c r="R2598" s="246"/>
      <c r="S2598" s="246" t="s">
        <v>90</v>
      </c>
      <c r="T2598" s="246" t="s">
        <v>133</v>
      </c>
      <c r="U2598" s="246"/>
      <c r="V2598" t="str">
        <f>INDEX(樣區!H:H,MATCH(F2598,樣區!E:E,0))</f>
        <v>3月,5月</v>
      </c>
      <c r="W2598" s="3" t="str">
        <f t="shared" si="502"/>
        <v>Y</v>
      </c>
      <c r="X2598" s="3" t="str">
        <f t="shared" si="503"/>
        <v/>
      </c>
      <c r="Y2598" s="3" t="str">
        <f t="shared" si="504"/>
        <v/>
      </c>
      <c r="Z2598" s="3" t="str">
        <f t="shared" si="505"/>
        <v/>
      </c>
      <c r="AA2598" s="3" t="str">
        <f t="shared" si="506"/>
        <v/>
      </c>
      <c r="AB2598" s="249" t="str">
        <f t="shared" si="507"/>
        <v/>
      </c>
      <c r="AC2598" s="3" t="str">
        <f t="shared" si="508"/>
        <v/>
      </c>
      <c r="AD2598" s="5" t="str">
        <f t="shared" ref="AD2598:AD2626" si="511">IF(ISBLANK(O2598),"需記錄時間",IFERROR(IF((AI2598-TIME(0,5,59))&lt;0,"需計滿6分鐘",""),""))</f>
        <v/>
      </c>
      <c r="AE2598" s="3" t="str">
        <f t="shared" si="509"/>
        <v/>
      </c>
      <c r="AF2598" s="3"/>
      <c r="AH2598">
        <f>MATCH(ROUND(M2598,0)&amp;ROUND(N2598,0),樣點!N:N,0)</f>
        <v>622</v>
      </c>
      <c r="AI2598" s="5" t="str">
        <f t="shared" si="510"/>
        <v/>
      </c>
    </row>
    <row r="2599" spans="3:35">
      <c r="C2599" s="246" t="s">
        <v>1324</v>
      </c>
      <c r="D2599" s="246" t="s">
        <v>1085</v>
      </c>
      <c r="E2599" s="246" t="s">
        <v>1116</v>
      </c>
      <c r="F2599" s="246" t="s">
        <v>1117</v>
      </c>
      <c r="G2599" s="246">
        <v>2019</v>
      </c>
      <c r="H2599" s="246">
        <v>5</v>
      </c>
      <c r="I2599" s="246">
        <v>24</v>
      </c>
      <c r="J2599" s="246">
        <v>2</v>
      </c>
      <c r="K2599" s="246" t="s">
        <v>1118</v>
      </c>
      <c r="L2599" s="247">
        <v>1</v>
      </c>
      <c r="M2599" s="246">
        <v>201517</v>
      </c>
      <c r="N2599" s="246">
        <v>2566112</v>
      </c>
      <c r="O2599" s="246">
        <v>8</v>
      </c>
      <c r="P2599" s="246">
        <v>32</v>
      </c>
      <c r="Q2599" s="246">
        <v>0</v>
      </c>
      <c r="R2599" s="246"/>
      <c r="S2599" s="246" t="s">
        <v>90</v>
      </c>
      <c r="T2599" s="246" t="s">
        <v>31</v>
      </c>
      <c r="U2599" s="246"/>
      <c r="V2599" t="str">
        <f>INDEX(樣區!H:H,MATCH(F2599,樣區!E:E,0))</f>
        <v>3月,5月</v>
      </c>
      <c r="W2599" s="3" t="str">
        <f t="shared" si="502"/>
        <v>Y</v>
      </c>
      <c r="X2599" s="3" t="str">
        <f t="shared" si="503"/>
        <v/>
      </c>
      <c r="Y2599" s="3" t="str">
        <f t="shared" si="504"/>
        <v/>
      </c>
      <c r="Z2599" s="3" t="str">
        <f t="shared" si="505"/>
        <v/>
      </c>
      <c r="AA2599" s="3" t="str">
        <f t="shared" si="506"/>
        <v/>
      </c>
      <c r="AB2599" s="249" t="str">
        <f t="shared" si="507"/>
        <v/>
      </c>
      <c r="AC2599" s="3" t="str">
        <f t="shared" si="508"/>
        <v/>
      </c>
      <c r="AD2599" s="5" t="str">
        <f t="shared" si="511"/>
        <v/>
      </c>
      <c r="AE2599" s="3" t="str">
        <f t="shared" si="509"/>
        <v/>
      </c>
      <c r="AF2599" s="3"/>
      <c r="AH2599">
        <f>MATCH(ROUND(M2599,0)&amp;ROUND(N2599,0),樣點!N:N,0)</f>
        <v>623</v>
      </c>
      <c r="AI2599" s="5">
        <f t="shared" si="510"/>
        <v>9.7222219919785857E-3</v>
      </c>
    </row>
    <row r="2600" spans="3:35">
      <c r="C2600" s="246" t="s">
        <v>1324</v>
      </c>
      <c r="D2600" s="246" t="s">
        <v>1085</v>
      </c>
      <c r="E2600" s="246" t="s">
        <v>1116</v>
      </c>
      <c r="F2600" s="246" t="s">
        <v>1117</v>
      </c>
      <c r="G2600" s="246">
        <v>2019</v>
      </c>
      <c r="H2600" s="246">
        <v>5</v>
      </c>
      <c r="I2600" s="246">
        <v>24</v>
      </c>
      <c r="J2600" s="246">
        <v>2</v>
      </c>
      <c r="K2600" s="246" t="s">
        <v>1118</v>
      </c>
      <c r="L2600" s="247">
        <v>2</v>
      </c>
      <c r="M2600" s="246">
        <v>201717</v>
      </c>
      <c r="N2600" s="246">
        <v>2566040</v>
      </c>
      <c r="O2600" s="246">
        <v>8</v>
      </c>
      <c r="P2600" s="246">
        <v>46</v>
      </c>
      <c r="Q2600" s="246">
        <v>0</v>
      </c>
      <c r="R2600" s="246"/>
      <c r="S2600" s="246" t="s">
        <v>90</v>
      </c>
      <c r="T2600" s="246" t="s">
        <v>31</v>
      </c>
      <c r="U2600" s="246"/>
      <c r="V2600" t="str">
        <f>INDEX(樣區!H:H,MATCH(F2600,樣區!E:E,0))</f>
        <v>3月,5月</v>
      </c>
      <c r="W2600" s="3" t="str">
        <f t="shared" si="502"/>
        <v>Y</v>
      </c>
      <c r="X2600" s="3" t="str">
        <f t="shared" si="503"/>
        <v/>
      </c>
      <c r="Y2600" s="3" t="str">
        <f t="shared" si="504"/>
        <v/>
      </c>
      <c r="Z2600" s="3" t="str">
        <f t="shared" si="505"/>
        <v/>
      </c>
      <c r="AA2600" s="3" t="str">
        <f t="shared" si="506"/>
        <v/>
      </c>
      <c r="AB2600" s="249" t="str">
        <f t="shared" si="507"/>
        <v/>
      </c>
      <c r="AC2600" s="3" t="str">
        <f t="shared" si="508"/>
        <v/>
      </c>
      <c r="AD2600" s="5" t="str">
        <f t="shared" si="511"/>
        <v/>
      </c>
      <c r="AE2600" s="3" t="str">
        <f t="shared" si="509"/>
        <v/>
      </c>
      <c r="AF2600" s="3"/>
      <c r="AH2600">
        <f>MATCH(ROUND(M2600,0)&amp;ROUND(N2600,0),樣點!N:N,0)</f>
        <v>624</v>
      </c>
      <c r="AI2600" s="5">
        <f t="shared" si="510"/>
        <v>1.1805555957835168E-2</v>
      </c>
    </row>
    <row r="2601" spans="3:35">
      <c r="C2601" s="246" t="s">
        <v>1324</v>
      </c>
      <c r="D2601" s="246" t="s">
        <v>1085</v>
      </c>
      <c r="E2601" s="246" t="s">
        <v>1116</v>
      </c>
      <c r="F2601" s="246" t="s">
        <v>1117</v>
      </c>
      <c r="G2601" s="246">
        <v>2019</v>
      </c>
      <c r="H2601" s="246">
        <v>5</v>
      </c>
      <c r="I2601" s="246">
        <v>24</v>
      </c>
      <c r="J2601" s="246">
        <v>2</v>
      </c>
      <c r="K2601" s="246" t="s">
        <v>1118</v>
      </c>
      <c r="L2601" s="247">
        <v>3</v>
      </c>
      <c r="M2601" s="246">
        <v>201914</v>
      </c>
      <c r="N2601" s="246">
        <v>2566094</v>
      </c>
      <c r="O2601" s="246">
        <v>9</v>
      </c>
      <c r="P2601" s="246">
        <v>3</v>
      </c>
      <c r="Q2601" s="246">
        <v>0</v>
      </c>
      <c r="R2601" s="246"/>
      <c r="S2601" s="246" t="s">
        <v>90</v>
      </c>
      <c r="T2601" s="246" t="s">
        <v>133</v>
      </c>
      <c r="U2601" s="246"/>
      <c r="V2601" t="str">
        <f>INDEX(樣區!H:H,MATCH(F2601,樣區!E:E,0))</f>
        <v>3月,5月</v>
      </c>
      <c r="W2601" s="3" t="str">
        <f t="shared" si="502"/>
        <v>Y</v>
      </c>
      <c r="X2601" s="3" t="str">
        <f t="shared" si="503"/>
        <v/>
      </c>
      <c r="Y2601" s="3" t="str">
        <f t="shared" si="504"/>
        <v/>
      </c>
      <c r="Z2601" s="3" t="str">
        <f t="shared" si="505"/>
        <v/>
      </c>
      <c r="AA2601" s="3" t="str">
        <f t="shared" si="506"/>
        <v/>
      </c>
      <c r="AB2601" s="249" t="str">
        <f t="shared" si="507"/>
        <v/>
      </c>
      <c r="AC2601" s="3" t="str">
        <f t="shared" si="508"/>
        <v/>
      </c>
      <c r="AD2601" s="5" t="str">
        <f t="shared" si="511"/>
        <v/>
      </c>
      <c r="AE2601" s="3" t="str">
        <f t="shared" si="509"/>
        <v/>
      </c>
      <c r="AF2601" s="3"/>
      <c r="AH2601">
        <f>MATCH(ROUND(M2601,0)&amp;ROUND(N2601,0),樣點!N:N,0)</f>
        <v>625</v>
      </c>
      <c r="AI2601" s="5">
        <f t="shared" si="510"/>
        <v>9.7222220501862466E-3</v>
      </c>
    </row>
    <row r="2602" spans="3:35">
      <c r="C2602" s="246" t="s">
        <v>1324</v>
      </c>
      <c r="D2602" s="246" t="s">
        <v>1085</v>
      </c>
      <c r="E2602" s="246" t="s">
        <v>1116</v>
      </c>
      <c r="F2602" s="246" t="s">
        <v>1117</v>
      </c>
      <c r="G2602" s="246">
        <v>2019</v>
      </c>
      <c r="H2602" s="246">
        <v>5</v>
      </c>
      <c r="I2602" s="246">
        <v>24</v>
      </c>
      <c r="J2602" s="246">
        <v>2</v>
      </c>
      <c r="K2602" s="246" t="s">
        <v>1118</v>
      </c>
      <c r="L2602" s="247">
        <v>4</v>
      </c>
      <c r="M2602" s="246">
        <v>202132</v>
      </c>
      <c r="N2602" s="246">
        <v>2566128</v>
      </c>
      <c r="O2602" s="246">
        <v>9</v>
      </c>
      <c r="P2602" s="246">
        <v>17</v>
      </c>
      <c r="Q2602" s="246">
        <v>0</v>
      </c>
      <c r="R2602" s="246"/>
      <c r="S2602" s="246" t="s">
        <v>90</v>
      </c>
      <c r="T2602" s="246" t="s">
        <v>31</v>
      </c>
      <c r="U2602" s="246"/>
      <c r="V2602" t="str">
        <f>INDEX(樣區!H:H,MATCH(F2602,樣區!E:E,0))</f>
        <v>3月,5月</v>
      </c>
      <c r="W2602" s="3" t="str">
        <f t="shared" si="502"/>
        <v>Y</v>
      </c>
      <c r="X2602" s="3" t="str">
        <f t="shared" si="503"/>
        <v/>
      </c>
      <c r="Y2602" s="3" t="str">
        <f t="shared" si="504"/>
        <v/>
      </c>
      <c r="Z2602" s="3" t="str">
        <f t="shared" si="505"/>
        <v/>
      </c>
      <c r="AA2602" s="3" t="str">
        <f t="shared" si="506"/>
        <v/>
      </c>
      <c r="AB2602" s="249" t="str">
        <f t="shared" si="507"/>
        <v/>
      </c>
      <c r="AC2602" s="3" t="str">
        <f t="shared" si="508"/>
        <v/>
      </c>
      <c r="AD2602" s="5" t="str">
        <f t="shared" si="511"/>
        <v/>
      </c>
      <c r="AE2602" s="3" t="str">
        <f t="shared" si="509"/>
        <v/>
      </c>
      <c r="AF2602" s="3"/>
      <c r="AH2602">
        <f>MATCH(ROUND(M2602,0)&amp;ROUND(N2602,0),樣點!N:N,0)</f>
        <v>626</v>
      </c>
      <c r="AI2602" s="5">
        <f t="shared" si="510"/>
        <v>8.333332953043282E-3</v>
      </c>
    </row>
    <row r="2603" spans="3:35">
      <c r="C2603" s="246" t="s">
        <v>1324</v>
      </c>
      <c r="D2603" s="246" t="s">
        <v>1085</v>
      </c>
      <c r="E2603" s="246" t="s">
        <v>1116</v>
      </c>
      <c r="F2603" s="246" t="s">
        <v>1117</v>
      </c>
      <c r="G2603" s="246">
        <v>2019</v>
      </c>
      <c r="H2603" s="246">
        <v>5</v>
      </c>
      <c r="I2603" s="246">
        <v>24</v>
      </c>
      <c r="J2603" s="246">
        <v>2</v>
      </c>
      <c r="K2603" s="246" t="s">
        <v>1118</v>
      </c>
      <c r="L2603" s="247">
        <v>5</v>
      </c>
      <c r="M2603" s="246">
        <v>202333</v>
      </c>
      <c r="N2603" s="246">
        <v>2566063</v>
      </c>
      <c r="O2603" s="246">
        <v>9</v>
      </c>
      <c r="P2603" s="246">
        <v>29</v>
      </c>
      <c r="Q2603" s="246">
        <v>0</v>
      </c>
      <c r="R2603" s="246"/>
      <c r="S2603" s="246" t="s">
        <v>90</v>
      </c>
      <c r="T2603" s="246" t="s">
        <v>32</v>
      </c>
      <c r="U2603" s="246"/>
      <c r="V2603" t="str">
        <f>INDEX(樣區!H:H,MATCH(F2603,樣區!E:E,0))</f>
        <v>3月,5月</v>
      </c>
      <c r="W2603" s="3" t="str">
        <f t="shared" si="502"/>
        <v>Y</v>
      </c>
      <c r="X2603" s="3" t="str">
        <f t="shared" si="503"/>
        <v/>
      </c>
      <c r="Y2603" s="3" t="str">
        <f t="shared" si="504"/>
        <v/>
      </c>
      <c r="Z2603" s="3" t="str">
        <f t="shared" si="505"/>
        <v/>
      </c>
      <c r="AA2603" s="3" t="str">
        <f t="shared" si="506"/>
        <v/>
      </c>
      <c r="AB2603" s="249" t="str">
        <f t="shared" si="507"/>
        <v/>
      </c>
      <c r="AC2603" s="3" t="str">
        <f t="shared" si="508"/>
        <v/>
      </c>
      <c r="AD2603" s="5" t="str">
        <f t="shared" si="511"/>
        <v/>
      </c>
      <c r="AE2603" s="3" t="str">
        <f t="shared" si="509"/>
        <v/>
      </c>
      <c r="AF2603" s="3"/>
      <c r="AH2603">
        <f>MATCH(ROUND(M2603,0)&amp;ROUND(N2603,0),樣點!N:N,0)</f>
        <v>627</v>
      </c>
      <c r="AI2603" s="5">
        <f t="shared" si="510"/>
        <v>9.0277779963798821E-3</v>
      </c>
    </row>
    <row r="2604" spans="3:35">
      <c r="C2604" s="246" t="s">
        <v>1324</v>
      </c>
      <c r="D2604" s="246" t="s">
        <v>1085</v>
      </c>
      <c r="E2604" s="246" t="s">
        <v>1116</v>
      </c>
      <c r="F2604" s="246" t="s">
        <v>1117</v>
      </c>
      <c r="G2604" s="246">
        <v>2019</v>
      </c>
      <c r="H2604" s="246">
        <v>5</v>
      </c>
      <c r="I2604" s="246">
        <v>24</v>
      </c>
      <c r="J2604" s="246">
        <v>2</v>
      </c>
      <c r="K2604" s="246" t="s">
        <v>1118</v>
      </c>
      <c r="L2604" s="247">
        <v>6</v>
      </c>
      <c r="M2604" s="246">
        <v>202507</v>
      </c>
      <c r="N2604" s="246">
        <v>2565936</v>
      </c>
      <c r="O2604" s="246">
        <v>9</v>
      </c>
      <c r="P2604" s="246">
        <v>42</v>
      </c>
      <c r="Q2604" s="246">
        <v>0</v>
      </c>
      <c r="R2604" s="246"/>
      <c r="S2604" s="246" t="s">
        <v>90</v>
      </c>
      <c r="T2604" s="246" t="s">
        <v>32</v>
      </c>
      <c r="U2604" s="246"/>
      <c r="V2604" t="str">
        <f>INDEX(樣區!H:H,MATCH(F2604,樣區!E:E,0))</f>
        <v>3月,5月</v>
      </c>
      <c r="W2604" s="3" t="str">
        <f t="shared" si="502"/>
        <v>Y</v>
      </c>
      <c r="X2604" s="3" t="str">
        <f t="shared" si="503"/>
        <v/>
      </c>
      <c r="Y2604" s="3" t="str">
        <f t="shared" si="504"/>
        <v/>
      </c>
      <c r="Z2604" s="3" t="str">
        <f t="shared" si="505"/>
        <v/>
      </c>
      <c r="AA2604" s="3" t="str">
        <f t="shared" si="506"/>
        <v/>
      </c>
      <c r="AB2604" s="249" t="str">
        <f t="shared" si="507"/>
        <v/>
      </c>
      <c r="AC2604" s="3" t="str">
        <f t="shared" si="508"/>
        <v/>
      </c>
      <c r="AD2604" s="5" t="str">
        <f t="shared" si="511"/>
        <v/>
      </c>
      <c r="AE2604" s="3" t="str">
        <f t="shared" si="509"/>
        <v/>
      </c>
      <c r="AF2604" s="3"/>
      <c r="AH2604">
        <f>MATCH(ROUND(M2604,0)&amp;ROUND(N2604,0),樣點!N:N,0)</f>
        <v>628</v>
      </c>
      <c r="AI2604" s="5" t="str">
        <f t="shared" si="510"/>
        <v/>
      </c>
    </row>
    <row r="2605" spans="3:35">
      <c r="C2605" s="246" t="s">
        <v>1324</v>
      </c>
      <c r="D2605" s="246" t="s">
        <v>1085</v>
      </c>
      <c r="E2605" s="246" t="s">
        <v>1120</v>
      </c>
      <c r="F2605" s="246" t="s">
        <v>1121</v>
      </c>
      <c r="G2605" s="246">
        <v>2019</v>
      </c>
      <c r="H2605" s="246">
        <v>5</v>
      </c>
      <c r="I2605" s="246">
        <v>21</v>
      </c>
      <c r="J2605" s="246">
        <v>2</v>
      </c>
      <c r="K2605" s="246" t="s">
        <v>1122</v>
      </c>
      <c r="L2605" s="247">
        <v>1</v>
      </c>
      <c r="M2605" s="246">
        <v>200809</v>
      </c>
      <c r="N2605" s="246">
        <v>2552287</v>
      </c>
      <c r="O2605" s="246">
        <v>9</v>
      </c>
      <c r="P2605" s="246">
        <v>8</v>
      </c>
      <c r="Q2605" s="246">
        <v>0</v>
      </c>
      <c r="R2605" s="246"/>
      <c r="S2605" s="246" t="s">
        <v>90</v>
      </c>
      <c r="T2605" s="246" t="s">
        <v>31</v>
      </c>
      <c r="U2605" s="246"/>
      <c r="V2605" t="str">
        <f>INDEX(樣區!H:H,MATCH(F2605,樣區!E:E,0))</f>
        <v>3月,5月</v>
      </c>
      <c r="W2605" s="3" t="str">
        <f t="shared" si="502"/>
        <v>Y</v>
      </c>
      <c r="X2605" s="3" t="str">
        <f t="shared" si="503"/>
        <v/>
      </c>
      <c r="Y2605" s="3" t="str">
        <f t="shared" si="504"/>
        <v/>
      </c>
      <c r="Z2605" s="3" t="str">
        <f t="shared" si="505"/>
        <v/>
      </c>
      <c r="AA2605" s="3" t="str">
        <f t="shared" si="506"/>
        <v/>
      </c>
      <c r="AB2605" s="249" t="str">
        <f t="shared" si="507"/>
        <v/>
      </c>
      <c r="AC2605" s="3" t="str">
        <f t="shared" si="508"/>
        <v/>
      </c>
      <c r="AD2605" s="5" t="str">
        <f t="shared" si="511"/>
        <v/>
      </c>
      <c r="AE2605" s="3" t="str">
        <f t="shared" si="509"/>
        <v/>
      </c>
      <c r="AF2605" s="3"/>
      <c r="AH2605">
        <f>MATCH(ROUND(M2605,0)&amp;ROUND(N2605,0),樣點!N:N,0)</f>
        <v>629</v>
      </c>
      <c r="AI2605" s="5">
        <f t="shared" si="510"/>
        <v>6.9444450200535357E-3</v>
      </c>
    </row>
    <row r="2606" spans="3:35">
      <c r="C2606" s="246" t="s">
        <v>1324</v>
      </c>
      <c r="D2606" s="246" t="s">
        <v>1085</v>
      </c>
      <c r="E2606" s="246" t="s">
        <v>1120</v>
      </c>
      <c r="F2606" s="246" t="s">
        <v>1121</v>
      </c>
      <c r="G2606" s="246">
        <v>2019</v>
      </c>
      <c r="H2606" s="246">
        <v>5</v>
      </c>
      <c r="I2606" s="246">
        <v>21</v>
      </c>
      <c r="J2606" s="246">
        <v>2</v>
      </c>
      <c r="K2606" s="246" t="s">
        <v>1122</v>
      </c>
      <c r="L2606" s="247">
        <v>2</v>
      </c>
      <c r="M2606" s="246">
        <v>200986</v>
      </c>
      <c r="N2606" s="246">
        <v>2552190</v>
      </c>
      <c r="O2606" s="246">
        <v>9</v>
      </c>
      <c r="P2606" s="246">
        <v>18</v>
      </c>
      <c r="Q2606" s="246">
        <v>0</v>
      </c>
      <c r="R2606" s="246"/>
      <c r="S2606" s="246" t="s">
        <v>90</v>
      </c>
      <c r="T2606" s="246" t="s">
        <v>31</v>
      </c>
      <c r="U2606" s="246"/>
      <c r="V2606" t="str">
        <f>INDEX(樣區!H:H,MATCH(F2606,樣區!E:E,0))</f>
        <v>3月,5月</v>
      </c>
      <c r="W2606" s="3" t="str">
        <f t="shared" si="502"/>
        <v>Y</v>
      </c>
      <c r="X2606" s="3" t="str">
        <f t="shared" si="503"/>
        <v/>
      </c>
      <c r="Y2606" s="3" t="str">
        <f t="shared" si="504"/>
        <v/>
      </c>
      <c r="Z2606" s="3" t="str">
        <f t="shared" si="505"/>
        <v/>
      </c>
      <c r="AA2606" s="3" t="str">
        <f t="shared" si="506"/>
        <v/>
      </c>
      <c r="AB2606" s="249" t="str">
        <f t="shared" si="507"/>
        <v/>
      </c>
      <c r="AC2606" s="3" t="str">
        <f t="shared" si="508"/>
        <v/>
      </c>
      <c r="AD2606" s="5" t="str">
        <f t="shared" si="511"/>
        <v/>
      </c>
      <c r="AE2606" s="3" t="str">
        <f t="shared" si="509"/>
        <v/>
      </c>
      <c r="AF2606" s="3"/>
      <c r="AH2606">
        <f>MATCH(ROUND(M2606,0)&amp;ROUND(N2606,0),樣點!N:N,0)</f>
        <v>630</v>
      </c>
      <c r="AI2606" s="5">
        <f t="shared" si="510"/>
        <v>8.3333330112509429E-3</v>
      </c>
    </row>
    <row r="2607" spans="3:35">
      <c r="C2607" s="246" t="s">
        <v>1324</v>
      </c>
      <c r="D2607" s="246" t="s">
        <v>1085</v>
      </c>
      <c r="E2607" s="246" t="s">
        <v>1120</v>
      </c>
      <c r="F2607" s="246" t="s">
        <v>1121</v>
      </c>
      <c r="G2607" s="246">
        <v>2019</v>
      </c>
      <c r="H2607" s="246">
        <v>5</v>
      </c>
      <c r="I2607" s="246">
        <v>21</v>
      </c>
      <c r="J2607" s="246">
        <v>2</v>
      </c>
      <c r="K2607" s="246" t="s">
        <v>1122</v>
      </c>
      <c r="L2607" s="247">
        <v>3</v>
      </c>
      <c r="M2607" s="246">
        <v>201149</v>
      </c>
      <c r="N2607" s="246">
        <v>2552314</v>
      </c>
      <c r="O2607" s="246">
        <v>9</v>
      </c>
      <c r="P2607" s="246">
        <v>30</v>
      </c>
      <c r="Q2607" s="246">
        <v>0</v>
      </c>
      <c r="R2607" s="246"/>
      <c r="S2607" s="246" t="s">
        <v>90</v>
      </c>
      <c r="T2607" s="246" t="s">
        <v>31</v>
      </c>
      <c r="U2607" s="246"/>
      <c r="V2607" t="str">
        <f>INDEX(樣區!H:H,MATCH(F2607,樣區!E:E,0))</f>
        <v>3月,5月</v>
      </c>
      <c r="W2607" s="3" t="str">
        <f t="shared" si="502"/>
        <v>Y</v>
      </c>
      <c r="X2607" s="3" t="str">
        <f t="shared" si="503"/>
        <v/>
      </c>
      <c r="Y2607" s="3" t="str">
        <f t="shared" si="504"/>
        <v/>
      </c>
      <c r="Z2607" s="3" t="str">
        <f t="shared" si="505"/>
        <v/>
      </c>
      <c r="AA2607" s="3" t="str">
        <f t="shared" si="506"/>
        <v/>
      </c>
      <c r="AB2607" s="249" t="str">
        <f t="shared" si="507"/>
        <v/>
      </c>
      <c r="AC2607" s="3" t="str">
        <f t="shared" si="508"/>
        <v/>
      </c>
      <c r="AD2607" s="5" t="str">
        <f t="shared" si="511"/>
        <v/>
      </c>
      <c r="AE2607" s="3" t="str">
        <f t="shared" si="509"/>
        <v/>
      </c>
      <c r="AF2607" s="3"/>
      <c r="AH2607">
        <f>MATCH(ROUND(M2607,0)&amp;ROUND(N2607,0),樣點!N:N,0)</f>
        <v>631</v>
      </c>
      <c r="AI2607" s="5">
        <f t="shared" si="510"/>
        <v>6.2499999767169356E-3</v>
      </c>
    </row>
    <row r="2608" spans="3:35">
      <c r="C2608" s="246" t="s">
        <v>1324</v>
      </c>
      <c r="D2608" s="246" t="s">
        <v>1085</v>
      </c>
      <c r="E2608" s="246" t="s">
        <v>1120</v>
      </c>
      <c r="F2608" s="246" t="s">
        <v>1121</v>
      </c>
      <c r="G2608" s="246">
        <v>2019</v>
      </c>
      <c r="H2608" s="246">
        <v>5</v>
      </c>
      <c r="I2608" s="246">
        <v>21</v>
      </c>
      <c r="J2608" s="246">
        <v>2</v>
      </c>
      <c r="K2608" s="246" t="s">
        <v>1122</v>
      </c>
      <c r="L2608" s="247">
        <v>4</v>
      </c>
      <c r="M2608" s="246">
        <v>201333</v>
      </c>
      <c r="N2608" s="246">
        <v>2552395</v>
      </c>
      <c r="O2608" s="246">
        <v>9</v>
      </c>
      <c r="P2608" s="246">
        <v>39</v>
      </c>
      <c r="Q2608" s="246">
        <v>0</v>
      </c>
      <c r="R2608" s="246"/>
      <c r="S2608" s="246" t="s">
        <v>90</v>
      </c>
      <c r="T2608" s="246" t="s">
        <v>31</v>
      </c>
      <c r="U2608" s="246"/>
      <c r="V2608" t="str">
        <f>INDEX(樣區!H:H,MATCH(F2608,樣區!E:E,0))</f>
        <v>3月,5月</v>
      </c>
      <c r="W2608" s="3" t="str">
        <f t="shared" si="502"/>
        <v>Y</v>
      </c>
      <c r="X2608" s="3" t="str">
        <f t="shared" si="503"/>
        <v/>
      </c>
      <c r="Y2608" s="3" t="str">
        <f t="shared" si="504"/>
        <v/>
      </c>
      <c r="Z2608" s="3" t="str">
        <f t="shared" si="505"/>
        <v/>
      </c>
      <c r="AA2608" s="3" t="str">
        <f t="shared" si="506"/>
        <v/>
      </c>
      <c r="AB2608" s="249" t="str">
        <f t="shared" si="507"/>
        <v/>
      </c>
      <c r="AC2608" s="3" t="str">
        <f t="shared" si="508"/>
        <v/>
      </c>
      <c r="AD2608" s="5" t="str">
        <f t="shared" si="511"/>
        <v/>
      </c>
      <c r="AE2608" s="3" t="str">
        <f t="shared" si="509"/>
        <v/>
      </c>
      <c r="AF2608" s="3"/>
      <c r="AH2608">
        <f>MATCH(ROUND(M2608,0)&amp;ROUND(N2608,0),樣點!N:N,0)</f>
        <v>632</v>
      </c>
      <c r="AI2608" s="5">
        <f t="shared" si="510"/>
        <v>6.2499999767169356E-3</v>
      </c>
    </row>
    <row r="2609" spans="3:35">
      <c r="C2609" s="246" t="s">
        <v>1324</v>
      </c>
      <c r="D2609" s="246" t="s">
        <v>1085</v>
      </c>
      <c r="E2609" s="246" t="s">
        <v>1120</v>
      </c>
      <c r="F2609" s="246" t="s">
        <v>1121</v>
      </c>
      <c r="G2609" s="246">
        <v>2019</v>
      </c>
      <c r="H2609" s="246">
        <v>5</v>
      </c>
      <c r="I2609" s="246">
        <v>21</v>
      </c>
      <c r="J2609" s="246">
        <v>2</v>
      </c>
      <c r="K2609" s="246" t="s">
        <v>1122</v>
      </c>
      <c r="L2609" s="247">
        <v>5</v>
      </c>
      <c r="M2609" s="246">
        <v>201536</v>
      </c>
      <c r="N2609" s="246">
        <v>2552402</v>
      </c>
      <c r="O2609" s="246">
        <v>9</v>
      </c>
      <c r="P2609" s="246">
        <v>48</v>
      </c>
      <c r="Q2609" s="246">
        <v>0</v>
      </c>
      <c r="R2609" s="246"/>
      <c r="S2609" s="246" t="s">
        <v>90</v>
      </c>
      <c r="T2609" s="246" t="s">
        <v>31</v>
      </c>
      <c r="U2609" s="246"/>
      <c r="V2609" t="str">
        <f>INDEX(樣區!H:H,MATCH(F2609,樣區!E:E,0))</f>
        <v>3月,5月</v>
      </c>
      <c r="W2609" s="3" t="str">
        <f t="shared" si="502"/>
        <v>Y</v>
      </c>
      <c r="X2609" s="3" t="str">
        <f t="shared" si="503"/>
        <v/>
      </c>
      <c r="Y2609" s="3" t="str">
        <f t="shared" si="504"/>
        <v/>
      </c>
      <c r="Z2609" s="3" t="str">
        <f t="shared" si="505"/>
        <v/>
      </c>
      <c r="AA2609" s="3" t="str">
        <f t="shared" si="506"/>
        <v/>
      </c>
      <c r="AB2609" s="249" t="str">
        <f t="shared" si="507"/>
        <v/>
      </c>
      <c r="AC2609" s="3" t="str">
        <f t="shared" si="508"/>
        <v/>
      </c>
      <c r="AD2609" s="5" t="str">
        <f t="shared" si="511"/>
        <v/>
      </c>
      <c r="AE2609" s="3" t="str">
        <f t="shared" si="509"/>
        <v/>
      </c>
      <c r="AF2609" s="3"/>
      <c r="AH2609">
        <f>MATCH(ROUND(M2609,0)&amp;ROUND(N2609,0),樣點!N:N,0)</f>
        <v>633</v>
      </c>
      <c r="AI2609" s="5">
        <f t="shared" si="510"/>
        <v>4.7916667012032121E-2</v>
      </c>
    </row>
    <row r="2610" spans="3:35">
      <c r="C2610" s="246" t="s">
        <v>1324</v>
      </c>
      <c r="D2610" s="246" t="s">
        <v>1085</v>
      </c>
      <c r="E2610" s="246" t="s">
        <v>1120</v>
      </c>
      <c r="F2610" s="246" t="s">
        <v>1121</v>
      </c>
      <c r="G2610" s="246">
        <v>2019</v>
      </c>
      <c r="H2610" s="246">
        <v>5</v>
      </c>
      <c r="I2610" s="246">
        <v>21</v>
      </c>
      <c r="J2610" s="246">
        <v>2</v>
      </c>
      <c r="K2610" s="246" t="s">
        <v>1122</v>
      </c>
      <c r="L2610" s="247">
        <v>6</v>
      </c>
      <c r="M2610" s="246">
        <v>201747</v>
      </c>
      <c r="N2610" s="246">
        <v>2552375</v>
      </c>
      <c r="O2610" s="246">
        <v>10</v>
      </c>
      <c r="P2610" s="246">
        <v>57</v>
      </c>
      <c r="Q2610" s="246">
        <v>0</v>
      </c>
      <c r="R2610" s="246"/>
      <c r="S2610" s="246" t="s">
        <v>90</v>
      </c>
      <c r="T2610" s="246" t="s">
        <v>31</v>
      </c>
      <c r="U2610" s="246"/>
      <c r="V2610" t="str">
        <f>INDEX(樣區!H:H,MATCH(F2610,樣區!E:E,0))</f>
        <v>3月,5月</v>
      </c>
      <c r="W2610" s="3" t="str">
        <f t="shared" si="502"/>
        <v>Y</v>
      </c>
      <c r="X2610" s="3" t="str">
        <f t="shared" si="503"/>
        <v/>
      </c>
      <c r="Y2610" s="3" t="str">
        <f t="shared" si="504"/>
        <v>時間太晚</v>
      </c>
      <c r="Z2610" s="3" t="str">
        <f t="shared" si="505"/>
        <v/>
      </c>
      <c r="AA2610" s="3" t="str">
        <f t="shared" si="506"/>
        <v/>
      </c>
      <c r="AB2610" s="249" t="str">
        <f t="shared" si="507"/>
        <v/>
      </c>
      <c r="AC2610" s="3" t="str">
        <f t="shared" si="508"/>
        <v/>
      </c>
      <c r="AD2610" s="5" t="str">
        <f t="shared" si="511"/>
        <v/>
      </c>
      <c r="AE2610" s="3" t="str">
        <f t="shared" si="509"/>
        <v/>
      </c>
      <c r="AF2610" s="3"/>
      <c r="AH2610">
        <f>MATCH(ROUND(M2610,0)&amp;ROUND(N2610,0),樣點!N:N,0)</f>
        <v>634</v>
      </c>
      <c r="AI2610" s="5" t="str">
        <f t="shared" si="510"/>
        <v/>
      </c>
    </row>
    <row r="2611" spans="3:35">
      <c r="C2611" s="246" t="s">
        <v>1138</v>
      </c>
      <c r="D2611" s="246" t="s">
        <v>1139</v>
      </c>
      <c r="E2611" s="246" t="s">
        <v>1140</v>
      </c>
      <c r="F2611" s="246" t="s">
        <v>1141</v>
      </c>
      <c r="G2611" s="246">
        <v>2019</v>
      </c>
      <c r="H2611" s="246">
        <v>6</v>
      </c>
      <c r="I2611" s="246">
        <v>3</v>
      </c>
      <c r="J2611" s="246">
        <v>1</v>
      </c>
      <c r="K2611" s="246" t="s">
        <v>1142</v>
      </c>
      <c r="L2611" s="247">
        <v>1</v>
      </c>
      <c r="M2611" s="246">
        <v>301077</v>
      </c>
      <c r="N2611" s="246">
        <v>2715856</v>
      </c>
      <c r="O2611" s="246">
        <v>10</v>
      </c>
      <c r="P2611" s="246">
        <v>20</v>
      </c>
      <c r="Q2611" s="246">
        <v>0</v>
      </c>
      <c r="R2611" s="246"/>
      <c r="S2611" s="246" t="s">
        <v>90</v>
      </c>
      <c r="T2611" s="246" t="s">
        <v>32</v>
      </c>
      <c r="U2611" s="246" t="s">
        <v>1143</v>
      </c>
      <c r="V2611" t="str">
        <f>INDEX(樣區!H:H,MATCH(F2611,樣區!E:E,0))</f>
        <v>3月,5月</v>
      </c>
      <c r="W2611" s="3" t="str">
        <f t="shared" si="502"/>
        <v>Y</v>
      </c>
      <c r="X2611" s="3" t="str">
        <f t="shared" si="503"/>
        <v/>
      </c>
      <c r="Y2611" s="3" t="str">
        <f t="shared" si="504"/>
        <v>時間太晚</v>
      </c>
      <c r="Z2611" s="3" t="str">
        <f t="shared" si="505"/>
        <v/>
      </c>
      <c r="AA2611" s="3" t="str">
        <f t="shared" si="506"/>
        <v/>
      </c>
      <c r="AB2611" s="249" t="str">
        <f t="shared" si="507"/>
        <v/>
      </c>
      <c r="AC2611" s="3" t="str">
        <f t="shared" si="508"/>
        <v/>
      </c>
      <c r="AD2611" s="5" t="str">
        <f t="shared" si="511"/>
        <v/>
      </c>
      <c r="AE2611" s="3" t="str">
        <f t="shared" si="509"/>
        <v/>
      </c>
      <c r="AF2611" s="3"/>
      <c r="AH2611">
        <f>MATCH(ROUND(M2611,0)&amp;ROUND(N2611,0),樣點!N:N,0)</f>
        <v>1951</v>
      </c>
      <c r="AI2611" s="5">
        <f t="shared" si="510"/>
        <v>1.3888888992369175E-2</v>
      </c>
    </row>
    <row r="2612" spans="3:35">
      <c r="C2612" s="246" t="s">
        <v>1138</v>
      </c>
      <c r="D2612" s="246" t="s">
        <v>1139</v>
      </c>
      <c r="E2612" s="246" t="s">
        <v>1140</v>
      </c>
      <c r="F2612" s="246" t="s">
        <v>1141</v>
      </c>
      <c r="G2612" s="246">
        <v>2019</v>
      </c>
      <c r="H2612" s="246">
        <v>6</v>
      </c>
      <c r="I2612" s="246">
        <v>3</v>
      </c>
      <c r="J2612" s="246">
        <v>1</v>
      </c>
      <c r="K2612" s="246" t="s">
        <v>1142</v>
      </c>
      <c r="L2612" s="247">
        <v>2</v>
      </c>
      <c r="M2612" s="246">
        <v>301275</v>
      </c>
      <c r="N2612" s="246">
        <v>2715808</v>
      </c>
      <c r="O2612" s="246">
        <v>10</v>
      </c>
      <c r="P2612" s="246">
        <v>40</v>
      </c>
      <c r="Q2612" s="246">
        <v>0</v>
      </c>
      <c r="R2612" s="246"/>
      <c r="S2612" s="246" t="s">
        <v>90</v>
      </c>
      <c r="T2612" s="246" t="s">
        <v>32</v>
      </c>
      <c r="U2612" s="246"/>
      <c r="V2612" t="str">
        <f>INDEX(樣區!H:H,MATCH(F2612,樣區!E:E,0))</f>
        <v>3月,5月</v>
      </c>
      <c r="W2612" s="3" t="str">
        <f t="shared" si="502"/>
        <v>Y</v>
      </c>
      <c r="X2612" s="3" t="str">
        <f t="shared" si="503"/>
        <v/>
      </c>
      <c r="Y2612" s="3" t="str">
        <f t="shared" si="504"/>
        <v>時間太晚</v>
      </c>
      <c r="Z2612" s="3" t="str">
        <f t="shared" si="505"/>
        <v/>
      </c>
      <c r="AA2612" s="3" t="str">
        <f t="shared" si="506"/>
        <v/>
      </c>
      <c r="AB2612" s="249" t="str">
        <f t="shared" si="507"/>
        <v/>
      </c>
      <c r="AC2612" s="3" t="str">
        <f t="shared" si="508"/>
        <v/>
      </c>
      <c r="AD2612" s="5" t="str">
        <f t="shared" si="511"/>
        <v/>
      </c>
      <c r="AE2612" s="3" t="str">
        <f t="shared" si="509"/>
        <v/>
      </c>
      <c r="AF2612" s="3"/>
      <c r="AH2612">
        <f>MATCH(ROUND(M2612,0)&amp;ROUND(N2612,0),樣點!N:N,0)</f>
        <v>1952</v>
      </c>
      <c r="AI2612" s="5">
        <f t="shared" si="510"/>
        <v>1.3888889050576836E-2</v>
      </c>
    </row>
    <row r="2613" spans="3:35">
      <c r="C2613" s="246" t="s">
        <v>1138</v>
      </c>
      <c r="D2613" s="246" t="s">
        <v>1139</v>
      </c>
      <c r="E2613" s="246" t="s">
        <v>1140</v>
      </c>
      <c r="F2613" s="246" t="s">
        <v>1141</v>
      </c>
      <c r="G2613" s="246">
        <v>2019</v>
      </c>
      <c r="H2613" s="246">
        <v>6</v>
      </c>
      <c r="I2613" s="246">
        <v>3</v>
      </c>
      <c r="J2613" s="246">
        <v>1</v>
      </c>
      <c r="K2613" s="246" t="s">
        <v>1142</v>
      </c>
      <c r="L2613" s="247">
        <v>3</v>
      </c>
      <c r="M2613" s="246">
        <v>301366</v>
      </c>
      <c r="N2613" s="246">
        <v>2715624</v>
      </c>
      <c r="O2613" s="246">
        <v>11</v>
      </c>
      <c r="P2613" s="246">
        <v>0</v>
      </c>
      <c r="Q2613" s="246">
        <v>0</v>
      </c>
      <c r="R2613" s="246"/>
      <c r="S2613" s="246" t="s">
        <v>90</v>
      </c>
      <c r="T2613" s="246" t="s">
        <v>26</v>
      </c>
      <c r="U2613" s="246"/>
      <c r="V2613" t="str">
        <f>INDEX(樣區!H:H,MATCH(F2613,樣區!E:E,0))</f>
        <v>3月,5月</v>
      </c>
      <c r="W2613" s="3" t="str">
        <f t="shared" si="502"/>
        <v>Y</v>
      </c>
      <c r="X2613" s="3" t="str">
        <f t="shared" si="503"/>
        <v/>
      </c>
      <c r="Y2613" s="3" t="str">
        <f t="shared" si="504"/>
        <v>時間太晚</v>
      </c>
      <c r="Z2613" s="3" t="str">
        <f t="shared" si="505"/>
        <v/>
      </c>
      <c r="AA2613" s="3" t="str">
        <f t="shared" si="506"/>
        <v/>
      </c>
      <c r="AB2613" s="249" t="str">
        <f t="shared" si="507"/>
        <v/>
      </c>
      <c r="AC2613" s="3" t="str">
        <f t="shared" si="508"/>
        <v/>
      </c>
      <c r="AD2613" s="5" t="str">
        <f t="shared" si="511"/>
        <v/>
      </c>
      <c r="AE2613" s="3" t="str">
        <f t="shared" si="509"/>
        <v/>
      </c>
      <c r="AF2613" s="3"/>
      <c r="AH2613">
        <f>MATCH(ROUND(M2613,0)&amp;ROUND(N2613,0),樣點!N:N,0)</f>
        <v>1953</v>
      </c>
      <c r="AI2613" s="5">
        <f t="shared" si="510"/>
        <v>1.0416666977107525E-2</v>
      </c>
    </row>
    <row r="2614" spans="3:35">
      <c r="C2614" s="246" t="s">
        <v>1138</v>
      </c>
      <c r="D2614" s="246" t="s">
        <v>1139</v>
      </c>
      <c r="E2614" s="246" t="s">
        <v>1140</v>
      </c>
      <c r="F2614" s="246" t="s">
        <v>1141</v>
      </c>
      <c r="G2614" s="246">
        <v>2019</v>
      </c>
      <c r="H2614" s="246">
        <v>6</v>
      </c>
      <c r="I2614" s="246">
        <v>3</v>
      </c>
      <c r="J2614" s="246">
        <v>1</v>
      </c>
      <c r="K2614" s="246" t="s">
        <v>1142</v>
      </c>
      <c r="L2614" s="247">
        <v>4</v>
      </c>
      <c r="M2614" s="246">
        <v>301195</v>
      </c>
      <c r="N2614" s="246">
        <v>2715520</v>
      </c>
      <c r="O2614" s="246">
        <v>11</v>
      </c>
      <c r="P2614" s="246">
        <v>15</v>
      </c>
      <c r="Q2614" s="246">
        <v>0</v>
      </c>
      <c r="R2614" s="246"/>
      <c r="S2614" s="246" t="s">
        <v>90</v>
      </c>
      <c r="T2614" s="246" t="s">
        <v>26</v>
      </c>
      <c r="U2614" s="246"/>
      <c r="V2614" t="str">
        <f>INDEX(樣區!H:H,MATCH(F2614,樣區!E:E,0))</f>
        <v>3月,5月</v>
      </c>
      <c r="W2614" s="3" t="str">
        <f t="shared" si="502"/>
        <v>Y</v>
      </c>
      <c r="X2614" s="3" t="str">
        <f t="shared" si="503"/>
        <v/>
      </c>
      <c r="Y2614" s="3" t="str">
        <f t="shared" si="504"/>
        <v>時間太晚</v>
      </c>
      <c r="Z2614" s="3" t="str">
        <f t="shared" si="505"/>
        <v/>
      </c>
      <c r="AA2614" s="3" t="str">
        <f t="shared" si="506"/>
        <v/>
      </c>
      <c r="AB2614" s="249" t="str">
        <f t="shared" si="507"/>
        <v/>
      </c>
      <c r="AC2614" s="3" t="str">
        <f t="shared" si="508"/>
        <v/>
      </c>
      <c r="AD2614" s="5" t="str">
        <f t="shared" si="511"/>
        <v/>
      </c>
      <c r="AE2614" s="3" t="str">
        <f t="shared" si="509"/>
        <v/>
      </c>
      <c r="AF2614" s="3"/>
      <c r="AH2614">
        <f>MATCH(ROUND(M2614,0)&amp;ROUND(N2614,0),樣點!N:N,0)</f>
        <v>1954</v>
      </c>
      <c r="AI2614" s="5">
        <f t="shared" si="510"/>
        <v>1.0416665987577289E-2</v>
      </c>
    </row>
    <row r="2615" spans="3:35">
      <c r="C2615" s="246" t="s">
        <v>1138</v>
      </c>
      <c r="D2615" s="246" t="s">
        <v>1139</v>
      </c>
      <c r="E2615" s="246" t="s">
        <v>1140</v>
      </c>
      <c r="F2615" s="246" t="s">
        <v>1141</v>
      </c>
      <c r="G2615" s="246">
        <v>2019</v>
      </c>
      <c r="H2615" s="246">
        <v>6</v>
      </c>
      <c r="I2615" s="246">
        <v>3</v>
      </c>
      <c r="J2615" s="246">
        <v>1</v>
      </c>
      <c r="K2615" s="246" t="s">
        <v>1142</v>
      </c>
      <c r="L2615" s="247">
        <v>5</v>
      </c>
      <c r="M2615" s="246">
        <v>301538</v>
      </c>
      <c r="N2615" s="246">
        <v>2715507</v>
      </c>
      <c r="O2615" s="246">
        <v>11</v>
      </c>
      <c r="P2615" s="246">
        <v>30</v>
      </c>
      <c r="Q2615" s="246">
        <v>0</v>
      </c>
      <c r="R2615" s="246"/>
      <c r="S2615" s="246" t="s">
        <v>90</v>
      </c>
      <c r="T2615" s="246" t="s">
        <v>26</v>
      </c>
      <c r="U2615" s="246" t="s">
        <v>50</v>
      </c>
      <c r="V2615" t="str">
        <f>INDEX(樣區!H:H,MATCH(F2615,樣區!E:E,0))</f>
        <v>3月,5月</v>
      </c>
      <c r="W2615" s="3" t="str">
        <f t="shared" si="502"/>
        <v>Y</v>
      </c>
      <c r="X2615" s="3" t="str">
        <f t="shared" si="503"/>
        <v/>
      </c>
      <c r="Y2615" s="3" t="str">
        <f t="shared" si="504"/>
        <v>時間太晚</v>
      </c>
      <c r="Z2615" s="3" t="str">
        <f t="shared" si="505"/>
        <v/>
      </c>
      <c r="AA2615" s="3" t="str">
        <f t="shared" si="506"/>
        <v/>
      </c>
      <c r="AB2615" s="249" t="str">
        <f t="shared" si="507"/>
        <v/>
      </c>
      <c r="AC2615" s="3" t="str">
        <f t="shared" si="508"/>
        <v/>
      </c>
      <c r="AD2615" s="5" t="str">
        <f t="shared" si="511"/>
        <v/>
      </c>
      <c r="AE2615" s="3" t="str">
        <f t="shared" si="509"/>
        <v/>
      </c>
      <c r="AF2615" s="3"/>
      <c r="AH2615">
        <f>MATCH(ROUND(M2615,0)&amp;ROUND(N2615,0),樣點!N:N,0)</f>
        <v>1955</v>
      </c>
      <c r="AI2615" s="5">
        <f t="shared" si="510"/>
        <v>1.0416667035315186E-2</v>
      </c>
    </row>
    <row r="2616" spans="3:35">
      <c r="C2616" s="246" t="s">
        <v>1138</v>
      </c>
      <c r="D2616" s="246" t="s">
        <v>1139</v>
      </c>
      <c r="E2616" s="246" t="s">
        <v>1140</v>
      </c>
      <c r="F2616" s="246" t="s">
        <v>1141</v>
      </c>
      <c r="G2616" s="246">
        <v>2019</v>
      </c>
      <c r="H2616" s="246">
        <v>6</v>
      </c>
      <c r="I2616" s="246">
        <v>3</v>
      </c>
      <c r="J2616" s="246">
        <v>1</v>
      </c>
      <c r="K2616" s="246" t="s">
        <v>1142</v>
      </c>
      <c r="L2616" s="247">
        <v>6</v>
      </c>
      <c r="M2616" s="246">
        <v>301570</v>
      </c>
      <c r="N2616" s="246">
        <v>2715714</v>
      </c>
      <c r="O2616" s="246">
        <v>11</v>
      </c>
      <c r="P2616" s="246">
        <v>45</v>
      </c>
      <c r="Q2616" s="246">
        <v>0</v>
      </c>
      <c r="R2616" s="246"/>
      <c r="S2616" s="246" t="s">
        <v>90</v>
      </c>
      <c r="T2616" s="246" t="s">
        <v>26</v>
      </c>
      <c r="U2616" s="246" t="s">
        <v>61</v>
      </c>
      <c r="V2616" t="str">
        <f>INDEX(樣區!H:H,MATCH(F2616,樣區!E:E,0))</f>
        <v>3月,5月</v>
      </c>
      <c r="W2616" s="3" t="str">
        <f t="shared" si="502"/>
        <v>Y</v>
      </c>
      <c r="X2616" s="3" t="str">
        <f t="shared" si="503"/>
        <v/>
      </c>
      <c r="Y2616" s="3" t="str">
        <f t="shared" si="504"/>
        <v>時間太晚</v>
      </c>
      <c r="Z2616" s="3" t="str">
        <f t="shared" si="505"/>
        <v/>
      </c>
      <c r="AA2616" s="3" t="str">
        <f t="shared" si="506"/>
        <v/>
      </c>
      <c r="AB2616" s="249" t="str">
        <f t="shared" si="507"/>
        <v/>
      </c>
      <c r="AC2616" s="3" t="str">
        <f t="shared" si="508"/>
        <v/>
      </c>
      <c r="AD2616" s="5" t="str">
        <f t="shared" si="511"/>
        <v/>
      </c>
      <c r="AE2616" s="3" t="str">
        <f t="shared" si="509"/>
        <v/>
      </c>
      <c r="AF2616" s="3"/>
      <c r="AH2616">
        <f>MATCH(ROUND(M2616,0)&amp;ROUND(N2616,0),樣點!N:N,0)</f>
        <v>1956</v>
      </c>
      <c r="AI2616" s="5" t="str">
        <f t="shared" si="510"/>
        <v/>
      </c>
    </row>
    <row r="2617" spans="3:35">
      <c r="C2617" s="246" t="s">
        <v>1138</v>
      </c>
      <c r="D2617" s="246" t="s">
        <v>1139</v>
      </c>
      <c r="E2617" s="246" t="s">
        <v>1140</v>
      </c>
      <c r="F2617" s="246" t="s">
        <v>1141</v>
      </c>
      <c r="G2617" s="246">
        <v>2019</v>
      </c>
      <c r="H2617" s="246">
        <v>6</v>
      </c>
      <c r="I2617" s="246">
        <v>27</v>
      </c>
      <c r="J2617" s="246">
        <v>2</v>
      </c>
      <c r="K2617" s="246" t="s">
        <v>1142</v>
      </c>
      <c r="L2617" s="247">
        <v>1</v>
      </c>
      <c r="M2617" s="246">
        <v>301077</v>
      </c>
      <c r="N2617" s="246">
        <v>2715856</v>
      </c>
      <c r="O2617" s="246">
        <v>9</v>
      </c>
      <c r="P2617" s="246">
        <v>58</v>
      </c>
      <c r="Q2617" s="246">
        <v>0</v>
      </c>
      <c r="R2617" s="246"/>
      <c r="S2617" s="246" t="s">
        <v>90</v>
      </c>
      <c r="T2617" s="246" t="s">
        <v>32</v>
      </c>
      <c r="U2617" s="246"/>
      <c r="V2617" t="str">
        <f>INDEX(樣區!H:H,MATCH(F2617,樣區!E:E,0))</f>
        <v>3月,5月</v>
      </c>
      <c r="W2617" s="3" t="str">
        <f t="shared" si="502"/>
        <v>Y</v>
      </c>
      <c r="X2617" s="3" t="str">
        <f t="shared" si="503"/>
        <v/>
      </c>
      <c r="Y2617" s="3" t="str">
        <f t="shared" si="504"/>
        <v/>
      </c>
      <c r="Z2617" s="3" t="str">
        <f t="shared" si="505"/>
        <v/>
      </c>
      <c r="AA2617" s="3" t="str">
        <f t="shared" si="506"/>
        <v/>
      </c>
      <c r="AB2617" s="249" t="str">
        <f t="shared" si="507"/>
        <v/>
      </c>
      <c r="AC2617" s="3" t="str">
        <f t="shared" si="508"/>
        <v/>
      </c>
      <c r="AD2617" s="5" t="str">
        <f t="shared" si="511"/>
        <v/>
      </c>
      <c r="AE2617" s="3" t="str">
        <f t="shared" si="509"/>
        <v/>
      </c>
      <c r="AF2617" s="3"/>
      <c r="AH2617">
        <f>MATCH(ROUND(M2617,0)&amp;ROUND(N2617,0),樣點!N:N,0)</f>
        <v>1951</v>
      </c>
      <c r="AI2617" s="5">
        <f t="shared" si="510"/>
        <v>1.5277777973096818E-2</v>
      </c>
    </row>
    <row r="2618" spans="3:35">
      <c r="C2618" s="246" t="s">
        <v>1138</v>
      </c>
      <c r="D2618" s="246" t="s">
        <v>1139</v>
      </c>
      <c r="E2618" s="246" t="s">
        <v>1140</v>
      </c>
      <c r="F2618" s="246" t="s">
        <v>1141</v>
      </c>
      <c r="G2618" s="246">
        <v>2019</v>
      </c>
      <c r="H2618" s="246">
        <v>6</v>
      </c>
      <c r="I2618" s="246">
        <v>27</v>
      </c>
      <c r="J2618" s="246">
        <v>2</v>
      </c>
      <c r="K2618" s="246" t="s">
        <v>1142</v>
      </c>
      <c r="L2618" s="247">
        <v>2</v>
      </c>
      <c r="M2618" s="246">
        <v>301275</v>
      </c>
      <c r="N2618" s="246">
        <v>2715808</v>
      </c>
      <c r="O2618" s="246">
        <v>10</v>
      </c>
      <c r="P2618" s="246">
        <v>20</v>
      </c>
      <c r="Q2618" s="246">
        <v>0</v>
      </c>
      <c r="R2618" s="246"/>
      <c r="S2618" s="246" t="s">
        <v>44</v>
      </c>
      <c r="T2618" s="246" t="s">
        <v>32</v>
      </c>
      <c r="U2618" s="246" t="s">
        <v>1144</v>
      </c>
      <c r="V2618" t="str">
        <f>INDEX(樣區!H:H,MATCH(F2618,樣區!E:E,0))</f>
        <v>3月,5月</v>
      </c>
      <c r="W2618" s="3" t="str">
        <f t="shared" si="502"/>
        <v>Y</v>
      </c>
      <c r="X2618" s="3" t="str">
        <f t="shared" si="503"/>
        <v/>
      </c>
      <c r="Y2618" s="3" t="str">
        <f t="shared" si="504"/>
        <v>時間太晚</v>
      </c>
      <c r="Z2618" s="3" t="str">
        <f t="shared" si="505"/>
        <v/>
      </c>
      <c r="AA2618" s="3" t="str">
        <f t="shared" si="506"/>
        <v/>
      </c>
      <c r="AB2618" s="249" t="str">
        <f t="shared" si="507"/>
        <v>有叫聲應為猴群</v>
      </c>
      <c r="AC2618" s="3" t="str">
        <f t="shared" si="508"/>
        <v/>
      </c>
      <c r="AD2618" s="5" t="str">
        <f t="shared" si="511"/>
        <v/>
      </c>
      <c r="AE2618" s="3" t="str">
        <f t="shared" si="509"/>
        <v/>
      </c>
      <c r="AF2618" s="3"/>
      <c r="AH2618">
        <f>MATCH(ROUND(M2618,0)&amp;ROUND(N2618,0),樣點!N:N,0)</f>
        <v>1952</v>
      </c>
      <c r="AI2618" s="5">
        <f t="shared" si="510"/>
        <v>1.3888888992369175E-2</v>
      </c>
    </row>
    <row r="2619" spans="3:35">
      <c r="C2619" s="246" t="s">
        <v>1138</v>
      </c>
      <c r="D2619" s="246" t="s">
        <v>1139</v>
      </c>
      <c r="E2619" s="246" t="s">
        <v>1140</v>
      </c>
      <c r="F2619" s="246" t="s">
        <v>1141</v>
      </c>
      <c r="G2619" s="246">
        <v>2019</v>
      </c>
      <c r="H2619" s="246">
        <v>6</v>
      </c>
      <c r="I2619" s="246">
        <v>27</v>
      </c>
      <c r="J2619" s="246">
        <v>2</v>
      </c>
      <c r="K2619" s="246" t="s">
        <v>1142</v>
      </c>
      <c r="L2619" s="247">
        <v>3</v>
      </c>
      <c r="M2619" s="246">
        <v>301366</v>
      </c>
      <c r="N2619" s="246">
        <v>2715624</v>
      </c>
      <c r="O2619" s="246">
        <v>10</v>
      </c>
      <c r="P2619" s="246">
        <v>40</v>
      </c>
      <c r="Q2619" s="246">
        <v>0</v>
      </c>
      <c r="R2619" s="246"/>
      <c r="S2619" s="246" t="s">
        <v>90</v>
      </c>
      <c r="T2619" s="246" t="s">
        <v>26</v>
      </c>
      <c r="U2619" s="246"/>
      <c r="V2619" t="str">
        <f>INDEX(樣區!H:H,MATCH(F2619,樣區!E:E,0))</f>
        <v>3月,5月</v>
      </c>
      <c r="W2619" s="3" t="str">
        <f t="shared" si="502"/>
        <v>Y</v>
      </c>
      <c r="X2619" s="3" t="str">
        <f t="shared" si="503"/>
        <v/>
      </c>
      <c r="Y2619" s="3" t="str">
        <f t="shared" si="504"/>
        <v>時間太晚</v>
      </c>
      <c r="Z2619" s="3" t="str">
        <f t="shared" si="505"/>
        <v/>
      </c>
      <c r="AA2619" s="3" t="str">
        <f t="shared" si="506"/>
        <v/>
      </c>
      <c r="AB2619" s="249" t="str">
        <f t="shared" si="507"/>
        <v/>
      </c>
      <c r="AC2619" s="3" t="str">
        <f t="shared" si="508"/>
        <v/>
      </c>
      <c r="AD2619" s="5" t="str">
        <f t="shared" si="511"/>
        <v/>
      </c>
      <c r="AE2619" s="3" t="str">
        <f t="shared" si="509"/>
        <v/>
      </c>
      <c r="AF2619" s="3"/>
      <c r="AH2619">
        <f>MATCH(ROUND(M2619,0)&amp;ROUND(N2619,0),樣點!N:N,0)</f>
        <v>1953</v>
      </c>
      <c r="AI2619" s="5">
        <f t="shared" si="510"/>
        <v>1.0416667035315186E-2</v>
      </c>
    </row>
    <row r="2620" spans="3:35">
      <c r="C2620" s="246" t="s">
        <v>1138</v>
      </c>
      <c r="D2620" s="246" t="s">
        <v>1139</v>
      </c>
      <c r="E2620" s="246" t="s">
        <v>1140</v>
      </c>
      <c r="F2620" s="246" t="s">
        <v>1141</v>
      </c>
      <c r="G2620" s="246">
        <v>2019</v>
      </c>
      <c r="H2620" s="246">
        <v>6</v>
      </c>
      <c r="I2620" s="246">
        <v>27</v>
      </c>
      <c r="J2620" s="246">
        <v>2</v>
      </c>
      <c r="K2620" s="246" t="s">
        <v>1142</v>
      </c>
      <c r="L2620" s="247">
        <v>4</v>
      </c>
      <c r="M2620" s="246">
        <v>301195</v>
      </c>
      <c r="N2620" s="246">
        <v>2715520</v>
      </c>
      <c r="O2620" s="246">
        <v>10</v>
      </c>
      <c r="P2620" s="246">
        <v>55</v>
      </c>
      <c r="Q2620" s="246">
        <v>0</v>
      </c>
      <c r="R2620" s="246"/>
      <c r="S2620" s="246" t="s">
        <v>90</v>
      </c>
      <c r="T2620" s="246" t="s">
        <v>26</v>
      </c>
      <c r="U2620" s="246"/>
      <c r="V2620" t="str">
        <f>INDEX(樣區!H:H,MATCH(F2620,樣區!E:E,0))</f>
        <v>3月,5月</v>
      </c>
      <c r="W2620" s="3" t="str">
        <f t="shared" si="502"/>
        <v>Y</v>
      </c>
      <c r="X2620" s="3" t="str">
        <f t="shared" si="503"/>
        <v/>
      </c>
      <c r="Y2620" s="3" t="str">
        <f t="shared" si="504"/>
        <v>時間太晚</v>
      </c>
      <c r="Z2620" s="3" t="str">
        <f t="shared" si="505"/>
        <v/>
      </c>
      <c r="AA2620" s="3" t="str">
        <f t="shared" si="506"/>
        <v/>
      </c>
      <c r="AB2620" s="249" t="str">
        <f t="shared" si="507"/>
        <v/>
      </c>
      <c r="AC2620" s="3" t="str">
        <f t="shared" si="508"/>
        <v/>
      </c>
      <c r="AD2620" s="5" t="str">
        <f t="shared" si="511"/>
        <v/>
      </c>
      <c r="AE2620" s="3" t="str">
        <f t="shared" si="509"/>
        <v/>
      </c>
      <c r="AF2620" s="3"/>
      <c r="AH2620">
        <f>MATCH(ROUND(M2620,0)&amp;ROUND(N2620,0),樣點!N:N,0)</f>
        <v>1954</v>
      </c>
      <c r="AI2620" s="5">
        <f t="shared" si="510"/>
        <v>1.0416665987577289E-2</v>
      </c>
    </row>
    <row r="2621" spans="3:35">
      <c r="C2621" s="246" t="s">
        <v>1138</v>
      </c>
      <c r="D2621" s="246" t="s">
        <v>1139</v>
      </c>
      <c r="E2621" s="246" t="s">
        <v>1140</v>
      </c>
      <c r="F2621" s="246" t="s">
        <v>1141</v>
      </c>
      <c r="G2621" s="246">
        <v>2019</v>
      </c>
      <c r="H2621" s="246">
        <v>6</v>
      </c>
      <c r="I2621" s="246">
        <v>27</v>
      </c>
      <c r="J2621" s="246">
        <v>2</v>
      </c>
      <c r="K2621" s="246" t="s">
        <v>1142</v>
      </c>
      <c r="L2621" s="247">
        <v>5</v>
      </c>
      <c r="M2621" s="246">
        <v>301538</v>
      </c>
      <c r="N2621" s="246">
        <v>2715507</v>
      </c>
      <c r="O2621" s="246">
        <v>11</v>
      </c>
      <c r="P2621" s="246">
        <v>10</v>
      </c>
      <c r="Q2621" s="246">
        <v>0</v>
      </c>
      <c r="R2621" s="246"/>
      <c r="S2621" s="246" t="s">
        <v>90</v>
      </c>
      <c r="T2621" s="246" t="s">
        <v>26</v>
      </c>
      <c r="U2621" s="246" t="s">
        <v>50</v>
      </c>
      <c r="V2621" t="str">
        <f>INDEX(樣區!H:H,MATCH(F2621,樣區!E:E,0))</f>
        <v>3月,5月</v>
      </c>
      <c r="W2621" s="3" t="str">
        <f t="shared" si="502"/>
        <v>Y</v>
      </c>
      <c r="X2621" s="3" t="str">
        <f t="shared" si="503"/>
        <v/>
      </c>
      <c r="Y2621" s="3" t="str">
        <f t="shared" si="504"/>
        <v>時間太晚</v>
      </c>
      <c r="Z2621" s="3" t="str">
        <f t="shared" si="505"/>
        <v/>
      </c>
      <c r="AA2621" s="3" t="str">
        <f t="shared" si="506"/>
        <v/>
      </c>
      <c r="AB2621" s="249" t="str">
        <f t="shared" si="507"/>
        <v/>
      </c>
      <c r="AC2621" s="3" t="str">
        <f t="shared" si="508"/>
        <v/>
      </c>
      <c r="AD2621" s="5" t="str">
        <f t="shared" si="511"/>
        <v/>
      </c>
      <c r="AE2621" s="3" t="str">
        <f t="shared" si="509"/>
        <v/>
      </c>
      <c r="AF2621" s="3"/>
      <c r="AH2621">
        <f>MATCH(ROUND(M2621,0)&amp;ROUND(N2621,0),樣點!N:N,0)</f>
        <v>1955</v>
      </c>
      <c r="AI2621" s="5">
        <f t="shared" si="510"/>
        <v>1.7361111007630825E-2</v>
      </c>
    </row>
    <row r="2622" spans="3:35">
      <c r="C2622" s="246" t="s">
        <v>1138</v>
      </c>
      <c r="D2622" s="246" t="s">
        <v>1139</v>
      </c>
      <c r="E2622" s="246" t="s">
        <v>1140</v>
      </c>
      <c r="F2622" s="246" t="s">
        <v>1141</v>
      </c>
      <c r="G2622" s="246">
        <v>2019</v>
      </c>
      <c r="H2622" s="246">
        <v>6</v>
      </c>
      <c r="I2622" s="246">
        <v>27</v>
      </c>
      <c r="J2622" s="246">
        <v>2</v>
      </c>
      <c r="K2622" s="246" t="s">
        <v>1142</v>
      </c>
      <c r="L2622" s="247">
        <v>6</v>
      </c>
      <c r="M2622" s="246">
        <v>301570</v>
      </c>
      <c r="N2622" s="246">
        <v>2715714</v>
      </c>
      <c r="O2622" s="246">
        <v>11</v>
      </c>
      <c r="P2622" s="246">
        <v>35</v>
      </c>
      <c r="Q2622" s="246">
        <v>0</v>
      </c>
      <c r="R2622" s="246"/>
      <c r="S2622" s="246" t="s">
        <v>90</v>
      </c>
      <c r="T2622" s="246" t="s">
        <v>26</v>
      </c>
      <c r="U2622" s="246" t="s">
        <v>61</v>
      </c>
      <c r="V2622" t="str">
        <f>INDEX(樣區!H:H,MATCH(F2622,樣區!E:E,0))</f>
        <v>3月,5月</v>
      </c>
      <c r="W2622" s="3" t="str">
        <f t="shared" si="502"/>
        <v>Y</v>
      </c>
      <c r="X2622" s="3" t="str">
        <f t="shared" si="503"/>
        <v/>
      </c>
      <c r="Y2622" s="3" t="str">
        <f t="shared" si="504"/>
        <v>時間太晚</v>
      </c>
      <c r="Z2622" s="3" t="str">
        <f t="shared" si="505"/>
        <v/>
      </c>
      <c r="AA2622" s="3" t="str">
        <f t="shared" si="506"/>
        <v/>
      </c>
      <c r="AB2622" s="249" t="str">
        <f t="shared" si="507"/>
        <v/>
      </c>
      <c r="AC2622" s="3" t="str">
        <f t="shared" si="508"/>
        <v/>
      </c>
      <c r="AD2622" s="5" t="str">
        <f t="shared" si="511"/>
        <v/>
      </c>
      <c r="AE2622" s="3" t="str">
        <f t="shared" si="509"/>
        <v/>
      </c>
      <c r="AF2622" s="3"/>
      <c r="AH2622">
        <f>MATCH(ROUND(M2622,0)&amp;ROUND(N2622,0),樣點!N:N,0)</f>
        <v>1956</v>
      </c>
      <c r="AI2622" s="5" t="str">
        <f t="shared" si="510"/>
        <v/>
      </c>
    </row>
    <row r="2623" spans="3:35">
      <c r="C2623" s="246" t="s">
        <v>1138</v>
      </c>
      <c r="D2623" s="246" t="s">
        <v>1139</v>
      </c>
      <c r="E2623" s="246" t="s">
        <v>1145</v>
      </c>
      <c r="F2623" s="246" t="s">
        <v>1146</v>
      </c>
      <c r="G2623" s="246">
        <v>2019</v>
      </c>
      <c r="H2623" s="246">
        <v>5</v>
      </c>
      <c r="I2623" s="246">
        <v>17</v>
      </c>
      <c r="J2623" s="246">
        <v>1</v>
      </c>
      <c r="K2623" s="246" t="s">
        <v>1142</v>
      </c>
      <c r="L2623" s="247">
        <v>1</v>
      </c>
      <c r="M2623" s="246">
        <v>300595</v>
      </c>
      <c r="N2623" s="246">
        <v>2716742</v>
      </c>
      <c r="O2623" s="246">
        <v>10</v>
      </c>
      <c r="P2623" s="246">
        <v>41</v>
      </c>
      <c r="Q2623" s="246">
        <v>0</v>
      </c>
      <c r="R2623" s="246"/>
      <c r="S2623" s="246" t="s">
        <v>90</v>
      </c>
      <c r="T2623" s="246" t="s">
        <v>26</v>
      </c>
      <c r="U2623" s="246"/>
      <c r="V2623" t="str">
        <f>INDEX(樣區!H:H,MATCH(F2623,樣區!E:E,0))</f>
        <v>3月,5月</v>
      </c>
      <c r="W2623" s="3" t="str">
        <f t="shared" si="502"/>
        <v>Y</v>
      </c>
      <c r="X2623" s="3" t="str">
        <f t="shared" si="503"/>
        <v/>
      </c>
      <c r="Y2623" s="3" t="str">
        <f t="shared" si="504"/>
        <v>時間太晚</v>
      </c>
      <c r="Z2623" s="3" t="str">
        <f t="shared" si="505"/>
        <v/>
      </c>
      <c r="AA2623" s="3" t="str">
        <f t="shared" si="506"/>
        <v/>
      </c>
      <c r="AB2623" s="249" t="str">
        <f t="shared" si="507"/>
        <v/>
      </c>
      <c r="AC2623" s="3" t="str">
        <f t="shared" si="508"/>
        <v/>
      </c>
      <c r="AD2623" s="5" t="str">
        <f t="shared" si="511"/>
        <v/>
      </c>
      <c r="AE2623" s="3" t="str">
        <f t="shared" si="509"/>
        <v/>
      </c>
      <c r="AF2623" s="3"/>
      <c r="AH2623">
        <f>MATCH(ROUND(M2623,0)&amp;ROUND(N2623,0),樣點!N:N,0)</f>
        <v>1945</v>
      </c>
      <c r="AI2623" s="5">
        <f t="shared" si="510"/>
        <v>6.2499999767169356E-3</v>
      </c>
    </row>
    <row r="2624" spans="3:35">
      <c r="C2624" s="246" t="s">
        <v>1138</v>
      </c>
      <c r="D2624" s="246" t="s">
        <v>1139</v>
      </c>
      <c r="E2624" s="246" t="s">
        <v>1145</v>
      </c>
      <c r="F2624" s="246" t="s">
        <v>1146</v>
      </c>
      <c r="G2624" s="246">
        <v>2019</v>
      </c>
      <c r="H2624" s="246">
        <v>5</v>
      </c>
      <c r="I2624" s="246">
        <v>17</v>
      </c>
      <c r="J2624" s="246">
        <v>1</v>
      </c>
      <c r="K2624" s="246" t="s">
        <v>1142</v>
      </c>
      <c r="L2624" s="247">
        <v>2</v>
      </c>
      <c r="M2624" s="246">
        <v>300795</v>
      </c>
      <c r="N2624" s="246">
        <v>2716706</v>
      </c>
      <c r="O2624" s="246">
        <v>10</v>
      </c>
      <c r="P2624" s="246">
        <v>50</v>
      </c>
      <c r="Q2624" s="246">
        <v>0</v>
      </c>
      <c r="R2624" s="246"/>
      <c r="S2624" s="246" t="s">
        <v>90</v>
      </c>
      <c r="T2624" s="246" t="s">
        <v>32</v>
      </c>
      <c r="U2624" s="246"/>
      <c r="V2624" t="str">
        <f>INDEX(樣區!H:H,MATCH(F2624,樣區!E:E,0))</f>
        <v>3月,5月</v>
      </c>
      <c r="W2624" s="3" t="str">
        <f t="shared" si="502"/>
        <v>Y</v>
      </c>
      <c r="X2624" s="3" t="str">
        <f t="shared" si="503"/>
        <v/>
      </c>
      <c r="Y2624" s="3" t="str">
        <f t="shared" si="504"/>
        <v>時間太晚</v>
      </c>
      <c r="Z2624" s="3" t="str">
        <f t="shared" si="505"/>
        <v/>
      </c>
      <c r="AA2624" s="3" t="str">
        <f t="shared" si="506"/>
        <v/>
      </c>
      <c r="AB2624" s="249" t="str">
        <f t="shared" si="507"/>
        <v/>
      </c>
      <c r="AC2624" s="3" t="str">
        <f t="shared" si="508"/>
        <v/>
      </c>
      <c r="AD2624" s="5" t="str">
        <f t="shared" si="511"/>
        <v/>
      </c>
      <c r="AE2624" s="3" t="str">
        <f t="shared" si="509"/>
        <v/>
      </c>
      <c r="AF2624" s="3"/>
      <c r="AH2624">
        <f>MATCH(ROUND(M2624,0)&amp;ROUND(N2624,0),樣點!N:N,0)</f>
        <v>1946</v>
      </c>
      <c r="AI2624" s="5">
        <f t="shared" si="510"/>
        <v>6.9444450200535357E-3</v>
      </c>
    </row>
    <row r="2625" spans="3:35">
      <c r="C2625" s="246" t="s">
        <v>1138</v>
      </c>
      <c r="D2625" s="246" t="s">
        <v>1139</v>
      </c>
      <c r="E2625" s="246" t="s">
        <v>1145</v>
      </c>
      <c r="F2625" s="246" t="s">
        <v>1146</v>
      </c>
      <c r="G2625" s="246">
        <v>2019</v>
      </c>
      <c r="H2625" s="246">
        <v>5</v>
      </c>
      <c r="I2625" s="246">
        <v>17</v>
      </c>
      <c r="J2625" s="246">
        <v>1</v>
      </c>
      <c r="K2625" s="246" t="s">
        <v>1142</v>
      </c>
      <c r="L2625" s="247">
        <v>3</v>
      </c>
      <c r="M2625" s="246">
        <v>301000</v>
      </c>
      <c r="N2625" s="246">
        <v>2716706</v>
      </c>
      <c r="O2625" s="246">
        <v>11</v>
      </c>
      <c r="P2625" s="246">
        <v>0</v>
      </c>
      <c r="Q2625" s="246">
        <v>0</v>
      </c>
      <c r="R2625" s="246"/>
      <c r="S2625" s="246" t="s">
        <v>90</v>
      </c>
      <c r="T2625" s="246" t="s">
        <v>26</v>
      </c>
      <c r="U2625" s="246"/>
      <c r="V2625" t="str">
        <f>INDEX(樣區!H:H,MATCH(F2625,樣區!E:E,0))</f>
        <v>3月,5月</v>
      </c>
      <c r="W2625" s="3" t="str">
        <f t="shared" si="502"/>
        <v>Y</v>
      </c>
      <c r="X2625" s="3" t="str">
        <f t="shared" si="503"/>
        <v/>
      </c>
      <c r="Y2625" s="3" t="str">
        <f t="shared" si="504"/>
        <v>時間太晚</v>
      </c>
      <c r="Z2625" s="3" t="str">
        <f t="shared" si="505"/>
        <v/>
      </c>
      <c r="AA2625" s="3" t="str">
        <f t="shared" si="506"/>
        <v/>
      </c>
      <c r="AB2625" s="249" t="str">
        <f t="shared" si="507"/>
        <v/>
      </c>
      <c r="AC2625" s="3" t="str">
        <f t="shared" si="508"/>
        <v/>
      </c>
      <c r="AD2625" s="5" t="str">
        <f t="shared" si="511"/>
        <v/>
      </c>
      <c r="AE2625" s="3" t="str">
        <f t="shared" si="509"/>
        <v/>
      </c>
      <c r="AF2625" s="3"/>
      <c r="AH2625">
        <f>MATCH(ROUND(M2625,0)&amp;ROUND(N2625,0),樣點!N:N,0)</f>
        <v>1947</v>
      </c>
      <c r="AI2625" s="5">
        <f t="shared" si="510"/>
        <v>8.333332953043282E-3</v>
      </c>
    </row>
    <row r="2626" spans="3:35">
      <c r="C2626" s="246" t="s">
        <v>1138</v>
      </c>
      <c r="D2626" s="246" t="s">
        <v>1139</v>
      </c>
      <c r="E2626" s="246" t="s">
        <v>1145</v>
      </c>
      <c r="F2626" s="246" t="s">
        <v>1146</v>
      </c>
      <c r="G2626" s="246">
        <v>2019</v>
      </c>
      <c r="H2626" s="246">
        <v>5</v>
      </c>
      <c r="I2626" s="246">
        <v>17</v>
      </c>
      <c r="J2626" s="246">
        <v>1</v>
      </c>
      <c r="K2626" s="246" t="s">
        <v>1142</v>
      </c>
      <c r="L2626" s="247">
        <v>4</v>
      </c>
      <c r="M2626" s="246">
        <v>301195</v>
      </c>
      <c r="N2626" s="246">
        <v>2716640</v>
      </c>
      <c r="O2626" s="246">
        <v>11</v>
      </c>
      <c r="P2626" s="246">
        <v>12</v>
      </c>
      <c r="Q2626" s="246">
        <v>0</v>
      </c>
      <c r="R2626" s="246"/>
      <c r="S2626" s="246" t="s">
        <v>90</v>
      </c>
      <c r="T2626" s="246" t="s">
        <v>26</v>
      </c>
      <c r="U2626" s="246"/>
      <c r="V2626" t="str">
        <f>INDEX(樣區!H:H,MATCH(F2626,樣區!E:E,0))</f>
        <v>3月,5月</v>
      </c>
      <c r="W2626" s="3" t="str">
        <f t="shared" ref="W2626:W2689" si="512">IF(ISNUMBER(AH2626),"Y","N")</f>
        <v>Y</v>
      </c>
      <c r="X2626" s="3" t="str">
        <f t="shared" ref="X2626:X2689" si="513">IF(OR(ISBLANK(H2626),ISBLANK(I2626)),"需記錄日期","")</f>
        <v/>
      </c>
      <c r="Y2626" s="3" t="str">
        <f t="shared" ref="Y2626:Y2689" si="514">IF(O2626&gt;9,"時間太晚","")</f>
        <v>時間太晚</v>
      </c>
      <c r="Z2626" s="3" t="str">
        <f t="shared" ref="Z2626:Z2689" si="515">IF(ISBLANK(Q2626),"需記錄數量",IF(Q2626&gt;2,"2隻以上，請記為猴群",""))</f>
        <v/>
      </c>
      <c r="AA2626" s="3" t="str">
        <f t="shared" ref="AA2626:AA2689" si="516">IF(OR(Q2626=1,Q2626=2),IF(ISTEXT(R2626),"","需記錄距離"),"")</f>
        <v/>
      </c>
      <c r="AB2626" s="249" t="str">
        <f t="shared" ref="AB2626:AB2689" si="517">IF(S2626="Y",IF(Q2626&lt;&gt;2,"有叫聲應為猴群",""),"")</f>
        <v/>
      </c>
      <c r="AC2626" s="3" t="str">
        <f t="shared" ref="AC2626:AC2689" si="518">IF(ISBLANK(T2626),"需記錄棲地類型",IF(LEN(T2626)&lt;&gt;2,"請填最主要的棲地類型，其餘的可在備注補充說明",""))</f>
        <v/>
      </c>
      <c r="AD2626" s="5" t="str">
        <f t="shared" si="511"/>
        <v/>
      </c>
      <c r="AE2626" s="3" t="str">
        <f t="shared" ref="AE2626:AE2689" si="519">IF(COUNTIF(U2626,"*搖樹*")=1,IF(Q2626&lt;&gt;2,"有搖樹行為應為猴群",""),"")</f>
        <v/>
      </c>
      <c r="AF2626" s="3"/>
      <c r="AH2626">
        <f>MATCH(ROUND(M2626,0)&amp;ROUND(N2626,0),樣點!N:N,0)</f>
        <v>1948</v>
      </c>
      <c r="AI2626" s="5">
        <f t="shared" ref="AI2626:AI2689" si="520">IF((F2627&amp;J2627)=(F2626&amp;J2626),ABS((DATE(G2627,H2627,I2627)&amp;TIME(O2627,P2627,0))-(DATE(G2626,H2626,I2626)&amp;TIME(O2626,P2626,0))),"")</f>
        <v>5.5555560393258929E-3</v>
      </c>
    </row>
    <row r="2627" spans="3:35">
      <c r="C2627" s="246" t="s">
        <v>1138</v>
      </c>
      <c r="D2627" s="246" t="s">
        <v>1139</v>
      </c>
      <c r="E2627" s="246" t="s">
        <v>1145</v>
      </c>
      <c r="F2627" s="246" t="s">
        <v>1146</v>
      </c>
      <c r="G2627" s="246">
        <v>2019</v>
      </c>
      <c r="H2627" s="246">
        <v>5</v>
      </c>
      <c r="I2627" s="246">
        <v>17</v>
      </c>
      <c r="J2627" s="246">
        <v>1</v>
      </c>
      <c r="K2627" s="246" t="s">
        <v>1142</v>
      </c>
      <c r="L2627" s="247">
        <v>5</v>
      </c>
      <c r="M2627" s="246">
        <v>301373</v>
      </c>
      <c r="N2627" s="246">
        <v>2715555</v>
      </c>
      <c r="O2627" s="246">
        <v>11</v>
      </c>
      <c r="P2627" s="246">
        <v>20</v>
      </c>
      <c r="Q2627" s="246">
        <v>0</v>
      </c>
      <c r="R2627" s="246"/>
      <c r="S2627" s="246" t="s">
        <v>90</v>
      </c>
      <c r="T2627" s="246" t="s">
        <v>26</v>
      </c>
      <c r="U2627" s="246"/>
      <c r="V2627" t="str">
        <f>INDEX(樣區!H:H,MATCH(F2627,樣區!E:E,0))</f>
        <v>3月,5月</v>
      </c>
      <c r="W2627" s="3" t="str">
        <f t="shared" si="512"/>
        <v>N</v>
      </c>
      <c r="X2627" s="3" t="str">
        <f t="shared" si="513"/>
        <v/>
      </c>
      <c r="Y2627" s="3" t="str">
        <f t="shared" si="514"/>
        <v>時間太晚</v>
      </c>
      <c r="Z2627" s="3" t="str">
        <f t="shared" si="515"/>
        <v/>
      </c>
      <c r="AA2627" s="3" t="str">
        <f t="shared" si="516"/>
        <v/>
      </c>
      <c r="AB2627" s="2" t="str">
        <f t="shared" si="517"/>
        <v/>
      </c>
      <c r="AC2627" s="3" t="str">
        <f t="shared" si="518"/>
        <v/>
      </c>
      <c r="AD2627" s="5" t="str">
        <f>IF(ISBLANK(O2627),"需記錄時間",IFERROR(IF((AI2627-TIME(0,5,59))&lt;0,"需計滿6分鍾",""),""))</f>
        <v/>
      </c>
      <c r="AE2627" s="3" t="str">
        <f t="shared" si="519"/>
        <v/>
      </c>
      <c r="AF2627" s="3"/>
      <c r="AH2627" t="e">
        <f>MATCH(ROUND(M2627,0)&amp;ROUND(N2627,0),樣點!N:N,0)</f>
        <v>#N/A</v>
      </c>
      <c r="AI2627" s="5">
        <f t="shared" si="520"/>
        <v>6.9444439723156393E-3</v>
      </c>
    </row>
    <row r="2628" spans="3:35">
      <c r="C2628" s="246" t="s">
        <v>1138</v>
      </c>
      <c r="D2628" s="246" t="s">
        <v>1139</v>
      </c>
      <c r="E2628" s="246" t="s">
        <v>1145</v>
      </c>
      <c r="F2628" s="246" t="s">
        <v>1146</v>
      </c>
      <c r="G2628" s="246">
        <v>2019</v>
      </c>
      <c r="H2628" s="246">
        <v>5</v>
      </c>
      <c r="I2628" s="246">
        <v>17</v>
      </c>
      <c r="J2628" s="246">
        <v>1</v>
      </c>
      <c r="K2628" s="246" t="s">
        <v>1142</v>
      </c>
      <c r="L2628" s="247">
        <v>6</v>
      </c>
      <c r="M2628" s="246">
        <v>301560</v>
      </c>
      <c r="N2628" s="246">
        <v>2716506</v>
      </c>
      <c r="O2628" s="246">
        <v>11</v>
      </c>
      <c r="P2628" s="246">
        <v>30</v>
      </c>
      <c r="Q2628" s="246">
        <v>0</v>
      </c>
      <c r="R2628" s="246"/>
      <c r="S2628" s="246" t="s">
        <v>90</v>
      </c>
      <c r="T2628" s="246" t="s">
        <v>32</v>
      </c>
      <c r="U2628" s="246"/>
      <c r="V2628" t="str">
        <f>INDEX(樣區!H:H,MATCH(F2628,樣區!E:E,0))</f>
        <v>3月,5月</v>
      </c>
      <c r="W2628" s="3" t="str">
        <f t="shared" si="512"/>
        <v>Y</v>
      </c>
      <c r="X2628" s="3" t="str">
        <f t="shared" si="513"/>
        <v/>
      </c>
      <c r="Y2628" s="3" t="str">
        <f t="shared" si="514"/>
        <v>時間太晚</v>
      </c>
      <c r="Z2628" s="3" t="str">
        <f t="shared" si="515"/>
        <v/>
      </c>
      <c r="AA2628" s="3" t="str">
        <f t="shared" si="516"/>
        <v/>
      </c>
      <c r="AB2628" s="249" t="str">
        <f t="shared" si="517"/>
        <v/>
      </c>
      <c r="AC2628" s="3" t="str">
        <f t="shared" si="518"/>
        <v/>
      </c>
      <c r="AD2628" s="5" t="str">
        <f t="shared" ref="AD2628:AD2632" si="521">IF(ISBLANK(O2628),"需記錄時間",IFERROR(IF((AI2628-TIME(0,5,59))&lt;0,"需計滿6分鐘",""),""))</f>
        <v/>
      </c>
      <c r="AE2628" s="3" t="str">
        <f t="shared" si="519"/>
        <v/>
      </c>
      <c r="AF2628" s="3"/>
      <c r="AH2628">
        <f>MATCH(ROUND(M2628,0)&amp;ROUND(N2628,0),樣點!N:N,0)</f>
        <v>1950</v>
      </c>
      <c r="AI2628" s="5" t="str">
        <f t="shared" si="520"/>
        <v/>
      </c>
    </row>
    <row r="2629" spans="3:35">
      <c r="C2629" s="246" t="s">
        <v>1138</v>
      </c>
      <c r="D2629" s="246" t="s">
        <v>1139</v>
      </c>
      <c r="E2629" s="246" t="s">
        <v>1145</v>
      </c>
      <c r="F2629" s="246" t="s">
        <v>1146</v>
      </c>
      <c r="G2629" s="246">
        <v>2019</v>
      </c>
      <c r="H2629" s="246">
        <v>6</v>
      </c>
      <c r="I2629" s="246">
        <v>5</v>
      </c>
      <c r="J2629" s="246">
        <v>2</v>
      </c>
      <c r="K2629" s="246" t="s">
        <v>1142</v>
      </c>
      <c r="L2629" s="247">
        <v>1</v>
      </c>
      <c r="M2629" s="246">
        <v>300595</v>
      </c>
      <c r="N2629" s="246">
        <v>2716742</v>
      </c>
      <c r="O2629" s="246">
        <v>9</v>
      </c>
      <c r="P2629" s="246">
        <v>30</v>
      </c>
      <c r="Q2629" s="246">
        <v>0</v>
      </c>
      <c r="R2629" s="246"/>
      <c r="S2629" s="246" t="s">
        <v>90</v>
      </c>
      <c r="T2629" s="246" t="s">
        <v>32</v>
      </c>
      <c r="U2629" s="246" t="s">
        <v>1147</v>
      </c>
      <c r="V2629" t="str">
        <f>INDEX(樣區!H:H,MATCH(F2629,樣區!E:E,0))</f>
        <v>3月,5月</v>
      </c>
      <c r="W2629" s="3" t="str">
        <f t="shared" si="512"/>
        <v>Y</v>
      </c>
      <c r="X2629" s="3" t="str">
        <f t="shared" si="513"/>
        <v/>
      </c>
      <c r="Y2629" s="3" t="str">
        <f t="shared" si="514"/>
        <v/>
      </c>
      <c r="Z2629" s="3" t="str">
        <f t="shared" si="515"/>
        <v/>
      </c>
      <c r="AA2629" s="3" t="str">
        <f t="shared" si="516"/>
        <v/>
      </c>
      <c r="AB2629" s="249" t="str">
        <f t="shared" si="517"/>
        <v/>
      </c>
      <c r="AC2629" s="3" t="str">
        <f t="shared" si="518"/>
        <v/>
      </c>
      <c r="AD2629" s="5" t="str">
        <f t="shared" si="521"/>
        <v/>
      </c>
      <c r="AE2629" s="3" t="str">
        <f t="shared" si="519"/>
        <v/>
      </c>
      <c r="AF2629" s="3"/>
      <c r="AH2629">
        <f>MATCH(ROUND(M2629,0)&amp;ROUND(N2629,0),樣點!N:N,0)</f>
        <v>1945</v>
      </c>
      <c r="AI2629" s="5">
        <f t="shared" si="520"/>
        <v>5.5555549915879965E-3</v>
      </c>
    </row>
    <row r="2630" spans="3:35">
      <c r="C2630" s="246" t="s">
        <v>1138</v>
      </c>
      <c r="D2630" s="246" t="s">
        <v>1139</v>
      </c>
      <c r="E2630" s="246" t="s">
        <v>1145</v>
      </c>
      <c r="F2630" s="246" t="s">
        <v>1146</v>
      </c>
      <c r="G2630" s="246">
        <v>2019</v>
      </c>
      <c r="H2630" s="246">
        <v>6</v>
      </c>
      <c r="I2630" s="246">
        <v>5</v>
      </c>
      <c r="J2630" s="246">
        <v>2</v>
      </c>
      <c r="K2630" s="246" t="s">
        <v>1142</v>
      </c>
      <c r="L2630" s="247">
        <v>2</v>
      </c>
      <c r="M2630" s="246">
        <v>300795</v>
      </c>
      <c r="N2630" s="246">
        <v>2716706</v>
      </c>
      <c r="O2630" s="246">
        <v>9</v>
      </c>
      <c r="P2630" s="246">
        <v>38</v>
      </c>
      <c r="Q2630" s="246">
        <v>0</v>
      </c>
      <c r="R2630" s="246"/>
      <c r="S2630" s="246" t="s">
        <v>90</v>
      </c>
      <c r="T2630" s="246" t="s">
        <v>32</v>
      </c>
      <c r="U2630" s="246" t="s">
        <v>1147</v>
      </c>
      <c r="V2630" t="str">
        <f>INDEX(樣區!H:H,MATCH(F2630,樣區!E:E,0))</f>
        <v>3月,5月</v>
      </c>
      <c r="W2630" s="3" t="str">
        <f t="shared" si="512"/>
        <v>Y</v>
      </c>
      <c r="X2630" s="3" t="str">
        <f t="shared" si="513"/>
        <v/>
      </c>
      <c r="Y2630" s="3" t="str">
        <f t="shared" si="514"/>
        <v/>
      </c>
      <c r="Z2630" s="3" t="str">
        <f t="shared" si="515"/>
        <v/>
      </c>
      <c r="AA2630" s="3" t="str">
        <f t="shared" si="516"/>
        <v/>
      </c>
      <c r="AB2630" s="249" t="str">
        <f t="shared" si="517"/>
        <v/>
      </c>
      <c r="AC2630" s="3" t="str">
        <f t="shared" si="518"/>
        <v/>
      </c>
      <c r="AD2630" s="5" t="str">
        <f t="shared" si="521"/>
        <v/>
      </c>
      <c r="AE2630" s="3" t="str">
        <f t="shared" si="519"/>
        <v/>
      </c>
      <c r="AF2630" s="3"/>
      <c r="AH2630">
        <f>MATCH(ROUND(M2630,0)&amp;ROUND(N2630,0),樣點!N:N,0)</f>
        <v>1946</v>
      </c>
      <c r="AI2630" s="5">
        <f t="shared" si="520"/>
        <v>5.555555981118232E-3</v>
      </c>
    </row>
    <row r="2631" spans="3:35">
      <c r="C2631" s="246" t="s">
        <v>1138</v>
      </c>
      <c r="D2631" s="246" t="s">
        <v>1139</v>
      </c>
      <c r="E2631" s="246" t="s">
        <v>1145</v>
      </c>
      <c r="F2631" s="246" t="s">
        <v>1146</v>
      </c>
      <c r="G2631" s="246">
        <v>2019</v>
      </c>
      <c r="H2631" s="246">
        <v>6</v>
      </c>
      <c r="I2631" s="246">
        <v>5</v>
      </c>
      <c r="J2631" s="246">
        <v>2</v>
      </c>
      <c r="K2631" s="246" t="s">
        <v>1142</v>
      </c>
      <c r="L2631" s="247">
        <v>3</v>
      </c>
      <c r="M2631" s="246">
        <v>301000</v>
      </c>
      <c r="N2631" s="246">
        <v>2716706</v>
      </c>
      <c r="O2631" s="246">
        <v>9</v>
      </c>
      <c r="P2631" s="246">
        <v>46</v>
      </c>
      <c r="Q2631" s="246">
        <v>0</v>
      </c>
      <c r="R2631" s="246"/>
      <c r="S2631" s="246" t="s">
        <v>90</v>
      </c>
      <c r="T2631" s="246" t="s">
        <v>26</v>
      </c>
      <c r="U2631" s="246" t="s">
        <v>1148</v>
      </c>
      <c r="V2631" t="str">
        <f>INDEX(樣區!H:H,MATCH(F2631,樣區!E:E,0))</f>
        <v>3月,5月</v>
      </c>
      <c r="W2631" s="3" t="str">
        <f t="shared" si="512"/>
        <v>Y</v>
      </c>
      <c r="X2631" s="3" t="str">
        <f t="shared" si="513"/>
        <v/>
      </c>
      <c r="Y2631" s="3" t="str">
        <f t="shared" si="514"/>
        <v/>
      </c>
      <c r="Z2631" s="3" t="str">
        <f t="shared" si="515"/>
        <v/>
      </c>
      <c r="AA2631" s="3" t="str">
        <f t="shared" si="516"/>
        <v/>
      </c>
      <c r="AB2631" s="249" t="str">
        <f t="shared" si="517"/>
        <v/>
      </c>
      <c r="AC2631" s="3" t="str">
        <f t="shared" si="518"/>
        <v/>
      </c>
      <c r="AD2631" s="5" t="str">
        <f t="shared" si="521"/>
        <v/>
      </c>
      <c r="AE2631" s="3" t="str">
        <f t="shared" si="519"/>
        <v/>
      </c>
      <c r="AF2631" s="3"/>
      <c r="AH2631">
        <f>MATCH(ROUND(M2631,0)&amp;ROUND(N2631,0),樣點!N:N,0)</f>
        <v>1947</v>
      </c>
      <c r="AI2631" s="5">
        <f t="shared" si="520"/>
        <v>2.8472221980337054E-2</v>
      </c>
    </row>
    <row r="2632" spans="3:35">
      <c r="C2632" s="246" t="s">
        <v>1138</v>
      </c>
      <c r="D2632" s="246" t="s">
        <v>1139</v>
      </c>
      <c r="E2632" s="246" t="s">
        <v>1145</v>
      </c>
      <c r="F2632" s="246" t="s">
        <v>1146</v>
      </c>
      <c r="G2632" s="246">
        <v>2019</v>
      </c>
      <c r="H2632" s="246">
        <v>6</v>
      </c>
      <c r="I2632" s="246">
        <v>5</v>
      </c>
      <c r="J2632" s="246">
        <v>2</v>
      </c>
      <c r="K2632" s="246" t="s">
        <v>1142</v>
      </c>
      <c r="L2632" s="247">
        <v>4</v>
      </c>
      <c r="M2632" s="246">
        <v>301195</v>
      </c>
      <c r="N2632" s="246">
        <v>2716640</v>
      </c>
      <c r="O2632" s="246">
        <v>9</v>
      </c>
      <c r="P2632" s="246">
        <v>5</v>
      </c>
      <c r="Q2632" s="246">
        <v>0</v>
      </c>
      <c r="R2632" s="246"/>
      <c r="S2632" s="246" t="s">
        <v>90</v>
      </c>
      <c r="T2632" s="246" t="s">
        <v>26</v>
      </c>
      <c r="U2632" s="246"/>
      <c r="V2632" t="str">
        <f>INDEX(樣區!H:H,MATCH(F2632,樣區!E:E,0))</f>
        <v>3月,5月</v>
      </c>
      <c r="W2632" s="3" t="str">
        <f t="shared" si="512"/>
        <v>Y</v>
      </c>
      <c r="X2632" s="3" t="str">
        <f t="shared" si="513"/>
        <v/>
      </c>
      <c r="Y2632" s="3" t="str">
        <f t="shared" si="514"/>
        <v/>
      </c>
      <c r="Z2632" s="3" t="str">
        <f t="shared" si="515"/>
        <v/>
      </c>
      <c r="AA2632" s="3" t="str">
        <f t="shared" si="516"/>
        <v/>
      </c>
      <c r="AB2632" s="249" t="str">
        <f t="shared" si="517"/>
        <v/>
      </c>
      <c r="AC2632" s="3" t="str">
        <f t="shared" si="518"/>
        <v/>
      </c>
      <c r="AD2632" s="5" t="str">
        <f t="shared" si="521"/>
        <v/>
      </c>
      <c r="AE2632" s="3" t="str">
        <f t="shared" si="519"/>
        <v/>
      </c>
      <c r="AF2632" s="3"/>
      <c r="AH2632">
        <f>MATCH(ROUND(M2632,0)&amp;ROUND(N2632,0),樣點!N:N,0)</f>
        <v>1948</v>
      </c>
      <c r="AI2632" s="5">
        <f t="shared" si="520"/>
        <v>3.9583333011250943E-2</v>
      </c>
    </row>
    <row r="2633" spans="3:35">
      <c r="C2633" s="246" t="s">
        <v>1138</v>
      </c>
      <c r="D2633" s="246" t="s">
        <v>1139</v>
      </c>
      <c r="E2633" s="246" t="s">
        <v>1145</v>
      </c>
      <c r="F2633" s="246" t="s">
        <v>1146</v>
      </c>
      <c r="G2633" s="246">
        <v>2019</v>
      </c>
      <c r="H2633" s="246">
        <v>6</v>
      </c>
      <c r="I2633" s="246">
        <v>5</v>
      </c>
      <c r="J2633" s="246">
        <v>2</v>
      </c>
      <c r="K2633" s="246" t="s">
        <v>1142</v>
      </c>
      <c r="L2633" s="247">
        <v>5</v>
      </c>
      <c r="M2633" s="246">
        <v>301373</v>
      </c>
      <c r="N2633" s="246">
        <v>2715555</v>
      </c>
      <c r="O2633" s="246">
        <v>10</v>
      </c>
      <c r="P2633" s="246">
        <v>2</v>
      </c>
      <c r="Q2633" s="246">
        <v>0</v>
      </c>
      <c r="R2633" s="246"/>
      <c r="S2633" s="246" t="s">
        <v>90</v>
      </c>
      <c r="T2633" s="246" t="s">
        <v>26</v>
      </c>
      <c r="U2633" s="246"/>
      <c r="V2633" t="str">
        <f>INDEX(樣區!H:H,MATCH(F2633,樣區!E:E,0))</f>
        <v>3月,5月</v>
      </c>
      <c r="W2633" s="3" t="str">
        <f t="shared" si="512"/>
        <v>N</v>
      </c>
      <c r="X2633" s="3" t="str">
        <f t="shared" si="513"/>
        <v/>
      </c>
      <c r="Y2633" s="3" t="str">
        <f t="shared" si="514"/>
        <v>時間太晚</v>
      </c>
      <c r="Z2633" s="3" t="str">
        <f t="shared" si="515"/>
        <v/>
      </c>
      <c r="AA2633" s="3" t="str">
        <f t="shared" si="516"/>
        <v/>
      </c>
      <c r="AB2633" s="2" t="str">
        <f t="shared" si="517"/>
        <v/>
      </c>
      <c r="AC2633" s="3" t="str">
        <f t="shared" si="518"/>
        <v/>
      </c>
      <c r="AD2633" s="5" t="str">
        <f>IF(ISBLANK(O2633),"需記錄時間",IFERROR(IF((AI2633-TIME(0,5,59))&lt;0,"需計滿6分鍾",""),""))</f>
        <v/>
      </c>
      <c r="AE2633" s="3" t="str">
        <f t="shared" si="519"/>
        <v/>
      </c>
      <c r="AF2633" s="3"/>
      <c r="AH2633" t="e">
        <f>MATCH(ROUND(M2633,0)&amp;ROUND(N2633,0),樣點!N:N,0)</f>
        <v>#N/A</v>
      </c>
      <c r="AI2633" s="5">
        <f t="shared" si="520"/>
        <v>5.555555981118232E-3</v>
      </c>
    </row>
    <row r="2634" spans="3:35">
      <c r="C2634" s="246" t="s">
        <v>1138</v>
      </c>
      <c r="D2634" s="246" t="s">
        <v>1139</v>
      </c>
      <c r="E2634" s="246" t="s">
        <v>1145</v>
      </c>
      <c r="F2634" s="246" t="s">
        <v>1146</v>
      </c>
      <c r="G2634" s="246">
        <v>2019</v>
      </c>
      <c r="H2634" s="246">
        <v>6</v>
      </c>
      <c r="I2634" s="246">
        <v>5</v>
      </c>
      <c r="J2634" s="246">
        <v>2</v>
      </c>
      <c r="K2634" s="246" t="s">
        <v>1142</v>
      </c>
      <c r="L2634" s="247">
        <v>6</v>
      </c>
      <c r="M2634" s="246">
        <v>301560</v>
      </c>
      <c r="N2634" s="246">
        <v>2716506</v>
      </c>
      <c r="O2634" s="246">
        <v>10</v>
      </c>
      <c r="P2634" s="246">
        <v>10</v>
      </c>
      <c r="Q2634" s="246">
        <v>0</v>
      </c>
      <c r="R2634" s="246"/>
      <c r="S2634" s="246" t="s">
        <v>90</v>
      </c>
      <c r="T2634" s="246" t="s">
        <v>32</v>
      </c>
      <c r="U2634" s="246"/>
      <c r="V2634" t="str">
        <f>INDEX(樣區!H:H,MATCH(F2634,樣區!E:E,0))</f>
        <v>3月,5月</v>
      </c>
      <c r="W2634" s="3" t="str">
        <f t="shared" si="512"/>
        <v>Y</v>
      </c>
      <c r="X2634" s="3" t="str">
        <f t="shared" si="513"/>
        <v/>
      </c>
      <c r="Y2634" s="3" t="str">
        <f t="shared" si="514"/>
        <v>時間太晚</v>
      </c>
      <c r="Z2634" s="3" t="str">
        <f t="shared" si="515"/>
        <v/>
      </c>
      <c r="AA2634" s="3" t="str">
        <f t="shared" si="516"/>
        <v/>
      </c>
      <c r="AB2634" s="249" t="str">
        <f t="shared" si="517"/>
        <v/>
      </c>
      <c r="AC2634" s="3" t="str">
        <f t="shared" si="518"/>
        <v/>
      </c>
      <c r="AD2634" s="5" t="str">
        <f t="shared" ref="AD2634:AD2661" si="522">IF(ISBLANK(O2634),"需記錄時間",IFERROR(IF((AI2634-TIME(0,5,59))&lt;0,"需計滿6分鐘",""),""))</f>
        <v/>
      </c>
      <c r="AE2634" s="3" t="str">
        <f t="shared" si="519"/>
        <v/>
      </c>
      <c r="AF2634" s="3"/>
      <c r="AH2634">
        <f>MATCH(ROUND(M2634,0)&amp;ROUND(N2634,0),樣點!N:N,0)</f>
        <v>1950</v>
      </c>
      <c r="AI2634" s="5" t="str">
        <f t="shared" si="520"/>
        <v/>
      </c>
    </row>
    <row r="2635" spans="3:35">
      <c r="C2635" s="246" t="s">
        <v>1138</v>
      </c>
      <c r="D2635" s="246" t="s">
        <v>1139</v>
      </c>
      <c r="E2635" s="246" t="s">
        <v>1149</v>
      </c>
      <c r="F2635" s="246" t="s">
        <v>1150</v>
      </c>
      <c r="G2635" s="246">
        <v>2019</v>
      </c>
      <c r="H2635" s="246">
        <v>5</v>
      </c>
      <c r="I2635" s="246">
        <v>21</v>
      </c>
      <c r="J2635" s="246">
        <v>1</v>
      </c>
      <c r="K2635" s="246" t="s">
        <v>1151</v>
      </c>
      <c r="L2635" s="247">
        <v>1</v>
      </c>
      <c r="M2635" s="246">
        <v>294538</v>
      </c>
      <c r="N2635" s="246">
        <v>2708849</v>
      </c>
      <c r="O2635" s="246">
        <v>10</v>
      </c>
      <c r="P2635" s="246">
        <v>17</v>
      </c>
      <c r="Q2635" s="246">
        <v>0</v>
      </c>
      <c r="R2635" s="246"/>
      <c r="S2635" s="246" t="s">
        <v>90</v>
      </c>
      <c r="T2635" s="246" t="s">
        <v>26</v>
      </c>
      <c r="U2635" s="246"/>
      <c r="V2635" t="str">
        <f>INDEX(樣區!H:H,MATCH(F2635,樣區!E:E,0))</f>
        <v>4月,6月</v>
      </c>
      <c r="W2635" s="3" t="str">
        <f t="shared" si="512"/>
        <v>Y</v>
      </c>
      <c r="X2635" s="3" t="str">
        <f t="shared" si="513"/>
        <v/>
      </c>
      <c r="Y2635" s="3" t="str">
        <f t="shared" si="514"/>
        <v>時間太晚</v>
      </c>
      <c r="Z2635" s="3" t="str">
        <f t="shared" si="515"/>
        <v/>
      </c>
      <c r="AA2635" s="3" t="str">
        <f t="shared" si="516"/>
        <v/>
      </c>
      <c r="AB2635" s="249" t="str">
        <f t="shared" si="517"/>
        <v/>
      </c>
      <c r="AC2635" s="3" t="str">
        <f t="shared" si="518"/>
        <v/>
      </c>
      <c r="AD2635" s="5" t="str">
        <f t="shared" si="522"/>
        <v/>
      </c>
      <c r="AE2635" s="3" t="str">
        <f t="shared" si="519"/>
        <v/>
      </c>
      <c r="AF2635" s="3"/>
      <c r="AH2635">
        <f>MATCH(ROUND(M2635,0)&amp;ROUND(N2635,0),樣點!N:N,0)</f>
        <v>1990</v>
      </c>
      <c r="AI2635" s="5">
        <f t="shared" si="520"/>
        <v>9.7222219919785857E-3</v>
      </c>
    </row>
    <row r="2636" spans="3:35">
      <c r="C2636" s="246" t="s">
        <v>1138</v>
      </c>
      <c r="D2636" s="246" t="s">
        <v>1139</v>
      </c>
      <c r="E2636" s="246" t="s">
        <v>1149</v>
      </c>
      <c r="F2636" s="246" t="s">
        <v>1150</v>
      </c>
      <c r="G2636" s="246">
        <v>2019</v>
      </c>
      <c r="H2636" s="246">
        <v>5</v>
      </c>
      <c r="I2636" s="246">
        <v>21</v>
      </c>
      <c r="J2636" s="246">
        <v>1</v>
      </c>
      <c r="K2636" s="246" t="s">
        <v>1151</v>
      </c>
      <c r="L2636" s="247">
        <v>2</v>
      </c>
      <c r="M2636" s="246">
        <v>294751</v>
      </c>
      <c r="N2636" s="246">
        <v>2708844</v>
      </c>
      <c r="O2636" s="246">
        <v>10</v>
      </c>
      <c r="P2636" s="246">
        <v>31</v>
      </c>
      <c r="Q2636" s="246">
        <v>0</v>
      </c>
      <c r="R2636" s="246"/>
      <c r="S2636" s="246" t="s">
        <v>90</v>
      </c>
      <c r="T2636" s="246" t="s">
        <v>26</v>
      </c>
      <c r="U2636" s="246"/>
      <c r="V2636" t="str">
        <f>INDEX(樣區!H:H,MATCH(F2636,樣區!E:E,0))</f>
        <v>4月,6月</v>
      </c>
      <c r="W2636" s="3" t="str">
        <f t="shared" si="512"/>
        <v>Y</v>
      </c>
      <c r="X2636" s="3" t="str">
        <f t="shared" si="513"/>
        <v/>
      </c>
      <c r="Y2636" s="3" t="str">
        <f t="shared" si="514"/>
        <v>時間太晚</v>
      </c>
      <c r="Z2636" s="3" t="str">
        <f t="shared" si="515"/>
        <v/>
      </c>
      <c r="AA2636" s="3" t="str">
        <f t="shared" si="516"/>
        <v/>
      </c>
      <c r="AB2636" s="249" t="str">
        <f t="shared" si="517"/>
        <v/>
      </c>
      <c r="AC2636" s="3" t="str">
        <f t="shared" si="518"/>
        <v/>
      </c>
      <c r="AD2636" s="5" t="str">
        <f t="shared" si="522"/>
        <v/>
      </c>
      <c r="AE2636" s="3" t="str">
        <f t="shared" si="519"/>
        <v/>
      </c>
      <c r="AF2636" s="3"/>
      <c r="AH2636">
        <f>MATCH(ROUND(M2636,0)&amp;ROUND(N2636,0),樣點!N:N,0)</f>
        <v>1991</v>
      </c>
      <c r="AI2636" s="5">
        <f t="shared" si="520"/>
        <v>8.3333330112509429E-3</v>
      </c>
    </row>
    <row r="2637" spans="3:35">
      <c r="C2637" s="246" t="s">
        <v>1138</v>
      </c>
      <c r="D2637" s="246" t="s">
        <v>1139</v>
      </c>
      <c r="E2637" s="246" t="s">
        <v>1149</v>
      </c>
      <c r="F2637" s="246" t="s">
        <v>1150</v>
      </c>
      <c r="G2637" s="246">
        <v>2019</v>
      </c>
      <c r="H2637" s="246">
        <v>5</v>
      </c>
      <c r="I2637" s="246">
        <v>21</v>
      </c>
      <c r="J2637" s="246">
        <v>1</v>
      </c>
      <c r="K2637" s="246" t="s">
        <v>1151</v>
      </c>
      <c r="L2637" s="247">
        <v>3</v>
      </c>
      <c r="M2637" s="246">
        <v>294852</v>
      </c>
      <c r="N2637" s="246">
        <v>2709000</v>
      </c>
      <c r="O2637" s="246">
        <v>10</v>
      </c>
      <c r="P2637" s="246">
        <v>43</v>
      </c>
      <c r="Q2637" s="246">
        <v>0</v>
      </c>
      <c r="R2637" s="246"/>
      <c r="S2637" s="246" t="s">
        <v>90</v>
      </c>
      <c r="T2637" s="246" t="s">
        <v>32</v>
      </c>
      <c r="U2637" s="246"/>
      <c r="V2637" t="str">
        <f>INDEX(樣區!H:H,MATCH(F2637,樣區!E:E,0))</f>
        <v>4月,6月</v>
      </c>
      <c r="W2637" s="3" t="str">
        <f t="shared" si="512"/>
        <v>Y</v>
      </c>
      <c r="X2637" s="3" t="str">
        <f t="shared" si="513"/>
        <v/>
      </c>
      <c r="Y2637" s="3" t="str">
        <f t="shared" si="514"/>
        <v>時間太晚</v>
      </c>
      <c r="Z2637" s="3" t="str">
        <f t="shared" si="515"/>
        <v/>
      </c>
      <c r="AA2637" s="3" t="str">
        <f t="shared" si="516"/>
        <v/>
      </c>
      <c r="AB2637" s="249" t="str">
        <f t="shared" si="517"/>
        <v/>
      </c>
      <c r="AC2637" s="3" t="str">
        <f t="shared" si="518"/>
        <v/>
      </c>
      <c r="AD2637" s="5" t="str">
        <f t="shared" si="522"/>
        <v/>
      </c>
      <c r="AE2637" s="3" t="str">
        <f t="shared" si="519"/>
        <v/>
      </c>
      <c r="AF2637" s="3"/>
      <c r="AH2637">
        <f>MATCH(ROUND(M2637,0)&amp;ROUND(N2637,0),樣點!N:N,0)</f>
        <v>1992</v>
      </c>
      <c r="AI2637" s="5">
        <f t="shared" si="520"/>
        <v>9.7222229815088212E-3</v>
      </c>
    </row>
    <row r="2638" spans="3:35">
      <c r="C2638" s="246" t="s">
        <v>1138</v>
      </c>
      <c r="D2638" s="246" t="s">
        <v>1139</v>
      </c>
      <c r="E2638" s="246" t="s">
        <v>1149</v>
      </c>
      <c r="F2638" s="246" t="s">
        <v>1150</v>
      </c>
      <c r="G2638" s="246">
        <v>2019</v>
      </c>
      <c r="H2638" s="246">
        <v>5</v>
      </c>
      <c r="I2638" s="246">
        <v>21</v>
      </c>
      <c r="J2638" s="246">
        <v>1</v>
      </c>
      <c r="K2638" s="246" t="s">
        <v>1151</v>
      </c>
      <c r="L2638" s="247">
        <v>4</v>
      </c>
      <c r="M2638" s="246">
        <v>295050</v>
      </c>
      <c r="N2638" s="246">
        <v>2709094</v>
      </c>
      <c r="O2638" s="246">
        <v>10</v>
      </c>
      <c r="P2638" s="246">
        <v>57</v>
      </c>
      <c r="Q2638" s="246">
        <v>0</v>
      </c>
      <c r="R2638" s="246"/>
      <c r="S2638" s="246" t="s">
        <v>90</v>
      </c>
      <c r="T2638" s="246" t="s">
        <v>32</v>
      </c>
      <c r="U2638" s="246"/>
      <c r="V2638" t="str">
        <f>INDEX(樣區!H:H,MATCH(F2638,樣區!E:E,0))</f>
        <v>4月,6月</v>
      </c>
      <c r="W2638" s="3" t="str">
        <f t="shared" si="512"/>
        <v>Y</v>
      </c>
      <c r="X2638" s="3" t="str">
        <f t="shared" si="513"/>
        <v/>
      </c>
      <c r="Y2638" s="3" t="str">
        <f t="shared" si="514"/>
        <v>時間太晚</v>
      </c>
      <c r="Z2638" s="3" t="str">
        <f t="shared" si="515"/>
        <v/>
      </c>
      <c r="AA2638" s="3" t="str">
        <f t="shared" si="516"/>
        <v/>
      </c>
      <c r="AB2638" s="249" t="str">
        <f t="shared" si="517"/>
        <v/>
      </c>
      <c r="AC2638" s="3" t="str">
        <f t="shared" si="518"/>
        <v/>
      </c>
      <c r="AD2638" s="5" t="str">
        <f t="shared" si="522"/>
        <v/>
      </c>
      <c r="AE2638" s="3" t="str">
        <f t="shared" si="519"/>
        <v/>
      </c>
      <c r="AF2638" s="3"/>
      <c r="AH2638">
        <f>MATCH(ROUND(M2638,0)&amp;ROUND(N2638,0),樣點!N:N,0)</f>
        <v>1993</v>
      </c>
      <c r="AI2638" s="5">
        <f t="shared" si="520"/>
        <v>9.0277770068496466E-3</v>
      </c>
    </row>
    <row r="2639" spans="3:35">
      <c r="C2639" s="246" t="s">
        <v>1138</v>
      </c>
      <c r="D2639" s="246" t="s">
        <v>1139</v>
      </c>
      <c r="E2639" s="246" t="s">
        <v>1149</v>
      </c>
      <c r="F2639" s="246" t="s">
        <v>1150</v>
      </c>
      <c r="G2639" s="246">
        <v>2019</v>
      </c>
      <c r="H2639" s="246">
        <v>5</v>
      </c>
      <c r="I2639" s="246">
        <v>21</v>
      </c>
      <c r="J2639" s="246">
        <v>1</v>
      </c>
      <c r="K2639" s="246" t="s">
        <v>1151</v>
      </c>
      <c r="L2639" s="247">
        <v>5</v>
      </c>
      <c r="M2639" s="246">
        <v>295211</v>
      </c>
      <c r="N2639" s="246">
        <v>2709201</v>
      </c>
      <c r="O2639" s="246">
        <v>11</v>
      </c>
      <c r="P2639" s="246">
        <v>10</v>
      </c>
      <c r="Q2639" s="246">
        <v>0</v>
      </c>
      <c r="R2639" s="246"/>
      <c r="S2639" s="246" t="s">
        <v>90</v>
      </c>
      <c r="T2639" s="246" t="s">
        <v>32</v>
      </c>
      <c r="U2639" s="246"/>
      <c r="V2639" t="str">
        <f>INDEX(樣區!H:H,MATCH(F2639,樣區!E:E,0))</f>
        <v>4月,6月</v>
      </c>
      <c r="W2639" s="3" t="str">
        <f t="shared" si="512"/>
        <v>Y</v>
      </c>
      <c r="X2639" s="3" t="str">
        <f t="shared" si="513"/>
        <v/>
      </c>
      <c r="Y2639" s="3" t="str">
        <f t="shared" si="514"/>
        <v>時間太晚</v>
      </c>
      <c r="Z2639" s="3" t="str">
        <f t="shared" si="515"/>
        <v/>
      </c>
      <c r="AA2639" s="3" t="str">
        <f t="shared" si="516"/>
        <v/>
      </c>
      <c r="AB2639" s="249" t="str">
        <f t="shared" si="517"/>
        <v/>
      </c>
      <c r="AC2639" s="3" t="str">
        <f t="shared" si="518"/>
        <v/>
      </c>
      <c r="AD2639" s="5" t="str">
        <f t="shared" si="522"/>
        <v/>
      </c>
      <c r="AE2639" s="3" t="str">
        <f t="shared" si="519"/>
        <v/>
      </c>
      <c r="AF2639" s="3"/>
      <c r="AH2639">
        <f>MATCH(ROUND(M2639,0)&amp;ROUND(N2639,0),樣點!N:N,0)</f>
        <v>1994</v>
      </c>
      <c r="AI2639" s="5">
        <f t="shared" si="520"/>
        <v>9.0277779963798821E-3</v>
      </c>
    </row>
    <row r="2640" spans="3:35">
      <c r="C2640" s="246" t="s">
        <v>1138</v>
      </c>
      <c r="D2640" s="246" t="s">
        <v>1139</v>
      </c>
      <c r="E2640" s="246" t="s">
        <v>1149</v>
      </c>
      <c r="F2640" s="246" t="s">
        <v>1150</v>
      </c>
      <c r="G2640" s="246">
        <v>2019</v>
      </c>
      <c r="H2640" s="246">
        <v>5</v>
      </c>
      <c r="I2640" s="246">
        <v>21</v>
      </c>
      <c r="J2640" s="246">
        <v>1</v>
      </c>
      <c r="K2640" s="246" t="s">
        <v>1151</v>
      </c>
      <c r="L2640" s="247">
        <v>6</v>
      </c>
      <c r="M2640" s="246">
        <v>295415</v>
      </c>
      <c r="N2640" s="246">
        <v>2709183</v>
      </c>
      <c r="O2640" s="246">
        <v>11</v>
      </c>
      <c r="P2640" s="246">
        <v>23</v>
      </c>
      <c r="Q2640" s="246">
        <v>0</v>
      </c>
      <c r="R2640" s="246"/>
      <c r="S2640" s="246" t="s">
        <v>90</v>
      </c>
      <c r="T2640" s="246" t="s">
        <v>32</v>
      </c>
      <c r="U2640" s="246"/>
      <c r="V2640" t="str">
        <f>INDEX(樣區!H:H,MATCH(F2640,樣區!E:E,0))</f>
        <v>4月,6月</v>
      </c>
      <c r="W2640" s="3" t="str">
        <f t="shared" si="512"/>
        <v>Y</v>
      </c>
      <c r="X2640" s="3" t="str">
        <f t="shared" si="513"/>
        <v/>
      </c>
      <c r="Y2640" s="3" t="str">
        <f t="shared" si="514"/>
        <v>時間太晚</v>
      </c>
      <c r="Z2640" s="3" t="str">
        <f t="shared" si="515"/>
        <v/>
      </c>
      <c r="AA2640" s="3" t="str">
        <f t="shared" si="516"/>
        <v/>
      </c>
      <c r="AB2640" s="249" t="str">
        <f t="shared" si="517"/>
        <v/>
      </c>
      <c r="AC2640" s="3" t="str">
        <f t="shared" si="518"/>
        <v/>
      </c>
      <c r="AD2640" s="5" t="str">
        <f t="shared" si="522"/>
        <v/>
      </c>
      <c r="AE2640" s="3" t="str">
        <f t="shared" si="519"/>
        <v/>
      </c>
      <c r="AF2640" s="3"/>
      <c r="AH2640">
        <f>MATCH(ROUND(M2640,0)&amp;ROUND(N2640,0),樣點!N:N,0)</f>
        <v>1995</v>
      </c>
      <c r="AI2640" s="5" t="str">
        <f t="shared" si="520"/>
        <v/>
      </c>
    </row>
    <row r="2641" spans="3:35">
      <c r="C2641" s="246" t="s">
        <v>1138</v>
      </c>
      <c r="D2641" s="246" t="s">
        <v>1139</v>
      </c>
      <c r="E2641" s="246" t="s">
        <v>1149</v>
      </c>
      <c r="F2641" s="246" t="s">
        <v>1150</v>
      </c>
      <c r="G2641" s="246">
        <v>2019</v>
      </c>
      <c r="H2641" s="246">
        <v>6</v>
      </c>
      <c r="I2641" s="246">
        <v>19</v>
      </c>
      <c r="J2641" s="246">
        <v>2</v>
      </c>
      <c r="K2641" s="246" t="s">
        <v>1151</v>
      </c>
      <c r="L2641" s="247">
        <v>1</v>
      </c>
      <c r="M2641" s="246">
        <v>294538</v>
      </c>
      <c r="N2641" s="246">
        <v>2708849</v>
      </c>
      <c r="O2641" s="246">
        <v>9</v>
      </c>
      <c r="P2641" s="246">
        <v>59</v>
      </c>
      <c r="Q2641" s="246">
        <v>0</v>
      </c>
      <c r="R2641" s="246"/>
      <c r="S2641" s="246" t="s">
        <v>90</v>
      </c>
      <c r="T2641" s="246" t="s">
        <v>26</v>
      </c>
      <c r="U2641" s="246"/>
      <c r="V2641" t="str">
        <f>INDEX(樣區!H:H,MATCH(F2641,樣區!E:E,0))</f>
        <v>4月,6月</v>
      </c>
      <c r="W2641" s="3" t="str">
        <f t="shared" si="512"/>
        <v>Y</v>
      </c>
      <c r="X2641" s="3" t="str">
        <f t="shared" si="513"/>
        <v/>
      </c>
      <c r="Y2641" s="3" t="str">
        <f t="shared" si="514"/>
        <v/>
      </c>
      <c r="Z2641" s="3" t="str">
        <f t="shared" si="515"/>
        <v/>
      </c>
      <c r="AA2641" s="3" t="str">
        <f t="shared" si="516"/>
        <v/>
      </c>
      <c r="AB2641" s="249" t="str">
        <f t="shared" si="517"/>
        <v/>
      </c>
      <c r="AC2641" s="3" t="str">
        <f t="shared" si="518"/>
        <v/>
      </c>
      <c r="AD2641" s="5" t="str">
        <f t="shared" si="522"/>
        <v/>
      </c>
      <c r="AE2641" s="3" t="str">
        <f t="shared" si="519"/>
        <v/>
      </c>
      <c r="AF2641" s="3"/>
      <c r="AH2641">
        <f>MATCH(ROUND(M2641,0)&amp;ROUND(N2641,0),樣點!N:N,0)</f>
        <v>1990</v>
      </c>
      <c r="AI2641" s="5">
        <f t="shared" si="520"/>
        <v>8.3333330112509429E-3</v>
      </c>
    </row>
    <row r="2642" spans="3:35">
      <c r="C2642" s="246" t="s">
        <v>1138</v>
      </c>
      <c r="D2642" s="246" t="s">
        <v>1139</v>
      </c>
      <c r="E2642" s="246" t="s">
        <v>1149</v>
      </c>
      <c r="F2642" s="246" t="s">
        <v>1150</v>
      </c>
      <c r="G2642" s="246">
        <v>2019</v>
      </c>
      <c r="H2642" s="246">
        <v>6</v>
      </c>
      <c r="I2642" s="246">
        <v>19</v>
      </c>
      <c r="J2642" s="246">
        <v>2</v>
      </c>
      <c r="K2642" s="246" t="s">
        <v>1151</v>
      </c>
      <c r="L2642" s="247">
        <v>2</v>
      </c>
      <c r="M2642" s="246">
        <v>294751</v>
      </c>
      <c r="N2642" s="246">
        <v>2708844</v>
      </c>
      <c r="O2642" s="246">
        <v>10</v>
      </c>
      <c r="P2642" s="246">
        <v>11</v>
      </c>
      <c r="Q2642" s="246">
        <v>0</v>
      </c>
      <c r="R2642" s="246"/>
      <c r="S2642" s="246" t="s">
        <v>90</v>
      </c>
      <c r="T2642" s="246" t="s">
        <v>26</v>
      </c>
      <c r="U2642" s="246"/>
      <c r="V2642" t="str">
        <f>INDEX(樣區!H:H,MATCH(F2642,樣區!E:E,0))</f>
        <v>4月,6月</v>
      </c>
      <c r="W2642" s="3" t="str">
        <f t="shared" si="512"/>
        <v>Y</v>
      </c>
      <c r="X2642" s="3" t="str">
        <f t="shared" si="513"/>
        <v/>
      </c>
      <c r="Y2642" s="3" t="str">
        <f t="shared" si="514"/>
        <v>時間太晚</v>
      </c>
      <c r="Z2642" s="3" t="str">
        <f t="shared" si="515"/>
        <v/>
      </c>
      <c r="AA2642" s="3" t="str">
        <f t="shared" si="516"/>
        <v/>
      </c>
      <c r="AB2642" s="249" t="str">
        <f t="shared" si="517"/>
        <v/>
      </c>
      <c r="AC2642" s="3" t="str">
        <f t="shared" si="518"/>
        <v/>
      </c>
      <c r="AD2642" s="5" t="str">
        <f t="shared" si="522"/>
        <v/>
      </c>
      <c r="AE2642" s="3" t="str">
        <f t="shared" si="519"/>
        <v/>
      </c>
      <c r="AF2642" s="3"/>
      <c r="AH2642">
        <f>MATCH(ROUND(M2642,0)&amp;ROUND(N2642,0),樣點!N:N,0)</f>
        <v>1991</v>
      </c>
      <c r="AI2642" s="5">
        <f t="shared" si="520"/>
        <v>9.7222219919785857E-3</v>
      </c>
    </row>
    <row r="2643" spans="3:35">
      <c r="C2643" s="246" t="s">
        <v>1138</v>
      </c>
      <c r="D2643" s="246" t="s">
        <v>1139</v>
      </c>
      <c r="E2643" s="246" t="s">
        <v>1149</v>
      </c>
      <c r="F2643" s="246" t="s">
        <v>1150</v>
      </c>
      <c r="G2643" s="246">
        <v>2019</v>
      </c>
      <c r="H2643" s="246">
        <v>6</v>
      </c>
      <c r="I2643" s="246">
        <v>19</v>
      </c>
      <c r="J2643" s="246">
        <v>2</v>
      </c>
      <c r="K2643" s="246" t="s">
        <v>1151</v>
      </c>
      <c r="L2643" s="247">
        <v>3</v>
      </c>
      <c r="M2643" s="246">
        <v>294852</v>
      </c>
      <c r="N2643" s="246">
        <v>2709000</v>
      </c>
      <c r="O2643" s="246">
        <v>10</v>
      </c>
      <c r="P2643" s="246">
        <v>25</v>
      </c>
      <c r="Q2643" s="246">
        <v>0</v>
      </c>
      <c r="R2643" s="246"/>
      <c r="S2643" s="246" t="s">
        <v>90</v>
      </c>
      <c r="T2643" s="246" t="s">
        <v>32</v>
      </c>
      <c r="U2643" s="246"/>
      <c r="V2643" t="str">
        <f>INDEX(樣區!H:H,MATCH(F2643,樣區!E:E,0))</f>
        <v>4月,6月</v>
      </c>
      <c r="W2643" s="3" t="str">
        <f t="shared" si="512"/>
        <v>Y</v>
      </c>
      <c r="X2643" s="3" t="str">
        <f t="shared" si="513"/>
        <v/>
      </c>
      <c r="Y2643" s="3" t="str">
        <f t="shared" si="514"/>
        <v>時間太晚</v>
      </c>
      <c r="Z2643" s="3" t="str">
        <f t="shared" si="515"/>
        <v/>
      </c>
      <c r="AA2643" s="3" t="str">
        <f t="shared" si="516"/>
        <v/>
      </c>
      <c r="AB2643" s="249" t="str">
        <f t="shared" si="517"/>
        <v/>
      </c>
      <c r="AC2643" s="3" t="str">
        <f t="shared" si="518"/>
        <v/>
      </c>
      <c r="AD2643" s="5" t="str">
        <f t="shared" si="522"/>
        <v/>
      </c>
      <c r="AE2643" s="3" t="str">
        <f t="shared" si="519"/>
        <v/>
      </c>
      <c r="AF2643" s="3"/>
      <c r="AH2643">
        <f>MATCH(ROUND(M2643,0)&amp;ROUND(N2643,0),樣點!N:N,0)</f>
        <v>1992</v>
      </c>
      <c r="AI2643" s="5">
        <f t="shared" si="520"/>
        <v>1.1111111030913889E-2</v>
      </c>
    </row>
    <row r="2644" spans="3:35">
      <c r="C2644" s="246" t="s">
        <v>1138</v>
      </c>
      <c r="D2644" s="246" t="s">
        <v>1139</v>
      </c>
      <c r="E2644" s="246" t="s">
        <v>1149</v>
      </c>
      <c r="F2644" s="246" t="s">
        <v>1150</v>
      </c>
      <c r="G2644" s="246">
        <v>2019</v>
      </c>
      <c r="H2644" s="246">
        <v>6</v>
      </c>
      <c r="I2644" s="246">
        <v>19</v>
      </c>
      <c r="J2644" s="246">
        <v>2</v>
      </c>
      <c r="K2644" s="246" t="s">
        <v>1151</v>
      </c>
      <c r="L2644" s="247">
        <v>4</v>
      </c>
      <c r="M2644" s="246">
        <v>295050</v>
      </c>
      <c r="N2644" s="246">
        <v>2709094</v>
      </c>
      <c r="O2644" s="246">
        <v>10</v>
      </c>
      <c r="P2644" s="246">
        <v>41</v>
      </c>
      <c r="Q2644" s="246">
        <v>0</v>
      </c>
      <c r="R2644" s="246"/>
      <c r="S2644" s="246" t="s">
        <v>90</v>
      </c>
      <c r="T2644" s="246" t="s">
        <v>32</v>
      </c>
      <c r="U2644" s="246"/>
      <c r="V2644" t="str">
        <f>INDEX(樣區!H:H,MATCH(F2644,樣區!E:E,0))</f>
        <v>4月,6月</v>
      </c>
      <c r="W2644" s="3" t="str">
        <f t="shared" si="512"/>
        <v>Y</v>
      </c>
      <c r="X2644" s="3" t="str">
        <f t="shared" si="513"/>
        <v/>
      </c>
      <c r="Y2644" s="3" t="str">
        <f t="shared" si="514"/>
        <v>時間太晚</v>
      </c>
      <c r="Z2644" s="3" t="str">
        <f t="shared" si="515"/>
        <v/>
      </c>
      <c r="AA2644" s="3" t="str">
        <f t="shared" si="516"/>
        <v/>
      </c>
      <c r="AB2644" s="249" t="str">
        <f t="shared" si="517"/>
        <v/>
      </c>
      <c r="AC2644" s="3" t="str">
        <f t="shared" si="518"/>
        <v/>
      </c>
      <c r="AD2644" s="5" t="str">
        <f t="shared" si="522"/>
        <v/>
      </c>
      <c r="AE2644" s="3" t="str">
        <f t="shared" si="519"/>
        <v/>
      </c>
      <c r="AF2644" s="3"/>
      <c r="AH2644">
        <f>MATCH(ROUND(M2644,0)&amp;ROUND(N2644,0),樣點!N:N,0)</f>
        <v>1993</v>
      </c>
      <c r="AI2644" s="5">
        <f t="shared" si="520"/>
        <v>5.3472222993150353E-2</v>
      </c>
    </row>
    <row r="2645" spans="3:35">
      <c r="C2645" s="246" t="s">
        <v>1138</v>
      </c>
      <c r="D2645" s="246" t="s">
        <v>1139</v>
      </c>
      <c r="E2645" s="246" t="s">
        <v>1149</v>
      </c>
      <c r="F2645" s="246" t="s">
        <v>1150</v>
      </c>
      <c r="G2645" s="246">
        <v>2019</v>
      </c>
      <c r="H2645" s="246">
        <v>6</v>
      </c>
      <c r="I2645" s="246">
        <v>19</v>
      </c>
      <c r="J2645" s="246">
        <v>2</v>
      </c>
      <c r="K2645" s="246" t="s">
        <v>1151</v>
      </c>
      <c r="L2645" s="247">
        <v>5</v>
      </c>
      <c r="M2645" s="246">
        <v>295211</v>
      </c>
      <c r="N2645" s="246">
        <v>2709201</v>
      </c>
      <c r="O2645" s="246">
        <v>11</v>
      </c>
      <c r="P2645" s="246">
        <v>58</v>
      </c>
      <c r="Q2645" s="246">
        <v>0</v>
      </c>
      <c r="R2645" s="246"/>
      <c r="S2645" s="246" t="s">
        <v>90</v>
      </c>
      <c r="T2645" s="246" t="s">
        <v>32</v>
      </c>
      <c r="U2645" s="246"/>
      <c r="V2645" t="str">
        <f>INDEX(樣區!H:H,MATCH(F2645,樣區!E:E,0))</f>
        <v>4月,6月</v>
      </c>
      <c r="W2645" s="3" t="str">
        <f t="shared" si="512"/>
        <v>Y</v>
      </c>
      <c r="X2645" s="3" t="str">
        <f t="shared" si="513"/>
        <v/>
      </c>
      <c r="Y2645" s="3" t="str">
        <f t="shared" si="514"/>
        <v>時間太晚</v>
      </c>
      <c r="Z2645" s="3" t="str">
        <f t="shared" si="515"/>
        <v/>
      </c>
      <c r="AA2645" s="3" t="str">
        <f t="shared" si="516"/>
        <v/>
      </c>
      <c r="AB2645" s="249" t="str">
        <f t="shared" si="517"/>
        <v/>
      </c>
      <c r="AC2645" s="3" t="str">
        <f t="shared" si="518"/>
        <v/>
      </c>
      <c r="AD2645" s="5" t="str">
        <f t="shared" si="522"/>
        <v/>
      </c>
      <c r="AE2645" s="3" t="str">
        <f t="shared" si="519"/>
        <v/>
      </c>
      <c r="AF2645" s="3"/>
      <c r="AH2645">
        <f>MATCH(ROUND(M2645,0)&amp;ROUND(N2645,0),樣點!N:N,0)</f>
        <v>1994</v>
      </c>
      <c r="AI2645" s="5">
        <f t="shared" si="520"/>
        <v>2.3611111042555422E-2</v>
      </c>
    </row>
    <row r="2646" spans="3:35">
      <c r="C2646" s="246" t="s">
        <v>1138</v>
      </c>
      <c r="D2646" s="246" t="s">
        <v>1139</v>
      </c>
      <c r="E2646" s="246" t="s">
        <v>1149</v>
      </c>
      <c r="F2646" s="246" t="s">
        <v>1150</v>
      </c>
      <c r="G2646" s="246">
        <v>2019</v>
      </c>
      <c r="H2646" s="246">
        <v>6</v>
      </c>
      <c r="I2646" s="246">
        <v>19</v>
      </c>
      <c r="J2646" s="246">
        <v>2</v>
      </c>
      <c r="K2646" s="246" t="s">
        <v>1151</v>
      </c>
      <c r="L2646" s="247">
        <v>6</v>
      </c>
      <c r="M2646" s="246">
        <v>295415</v>
      </c>
      <c r="N2646" s="246">
        <v>2709183</v>
      </c>
      <c r="O2646" s="246">
        <v>11</v>
      </c>
      <c r="P2646" s="246">
        <v>24</v>
      </c>
      <c r="Q2646" s="246">
        <v>0</v>
      </c>
      <c r="R2646" s="246"/>
      <c r="S2646" s="246" t="s">
        <v>90</v>
      </c>
      <c r="T2646" s="246" t="s">
        <v>32</v>
      </c>
      <c r="U2646" s="246"/>
      <c r="V2646" t="str">
        <f>INDEX(樣區!H:H,MATCH(F2646,樣區!E:E,0))</f>
        <v>4月,6月</v>
      </c>
      <c r="W2646" s="3" t="str">
        <f t="shared" si="512"/>
        <v>Y</v>
      </c>
      <c r="X2646" s="3" t="str">
        <f t="shared" si="513"/>
        <v/>
      </c>
      <c r="Y2646" s="3" t="str">
        <f t="shared" si="514"/>
        <v>時間太晚</v>
      </c>
      <c r="Z2646" s="3" t="str">
        <f t="shared" si="515"/>
        <v/>
      </c>
      <c r="AA2646" s="3" t="str">
        <f t="shared" si="516"/>
        <v/>
      </c>
      <c r="AB2646" s="249" t="str">
        <f t="shared" si="517"/>
        <v/>
      </c>
      <c r="AC2646" s="3" t="str">
        <f t="shared" si="518"/>
        <v/>
      </c>
      <c r="AD2646" s="5" t="str">
        <f t="shared" si="522"/>
        <v/>
      </c>
      <c r="AE2646" s="3" t="str">
        <f t="shared" si="519"/>
        <v/>
      </c>
      <c r="AF2646" s="3"/>
      <c r="AH2646">
        <f>MATCH(ROUND(M2646,0)&amp;ROUND(N2646,0),樣點!N:N,0)</f>
        <v>1995</v>
      </c>
      <c r="AI2646" s="5" t="str">
        <f t="shared" si="520"/>
        <v/>
      </c>
    </row>
    <row r="2647" spans="3:35">
      <c r="C2647" s="246" t="s">
        <v>1138</v>
      </c>
      <c r="D2647" s="246" t="s">
        <v>1139</v>
      </c>
      <c r="E2647" s="246" t="s">
        <v>1152</v>
      </c>
      <c r="F2647" s="246" t="s">
        <v>1153</v>
      </c>
      <c r="G2647" s="246">
        <v>2019</v>
      </c>
      <c r="H2647" s="246">
        <v>5</v>
      </c>
      <c r="I2647" s="246">
        <v>26</v>
      </c>
      <c r="J2647" s="246">
        <v>1</v>
      </c>
      <c r="K2647" s="246" t="s">
        <v>1154</v>
      </c>
      <c r="L2647" s="247">
        <v>1</v>
      </c>
      <c r="M2647" s="246">
        <v>309549</v>
      </c>
      <c r="N2647" s="246">
        <v>2711933</v>
      </c>
      <c r="O2647" s="246">
        <v>11</v>
      </c>
      <c r="P2647" s="246">
        <v>12</v>
      </c>
      <c r="Q2647" s="246">
        <v>0</v>
      </c>
      <c r="R2647" s="246"/>
      <c r="S2647" s="246" t="s">
        <v>90</v>
      </c>
      <c r="T2647" s="246" t="s">
        <v>32</v>
      </c>
      <c r="U2647" s="246"/>
      <c r="V2647" t="str">
        <f>INDEX(樣區!H:H,MATCH(F2647,樣區!E:E,0))</f>
        <v>4月,6月</v>
      </c>
      <c r="W2647" s="3" t="str">
        <f t="shared" si="512"/>
        <v>Y</v>
      </c>
      <c r="X2647" s="3" t="str">
        <f t="shared" si="513"/>
        <v/>
      </c>
      <c r="Y2647" s="3" t="str">
        <f t="shared" si="514"/>
        <v>時間太晚</v>
      </c>
      <c r="Z2647" s="3" t="str">
        <f t="shared" si="515"/>
        <v/>
      </c>
      <c r="AA2647" s="3" t="str">
        <f t="shared" si="516"/>
        <v/>
      </c>
      <c r="AB2647" s="249" t="str">
        <f t="shared" si="517"/>
        <v/>
      </c>
      <c r="AC2647" s="3" t="str">
        <f t="shared" si="518"/>
        <v/>
      </c>
      <c r="AD2647" s="5" t="str">
        <f t="shared" si="522"/>
        <v/>
      </c>
      <c r="AE2647" s="3" t="str">
        <f t="shared" si="519"/>
        <v/>
      </c>
      <c r="AF2647" s="3"/>
      <c r="AH2647">
        <f>MATCH(ROUND(M2647,0)&amp;ROUND(N2647,0),樣點!N:N,0)</f>
        <v>1984</v>
      </c>
      <c r="AI2647" s="5">
        <f t="shared" si="520"/>
        <v>6.2500000349245965E-3</v>
      </c>
    </row>
    <row r="2648" spans="3:35">
      <c r="C2648" s="246" t="s">
        <v>1138</v>
      </c>
      <c r="D2648" s="246" t="s">
        <v>1139</v>
      </c>
      <c r="E2648" s="246" t="s">
        <v>1152</v>
      </c>
      <c r="F2648" s="246" t="s">
        <v>1153</v>
      </c>
      <c r="G2648" s="246">
        <v>2019</v>
      </c>
      <c r="H2648" s="246">
        <v>5</v>
      </c>
      <c r="I2648" s="246">
        <v>26</v>
      </c>
      <c r="J2648" s="246">
        <v>1</v>
      </c>
      <c r="K2648" s="246" t="s">
        <v>1154</v>
      </c>
      <c r="L2648" s="247">
        <v>2</v>
      </c>
      <c r="M2648" s="246">
        <v>309572</v>
      </c>
      <c r="N2648" s="246">
        <v>2712119</v>
      </c>
      <c r="O2648" s="246">
        <v>11</v>
      </c>
      <c r="P2648" s="246">
        <v>21</v>
      </c>
      <c r="Q2648" s="246">
        <v>0</v>
      </c>
      <c r="R2648" s="246"/>
      <c r="S2648" s="246" t="s">
        <v>90</v>
      </c>
      <c r="T2648" s="246" t="s">
        <v>32</v>
      </c>
      <c r="U2648" s="246"/>
      <c r="V2648" t="str">
        <f>INDEX(樣區!H:H,MATCH(F2648,樣區!E:E,0))</f>
        <v>4月,6月</v>
      </c>
      <c r="W2648" s="3" t="str">
        <f t="shared" si="512"/>
        <v>Y</v>
      </c>
      <c r="X2648" s="3" t="str">
        <f t="shared" si="513"/>
        <v/>
      </c>
      <c r="Y2648" s="3" t="str">
        <f t="shared" si="514"/>
        <v>時間太晚</v>
      </c>
      <c r="Z2648" s="3" t="str">
        <f t="shared" si="515"/>
        <v/>
      </c>
      <c r="AA2648" s="3" t="str">
        <f t="shared" si="516"/>
        <v/>
      </c>
      <c r="AB2648" s="249" t="str">
        <f t="shared" si="517"/>
        <v/>
      </c>
      <c r="AC2648" s="3" t="str">
        <f t="shared" si="518"/>
        <v/>
      </c>
      <c r="AD2648" s="5" t="str">
        <f t="shared" si="522"/>
        <v/>
      </c>
      <c r="AE2648" s="3" t="str">
        <f t="shared" si="519"/>
        <v/>
      </c>
      <c r="AF2648" s="3"/>
      <c r="AH2648">
        <f>MATCH(ROUND(M2648,0)&amp;ROUND(N2648,0),樣點!N:N,0)</f>
        <v>1985</v>
      </c>
      <c r="AI2648" s="5">
        <f t="shared" si="520"/>
        <v>6.2499999767169356E-3</v>
      </c>
    </row>
    <row r="2649" spans="3:35">
      <c r="C2649" s="246" t="s">
        <v>1138</v>
      </c>
      <c r="D2649" s="246" t="s">
        <v>1139</v>
      </c>
      <c r="E2649" s="246" t="s">
        <v>1152</v>
      </c>
      <c r="F2649" s="246" t="s">
        <v>1153</v>
      </c>
      <c r="G2649" s="246">
        <v>2019</v>
      </c>
      <c r="H2649" s="246">
        <v>5</v>
      </c>
      <c r="I2649" s="246">
        <v>26</v>
      </c>
      <c r="J2649" s="246">
        <v>1</v>
      </c>
      <c r="K2649" s="246" t="s">
        <v>1154</v>
      </c>
      <c r="L2649" s="247">
        <v>3</v>
      </c>
      <c r="M2649" s="246">
        <v>309783</v>
      </c>
      <c r="N2649" s="246">
        <v>2712067</v>
      </c>
      <c r="O2649" s="246">
        <v>11</v>
      </c>
      <c r="P2649" s="246">
        <v>30</v>
      </c>
      <c r="Q2649" s="246">
        <v>0</v>
      </c>
      <c r="R2649" s="246"/>
      <c r="S2649" s="246" t="s">
        <v>90</v>
      </c>
      <c r="T2649" s="246" t="s">
        <v>54</v>
      </c>
      <c r="U2649" s="246"/>
      <c r="V2649" t="str">
        <f>INDEX(樣區!H:H,MATCH(F2649,樣區!E:E,0))</f>
        <v>4月,6月</v>
      </c>
      <c r="W2649" s="3" t="str">
        <f t="shared" si="512"/>
        <v>Y</v>
      </c>
      <c r="X2649" s="3" t="str">
        <f t="shared" si="513"/>
        <v/>
      </c>
      <c r="Y2649" s="3" t="str">
        <f t="shared" si="514"/>
        <v>時間太晚</v>
      </c>
      <c r="Z2649" s="3" t="str">
        <f t="shared" si="515"/>
        <v/>
      </c>
      <c r="AA2649" s="3" t="str">
        <f t="shared" si="516"/>
        <v/>
      </c>
      <c r="AB2649" s="249" t="str">
        <f t="shared" si="517"/>
        <v/>
      </c>
      <c r="AC2649" s="3" t="str">
        <f t="shared" si="518"/>
        <v/>
      </c>
      <c r="AD2649" s="5" t="str">
        <f t="shared" si="522"/>
        <v/>
      </c>
      <c r="AE2649" s="3" t="str">
        <f t="shared" si="519"/>
        <v/>
      </c>
      <c r="AF2649" s="3"/>
      <c r="AH2649">
        <f>MATCH(ROUND(M2649,0)&amp;ROUND(N2649,0),樣點!N:N,0)</f>
        <v>1986</v>
      </c>
      <c r="AI2649" s="5">
        <f t="shared" si="520"/>
        <v>6.2500000349245965E-3</v>
      </c>
    </row>
    <row r="2650" spans="3:35">
      <c r="C2650" s="246" t="s">
        <v>1138</v>
      </c>
      <c r="D2650" s="246" t="s">
        <v>1139</v>
      </c>
      <c r="E2650" s="246" t="s">
        <v>1152</v>
      </c>
      <c r="F2650" s="246" t="s">
        <v>1153</v>
      </c>
      <c r="G2650" s="246">
        <v>2019</v>
      </c>
      <c r="H2650" s="246">
        <v>5</v>
      </c>
      <c r="I2650" s="246">
        <v>26</v>
      </c>
      <c r="J2650" s="246">
        <v>1</v>
      </c>
      <c r="K2650" s="246" t="s">
        <v>1154</v>
      </c>
      <c r="L2650" s="247">
        <v>4</v>
      </c>
      <c r="M2650" s="246">
        <v>309834</v>
      </c>
      <c r="N2650" s="246">
        <v>2711842</v>
      </c>
      <c r="O2650" s="246">
        <v>11</v>
      </c>
      <c r="P2650" s="246">
        <v>39</v>
      </c>
      <c r="Q2650" s="246">
        <v>0</v>
      </c>
      <c r="R2650" s="246"/>
      <c r="S2650" s="246" t="s">
        <v>90</v>
      </c>
      <c r="T2650" s="246" t="s">
        <v>54</v>
      </c>
      <c r="U2650" s="246"/>
      <c r="V2650" t="str">
        <f>INDEX(樣區!H:H,MATCH(F2650,樣區!E:E,0))</f>
        <v>4月,6月</v>
      </c>
      <c r="W2650" s="3" t="str">
        <f t="shared" si="512"/>
        <v>Y</v>
      </c>
      <c r="X2650" s="3" t="str">
        <f t="shared" si="513"/>
        <v/>
      </c>
      <c r="Y2650" s="3" t="str">
        <f t="shared" si="514"/>
        <v>時間太晚</v>
      </c>
      <c r="Z2650" s="3" t="str">
        <f t="shared" si="515"/>
        <v/>
      </c>
      <c r="AA2650" s="3" t="str">
        <f t="shared" si="516"/>
        <v/>
      </c>
      <c r="AB2650" s="249" t="str">
        <f t="shared" si="517"/>
        <v/>
      </c>
      <c r="AC2650" s="3" t="str">
        <f t="shared" si="518"/>
        <v/>
      </c>
      <c r="AD2650" s="5" t="str">
        <f t="shared" si="522"/>
        <v/>
      </c>
      <c r="AE2650" s="3" t="str">
        <f t="shared" si="519"/>
        <v/>
      </c>
      <c r="AF2650" s="3"/>
      <c r="AH2650">
        <f>MATCH(ROUND(M2650,0)&amp;ROUND(N2650,0),樣點!N:N,0)</f>
        <v>1987</v>
      </c>
      <c r="AI2650" s="5">
        <f t="shared" si="520"/>
        <v>5.555555981118232E-3</v>
      </c>
    </row>
    <row r="2651" spans="3:35">
      <c r="C2651" s="246" t="s">
        <v>1138</v>
      </c>
      <c r="D2651" s="246" t="s">
        <v>1139</v>
      </c>
      <c r="E2651" s="246" t="s">
        <v>1152</v>
      </c>
      <c r="F2651" s="246" t="s">
        <v>1153</v>
      </c>
      <c r="G2651" s="246">
        <v>2019</v>
      </c>
      <c r="H2651" s="246">
        <v>5</v>
      </c>
      <c r="I2651" s="246">
        <v>26</v>
      </c>
      <c r="J2651" s="246">
        <v>1</v>
      </c>
      <c r="K2651" s="246" t="s">
        <v>1154</v>
      </c>
      <c r="L2651" s="247">
        <v>5</v>
      </c>
      <c r="M2651" s="246">
        <v>310013</v>
      </c>
      <c r="N2651" s="246">
        <v>2711872</v>
      </c>
      <c r="O2651" s="246">
        <v>11</v>
      </c>
      <c r="P2651" s="246">
        <v>47</v>
      </c>
      <c r="Q2651" s="246">
        <v>0</v>
      </c>
      <c r="R2651" s="246"/>
      <c r="S2651" s="246" t="s">
        <v>90</v>
      </c>
      <c r="T2651" s="246" t="s">
        <v>54</v>
      </c>
      <c r="U2651" s="246"/>
      <c r="V2651" t="str">
        <f>INDEX(樣區!H:H,MATCH(F2651,樣區!E:E,0))</f>
        <v>4月,6月</v>
      </c>
      <c r="W2651" s="3" t="str">
        <f t="shared" si="512"/>
        <v>Y</v>
      </c>
      <c r="X2651" s="3" t="str">
        <f t="shared" si="513"/>
        <v/>
      </c>
      <c r="Y2651" s="3" t="str">
        <f t="shared" si="514"/>
        <v>時間太晚</v>
      </c>
      <c r="Z2651" s="3" t="str">
        <f t="shared" si="515"/>
        <v/>
      </c>
      <c r="AA2651" s="3" t="str">
        <f t="shared" si="516"/>
        <v/>
      </c>
      <c r="AB2651" s="249" t="str">
        <f t="shared" si="517"/>
        <v/>
      </c>
      <c r="AC2651" s="3" t="str">
        <f t="shared" si="518"/>
        <v/>
      </c>
      <c r="AD2651" s="5" t="str">
        <f t="shared" si="522"/>
        <v/>
      </c>
      <c r="AE2651" s="3" t="str">
        <f t="shared" si="519"/>
        <v/>
      </c>
      <c r="AF2651" s="3"/>
      <c r="AH2651">
        <f>MATCH(ROUND(M2651,0)&amp;ROUND(N2651,0),樣點!N:N,0)</f>
        <v>1988</v>
      </c>
      <c r="AI2651" s="5">
        <f t="shared" si="520"/>
        <v>5.5555549915879965E-3</v>
      </c>
    </row>
    <row r="2652" spans="3:35">
      <c r="C2652" s="246" t="s">
        <v>1138</v>
      </c>
      <c r="D2652" s="246" t="s">
        <v>1139</v>
      </c>
      <c r="E2652" s="246" t="s">
        <v>1152</v>
      </c>
      <c r="F2652" s="246" t="s">
        <v>1153</v>
      </c>
      <c r="G2652" s="246">
        <v>2019</v>
      </c>
      <c r="H2652" s="246">
        <v>5</v>
      </c>
      <c r="I2652" s="246">
        <v>26</v>
      </c>
      <c r="J2652" s="246">
        <v>1</v>
      </c>
      <c r="K2652" s="246" t="s">
        <v>1154</v>
      </c>
      <c r="L2652" s="247">
        <v>6</v>
      </c>
      <c r="M2652" s="246">
        <v>310122</v>
      </c>
      <c r="N2652" s="246">
        <v>2711696</v>
      </c>
      <c r="O2652" s="246">
        <v>11</v>
      </c>
      <c r="P2652" s="246">
        <v>55</v>
      </c>
      <c r="Q2652" s="246">
        <v>0</v>
      </c>
      <c r="R2652" s="246"/>
      <c r="S2652" s="246" t="s">
        <v>90</v>
      </c>
      <c r="T2652" s="246" t="s">
        <v>54</v>
      </c>
      <c r="U2652" s="246"/>
      <c r="V2652" t="str">
        <f>INDEX(樣區!H:H,MATCH(F2652,樣區!E:E,0))</f>
        <v>4月,6月</v>
      </c>
      <c r="W2652" s="3" t="str">
        <f t="shared" si="512"/>
        <v>Y</v>
      </c>
      <c r="X2652" s="3" t="str">
        <f t="shared" si="513"/>
        <v/>
      </c>
      <c r="Y2652" s="3" t="str">
        <f t="shared" si="514"/>
        <v>時間太晚</v>
      </c>
      <c r="Z2652" s="3" t="str">
        <f t="shared" si="515"/>
        <v/>
      </c>
      <c r="AA2652" s="3" t="str">
        <f t="shared" si="516"/>
        <v/>
      </c>
      <c r="AB2652" s="249" t="str">
        <f t="shared" si="517"/>
        <v/>
      </c>
      <c r="AC2652" s="3" t="str">
        <f t="shared" si="518"/>
        <v/>
      </c>
      <c r="AD2652" s="5" t="str">
        <f t="shared" si="522"/>
        <v/>
      </c>
      <c r="AE2652" s="3" t="str">
        <f t="shared" si="519"/>
        <v/>
      </c>
      <c r="AF2652" s="3"/>
      <c r="AH2652">
        <f>MATCH(ROUND(M2652,0)&amp;ROUND(N2652,0),樣點!N:N,0)</f>
        <v>1989</v>
      </c>
      <c r="AI2652" s="5" t="str">
        <f t="shared" si="520"/>
        <v/>
      </c>
    </row>
    <row r="2653" spans="3:35">
      <c r="C2653" s="246" t="s">
        <v>1138</v>
      </c>
      <c r="D2653" s="246" t="s">
        <v>1139</v>
      </c>
      <c r="E2653" s="246" t="s">
        <v>1152</v>
      </c>
      <c r="F2653" s="246" t="s">
        <v>1153</v>
      </c>
      <c r="G2653" s="246">
        <v>2019</v>
      </c>
      <c r="H2653" s="246">
        <v>6</v>
      </c>
      <c r="I2653" s="246">
        <v>17</v>
      </c>
      <c r="J2653" s="246">
        <v>2</v>
      </c>
      <c r="K2653" s="246" t="s">
        <v>1154</v>
      </c>
      <c r="L2653" s="247">
        <v>1</v>
      </c>
      <c r="M2653" s="246">
        <v>309549</v>
      </c>
      <c r="N2653" s="246">
        <v>2711933</v>
      </c>
      <c r="O2653" s="246">
        <v>10</v>
      </c>
      <c r="P2653" s="246">
        <v>10</v>
      </c>
      <c r="Q2653" s="246">
        <v>0</v>
      </c>
      <c r="R2653" s="246"/>
      <c r="S2653" s="246" t="s">
        <v>90</v>
      </c>
      <c r="T2653" s="246" t="s">
        <v>32</v>
      </c>
      <c r="U2653" s="246"/>
      <c r="V2653" t="str">
        <f>INDEX(樣區!H:H,MATCH(F2653,樣區!E:E,0))</f>
        <v>4月,6月</v>
      </c>
      <c r="W2653" s="3" t="str">
        <f t="shared" si="512"/>
        <v>Y</v>
      </c>
      <c r="X2653" s="3" t="str">
        <f t="shared" si="513"/>
        <v/>
      </c>
      <c r="Y2653" s="3" t="str">
        <f t="shared" si="514"/>
        <v>時間太晚</v>
      </c>
      <c r="Z2653" s="3" t="str">
        <f t="shared" si="515"/>
        <v/>
      </c>
      <c r="AA2653" s="3" t="str">
        <f t="shared" si="516"/>
        <v/>
      </c>
      <c r="AB2653" s="249" t="str">
        <f t="shared" si="517"/>
        <v/>
      </c>
      <c r="AC2653" s="3" t="str">
        <f t="shared" si="518"/>
        <v/>
      </c>
      <c r="AD2653" s="5" t="str">
        <f t="shared" si="522"/>
        <v/>
      </c>
      <c r="AE2653" s="3" t="str">
        <f t="shared" si="519"/>
        <v/>
      </c>
      <c r="AF2653" s="3"/>
      <c r="AH2653">
        <f>MATCH(ROUND(M2653,0)&amp;ROUND(N2653,0),樣點!N:N,0)</f>
        <v>1984</v>
      </c>
      <c r="AI2653" s="5">
        <f t="shared" si="520"/>
        <v>5.5555549915879965E-3</v>
      </c>
    </row>
    <row r="2654" spans="3:35">
      <c r="C2654" s="246" t="s">
        <v>1138</v>
      </c>
      <c r="D2654" s="246" t="s">
        <v>1139</v>
      </c>
      <c r="E2654" s="246" t="s">
        <v>1152</v>
      </c>
      <c r="F2654" s="246" t="s">
        <v>1153</v>
      </c>
      <c r="G2654" s="246">
        <v>2019</v>
      </c>
      <c r="H2654" s="246">
        <v>6</v>
      </c>
      <c r="I2654" s="246">
        <v>17</v>
      </c>
      <c r="J2654" s="246">
        <v>2</v>
      </c>
      <c r="K2654" s="246" t="s">
        <v>1154</v>
      </c>
      <c r="L2654" s="247">
        <v>2</v>
      </c>
      <c r="M2654" s="246">
        <v>309572</v>
      </c>
      <c r="N2654" s="246">
        <v>2712119</v>
      </c>
      <c r="O2654" s="246">
        <v>10</v>
      </c>
      <c r="P2654" s="246">
        <v>18</v>
      </c>
      <c r="Q2654" s="246">
        <v>0</v>
      </c>
      <c r="R2654" s="246"/>
      <c r="S2654" s="246" t="s">
        <v>90</v>
      </c>
      <c r="T2654" s="246" t="s">
        <v>32</v>
      </c>
      <c r="U2654" s="246"/>
      <c r="V2654" t="str">
        <f>INDEX(樣區!H:H,MATCH(F2654,樣區!E:E,0))</f>
        <v>4月,6月</v>
      </c>
      <c r="W2654" s="3" t="str">
        <f t="shared" si="512"/>
        <v>Y</v>
      </c>
      <c r="X2654" s="3" t="str">
        <f t="shared" si="513"/>
        <v/>
      </c>
      <c r="Y2654" s="3" t="str">
        <f t="shared" si="514"/>
        <v>時間太晚</v>
      </c>
      <c r="Z2654" s="3" t="str">
        <f t="shared" si="515"/>
        <v/>
      </c>
      <c r="AA2654" s="3" t="str">
        <f t="shared" si="516"/>
        <v/>
      </c>
      <c r="AB2654" s="249" t="str">
        <f t="shared" si="517"/>
        <v/>
      </c>
      <c r="AC2654" s="3" t="str">
        <f t="shared" si="518"/>
        <v/>
      </c>
      <c r="AD2654" s="5" t="str">
        <f t="shared" si="522"/>
        <v/>
      </c>
      <c r="AE2654" s="3" t="str">
        <f t="shared" si="519"/>
        <v/>
      </c>
      <c r="AF2654" s="3"/>
      <c r="AH2654">
        <f>MATCH(ROUND(M2654,0)&amp;ROUND(N2654,0),樣點!N:N,0)</f>
        <v>1985</v>
      </c>
      <c r="AI2654" s="5">
        <f t="shared" si="520"/>
        <v>4.8611109959892929E-3</v>
      </c>
    </row>
    <row r="2655" spans="3:35">
      <c r="C2655" s="246" t="s">
        <v>1138</v>
      </c>
      <c r="D2655" s="246" t="s">
        <v>1139</v>
      </c>
      <c r="E2655" s="246" t="s">
        <v>1152</v>
      </c>
      <c r="F2655" s="246" t="s">
        <v>1153</v>
      </c>
      <c r="G2655" s="246">
        <v>2019</v>
      </c>
      <c r="H2655" s="246">
        <v>6</v>
      </c>
      <c r="I2655" s="246">
        <v>17</v>
      </c>
      <c r="J2655" s="246">
        <v>2</v>
      </c>
      <c r="K2655" s="246" t="s">
        <v>1154</v>
      </c>
      <c r="L2655" s="247">
        <v>3</v>
      </c>
      <c r="M2655" s="246">
        <v>309783</v>
      </c>
      <c r="N2655" s="246">
        <v>2712067</v>
      </c>
      <c r="O2655" s="246">
        <v>10</v>
      </c>
      <c r="P2655" s="246">
        <v>25</v>
      </c>
      <c r="Q2655" s="246">
        <v>0</v>
      </c>
      <c r="R2655" s="246"/>
      <c r="S2655" s="246" t="s">
        <v>90</v>
      </c>
      <c r="T2655" s="246" t="s">
        <v>54</v>
      </c>
      <c r="U2655" s="246"/>
      <c r="V2655" t="str">
        <f>INDEX(樣區!H:H,MATCH(F2655,樣區!E:E,0))</f>
        <v>4月,6月</v>
      </c>
      <c r="W2655" s="3" t="str">
        <f t="shared" si="512"/>
        <v>Y</v>
      </c>
      <c r="X2655" s="3" t="str">
        <f t="shared" si="513"/>
        <v/>
      </c>
      <c r="Y2655" s="3" t="str">
        <f t="shared" si="514"/>
        <v>時間太晚</v>
      </c>
      <c r="Z2655" s="3" t="str">
        <f t="shared" si="515"/>
        <v/>
      </c>
      <c r="AA2655" s="3" t="str">
        <f t="shared" si="516"/>
        <v/>
      </c>
      <c r="AB2655" s="249" t="str">
        <f t="shared" si="517"/>
        <v/>
      </c>
      <c r="AC2655" s="3" t="str">
        <f t="shared" si="518"/>
        <v/>
      </c>
      <c r="AD2655" s="5" t="str">
        <f t="shared" si="522"/>
        <v/>
      </c>
      <c r="AE2655" s="3" t="str">
        <f t="shared" si="519"/>
        <v/>
      </c>
      <c r="AF2655" s="3"/>
      <c r="AH2655">
        <f>MATCH(ROUND(M2655,0)&amp;ROUND(N2655,0),樣點!N:N,0)</f>
        <v>1986</v>
      </c>
      <c r="AI2655" s="5">
        <f t="shared" si="520"/>
        <v>5.555555981118232E-3</v>
      </c>
    </row>
    <row r="2656" spans="3:35">
      <c r="C2656" s="246" t="s">
        <v>1138</v>
      </c>
      <c r="D2656" s="246" t="s">
        <v>1139</v>
      </c>
      <c r="E2656" s="246" t="s">
        <v>1152</v>
      </c>
      <c r="F2656" s="246" t="s">
        <v>1153</v>
      </c>
      <c r="G2656" s="246">
        <v>2019</v>
      </c>
      <c r="H2656" s="246">
        <v>6</v>
      </c>
      <c r="I2656" s="246">
        <v>17</v>
      </c>
      <c r="J2656" s="246">
        <v>2</v>
      </c>
      <c r="K2656" s="246" t="s">
        <v>1154</v>
      </c>
      <c r="L2656" s="247">
        <v>4</v>
      </c>
      <c r="M2656" s="246">
        <v>309834</v>
      </c>
      <c r="N2656" s="246">
        <v>2711842</v>
      </c>
      <c r="O2656" s="246">
        <v>10</v>
      </c>
      <c r="P2656" s="246">
        <v>33</v>
      </c>
      <c r="Q2656" s="246">
        <v>0</v>
      </c>
      <c r="R2656" s="246"/>
      <c r="S2656" s="246" t="s">
        <v>90</v>
      </c>
      <c r="T2656" s="246" t="s">
        <v>54</v>
      </c>
      <c r="U2656" s="246"/>
      <c r="V2656" t="str">
        <f>INDEX(樣區!H:H,MATCH(F2656,樣區!E:E,0))</f>
        <v>4月,6月</v>
      </c>
      <c r="W2656" s="3" t="str">
        <f t="shared" si="512"/>
        <v>Y</v>
      </c>
      <c r="X2656" s="3" t="str">
        <f t="shared" si="513"/>
        <v/>
      </c>
      <c r="Y2656" s="3" t="str">
        <f t="shared" si="514"/>
        <v>時間太晚</v>
      </c>
      <c r="Z2656" s="3" t="str">
        <f t="shared" si="515"/>
        <v/>
      </c>
      <c r="AA2656" s="3" t="str">
        <f t="shared" si="516"/>
        <v/>
      </c>
      <c r="AB2656" s="249" t="str">
        <f t="shared" si="517"/>
        <v/>
      </c>
      <c r="AC2656" s="3" t="str">
        <f t="shared" si="518"/>
        <v/>
      </c>
      <c r="AD2656" s="5" t="str">
        <f t="shared" si="522"/>
        <v/>
      </c>
      <c r="AE2656" s="3" t="str">
        <f t="shared" si="519"/>
        <v/>
      </c>
      <c r="AF2656" s="3"/>
      <c r="AH2656">
        <f>MATCH(ROUND(M2656,0)&amp;ROUND(N2656,0),樣點!N:N,0)</f>
        <v>1987</v>
      </c>
      <c r="AI2656" s="5">
        <f t="shared" si="520"/>
        <v>4.8611109959892929E-3</v>
      </c>
    </row>
    <row r="2657" spans="3:35">
      <c r="C2657" s="246" t="s">
        <v>1138</v>
      </c>
      <c r="D2657" s="246" t="s">
        <v>1139</v>
      </c>
      <c r="E2657" s="246" t="s">
        <v>1152</v>
      </c>
      <c r="F2657" s="246" t="s">
        <v>1153</v>
      </c>
      <c r="G2657" s="246">
        <v>2019</v>
      </c>
      <c r="H2657" s="246">
        <v>6</v>
      </c>
      <c r="I2657" s="246">
        <v>17</v>
      </c>
      <c r="J2657" s="246">
        <v>2</v>
      </c>
      <c r="K2657" s="246" t="s">
        <v>1154</v>
      </c>
      <c r="L2657" s="247">
        <v>5</v>
      </c>
      <c r="M2657" s="246">
        <v>310013</v>
      </c>
      <c r="N2657" s="246">
        <v>2711872</v>
      </c>
      <c r="O2657" s="246">
        <v>10</v>
      </c>
      <c r="P2657" s="246">
        <v>40</v>
      </c>
      <c r="Q2657" s="246">
        <v>0</v>
      </c>
      <c r="R2657" s="246"/>
      <c r="S2657" s="246" t="s">
        <v>90</v>
      </c>
      <c r="T2657" s="246" t="s">
        <v>54</v>
      </c>
      <c r="U2657" s="246"/>
      <c r="V2657" t="str">
        <f>INDEX(樣區!H:H,MATCH(F2657,樣區!E:E,0))</f>
        <v>4月,6月</v>
      </c>
      <c r="W2657" s="3" t="str">
        <f t="shared" si="512"/>
        <v>Y</v>
      </c>
      <c r="X2657" s="3" t="str">
        <f t="shared" si="513"/>
        <v/>
      </c>
      <c r="Y2657" s="3" t="str">
        <f t="shared" si="514"/>
        <v>時間太晚</v>
      </c>
      <c r="Z2657" s="3" t="str">
        <f t="shared" si="515"/>
        <v/>
      </c>
      <c r="AA2657" s="3" t="str">
        <f t="shared" si="516"/>
        <v/>
      </c>
      <c r="AB2657" s="249" t="str">
        <f t="shared" si="517"/>
        <v/>
      </c>
      <c r="AC2657" s="3" t="str">
        <f t="shared" si="518"/>
        <v/>
      </c>
      <c r="AD2657" s="5" t="str">
        <f t="shared" si="522"/>
        <v/>
      </c>
      <c r="AE2657" s="3" t="str">
        <f t="shared" si="519"/>
        <v/>
      </c>
      <c r="AF2657" s="3"/>
      <c r="AH2657">
        <f>MATCH(ROUND(M2657,0)&amp;ROUND(N2657,0),樣點!N:N,0)</f>
        <v>1988</v>
      </c>
      <c r="AI2657" s="5">
        <f t="shared" si="520"/>
        <v>5.5555560393258929E-3</v>
      </c>
    </row>
    <row r="2658" spans="3:35">
      <c r="C2658" s="246" t="s">
        <v>1138</v>
      </c>
      <c r="D2658" s="246" t="s">
        <v>1139</v>
      </c>
      <c r="E2658" s="246" t="s">
        <v>1152</v>
      </c>
      <c r="F2658" s="246" t="s">
        <v>1153</v>
      </c>
      <c r="G2658" s="246">
        <v>2019</v>
      </c>
      <c r="H2658" s="246">
        <v>6</v>
      </c>
      <c r="I2658" s="246">
        <v>17</v>
      </c>
      <c r="J2658" s="246">
        <v>2</v>
      </c>
      <c r="K2658" s="246" t="s">
        <v>1154</v>
      </c>
      <c r="L2658" s="247">
        <v>6</v>
      </c>
      <c r="M2658" s="246">
        <v>310122</v>
      </c>
      <c r="N2658" s="246">
        <v>2711696</v>
      </c>
      <c r="O2658" s="246">
        <v>10</v>
      </c>
      <c r="P2658" s="246">
        <v>48</v>
      </c>
      <c r="Q2658" s="246">
        <v>0</v>
      </c>
      <c r="R2658" s="246"/>
      <c r="S2658" s="246" t="s">
        <v>90</v>
      </c>
      <c r="T2658" s="246" t="s">
        <v>54</v>
      </c>
      <c r="U2658" s="246"/>
      <c r="V2658" t="str">
        <f>INDEX(樣區!H:H,MATCH(F2658,樣區!E:E,0))</f>
        <v>4月,6月</v>
      </c>
      <c r="W2658" s="3" t="str">
        <f t="shared" si="512"/>
        <v>Y</v>
      </c>
      <c r="X2658" s="3" t="str">
        <f t="shared" si="513"/>
        <v/>
      </c>
      <c r="Y2658" s="3" t="str">
        <f t="shared" si="514"/>
        <v>時間太晚</v>
      </c>
      <c r="Z2658" s="3" t="str">
        <f t="shared" si="515"/>
        <v/>
      </c>
      <c r="AA2658" s="3" t="str">
        <f t="shared" si="516"/>
        <v/>
      </c>
      <c r="AB2658" s="249" t="str">
        <f t="shared" si="517"/>
        <v/>
      </c>
      <c r="AC2658" s="3" t="str">
        <f t="shared" si="518"/>
        <v/>
      </c>
      <c r="AD2658" s="5" t="str">
        <f t="shared" si="522"/>
        <v/>
      </c>
      <c r="AE2658" s="3" t="str">
        <f t="shared" si="519"/>
        <v/>
      </c>
      <c r="AF2658" s="3"/>
      <c r="AH2658">
        <f>MATCH(ROUND(M2658,0)&amp;ROUND(N2658,0),樣點!N:N,0)</f>
        <v>1989</v>
      </c>
      <c r="AI2658" s="5" t="str">
        <f t="shared" si="520"/>
        <v/>
      </c>
    </row>
    <row r="2659" spans="3:35">
      <c r="C2659" s="246" t="s">
        <v>1138</v>
      </c>
      <c r="D2659" s="246" t="s">
        <v>1139</v>
      </c>
      <c r="E2659" s="246" t="s">
        <v>1155</v>
      </c>
      <c r="F2659" s="246" t="s">
        <v>1156</v>
      </c>
      <c r="G2659" s="246">
        <v>2019</v>
      </c>
      <c r="H2659" s="246">
        <v>5</v>
      </c>
      <c r="I2659" s="246">
        <v>22</v>
      </c>
      <c r="J2659" s="246">
        <v>1</v>
      </c>
      <c r="K2659" s="246" t="s">
        <v>1157</v>
      </c>
      <c r="L2659" s="247">
        <v>1</v>
      </c>
      <c r="M2659" s="246">
        <v>296494</v>
      </c>
      <c r="N2659" s="246">
        <v>2726348</v>
      </c>
      <c r="O2659" s="246">
        <v>11</v>
      </c>
      <c r="P2659" s="246">
        <v>0</v>
      </c>
      <c r="Q2659" s="246">
        <v>0</v>
      </c>
      <c r="R2659" s="246"/>
      <c r="S2659" s="246" t="s">
        <v>90</v>
      </c>
      <c r="T2659" s="246" t="s">
        <v>32</v>
      </c>
      <c r="U2659" s="246"/>
      <c r="V2659" t="str">
        <f>INDEX(樣區!H:H,MATCH(F2659,樣區!E:E,0))</f>
        <v>4月,6月</v>
      </c>
      <c r="W2659" s="3" t="str">
        <f t="shared" si="512"/>
        <v>Y</v>
      </c>
      <c r="X2659" s="3" t="str">
        <f t="shared" si="513"/>
        <v/>
      </c>
      <c r="Y2659" s="3" t="str">
        <f t="shared" si="514"/>
        <v>時間太晚</v>
      </c>
      <c r="Z2659" s="3" t="str">
        <f t="shared" si="515"/>
        <v/>
      </c>
      <c r="AA2659" s="3" t="str">
        <f t="shared" si="516"/>
        <v/>
      </c>
      <c r="AB2659" s="249" t="str">
        <f t="shared" si="517"/>
        <v/>
      </c>
      <c r="AC2659" s="3" t="str">
        <f t="shared" si="518"/>
        <v/>
      </c>
      <c r="AD2659" s="5" t="str">
        <f t="shared" si="522"/>
        <v/>
      </c>
      <c r="AE2659" s="3" t="str">
        <f t="shared" si="519"/>
        <v/>
      </c>
      <c r="AF2659" s="3"/>
      <c r="AH2659">
        <f>MATCH(ROUND(M2659,0)&amp;ROUND(N2659,0),樣點!N:N,0)</f>
        <v>1957</v>
      </c>
      <c r="AI2659" s="5">
        <f t="shared" si="520"/>
        <v>6.9444450200535357E-3</v>
      </c>
    </row>
    <row r="2660" spans="3:35">
      <c r="C2660" s="246" t="s">
        <v>1138</v>
      </c>
      <c r="D2660" s="246" t="s">
        <v>1139</v>
      </c>
      <c r="E2660" s="246" t="s">
        <v>1155</v>
      </c>
      <c r="F2660" s="246" t="s">
        <v>1156</v>
      </c>
      <c r="G2660" s="246">
        <v>2019</v>
      </c>
      <c r="H2660" s="246">
        <v>5</v>
      </c>
      <c r="I2660" s="246">
        <v>22</v>
      </c>
      <c r="J2660" s="246">
        <v>1</v>
      </c>
      <c r="K2660" s="246" t="s">
        <v>1157</v>
      </c>
      <c r="L2660" s="247">
        <v>2</v>
      </c>
      <c r="M2660" s="246">
        <v>296606</v>
      </c>
      <c r="N2660" s="246">
        <v>2726521</v>
      </c>
      <c r="O2660" s="246">
        <v>10</v>
      </c>
      <c r="P2660" s="246">
        <v>50</v>
      </c>
      <c r="Q2660" s="246">
        <v>1</v>
      </c>
      <c r="R2660" s="246" t="s">
        <v>89</v>
      </c>
      <c r="S2660" s="246" t="s">
        <v>44</v>
      </c>
      <c r="T2660" s="246" t="s">
        <v>32</v>
      </c>
      <c r="U2660" s="246"/>
      <c r="V2660" t="str">
        <f>INDEX(樣區!H:H,MATCH(F2660,樣區!E:E,0))</f>
        <v>4月,6月</v>
      </c>
      <c r="W2660" s="3" t="str">
        <f t="shared" si="512"/>
        <v>Y</v>
      </c>
      <c r="X2660" s="3" t="str">
        <f t="shared" si="513"/>
        <v/>
      </c>
      <c r="Y2660" s="3" t="str">
        <f t="shared" si="514"/>
        <v>時間太晚</v>
      </c>
      <c r="Z2660" s="3" t="str">
        <f t="shared" si="515"/>
        <v/>
      </c>
      <c r="AA2660" s="3" t="str">
        <f t="shared" si="516"/>
        <v/>
      </c>
      <c r="AB2660" s="249" t="str">
        <f t="shared" si="517"/>
        <v>有叫聲應為猴群</v>
      </c>
      <c r="AC2660" s="3" t="str">
        <f t="shared" si="518"/>
        <v/>
      </c>
      <c r="AD2660" s="5" t="str">
        <f t="shared" si="522"/>
        <v/>
      </c>
      <c r="AE2660" s="3" t="str">
        <f t="shared" si="519"/>
        <v/>
      </c>
      <c r="AF2660" s="3"/>
      <c r="AH2660">
        <f>MATCH(ROUND(M2660,0)&amp;ROUND(N2660,0),樣點!N:N,0)</f>
        <v>1958</v>
      </c>
      <c r="AI2660" s="5">
        <f t="shared" si="520"/>
        <v>6.2499999767169356E-3</v>
      </c>
    </row>
    <row r="2661" spans="3:35">
      <c r="C2661" s="246" t="s">
        <v>1138</v>
      </c>
      <c r="D2661" s="246" t="s">
        <v>1139</v>
      </c>
      <c r="E2661" s="246" t="s">
        <v>1155</v>
      </c>
      <c r="F2661" s="246" t="s">
        <v>1156</v>
      </c>
      <c r="G2661" s="246">
        <v>2019</v>
      </c>
      <c r="H2661" s="246">
        <v>5</v>
      </c>
      <c r="I2661" s="246">
        <v>22</v>
      </c>
      <c r="J2661" s="246">
        <v>1</v>
      </c>
      <c r="K2661" s="246" t="s">
        <v>1157</v>
      </c>
      <c r="L2661" s="247">
        <v>3</v>
      </c>
      <c r="M2661" s="246">
        <v>296766</v>
      </c>
      <c r="N2661" s="246">
        <v>2726645</v>
      </c>
      <c r="O2661" s="246">
        <v>10</v>
      </c>
      <c r="P2661" s="246">
        <v>41</v>
      </c>
      <c r="Q2661" s="246">
        <v>0</v>
      </c>
      <c r="R2661" s="246"/>
      <c r="S2661" s="246" t="s">
        <v>90</v>
      </c>
      <c r="T2661" s="246" t="s">
        <v>32</v>
      </c>
      <c r="U2661" s="246"/>
      <c r="V2661" t="str">
        <f>INDEX(樣區!H:H,MATCH(F2661,樣區!E:E,0))</f>
        <v>4月,6月</v>
      </c>
      <c r="W2661" s="3" t="str">
        <f t="shared" si="512"/>
        <v>Y</v>
      </c>
      <c r="X2661" s="3" t="str">
        <f t="shared" si="513"/>
        <v/>
      </c>
      <c r="Y2661" s="3" t="str">
        <f t="shared" si="514"/>
        <v>時間太晚</v>
      </c>
      <c r="Z2661" s="3" t="str">
        <f t="shared" si="515"/>
        <v/>
      </c>
      <c r="AA2661" s="3" t="str">
        <f t="shared" si="516"/>
        <v/>
      </c>
      <c r="AB2661" s="249" t="str">
        <f t="shared" si="517"/>
        <v/>
      </c>
      <c r="AC2661" s="3" t="str">
        <f t="shared" si="518"/>
        <v/>
      </c>
      <c r="AD2661" s="5" t="str">
        <f t="shared" si="522"/>
        <v/>
      </c>
      <c r="AE2661" s="3" t="str">
        <f t="shared" si="519"/>
        <v/>
      </c>
      <c r="AF2661" s="3"/>
      <c r="AH2661">
        <f>MATCH(ROUND(M2661,0)&amp;ROUND(N2661,0),樣點!N:N,0)</f>
        <v>1959</v>
      </c>
      <c r="AI2661" s="5">
        <f t="shared" si="520"/>
        <v>6.2500000349245965E-3</v>
      </c>
    </row>
    <row r="2662" spans="3:35">
      <c r="C2662" s="246" t="s">
        <v>1138</v>
      </c>
      <c r="D2662" s="246" t="s">
        <v>1139</v>
      </c>
      <c r="E2662" s="246" t="s">
        <v>1155</v>
      </c>
      <c r="F2662" s="246" t="s">
        <v>1156</v>
      </c>
      <c r="G2662" s="246">
        <v>2019</v>
      </c>
      <c r="H2662" s="246">
        <v>5</v>
      </c>
      <c r="I2662" s="246">
        <v>22</v>
      </c>
      <c r="J2662" s="246">
        <v>1</v>
      </c>
      <c r="K2662" s="246" t="s">
        <v>1157</v>
      </c>
      <c r="L2662" s="247">
        <v>4</v>
      </c>
      <c r="M2662" s="246">
        <v>296855</v>
      </c>
      <c r="N2662" s="246">
        <v>2726455</v>
      </c>
      <c r="O2662" s="246">
        <v>10</v>
      </c>
      <c r="P2662" s="246">
        <v>32</v>
      </c>
      <c r="Q2662" s="246">
        <v>0</v>
      </c>
      <c r="R2662" s="246"/>
      <c r="S2662" s="246" t="s">
        <v>90</v>
      </c>
      <c r="T2662" s="246" t="s">
        <v>32</v>
      </c>
      <c r="U2662" s="246"/>
      <c r="V2662" t="str">
        <f>INDEX(樣區!H:H,MATCH(F2662,樣區!E:E,0))</f>
        <v>4月,6月</v>
      </c>
      <c r="W2662" s="3" t="str">
        <f t="shared" si="512"/>
        <v>N</v>
      </c>
      <c r="X2662" s="3" t="str">
        <f t="shared" si="513"/>
        <v/>
      </c>
      <c r="Y2662" s="3" t="str">
        <f t="shared" si="514"/>
        <v>時間太晚</v>
      </c>
      <c r="Z2662" s="3" t="str">
        <f t="shared" si="515"/>
        <v/>
      </c>
      <c r="AA2662" s="3" t="str">
        <f t="shared" si="516"/>
        <v/>
      </c>
      <c r="AB2662" s="2" t="str">
        <f t="shared" si="517"/>
        <v/>
      </c>
      <c r="AC2662" s="3" t="str">
        <f t="shared" si="518"/>
        <v/>
      </c>
      <c r="AD2662" s="5" t="str">
        <f>IF(ISBLANK(O2662),"需記錄時間",IFERROR(IF((AI2662-TIME(0,5,59))&lt;0,"需計滿6分鍾",""),""))</f>
        <v/>
      </c>
      <c r="AE2662" s="3" t="str">
        <f t="shared" si="519"/>
        <v/>
      </c>
      <c r="AF2662" s="3"/>
      <c r="AH2662" t="e">
        <f>MATCH(ROUND(M2662,0)&amp;ROUND(N2662,0),樣點!N:N,0)</f>
        <v>#N/A</v>
      </c>
      <c r="AI2662" s="5">
        <f t="shared" si="520"/>
        <v>7.6388879679143429E-3</v>
      </c>
    </row>
    <row r="2663" spans="3:35">
      <c r="C2663" s="246" t="s">
        <v>1138</v>
      </c>
      <c r="D2663" s="246" t="s">
        <v>1139</v>
      </c>
      <c r="E2663" s="246" t="s">
        <v>1155</v>
      </c>
      <c r="F2663" s="246" t="s">
        <v>1156</v>
      </c>
      <c r="G2663" s="246">
        <v>2019</v>
      </c>
      <c r="H2663" s="246">
        <v>5</v>
      </c>
      <c r="I2663" s="246">
        <v>22</v>
      </c>
      <c r="J2663" s="246">
        <v>1</v>
      </c>
      <c r="K2663" s="246" t="s">
        <v>1157</v>
      </c>
      <c r="L2663" s="247">
        <v>5</v>
      </c>
      <c r="M2663" s="246">
        <v>297014</v>
      </c>
      <c r="N2663" s="246">
        <v>2726548</v>
      </c>
      <c r="O2663" s="246">
        <v>10</v>
      </c>
      <c r="P2663" s="246">
        <v>21</v>
      </c>
      <c r="Q2663" s="246">
        <v>2</v>
      </c>
      <c r="R2663" s="246" t="s">
        <v>75</v>
      </c>
      <c r="S2663" s="246" t="s">
        <v>44</v>
      </c>
      <c r="T2663" s="246" t="s">
        <v>32</v>
      </c>
      <c r="U2663" s="246"/>
      <c r="V2663" t="str">
        <f>INDEX(樣區!H:H,MATCH(F2663,樣區!E:E,0))</f>
        <v>4月,6月</v>
      </c>
      <c r="W2663" s="3" t="str">
        <f t="shared" si="512"/>
        <v>Y</v>
      </c>
      <c r="X2663" s="3" t="str">
        <f t="shared" si="513"/>
        <v/>
      </c>
      <c r="Y2663" s="3" t="str">
        <f t="shared" si="514"/>
        <v>時間太晚</v>
      </c>
      <c r="Z2663" s="3" t="str">
        <f t="shared" si="515"/>
        <v/>
      </c>
      <c r="AA2663" s="3" t="str">
        <f t="shared" si="516"/>
        <v/>
      </c>
      <c r="AB2663" s="249" t="str">
        <f t="shared" si="517"/>
        <v/>
      </c>
      <c r="AC2663" s="3" t="str">
        <f t="shared" si="518"/>
        <v/>
      </c>
      <c r="AD2663" s="5" t="str">
        <f t="shared" ref="AD2663:AD2667" si="523">IF(ISBLANK(O2663),"需記錄時間",IFERROR(IF((AI2663-TIME(0,5,59))&lt;0,"需計滿6分鐘",""),""))</f>
        <v/>
      </c>
      <c r="AE2663" s="3" t="str">
        <f t="shared" si="519"/>
        <v/>
      </c>
      <c r="AF2663" s="3"/>
      <c r="AH2663">
        <f>MATCH(ROUND(M2663,0)&amp;ROUND(N2663,0),樣點!N:N,0)</f>
        <v>1961</v>
      </c>
      <c r="AI2663" s="5">
        <f t="shared" si="520"/>
        <v>349.99236111098435</v>
      </c>
    </row>
    <row r="2664" spans="3:35">
      <c r="C2664" s="246" t="s">
        <v>1138</v>
      </c>
      <c r="D2664" s="246" t="s">
        <v>1139</v>
      </c>
      <c r="E2664" s="246" t="s">
        <v>1155</v>
      </c>
      <c r="F2664" s="246" t="s">
        <v>1156</v>
      </c>
      <c r="G2664" s="246">
        <v>2019</v>
      </c>
      <c r="H2664" s="246">
        <v>6</v>
      </c>
      <c r="I2664" s="246">
        <v>26</v>
      </c>
      <c r="J2664" s="246">
        <v>1</v>
      </c>
      <c r="K2664" s="246" t="s">
        <v>1157</v>
      </c>
      <c r="L2664" s="247">
        <v>6</v>
      </c>
      <c r="M2664" s="246">
        <v>297111</v>
      </c>
      <c r="N2664" s="246">
        <v>2726731</v>
      </c>
      <c r="O2664" s="246">
        <v>10</v>
      </c>
      <c r="P2664" s="246">
        <v>10</v>
      </c>
      <c r="Q2664" s="246">
        <v>0</v>
      </c>
      <c r="R2664" s="246"/>
      <c r="S2664" s="246" t="s">
        <v>90</v>
      </c>
      <c r="T2664" s="246" t="s">
        <v>32</v>
      </c>
      <c r="U2664" s="246"/>
      <c r="V2664" t="str">
        <f>INDEX(樣區!H:H,MATCH(F2664,樣區!E:E,0))</f>
        <v>4月,6月</v>
      </c>
      <c r="W2664" s="3" t="str">
        <f t="shared" si="512"/>
        <v>Y</v>
      </c>
      <c r="X2664" s="3" t="str">
        <f t="shared" si="513"/>
        <v/>
      </c>
      <c r="Y2664" s="3" t="str">
        <f t="shared" si="514"/>
        <v>時間太晚</v>
      </c>
      <c r="Z2664" s="3" t="str">
        <f t="shared" si="515"/>
        <v/>
      </c>
      <c r="AA2664" s="3" t="str">
        <f t="shared" si="516"/>
        <v/>
      </c>
      <c r="AB2664" s="249" t="str">
        <f t="shared" si="517"/>
        <v/>
      </c>
      <c r="AC2664" s="3" t="str">
        <f t="shared" si="518"/>
        <v/>
      </c>
      <c r="AD2664" s="5" t="str">
        <f t="shared" si="523"/>
        <v/>
      </c>
      <c r="AE2664" s="3" t="str">
        <f t="shared" si="519"/>
        <v/>
      </c>
      <c r="AF2664" s="3"/>
      <c r="AH2664">
        <f>MATCH(ROUND(M2664,0)&amp;ROUND(N2664,0),樣點!N:N,0)</f>
        <v>1962</v>
      </c>
      <c r="AI2664" s="5" t="str">
        <f t="shared" si="520"/>
        <v/>
      </c>
    </row>
    <row r="2665" spans="3:35">
      <c r="C2665" s="246" t="s">
        <v>1138</v>
      </c>
      <c r="D2665" s="246" t="s">
        <v>1139</v>
      </c>
      <c r="E2665" s="246" t="s">
        <v>1155</v>
      </c>
      <c r="F2665" s="246" t="s">
        <v>1156</v>
      </c>
      <c r="G2665" s="246">
        <v>2019</v>
      </c>
      <c r="H2665" s="246">
        <v>6</v>
      </c>
      <c r="I2665" s="246">
        <v>26</v>
      </c>
      <c r="J2665" s="246">
        <v>2</v>
      </c>
      <c r="K2665" s="246" t="s">
        <v>1157</v>
      </c>
      <c r="L2665" s="247">
        <v>1</v>
      </c>
      <c r="M2665" s="246">
        <v>296494</v>
      </c>
      <c r="N2665" s="246">
        <v>2726348</v>
      </c>
      <c r="O2665" s="246">
        <v>12</v>
      </c>
      <c r="P2665" s="246">
        <v>10</v>
      </c>
      <c r="Q2665" s="246">
        <v>0</v>
      </c>
      <c r="R2665" s="246"/>
      <c r="S2665" s="246" t="s">
        <v>90</v>
      </c>
      <c r="T2665" s="246" t="s">
        <v>32</v>
      </c>
      <c r="U2665" s="246"/>
      <c r="V2665" t="str">
        <f>INDEX(樣區!H:H,MATCH(F2665,樣區!E:E,0))</f>
        <v>4月,6月</v>
      </c>
      <c r="W2665" s="3" t="str">
        <f t="shared" si="512"/>
        <v>Y</v>
      </c>
      <c r="X2665" s="3" t="str">
        <f t="shared" si="513"/>
        <v/>
      </c>
      <c r="Y2665" s="3" t="str">
        <f t="shared" si="514"/>
        <v>時間太晚</v>
      </c>
      <c r="Z2665" s="3" t="str">
        <f t="shared" si="515"/>
        <v/>
      </c>
      <c r="AA2665" s="3" t="str">
        <f t="shared" si="516"/>
        <v/>
      </c>
      <c r="AB2665" s="249" t="str">
        <f t="shared" si="517"/>
        <v/>
      </c>
      <c r="AC2665" s="3" t="str">
        <f t="shared" si="518"/>
        <v/>
      </c>
      <c r="AD2665" s="5" t="str">
        <f t="shared" si="523"/>
        <v/>
      </c>
      <c r="AE2665" s="3" t="str">
        <f t="shared" si="519"/>
        <v/>
      </c>
      <c r="AF2665" s="3"/>
      <c r="AH2665">
        <f>MATCH(ROUND(M2665,0)&amp;ROUND(N2665,0),樣點!N:N,0)</f>
        <v>1957</v>
      </c>
      <c r="AI2665" s="5">
        <f t="shared" si="520"/>
        <v>1.0416667035315186E-2</v>
      </c>
    </row>
    <row r="2666" spans="3:35">
      <c r="C2666" s="246" t="s">
        <v>1138</v>
      </c>
      <c r="D2666" s="246" t="s">
        <v>1139</v>
      </c>
      <c r="E2666" s="246" t="s">
        <v>1155</v>
      </c>
      <c r="F2666" s="246" t="s">
        <v>1156</v>
      </c>
      <c r="G2666" s="246">
        <v>2019</v>
      </c>
      <c r="H2666" s="246">
        <v>6</v>
      </c>
      <c r="I2666" s="246">
        <v>26</v>
      </c>
      <c r="J2666" s="246">
        <v>2</v>
      </c>
      <c r="K2666" s="246" t="s">
        <v>1157</v>
      </c>
      <c r="L2666" s="247">
        <v>2</v>
      </c>
      <c r="M2666" s="246">
        <v>296606</v>
      </c>
      <c r="N2666" s="246">
        <v>2726521</v>
      </c>
      <c r="O2666" s="246">
        <v>12</v>
      </c>
      <c r="P2666" s="246">
        <v>25</v>
      </c>
      <c r="Q2666" s="246">
        <v>1</v>
      </c>
      <c r="R2666" s="246" t="s">
        <v>43</v>
      </c>
      <c r="S2666" s="246" t="s">
        <v>44</v>
      </c>
      <c r="T2666" s="246" t="s">
        <v>32</v>
      </c>
      <c r="U2666" s="246"/>
      <c r="V2666" t="str">
        <f>INDEX(樣區!H:H,MATCH(F2666,樣區!E:E,0))</f>
        <v>4月,6月</v>
      </c>
      <c r="W2666" s="3" t="str">
        <f t="shared" si="512"/>
        <v>Y</v>
      </c>
      <c r="X2666" s="3" t="str">
        <f t="shared" si="513"/>
        <v/>
      </c>
      <c r="Y2666" s="3" t="str">
        <f t="shared" si="514"/>
        <v>時間太晚</v>
      </c>
      <c r="Z2666" s="3" t="str">
        <f t="shared" si="515"/>
        <v/>
      </c>
      <c r="AA2666" s="3" t="str">
        <f t="shared" si="516"/>
        <v/>
      </c>
      <c r="AB2666" s="249" t="str">
        <f t="shared" si="517"/>
        <v>有叫聲應為猴群</v>
      </c>
      <c r="AC2666" s="3" t="str">
        <f t="shared" si="518"/>
        <v/>
      </c>
      <c r="AD2666" s="5" t="str">
        <f t="shared" si="523"/>
        <v/>
      </c>
      <c r="AE2666" s="3" t="str">
        <f t="shared" si="519"/>
        <v/>
      </c>
      <c r="AF2666" s="3"/>
      <c r="AH2666">
        <f>MATCH(ROUND(M2666,0)&amp;ROUND(N2666,0),樣點!N:N,0)</f>
        <v>1958</v>
      </c>
      <c r="AI2666" s="5">
        <f t="shared" si="520"/>
        <v>1.1111110972706228E-2</v>
      </c>
    </row>
    <row r="2667" spans="3:35">
      <c r="C2667" s="246" t="s">
        <v>1138</v>
      </c>
      <c r="D2667" s="246" t="s">
        <v>1139</v>
      </c>
      <c r="E2667" s="246" t="s">
        <v>1155</v>
      </c>
      <c r="F2667" s="246" t="s">
        <v>1156</v>
      </c>
      <c r="G2667" s="246">
        <v>2019</v>
      </c>
      <c r="H2667" s="246">
        <v>6</v>
      </c>
      <c r="I2667" s="246">
        <v>26</v>
      </c>
      <c r="J2667" s="246">
        <v>2</v>
      </c>
      <c r="K2667" s="246" t="s">
        <v>1157</v>
      </c>
      <c r="L2667" s="247">
        <v>3</v>
      </c>
      <c r="M2667" s="246">
        <v>296766</v>
      </c>
      <c r="N2667" s="246">
        <v>2726645</v>
      </c>
      <c r="O2667" s="246">
        <v>12</v>
      </c>
      <c r="P2667" s="246">
        <v>41</v>
      </c>
      <c r="Q2667" s="246">
        <v>0</v>
      </c>
      <c r="R2667" s="246"/>
      <c r="S2667" s="246" t="s">
        <v>90</v>
      </c>
      <c r="T2667" s="246" t="s">
        <v>32</v>
      </c>
      <c r="U2667" s="246"/>
      <c r="V2667" t="str">
        <f>INDEX(樣區!H:H,MATCH(F2667,樣區!E:E,0))</f>
        <v>4月,6月</v>
      </c>
      <c r="W2667" s="3" t="str">
        <f t="shared" si="512"/>
        <v>Y</v>
      </c>
      <c r="X2667" s="3" t="str">
        <f t="shared" si="513"/>
        <v/>
      </c>
      <c r="Y2667" s="3" t="str">
        <f t="shared" si="514"/>
        <v>時間太晚</v>
      </c>
      <c r="Z2667" s="3" t="str">
        <f t="shared" si="515"/>
        <v/>
      </c>
      <c r="AA2667" s="3" t="str">
        <f t="shared" si="516"/>
        <v/>
      </c>
      <c r="AB2667" s="249" t="str">
        <f t="shared" si="517"/>
        <v/>
      </c>
      <c r="AC2667" s="3" t="str">
        <f t="shared" si="518"/>
        <v/>
      </c>
      <c r="AD2667" s="5" t="str">
        <f t="shared" si="523"/>
        <v/>
      </c>
      <c r="AE2667" s="3" t="str">
        <f t="shared" si="519"/>
        <v/>
      </c>
      <c r="AF2667" s="3"/>
      <c r="AH2667">
        <f>MATCH(ROUND(M2667,0)&amp;ROUND(N2667,0),樣點!N:N,0)</f>
        <v>1959</v>
      </c>
      <c r="AI2667" s="5">
        <f t="shared" si="520"/>
        <v>9.7222219919785857E-3</v>
      </c>
    </row>
    <row r="2668" spans="3:35">
      <c r="C2668" s="246" t="s">
        <v>1138</v>
      </c>
      <c r="D2668" s="246" t="s">
        <v>1139</v>
      </c>
      <c r="E2668" s="246" t="s">
        <v>1155</v>
      </c>
      <c r="F2668" s="246" t="s">
        <v>1156</v>
      </c>
      <c r="G2668" s="246">
        <v>2019</v>
      </c>
      <c r="H2668" s="246">
        <v>6</v>
      </c>
      <c r="I2668" s="246">
        <v>26</v>
      </c>
      <c r="J2668" s="246">
        <v>2</v>
      </c>
      <c r="K2668" s="246" t="s">
        <v>1157</v>
      </c>
      <c r="L2668" s="247">
        <v>4</v>
      </c>
      <c r="M2668" s="246">
        <v>296855</v>
      </c>
      <c r="N2668" s="246">
        <v>2726455</v>
      </c>
      <c r="O2668" s="246">
        <v>12</v>
      </c>
      <c r="P2668" s="246">
        <v>55</v>
      </c>
      <c r="Q2668" s="246">
        <v>1</v>
      </c>
      <c r="R2668" s="246" t="s">
        <v>43</v>
      </c>
      <c r="S2668" s="246" t="s">
        <v>44</v>
      </c>
      <c r="T2668" s="246" t="s">
        <v>32</v>
      </c>
      <c r="U2668" s="246"/>
      <c r="V2668" t="str">
        <f>INDEX(樣區!H:H,MATCH(F2668,樣區!E:E,0))</f>
        <v>4月,6月</v>
      </c>
      <c r="W2668" s="3" t="str">
        <f t="shared" si="512"/>
        <v>N</v>
      </c>
      <c r="X2668" s="3" t="str">
        <f t="shared" si="513"/>
        <v/>
      </c>
      <c r="Y2668" s="3" t="str">
        <f t="shared" si="514"/>
        <v>時間太晚</v>
      </c>
      <c r="Z2668" s="3" t="str">
        <f t="shared" si="515"/>
        <v/>
      </c>
      <c r="AA2668" s="3" t="str">
        <f t="shared" si="516"/>
        <v/>
      </c>
      <c r="AB2668" s="2" t="str">
        <f t="shared" si="517"/>
        <v>有叫聲應為猴群</v>
      </c>
      <c r="AC2668" s="3" t="str">
        <f t="shared" si="518"/>
        <v/>
      </c>
      <c r="AD2668" s="5" t="str">
        <f>IF(ISBLANK(O2668),"需記錄時間",IFERROR(IF((AI2668-TIME(0,5,59))&lt;0,"需計滿6分鍾",""),""))</f>
        <v/>
      </c>
      <c r="AE2668" s="3" t="str">
        <f t="shared" si="519"/>
        <v/>
      </c>
      <c r="AF2668" s="3"/>
      <c r="AH2668" t="e">
        <f>MATCH(ROUND(M2668,0)&amp;ROUND(N2668,0),樣點!N:N,0)</f>
        <v>#N/A</v>
      </c>
      <c r="AI2668" s="5">
        <f t="shared" si="520"/>
        <v>3.125E-2</v>
      </c>
    </row>
    <row r="2669" spans="3:35">
      <c r="C2669" s="246" t="s">
        <v>1138</v>
      </c>
      <c r="D2669" s="246" t="s">
        <v>1139</v>
      </c>
      <c r="E2669" s="246" t="s">
        <v>1155</v>
      </c>
      <c r="F2669" s="246" t="s">
        <v>1156</v>
      </c>
      <c r="G2669" s="246">
        <v>2019</v>
      </c>
      <c r="H2669" s="246">
        <v>6</v>
      </c>
      <c r="I2669" s="246">
        <v>26</v>
      </c>
      <c r="J2669" s="246">
        <v>2</v>
      </c>
      <c r="K2669" s="246" t="s">
        <v>1157</v>
      </c>
      <c r="L2669" s="247">
        <v>5</v>
      </c>
      <c r="M2669" s="246">
        <v>297014</v>
      </c>
      <c r="N2669" s="246">
        <v>2726548</v>
      </c>
      <c r="O2669" s="246">
        <v>12</v>
      </c>
      <c r="P2669" s="246">
        <v>10</v>
      </c>
      <c r="Q2669" s="246">
        <v>2</v>
      </c>
      <c r="R2669" s="246" t="s">
        <v>75</v>
      </c>
      <c r="S2669" s="246" t="s">
        <v>44</v>
      </c>
      <c r="T2669" s="246" t="s">
        <v>32</v>
      </c>
      <c r="U2669" s="246"/>
      <c r="V2669" t="str">
        <f>INDEX(樣區!H:H,MATCH(F2669,樣區!E:E,0))</f>
        <v>4月,6月</v>
      </c>
      <c r="W2669" s="3" t="str">
        <f t="shared" si="512"/>
        <v>Y</v>
      </c>
      <c r="X2669" s="3" t="str">
        <f t="shared" si="513"/>
        <v/>
      </c>
      <c r="Y2669" s="3" t="str">
        <f t="shared" si="514"/>
        <v>時間太晚</v>
      </c>
      <c r="Z2669" s="3" t="str">
        <f t="shared" si="515"/>
        <v/>
      </c>
      <c r="AA2669" s="3" t="str">
        <f t="shared" si="516"/>
        <v/>
      </c>
      <c r="AB2669" s="249" t="str">
        <f t="shared" si="517"/>
        <v/>
      </c>
      <c r="AC2669" s="3" t="str">
        <f t="shared" si="518"/>
        <v/>
      </c>
      <c r="AD2669" s="5" t="str">
        <f t="shared" ref="AD2669:AD2671" si="524">IF(ISBLANK(O2669),"需記錄時間",IFERROR(IF((AI2669-TIME(0,5,59))&lt;0,"需計滿6分鐘",""),""))</f>
        <v/>
      </c>
      <c r="AE2669" s="3" t="str">
        <f t="shared" si="519"/>
        <v/>
      </c>
      <c r="AF2669" s="3"/>
      <c r="AH2669">
        <f>MATCH(ROUND(M2669,0)&amp;ROUND(N2669,0),樣點!N:N,0)</f>
        <v>1961</v>
      </c>
      <c r="AI2669" s="5">
        <f t="shared" si="520"/>
        <v>1.0416667035315186E-2</v>
      </c>
    </row>
    <row r="2670" spans="3:35">
      <c r="C2670" s="246" t="s">
        <v>1138</v>
      </c>
      <c r="D2670" s="246" t="s">
        <v>1139</v>
      </c>
      <c r="E2670" s="246" t="s">
        <v>1155</v>
      </c>
      <c r="F2670" s="246" t="s">
        <v>1156</v>
      </c>
      <c r="G2670" s="246">
        <v>2019</v>
      </c>
      <c r="H2670" s="246">
        <v>6</v>
      </c>
      <c r="I2670" s="246">
        <v>26</v>
      </c>
      <c r="J2670" s="246">
        <v>2</v>
      </c>
      <c r="K2670" s="246" t="s">
        <v>1157</v>
      </c>
      <c r="L2670" s="247">
        <v>6</v>
      </c>
      <c r="M2670" s="246">
        <v>297111</v>
      </c>
      <c r="N2670" s="246">
        <v>2726731</v>
      </c>
      <c r="O2670" s="246">
        <v>12</v>
      </c>
      <c r="P2670" s="246">
        <v>25</v>
      </c>
      <c r="Q2670" s="246">
        <v>0</v>
      </c>
      <c r="R2670" s="246"/>
      <c r="S2670" s="246" t="s">
        <v>90</v>
      </c>
      <c r="T2670" s="246" t="s">
        <v>32</v>
      </c>
      <c r="U2670" s="246"/>
      <c r="V2670" t="str">
        <f>INDEX(樣區!H:H,MATCH(F2670,樣區!E:E,0))</f>
        <v>4月,6月</v>
      </c>
      <c r="W2670" s="3" t="str">
        <f t="shared" si="512"/>
        <v>Y</v>
      </c>
      <c r="X2670" s="3" t="str">
        <f t="shared" si="513"/>
        <v/>
      </c>
      <c r="Y2670" s="3" t="str">
        <f t="shared" si="514"/>
        <v>時間太晚</v>
      </c>
      <c r="Z2670" s="3" t="str">
        <f t="shared" si="515"/>
        <v/>
      </c>
      <c r="AA2670" s="3" t="str">
        <f t="shared" si="516"/>
        <v/>
      </c>
      <c r="AB2670" s="249" t="str">
        <f t="shared" si="517"/>
        <v/>
      </c>
      <c r="AC2670" s="3" t="str">
        <f t="shared" si="518"/>
        <v/>
      </c>
      <c r="AD2670" s="5" t="str">
        <f t="shared" si="524"/>
        <v/>
      </c>
      <c r="AE2670" s="3" t="str">
        <f t="shared" si="519"/>
        <v/>
      </c>
      <c r="AF2670" s="3"/>
      <c r="AH2670">
        <f>MATCH(ROUND(M2670,0)&amp;ROUND(N2670,0),樣點!N:N,0)</f>
        <v>1962</v>
      </c>
      <c r="AI2670" s="5" t="str">
        <f t="shared" si="520"/>
        <v/>
      </c>
    </row>
    <row r="2671" spans="3:35">
      <c r="C2671" s="246" t="s">
        <v>1138</v>
      </c>
      <c r="D2671" s="246" t="s">
        <v>1139</v>
      </c>
      <c r="E2671" s="246" t="s">
        <v>1158</v>
      </c>
      <c r="F2671" s="246" t="s">
        <v>1159</v>
      </c>
      <c r="G2671" s="246">
        <v>2019</v>
      </c>
      <c r="H2671" s="246">
        <v>5</v>
      </c>
      <c r="I2671" s="246">
        <v>26</v>
      </c>
      <c r="J2671" s="246">
        <v>1</v>
      </c>
      <c r="K2671" s="246" t="s">
        <v>1154</v>
      </c>
      <c r="L2671" s="247">
        <v>1</v>
      </c>
      <c r="M2671" s="246">
        <v>311498</v>
      </c>
      <c r="N2671" s="246">
        <v>2711766</v>
      </c>
      <c r="O2671" s="246">
        <v>12</v>
      </c>
      <c r="P2671" s="246">
        <v>7</v>
      </c>
      <c r="Q2671" s="246">
        <v>0</v>
      </c>
      <c r="R2671" s="246"/>
      <c r="S2671" s="246" t="s">
        <v>90</v>
      </c>
      <c r="T2671" s="246" t="s">
        <v>32</v>
      </c>
      <c r="U2671" s="246"/>
      <c r="V2671" t="str">
        <f>INDEX(樣區!H:H,MATCH(F2671,樣區!E:E,0))</f>
        <v>4月,6月</v>
      </c>
      <c r="W2671" s="3" t="str">
        <f t="shared" si="512"/>
        <v>Y</v>
      </c>
      <c r="X2671" s="3" t="str">
        <f t="shared" si="513"/>
        <v/>
      </c>
      <c r="Y2671" s="3" t="str">
        <f t="shared" si="514"/>
        <v>時間太晚</v>
      </c>
      <c r="Z2671" s="3" t="str">
        <f t="shared" si="515"/>
        <v/>
      </c>
      <c r="AA2671" s="3" t="str">
        <f t="shared" si="516"/>
        <v/>
      </c>
      <c r="AB2671" s="249" t="str">
        <f t="shared" si="517"/>
        <v/>
      </c>
      <c r="AC2671" s="3" t="str">
        <f t="shared" si="518"/>
        <v/>
      </c>
      <c r="AD2671" s="5" t="str">
        <f t="shared" si="524"/>
        <v/>
      </c>
      <c r="AE2671" s="3" t="str">
        <f t="shared" si="519"/>
        <v/>
      </c>
      <c r="AF2671" s="3"/>
      <c r="AH2671">
        <f>MATCH(ROUND(M2671,0)&amp;ROUND(N2671,0),樣點!N:N,0)</f>
        <v>1996</v>
      </c>
      <c r="AI2671" s="5">
        <f t="shared" si="520"/>
        <v>6.2499999767169356E-3</v>
      </c>
    </row>
    <row r="2672" spans="3:35">
      <c r="C2672" s="246" t="s">
        <v>1138</v>
      </c>
      <c r="D2672" s="246" t="s">
        <v>1139</v>
      </c>
      <c r="E2672" s="246" t="s">
        <v>1158</v>
      </c>
      <c r="F2672" s="246" t="s">
        <v>1159</v>
      </c>
      <c r="G2672" s="246">
        <v>2019</v>
      </c>
      <c r="H2672" s="246">
        <v>5</v>
      </c>
      <c r="I2672" s="246">
        <v>26</v>
      </c>
      <c r="J2672" s="246">
        <v>1</v>
      </c>
      <c r="K2672" s="246" t="s">
        <v>1154</v>
      </c>
      <c r="L2672" s="247">
        <v>2</v>
      </c>
      <c r="M2672" s="246">
        <v>311686</v>
      </c>
      <c r="N2672" s="246">
        <v>2700684</v>
      </c>
      <c r="O2672" s="246">
        <v>12</v>
      </c>
      <c r="P2672" s="246">
        <v>16</v>
      </c>
      <c r="Q2672" s="246">
        <v>0</v>
      </c>
      <c r="R2672" s="246"/>
      <c r="S2672" s="246" t="s">
        <v>90</v>
      </c>
      <c r="T2672" s="246" t="s">
        <v>50</v>
      </c>
      <c r="U2672" s="246"/>
      <c r="V2672" t="str">
        <f>INDEX(樣區!H:H,MATCH(F2672,樣區!E:E,0))</f>
        <v>4月,6月</v>
      </c>
      <c r="W2672" s="3" t="str">
        <f t="shared" si="512"/>
        <v>N</v>
      </c>
      <c r="X2672" s="3" t="str">
        <f t="shared" si="513"/>
        <v/>
      </c>
      <c r="Y2672" s="3" t="str">
        <f t="shared" si="514"/>
        <v>時間太晚</v>
      </c>
      <c r="Z2672" s="3" t="str">
        <f t="shared" si="515"/>
        <v/>
      </c>
      <c r="AA2672" s="3" t="str">
        <f t="shared" si="516"/>
        <v/>
      </c>
      <c r="AB2672" s="2" t="str">
        <f t="shared" si="517"/>
        <v/>
      </c>
      <c r="AC2672" s="3" t="str">
        <f t="shared" si="518"/>
        <v/>
      </c>
      <c r="AD2672" s="5" t="str">
        <f>IF(ISBLANK(O2672),"需記錄時間",IFERROR(IF((AI2672-TIME(0,5,59))&lt;0,"需計滿6分鍾",""),""))</f>
        <v/>
      </c>
      <c r="AE2672" s="3" t="str">
        <f t="shared" si="519"/>
        <v/>
      </c>
      <c r="AF2672" s="3"/>
      <c r="AH2672" t="e">
        <f>MATCH(ROUND(M2672,0)&amp;ROUND(N2672,0),樣點!N:N,0)</f>
        <v>#N/A</v>
      </c>
      <c r="AI2672" s="5">
        <f t="shared" si="520"/>
        <v>7.6388890156522393E-3</v>
      </c>
    </row>
    <row r="2673" spans="3:35">
      <c r="C2673" s="246" t="s">
        <v>1138</v>
      </c>
      <c r="D2673" s="246" t="s">
        <v>1139</v>
      </c>
      <c r="E2673" s="246" t="s">
        <v>1158</v>
      </c>
      <c r="F2673" s="246" t="s">
        <v>1159</v>
      </c>
      <c r="G2673" s="246">
        <v>2019</v>
      </c>
      <c r="H2673" s="246">
        <v>5</v>
      </c>
      <c r="I2673" s="246">
        <v>26</v>
      </c>
      <c r="J2673" s="246">
        <v>1</v>
      </c>
      <c r="K2673" s="246" t="s">
        <v>1154</v>
      </c>
      <c r="L2673" s="247">
        <v>3</v>
      </c>
      <c r="M2673" s="246">
        <v>311845</v>
      </c>
      <c r="N2673" s="246">
        <v>2711542</v>
      </c>
      <c r="O2673" s="246">
        <v>12</v>
      </c>
      <c r="P2673" s="246">
        <v>27</v>
      </c>
      <c r="Q2673" s="246">
        <v>0</v>
      </c>
      <c r="R2673" s="246"/>
      <c r="S2673" s="246" t="s">
        <v>90</v>
      </c>
      <c r="T2673" s="246" t="s">
        <v>32</v>
      </c>
      <c r="U2673" s="246"/>
      <c r="V2673" t="str">
        <f>INDEX(樣區!H:H,MATCH(F2673,樣區!E:E,0))</f>
        <v>4月,6月</v>
      </c>
      <c r="W2673" s="3" t="str">
        <f t="shared" si="512"/>
        <v>Y</v>
      </c>
      <c r="X2673" s="3" t="str">
        <f t="shared" si="513"/>
        <v/>
      </c>
      <c r="Y2673" s="3" t="str">
        <f t="shared" si="514"/>
        <v>時間太晚</v>
      </c>
      <c r="Z2673" s="3" t="str">
        <f t="shared" si="515"/>
        <v/>
      </c>
      <c r="AA2673" s="3" t="str">
        <f t="shared" si="516"/>
        <v/>
      </c>
      <c r="AB2673" s="249" t="str">
        <f t="shared" si="517"/>
        <v/>
      </c>
      <c r="AC2673" s="3" t="str">
        <f t="shared" si="518"/>
        <v/>
      </c>
      <c r="AD2673" s="5" t="str">
        <f t="shared" ref="AD2673:AD2677" si="525">IF(ISBLANK(O2673),"需記錄時間",IFERROR(IF((AI2673-TIME(0,5,59))&lt;0,"需計滿6分鐘",""),""))</f>
        <v/>
      </c>
      <c r="AE2673" s="3" t="str">
        <f t="shared" si="519"/>
        <v/>
      </c>
      <c r="AF2673" s="3"/>
      <c r="AH2673">
        <f>MATCH(ROUND(M2673,0)&amp;ROUND(N2673,0),樣點!N:N,0)</f>
        <v>1998</v>
      </c>
      <c r="AI2673" s="5">
        <f t="shared" si="520"/>
        <v>9.0277770068496466E-3</v>
      </c>
    </row>
    <row r="2674" spans="3:35">
      <c r="C2674" s="246" t="s">
        <v>1138</v>
      </c>
      <c r="D2674" s="246" t="s">
        <v>1139</v>
      </c>
      <c r="E2674" s="246" t="s">
        <v>1158</v>
      </c>
      <c r="F2674" s="246" t="s">
        <v>1159</v>
      </c>
      <c r="G2674" s="246">
        <v>2019</v>
      </c>
      <c r="H2674" s="246">
        <v>5</v>
      </c>
      <c r="I2674" s="246">
        <v>26</v>
      </c>
      <c r="J2674" s="246">
        <v>1</v>
      </c>
      <c r="K2674" s="246" t="s">
        <v>1154</v>
      </c>
      <c r="L2674" s="247">
        <v>4</v>
      </c>
      <c r="M2674" s="246">
        <v>312058</v>
      </c>
      <c r="N2674" s="246">
        <v>2711514</v>
      </c>
      <c r="O2674" s="246">
        <v>12</v>
      </c>
      <c r="P2674" s="246">
        <v>40</v>
      </c>
      <c r="Q2674" s="246">
        <v>0</v>
      </c>
      <c r="R2674" s="246"/>
      <c r="S2674" s="246" t="s">
        <v>90</v>
      </c>
      <c r="T2674" s="246" t="s">
        <v>32</v>
      </c>
      <c r="U2674" s="246"/>
      <c r="V2674" t="str">
        <f>INDEX(樣區!H:H,MATCH(F2674,樣區!E:E,0))</f>
        <v>4月,6月</v>
      </c>
      <c r="W2674" s="3" t="str">
        <f t="shared" si="512"/>
        <v>Y</v>
      </c>
      <c r="X2674" s="3" t="str">
        <f t="shared" si="513"/>
        <v/>
      </c>
      <c r="Y2674" s="3" t="str">
        <f t="shared" si="514"/>
        <v>時間太晚</v>
      </c>
      <c r="Z2674" s="3" t="str">
        <f t="shared" si="515"/>
        <v/>
      </c>
      <c r="AA2674" s="3" t="str">
        <f t="shared" si="516"/>
        <v/>
      </c>
      <c r="AB2674" s="249" t="str">
        <f t="shared" si="517"/>
        <v/>
      </c>
      <c r="AC2674" s="3" t="str">
        <f t="shared" si="518"/>
        <v/>
      </c>
      <c r="AD2674" s="5" t="str">
        <f t="shared" si="525"/>
        <v/>
      </c>
      <c r="AE2674" s="3" t="str">
        <f t="shared" si="519"/>
        <v/>
      </c>
      <c r="AF2674" s="3"/>
      <c r="AH2674">
        <f>MATCH(ROUND(M2674,0)&amp;ROUND(N2674,0),樣點!N:N,0)</f>
        <v>1999</v>
      </c>
      <c r="AI2674" s="5">
        <f t="shared" si="520"/>
        <v>7.6388890156522393E-3</v>
      </c>
    </row>
    <row r="2675" spans="3:35">
      <c r="C2675" s="246" t="s">
        <v>1138</v>
      </c>
      <c r="D2675" s="246" t="s">
        <v>1139</v>
      </c>
      <c r="E2675" s="246" t="s">
        <v>1158</v>
      </c>
      <c r="F2675" s="246" t="s">
        <v>1159</v>
      </c>
      <c r="G2675" s="246">
        <v>2019</v>
      </c>
      <c r="H2675" s="246">
        <v>5</v>
      </c>
      <c r="I2675" s="246">
        <v>26</v>
      </c>
      <c r="J2675" s="246">
        <v>1</v>
      </c>
      <c r="K2675" s="246" t="s">
        <v>1154</v>
      </c>
      <c r="L2675" s="247">
        <v>5</v>
      </c>
      <c r="M2675" s="246">
        <v>312016</v>
      </c>
      <c r="N2675" s="246">
        <v>2711278</v>
      </c>
      <c r="O2675" s="246">
        <v>12</v>
      </c>
      <c r="P2675" s="246">
        <v>51</v>
      </c>
      <c r="Q2675" s="246">
        <v>0</v>
      </c>
      <c r="R2675" s="246"/>
      <c r="S2675" s="246" t="s">
        <v>90</v>
      </c>
      <c r="T2675" s="246" t="s">
        <v>32</v>
      </c>
      <c r="U2675" s="246"/>
      <c r="V2675" t="str">
        <f>INDEX(樣區!H:H,MATCH(F2675,樣區!E:E,0))</f>
        <v>4月,6月</v>
      </c>
      <c r="W2675" s="3" t="str">
        <f t="shared" si="512"/>
        <v>Y</v>
      </c>
      <c r="X2675" s="3" t="str">
        <f t="shared" si="513"/>
        <v/>
      </c>
      <c r="Y2675" s="3" t="str">
        <f t="shared" si="514"/>
        <v>時間太晚</v>
      </c>
      <c r="Z2675" s="3" t="str">
        <f t="shared" si="515"/>
        <v/>
      </c>
      <c r="AA2675" s="3" t="str">
        <f t="shared" si="516"/>
        <v/>
      </c>
      <c r="AB2675" s="249" t="str">
        <f t="shared" si="517"/>
        <v/>
      </c>
      <c r="AC2675" s="3" t="str">
        <f t="shared" si="518"/>
        <v/>
      </c>
      <c r="AD2675" s="5" t="str">
        <f t="shared" si="525"/>
        <v/>
      </c>
      <c r="AE2675" s="3" t="str">
        <f t="shared" si="519"/>
        <v/>
      </c>
      <c r="AF2675" s="3"/>
      <c r="AH2675">
        <f>MATCH(ROUND(M2675,0)&amp;ROUND(N2675,0),樣點!N:N,0)</f>
        <v>2000</v>
      </c>
      <c r="AI2675" s="5">
        <f t="shared" si="520"/>
        <v>5.555555981118232E-3</v>
      </c>
    </row>
    <row r="2676" spans="3:35">
      <c r="C2676" s="246" t="s">
        <v>1138</v>
      </c>
      <c r="D2676" s="246" t="s">
        <v>1139</v>
      </c>
      <c r="E2676" s="246" t="s">
        <v>1158</v>
      </c>
      <c r="F2676" s="246" t="s">
        <v>1159</v>
      </c>
      <c r="G2676" s="246">
        <v>2019</v>
      </c>
      <c r="H2676" s="246">
        <v>5</v>
      </c>
      <c r="I2676" s="246">
        <v>26</v>
      </c>
      <c r="J2676" s="246">
        <v>1</v>
      </c>
      <c r="K2676" s="246" t="s">
        <v>1154</v>
      </c>
      <c r="L2676" s="247">
        <v>6</v>
      </c>
      <c r="M2676" s="246">
        <v>312182</v>
      </c>
      <c r="N2676" s="246">
        <v>2711154</v>
      </c>
      <c r="O2676" s="246">
        <v>12</v>
      </c>
      <c r="P2676" s="246">
        <v>59</v>
      </c>
      <c r="Q2676" s="246">
        <v>0</v>
      </c>
      <c r="R2676" s="246"/>
      <c r="S2676" s="246" t="s">
        <v>90</v>
      </c>
      <c r="T2676" s="246" t="s">
        <v>32</v>
      </c>
      <c r="U2676" s="246"/>
      <c r="V2676" t="str">
        <f>INDEX(樣區!H:H,MATCH(F2676,樣區!E:E,0))</f>
        <v>4月,6月</v>
      </c>
      <c r="W2676" s="3" t="str">
        <f t="shared" si="512"/>
        <v>Y</v>
      </c>
      <c r="X2676" s="3" t="str">
        <f t="shared" si="513"/>
        <v/>
      </c>
      <c r="Y2676" s="3" t="str">
        <f t="shared" si="514"/>
        <v>時間太晚</v>
      </c>
      <c r="Z2676" s="3" t="str">
        <f t="shared" si="515"/>
        <v/>
      </c>
      <c r="AA2676" s="3" t="str">
        <f t="shared" si="516"/>
        <v/>
      </c>
      <c r="AB2676" s="249" t="str">
        <f t="shared" si="517"/>
        <v/>
      </c>
      <c r="AC2676" s="3" t="str">
        <f t="shared" si="518"/>
        <v/>
      </c>
      <c r="AD2676" s="5" t="str">
        <f t="shared" si="525"/>
        <v/>
      </c>
      <c r="AE2676" s="3" t="str">
        <f t="shared" si="519"/>
        <v/>
      </c>
      <c r="AF2676" s="3"/>
      <c r="AH2676">
        <f>MATCH(ROUND(M2676,0)&amp;ROUND(N2676,0),樣點!N:N,0)</f>
        <v>2001</v>
      </c>
      <c r="AI2676" s="5" t="str">
        <f t="shared" si="520"/>
        <v/>
      </c>
    </row>
    <row r="2677" spans="3:35">
      <c r="C2677" s="246" t="s">
        <v>1138</v>
      </c>
      <c r="D2677" s="246" t="s">
        <v>1139</v>
      </c>
      <c r="E2677" s="246" t="s">
        <v>1158</v>
      </c>
      <c r="F2677" s="246" t="s">
        <v>1159</v>
      </c>
      <c r="G2677" s="246">
        <v>2019</v>
      </c>
      <c r="H2677" s="246">
        <v>6</v>
      </c>
      <c r="I2677" s="246">
        <v>17</v>
      </c>
      <c r="J2677" s="246">
        <v>2</v>
      </c>
      <c r="K2677" s="246" t="s">
        <v>1154</v>
      </c>
      <c r="L2677" s="247">
        <v>1</v>
      </c>
      <c r="M2677" s="246">
        <v>311498</v>
      </c>
      <c r="N2677" s="246">
        <v>2711766</v>
      </c>
      <c r="O2677" s="246">
        <v>11</v>
      </c>
      <c r="P2677" s="246">
        <v>1</v>
      </c>
      <c r="Q2677" s="246">
        <v>0</v>
      </c>
      <c r="R2677" s="246"/>
      <c r="S2677" s="246" t="s">
        <v>90</v>
      </c>
      <c r="T2677" s="246" t="s">
        <v>32</v>
      </c>
      <c r="U2677" s="246"/>
      <c r="V2677" t="str">
        <f>INDEX(樣區!H:H,MATCH(F2677,樣區!E:E,0))</f>
        <v>4月,6月</v>
      </c>
      <c r="W2677" s="3" t="str">
        <f t="shared" si="512"/>
        <v>Y</v>
      </c>
      <c r="X2677" s="3" t="str">
        <f t="shared" si="513"/>
        <v/>
      </c>
      <c r="Y2677" s="3" t="str">
        <f t="shared" si="514"/>
        <v>時間太晚</v>
      </c>
      <c r="Z2677" s="3" t="str">
        <f t="shared" si="515"/>
        <v/>
      </c>
      <c r="AA2677" s="3" t="str">
        <f t="shared" si="516"/>
        <v/>
      </c>
      <c r="AB2677" s="249" t="str">
        <f t="shared" si="517"/>
        <v/>
      </c>
      <c r="AC2677" s="3" t="str">
        <f t="shared" si="518"/>
        <v/>
      </c>
      <c r="AD2677" s="5" t="str">
        <f t="shared" si="525"/>
        <v/>
      </c>
      <c r="AE2677" s="3" t="str">
        <f t="shared" si="519"/>
        <v/>
      </c>
      <c r="AF2677" s="3"/>
      <c r="AH2677">
        <f>MATCH(ROUND(M2677,0)&amp;ROUND(N2677,0),樣點!N:N,0)</f>
        <v>1996</v>
      </c>
      <c r="AI2677" s="5">
        <f t="shared" si="520"/>
        <v>4.8611109959892929E-3</v>
      </c>
    </row>
    <row r="2678" spans="3:35">
      <c r="C2678" s="246" t="s">
        <v>1138</v>
      </c>
      <c r="D2678" s="246" t="s">
        <v>1139</v>
      </c>
      <c r="E2678" s="246" t="s">
        <v>1158</v>
      </c>
      <c r="F2678" s="246" t="s">
        <v>1159</v>
      </c>
      <c r="G2678" s="246">
        <v>2019</v>
      </c>
      <c r="H2678" s="246">
        <v>6</v>
      </c>
      <c r="I2678" s="246">
        <v>17</v>
      </c>
      <c r="J2678" s="246">
        <v>2</v>
      </c>
      <c r="K2678" s="246" t="s">
        <v>1154</v>
      </c>
      <c r="L2678" s="247">
        <v>2</v>
      </c>
      <c r="M2678" s="246">
        <v>311686</v>
      </c>
      <c r="N2678" s="246">
        <v>2700684</v>
      </c>
      <c r="O2678" s="246">
        <v>11</v>
      </c>
      <c r="P2678" s="246">
        <v>8</v>
      </c>
      <c r="Q2678" s="246">
        <v>0</v>
      </c>
      <c r="R2678" s="246"/>
      <c r="S2678" s="246" t="s">
        <v>90</v>
      </c>
      <c r="T2678" s="246" t="s">
        <v>50</v>
      </c>
      <c r="U2678" s="246"/>
      <c r="V2678" t="str">
        <f>INDEX(樣區!H:H,MATCH(F2678,樣區!E:E,0))</f>
        <v>4月,6月</v>
      </c>
      <c r="W2678" s="3" t="str">
        <f t="shared" si="512"/>
        <v>N</v>
      </c>
      <c r="X2678" s="3" t="str">
        <f t="shared" si="513"/>
        <v/>
      </c>
      <c r="Y2678" s="3" t="str">
        <f t="shared" si="514"/>
        <v>時間太晚</v>
      </c>
      <c r="Z2678" s="3" t="str">
        <f t="shared" si="515"/>
        <v/>
      </c>
      <c r="AA2678" s="3" t="str">
        <f t="shared" si="516"/>
        <v/>
      </c>
      <c r="AB2678" s="2" t="str">
        <f t="shared" si="517"/>
        <v/>
      </c>
      <c r="AC2678" s="3" t="str">
        <f t="shared" si="518"/>
        <v/>
      </c>
      <c r="AD2678" s="5" t="str">
        <f>IF(ISBLANK(O2678),"需記錄時間",IFERROR(IF((AI2678-TIME(0,5,59))&lt;0,"需計滿6分鍾",""),""))</f>
        <v/>
      </c>
      <c r="AE2678" s="3" t="str">
        <f t="shared" si="519"/>
        <v/>
      </c>
      <c r="AF2678" s="3"/>
      <c r="AH2678" t="e">
        <f>MATCH(ROUND(M2678,0)&amp;ROUND(N2678,0),樣點!N:N,0)</f>
        <v>#N/A</v>
      </c>
      <c r="AI2678" s="5">
        <f t="shared" si="520"/>
        <v>5.555555981118232E-3</v>
      </c>
    </row>
    <row r="2679" spans="3:35">
      <c r="C2679" s="246" t="s">
        <v>1138</v>
      </c>
      <c r="D2679" s="246" t="s">
        <v>1139</v>
      </c>
      <c r="E2679" s="246" t="s">
        <v>1158</v>
      </c>
      <c r="F2679" s="246" t="s">
        <v>1159</v>
      </c>
      <c r="G2679" s="246">
        <v>2019</v>
      </c>
      <c r="H2679" s="246">
        <v>6</v>
      </c>
      <c r="I2679" s="246">
        <v>17</v>
      </c>
      <c r="J2679" s="246">
        <v>2</v>
      </c>
      <c r="K2679" s="246" t="s">
        <v>1154</v>
      </c>
      <c r="L2679" s="247">
        <v>3</v>
      </c>
      <c r="M2679" s="246">
        <v>311845</v>
      </c>
      <c r="N2679" s="246">
        <v>2711542</v>
      </c>
      <c r="O2679" s="246">
        <v>11</v>
      </c>
      <c r="P2679" s="246">
        <v>16</v>
      </c>
      <c r="Q2679" s="246">
        <v>0</v>
      </c>
      <c r="R2679" s="246"/>
      <c r="S2679" s="246" t="s">
        <v>90</v>
      </c>
      <c r="T2679" s="246" t="s">
        <v>32</v>
      </c>
      <c r="U2679" s="246"/>
      <c r="V2679" t="str">
        <f>INDEX(樣區!H:H,MATCH(F2679,樣區!E:E,0))</f>
        <v>4月,6月</v>
      </c>
      <c r="W2679" s="3" t="str">
        <f t="shared" si="512"/>
        <v>Y</v>
      </c>
      <c r="X2679" s="3" t="str">
        <f t="shared" si="513"/>
        <v/>
      </c>
      <c r="Y2679" s="3" t="str">
        <f t="shared" si="514"/>
        <v>時間太晚</v>
      </c>
      <c r="Z2679" s="3" t="str">
        <f t="shared" si="515"/>
        <v/>
      </c>
      <c r="AA2679" s="3" t="str">
        <f t="shared" si="516"/>
        <v/>
      </c>
      <c r="AB2679" s="249" t="str">
        <f t="shared" si="517"/>
        <v/>
      </c>
      <c r="AC2679" s="3" t="str">
        <f t="shared" si="518"/>
        <v/>
      </c>
      <c r="AD2679" s="5" t="str">
        <f t="shared" ref="AD2679:AD2706" si="526">IF(ISBLANK(O2679),"需記錄時間",IFERROR(IF((AI2679-TIME(0,5,59))&lt;0,"需計滿6分鐘",""),""))</f>
        <v/>
      </c>
      <c r="AE2679" s="3" t="str">
        <f t="shared" si="519"/>
        <v/>
      </c>
      <c r="AF2679" s="3"/>
      <c r="AH2679">
        <f>MATCH(ROUND(M2679,0)&amp;ROUND(N2679,0),樣點!N:N,0)</f>
        <v>1998</v>
      </c>
      <c r="AI2679" s="5">
        <f t="shared" si="520"/>
        <v>6.2499999767169356E-3</v>
      </c>
    </row>
    <row r="2680" spans="3:35">
      <c r="C2680" s="246" t="s">
        <v>1138</v>
      </c>
      <c r="D2680" s="246" t="s">
        <v>1139</v>
      </c>
      <c r="E2680" s="246" t="s">
        <v>1158</v>
      </c>
      <c r="F2680" s="246" t="s">
        <v>1159</v>
      </c>
      <c r="G2680" s="246">
        <v>2019</v>
      </c>
      <c r="H2680" s="246">
        <v>6</v>
      </c>
      <c r="I2680" s="246">
        <v>17</v>
      </c>
      <c r="J2680" s="246">
        <v>2</v>
      </c>
      <c r="K2680" s="246" t="s">
        <v>1154</v>
      </c>
      <c r="L2680" s="247">
        <v>4</v>
      </c>
      <c r="M2680" s="246">
        <v>312058</v>
      </c>
      <c r="N2680" s="246">
        <v>2711514</v>
      </c>
      <c r="O2680" s="246">
        <v>11</v>
      </c>
      <c r="P2680" s="246">
        <v>25</v>
      </c>
      <c r="Q2680" s="246">
        <v>0</v>
      </c>
      <c r="R2680" s="246"/>
      <c r="S2680" s="246" t="s">
        <v>90</v>
      </c>
      <c r="T2680" s="246" t="s">
        <v>32</v>
      </c>
      <c r="U2680" s="246"/>
      <c r="V2680" t="str">
        <f>INDEX(樣區!H:H,MATCH(F2680,樣區!E:E,0))</f>
        <v>4月,6月</v>
      </c>
      <c r="W2680" s="3" t="str">
        <f t="shared" si="512"/>
        <v>Y</v>
      </c>
      <c r="X2680" s="3" t="str">
        <f t="shared" si="513"/>
        <v/>
      </c>
      <c r="Y2680" s="3" t="str">
        <f t="shared" si="514"/>
        <v>時間太晚</v>
      </c>
      <c r="Z2680" s="3" t="str">
        <f t="shared" si="515"/>
        <v/>
      </c>
      <c r="AA2680" s="3" t="str">
        <f t="shared" si="516"/>
        <v/>
      </c>
      <c r="AB2680" s="249" t="str">
        <f t="shared" si="517"/>
        <v/>
      </c>
      <c r="AC2680" s="3" t="str">
        <f t="shared" si="518"/>
        <v/>
      </c>
      <c r="AD2680" s="5" t="str">
        <f t="shared" si="526"/>
        <v/>
      </c>
      <c r="AE2680" s="3" t="str">
        <f t="shared" si="519"/>
        <v/>
      </c>
      <c r="AF2680" s="3"/>
      <c r="AH2680">
        <f>MATCH(ROUND(M2680,0)&amp;ROUND(N2680,0),樣點!N:N,0)</f>
        <v>1999</v>
      </c>
      <c r="AI2680" s="5">
        <f t="shared" si="520"/>
        <v>6.2500000349245965E-3</v>
      </c>
    </row>
    <row r="2681" spans="3:35">
      <c r="C2681" s="246" t="s">
        <v>1138</v>
      </c>
      <c r="D2681" s="246" t="s">
        <v>1139</v>
      </c>
      <c r="E2681" s="246" t="s">
        <v>1158</v>
      </c>
      <c r="F2681" s="246" t="s">
        <v>1159</v>
      </c>
      <c r="G2681" s="246">
        <v>2019</v>
      </c>
      <c r="H2681" s="246">
        <v>6</v>
      </c>
      <c r="I2681" s="246">
        <v>17</v>
      </c>
      <c r="J2681" s="246">
        <v>2</v>
      </c>
      <c r="K2681" s="246" t="s">
        <v>1154</v>
      </c>
      <c r="L2681" s="247">
        <v>5</v>
      </c>
      <c r="M2681" s="246">
        <v>312016</v>
      </c>
      <c r="N2681" s="246">
        <v>2711278</v>
      </c>
      <c r="O2681" s="246">
        <v>11</v>
      </c>
      <c r="P2681" s="246">
        <v>34</v>
      </c>
      <c r="Q2681" s="246">
        <v>0</v>
      </c>
      <c r="R2681" s="246"/>
      <c r="S2681" s="246" t="s">
        <v>90</v>
      </c>
      <c r="T2681" s="246" t="s">
        <v>32</v>
      </c>
      <c r="U2681" s="246"/>
      <c r="V2681" t="str">
        <f>INDEX(樣區!H:H,MATCH(F2681,樣區!E:E,0))</f>
        <v>4月,6月</v>
      </c>
      <c r="W2681" s="3" t="str">
        <f t="shared" si="512"/>
        <v>Y</v>
      </c>
      <c r="X2681" s="3" t="str">
        <f t="shared" si="513"/>
        <v/>
      </c>
      <c r="Y2681" s="3" t="str">
        <f t="shared" si="514"/>
        <v>時間太晚</v>
      </c>
      <c r="Z2681" s="3" t="str">
        <f t="shared" si="515"/>
        <v/>
      </c>
      <c r="AA2681" s="3" t="str">
        <f t="shared" si="516"/>
        <v/>
      </c>
      <c r="AB2681" s="249" t="str">
        <f t="shared" si="517"/>
        <v/>
      </c>
      <c r="AC2681" s="3" t="str">
        <f t="shared" si="518"/>
        <v/>
      </c>
      <c r="AD2681" s="5" t="str">
        <f t="shared" si="526"/>
        <v/>
      </c>
      <c r="AE2681" s="3" t="str">
        <f t="shared" si="519"/>
        <v/>
      </c>
      <c r="AF2681" s="3"/>
      <c r="AH2681">
        <f>MATCH(ROUND(M2681,0)&amp;ROUND(N2681,0),樣點!N:N,0)</f>
        <v>2000</v>
      </c>
      <c r="AI2681" s="5">
        <f t="shared" si="520"/>
        <v>6.2499999767169356E-3</v>
      </c>
    </row>
    <row r="2682" spans="3:35">
      <c r="C2682" s="246" t="s">
        <v>1138</v>
      </c>
      <c r="D2682" s="246" t="s">
        <v>1139</v>
      </c>
      <c r="E2682" s="246" t="s">
        <v>1158</v>
      </c>
      <c r="F2682" s="246" t="s">
        <v>1159</v>
      </c>
      <c r="G2682" s="246">
        <v>2019</v>
      </c>
      <c r="H2682" s="246">
        <v>6</v>
      </c>
      <c r="I2682" s="246">
        <v>17</v>
      </c>
      <c r="J2682" s="246">
        <v>2</v>
      </c>
      <c r="K2682" s="246" t="s">
        <v>1154</v>
      </c>
      <c r="L2682" s="247">
        <v>6</v>
      </c>
      <c r="M2682" s="246">
        <v>312182</v>
      </c>
      <c r="N2682" s="246">
        <v>2711154</v>
      </c>
      <c r="O2682" s="246">
        <v>11</v>
      </c>
      <c r="P2682" s="246">
        <v>43</v>
      </c>
      <c r="Q2682" s="246">
        <v>0</v>
      </c>
      <c r="R2682" s="246"/>
      <c r="S2682" s="246" t="s">
        <v>90</v>
      </c>
      <c r="T2682" s="246" t="s">
        <v>32</v>
      </c>
      <c r="U2682" s="246"/>
      <c r="V2682" t="str">
        <f>INDEX(樣區!H:H,MATCH(F2682,樣區!E:E,0))</f>
        <v>4月,6月</v>
      </c>
      <c r="W2682" s="3" t="str">
        <f t="shared" si="512"/>
        <v>Y</v>
      </c>
      <c r="X2682" s="3" t="str">
        <f t="shared" si="513"/>
        <v/>
      </c>
      <c r="Y2682" s="3" t="str">
        <f t="shared" si="514"/>
        <v>時間太晚</v>
      </c>
      <c r="Z2682" s="3" t="str">
        <f t="shared" si="515"/>
        <v/>
      </c>
      <c r="AA2682" s="3" t="str">
        <f t="shared" si="516"/>
        <v/>
      </c>
      <c r="AB2682" s="249" t="str">
        <f t="shared" si="517"/>
        <v/>
      </c>
      <c r="AC2682" s="3" t="str">
        <f t="shared" si="518"/>
        <v/>
      </c>
      <c r="AD2682" s="5" t="str">
        <f t="shared" si="526"/>
        <v/>
      </c>
      <c r="AE2682" s="3" t="str">
        <f t="shared" si="519"/>
        <v/>
      </c>
      <c r="AF2682" s="3"/>
      <c r="AH2682">
        <f>MATCH(ROUND(M2682,0)&amp;ROUND(N2682,0),樣點!N:N,0)</f>
        <v>2001</v>
      </c>
      <c r="AI2682" s="5" t="str">
        <f t="shared" si="520"/>
        <v/>
      </c>
    </row>
    <row r="2683" spans="3:35">
      <c r="C2683" s="246" t="s">
        <v>1138</v>
      </c>
      <c r="D2683" s="246" t="s">
        <v>1139</v>
      </c>
      <c r="E2683" s="246" t="s">
        <v>1160</v>
      </c>
      <c r="F2683" s="246" t="s">
        <v>1161</v>
      </c>
      <c r="G2683" s="246">
        <v>2019</v>
      </c>
      <c r="H2683" s="246">
        <v>5</v>
      </c>
      <c r="I2683" s="246">
        <v>21</v>
      </c>
      <c r="J2683" s="246">
        <v>1</v>
      </c>
      <c r="K2683" s="246" t="s">
        <v>1162</v>
      </c>
      <c r="L2683" s="247">
        <v>1</v>
      </c>
      <c r="M2683" s="246">
        <v>293735</v>
      </c>
      <c r="N2683" s="246">
        <v>2720265</v>
      </c>
      <c r="O2683" s="246">
        <v>13</v>
      </c>
      <c r="P2683" s="246">
        <v>45</v>
      </c>
      <c r="Q2683" s="246">
        <v>0</v>
      </c>
      <c r="R2683" s="246"/>
      <c r="S2683" s="246" t="s">
        <v>90</v>
      </c>
      <c r="T2683" s="246" t="s">
        <v>32</v>
      </c>
      <c r="U2683" s="248" t="s">
        <v>1163</v>
      </c>
      <c r="V2683" t="str">
        <f>INDEX(樣區!H:H,MATCH(F2683,樣區!E:E,0))</f>
        <v>4月,6月</v>
      </c>
      <c r="W2683" s="3" t="str">
        <f t="shared" si="512"/>
        <v>Y</v>
      </c>
      <c r="X2683" s="3" t="str">
        <f t="shared" si="513"/>
        <v/>
      </c>
      <c r="Y2683" s="3" t="str">
        <f t="shared" si="514"/>
        <v>時間太晚</v>
      </c>
      <c r="Z2683" s="3" t="str">
        <f t="shared" si="515"/>
        <v/>
      </c>
      <c r="AA2683" s="3" t="str">
        <f t="shared" si="516"/>
        <v/>
      </c>
      <c r="AB2683" s="249" t="str">
        <f t="shared" si="517"/>
        <v/>
      </c>
      <c r="AC2683" s="3" t="str">
        <f t="shared" si="518"/>
        <v/>
      </c>
      <c r="AD2683" s="5" t="str">
        <f t="shared" si="526"/>
        <v/>
      </c>
      <c r="AE2683" s="3" t="str">
        <f t="shared" si="519"/>
        <v/>
      </c>
      <c r="AF2683" s="3"/>
      <c r="AH2683">
        <f>MATCH(ROUND(M2683,0)&amp;ROUND(N2683,0),樣點!N:N,0)</f>
        <v>1963</v>
      </c>
      <c r="AI2683" s="5">
        <f t="shared" si="520"/>
        <v>5.5555560393258929E-3</v>
      </c>
    </row>
    <row r="2684" spans="3:35">
      <c r="C2684" s="246" t="s">
        <v>1138</v>
      </c>
      <c r="D2684" s="246" t="s">
        <v>1139</v>
      </c>
      <c r="E2684" s="246" t="s">
        <v>1160</v>
      </c>
      <c r="F2684" s="246" t="s">
        <v>1161</v>
      </c>
      <c r="G2684" s="246">
        <v>2019</v>
      </c>
      <c r="H2684" s="246">
        <v>5</v>
      </c>
      <c r="I2684" s="246">
        <v>21</v>
      </c>
      <c r="J2684" s="246">
        <v>1</v>
      </c>
      <c r="K2684" s="246" t="s">
        <v>1162</v>
      </c>
      <c r="L2684" s="247">
        <v>2</v>
      </c>
      <c r="M2684" s="246">
        <v>293849</v>
      </c>
      <c r="N2684" s="246">
        <v>2720099</v>
      </c>
      <c r="O2684" s="246">
        <v>13</v>
      </c>
      <c r="P2684" s="246">
        <v>53</v>
      </c>
      <c r="Q2684" s="246">
        <v>0</v>
      </c>
      <c r="R2684" s="246"/>
      <c r="S2684" s="246" t="s">
        <v>90</v>
      </c>
      <c r="T2684" s="246" t="s">
        <v>54</v>
      </c>
      <c r="U2684" s="246" t="s">
        <v>1164</v>
      </c>
      <c r="V2684" t="str">
        <f>INDEX(樣區!H:H,MATCH(F2684,樣區!E:E,0))</f>
        <v>4月,6月</v>
      </c>
      <c r="W2684" s="3" t="str">
        <f t="shared" si="512"/>
        <v>Y</v>
      </c>
      <c r="X2684" s="3" t="str">
        <f t="shared" si="513"/>
        <v/>
      </c>
      <c r="Y2684" s="3" t="str">
        <f t="shared" si="514"/>
        <v>時間太晚</v>
      </c>
      <c r="Z2684" s="3" t="str">
        <f t="shared" si="515"/>
        <v/>
      </c>
      <c r="AA2684" s="3" t="str">
        <f t="shared" si="516"/>
        <v/>
      </c>
      <c r="AB2684" s="249" t="str">
        <f t="shared" si="517"/>
        <v/>
      </c>
      <c r="AC2684" s="3" t="str">
        <f t="shared" si="518"/>
        <v/>
      </c>
      <c r="AD2684" s="5" t="str">
        <f t="shared" si="526"/>
        <v/>
      </c>
      <c r="AE2684" s="3" t="str">
        <f t="shared" si="519"/>
        <v/>
      </c>
      <c r="AF2684" s="3"/>
      <c r="AH2684">
        <f>MATCH(ROUND(M2684,0)&amp;ROUND(N2684,0),樣點!N:N,0)</f>
        <v>1964</v>
      </c>
      <c r="AI2684" s="5">
        <f t="shared" si="520"/>
        <v>6.9444439723156393E-3</v>
      </c>
    </row>
    <row r="2685" spans="3:35">
      <c r="C2685" s="246" t="s">
        <v>1138</v>
      </c>
      <c r="D2685" s="246" t="s">
        <v>1139</v>
      </c>
      <c r="E2685" s="246" t="s">
        <v>1160</v>
      </c>
      <c r="F2685" s="246" t="s">
        <v>1161</v>
      </c>
      <c r="G2685" s="246">
        <v>2019</v>
      </c>
      <c r="H2685" s="246">
        <v>5</v>
      </c>
      <c r="I2685" s="246">
        <v>21</v>
      </c>
      <c r="J2685" s="246">
        <v>1</v>
      </c>
      <c r="K2685" s="246" t="s">
        <v>1162</v>
      </c>
      <c r="L2685" s="247">
        <v>3</v>
      </c>
      <c r="M2685" s="246">
        <v>293981</v>
      </c>
      <c r="N2685" s="246">
        <v>2720235</v>
      </c>
      <c r="O2685" s="246">
        <v>14</v>
      </c>
      <c r="P2685" s="246">
        <v>3</v>
      </c>
      <c r="Q2685" s="246">
        <v>0</v>
      </c>
      <c r="R2685" s="246"/>
      <c r="S2685" s="246" t="s">
        <v>90</v>
      </c>
      <c r="T2685" s="246" t="s">
        <v>54</v>
      </c>
      <c r="U2685" s="246" t="s">
        <v>1165</v>
      </c>
      <c r="V2685" t="str">
        <f>INDEX(樣區!H:H,MATCH(F2685,樣區!E:E,0))</f>
        <v>4月,6月</v>
      </c>
      <c r="W2685" s="3" t="str">
        <f t="shared" si="512"/>
        <v>Y</v>
      </c>
      <c r="X2685" s="3" t="str">
        <f t="shared" si="513"/>
        <v/>
      </c>
      <c r="Y2685" s="3" t="str">
        <f t="shared" si="514"/>
        <v>時間太晚</v>
      </c>
      <c r="Z2685" s="3" t="str">
        <f t="shared" si="515"/>
        <v/>
      </c>
      <c r="AA2685" s="3" t="str">
        <f t="shared" si="516"/>
        <v/>
      </c>
      <c r="AB2685" s="249" t="str">
        <f t="shared" si="517"/>
        <v/>
      </c>
      <c r="AC2685" s="3" t="str">
        <f t="shared" si="518"/>
        <v/>
      </c>
      <c r="AD2685" s="5" t="str">
        <f t="shared" si="526"/>
        <v/>
      </c>
      <c r="AE2685" s="3" t="str">
        <f t="shared" si="519"/>
        <v/>
      </c>
      <c r="AF2685" s="3"/>
      <c r="AH2685">
        <f>MATCH(ROUND(M2685,0)&amp;ROUND(N2685,0),樣點!N:N,0)</f>
        <v>1965</v>
      </c>
      <c r="AI2685" s="5">
        <f t="shared" si="520"/>
        <v>6.9444450200535357E-3</v>
      </c>
    </row>
    <row r="2686" spans="3:35">
      <c r="C2686" s="246" t="s">
        <v>1138</v>
      </c>
      <c r="D2686" s="246" t="s">
        <v>1139</v>
      </c>
      <c r="E2686" s="246" t="s">
        <v>1160</v>
      </c>
      <c r="F2686" s="246" t="s">
        <v>1161</v>
      </c>
      <c r="G2686" s="246">
        <v>2019</v>
      </c>
      <c r="H2686" s="246">
        <v>5</v>
      </c>
      <c r="I2686" s="246">
        <v>21</v>
      </c>
      <c r="J2686" s="246">
        <v>1</v>
      </c>
      <c r="K2686" s="246" t="s">
        <v>1162</v>
      </c>
      <c r="L2686" s="247">
        <v>4</v>
      </c>
      <c r="M2686" s="246">
        <v>294193</v>
      </c>
      <c r="N2686" s="246">
        <v>2720253</v>
      </c>
      <c r="O2686" s="246">
        <v>14</v>
      </c>
      <c r="P2686" s="246">
        <v>13</v>
      </c>
      <c r="Q2686" s="246">
        <v>0</v>
      </c>
      <c r="R2686" s="246"/>
      <c r="S2686" s="246" t="s">
        <v>90</v>
      </c>
      <c r="T2686" s="246" t="s">
        <v>54</v>
      </c>
      <c r="U2686" s="246" t="s">
        <v>1166</v>
      </c>
      <c r="V2686" t="str">
        <f>INDEX(樣區!H:H,MATCH(F2686,樣區!E:E,0))</f>
        <v>4月,6月</v>
      </c>
      <c r="W2686" s="3" t="str">
        <f t="shared" si="512"/>
        <v>Y</v>
      </c>
      <c r="X2686" s="3" t="str">
        <f t="shared" si="513"/>
        <v/>
      </c>
      <c r="Y2686" s="3" t="str">
        <f t="shared" si="514"/>
        <v>時間太晚</v>
      </c>
      <c r="Z2686" s="3" t="str">
        <f t="shared" si="515"/>
        <v/>
      </c>
      <c r="AA2686" s="3" t="str">
        <f t="shared" si="516"/>
        <v/>
      </c>
      <c r="AB2686" s="249" t="str">
        <f t="shared" si="517"/>
        <v/>
      </c>
      <c r="AC2686" s="3" t="str">
        <f t="shared" si="518"/>
        <v/>
      </c>
      <c r="AD2686" s="5" t="str">
        <f t="shared" si="526"/>
        <v/>
      </c>
      <c r="AE2686" s="3" t="str">
        <f t="shared" si="519"/>
        <v/>
      </c>
      <c r="AF2686" s="3"/>
      <c r="AH2686">
        <f>MATCH(ROUND(M2686,0)&amp;ROUND(N2686,0),樣點!N:N,0)</f>
        <v>1966</v>
      </c>
      <c r="AI2686" s="5">
        <f t="shared" si="520"/>
        <v>6.2499999767169356E-3</v>
      </c>
    </row>
    <row r="2687" spans="3:35">
      <c r="C2687" s="246" t="s">
        <v>1138</v>
      </c>
      <c r="D2687" s="246" t="s">
        <v>1139</v>
      </c>
      <c r="E2687" s="246" t="s">
        <v>1160</v>
      </c>
      <c r="F2687" s="246" t="s">
        <v>1161</v>
      </c>
      <c r="G2687" s="246">
        <v>2019</v>
      </c>
      <c r="H2687" s="246">
        <v>5</v>
      </c>
      <c r="I2687" s="246">
        <v>21</v>
      </c>
      <c r="J2687" s="246">
        <v>1</v>
      </c>
      <c r="K2687" s="246" t="s">
        <v>1162</v>
      </c>
      <c r="L2687" s="247">
        <v>5</v>
      </c>
      <c r="M2687" s="246">
        <v>294267</v>
      </c>
      <c r="N2687" s="246">
        <v>2720433</v>
      </c>
      <c r="O2687" s="246">
        <v>14</v>
      </c>
      <c r="P2687" s="246">
        <v>22</v>
      </c>
      <c r="Q2687" s="246">
        <v>0</v>
      </c>
      <c r="R2687" s="246"/>
      <c r="S2687" s="246" t="s">
        <v>90</v>
      </c>
      <c r="T2687" s="246" t="s">
        <v>54</v>
      </c>
      <c r="U2687" s="246" t="s">
        <v>1167</v>
      </c>
      <c r="V2687" t="str">
        <f>INDEX(樣區!H:H,MATCH(F2687,樣區!E:E,0))</f>
        <v>4月,6月</v>
      </c>
      <c r="W2687" s="3" t="str">
        <f t="shared" si="512"/>
        <v>Y</v>
      </c>
      <c r="X2687" s="3" t="str">
        <f t="shared" si="513"/>
        <v/>
      </c>
      <c r="Y2687" s="3" t="str">
        <f t="shared" si="514"/>
        <v>時間太晚</v>
      </c>
      <c r="Z2687" s="3" t="str">
        <f t="shared" si="515"/>
        <v/>
      </c>
      <c r="AA2687" s="3" t="str">
        <f t="shared" si="516"/>
        <v/>
      </c>
      <c r="AB2687" s="249" t="str">
        <f t="shared" si="517"/>
        <v/>
      </c>
      <c r="AC2687" s="3" t="str">
        <f t="shared" si="518"/>
        <v/>
      </c>
      <c r="AD2687" s="5" t="str">
        <f t="shared" si="526"/>
        <v/>
      </c>
      <c r="AE2687" s="3" t="str">
        <f t="shared" si="519"/>
        <v/>
      </c>
      <c r="AF2687" s="3"/>
      <c r="AH2687">
        <f>MATCH(ROUND(M2687,0)&amp;ROUND(N2687,0),樣點!N:N,0)</f>
        <v>1967</v>
      </c>
      <c r="AI2687" s="5">
        <f t="shared" si="520"/>
        <v>9.0277770068496466E-3</v>
      </c>
    </row>
    <row r="2688" spans="3:35">
      <c r="C2688" s="246" t="s">
        <v>1138</v>
      </c>
      <c r="D2688" s="246" t="s">
        <v>1139</v>
      </c>
      <c r="E2688" s="246" t="s">
        <v>1160</v>
      </c>
      <c r="F2688" s="246" t="s">
        <v>1161</v>
      </c>
      <c r="G2688" s="246">
        <v>2019</v>
      </c>
      <c r="H2688" s="246">
        <v>5</v>
      </c>
      <c r="I2688" s="246">
        <v>21</v>
      </c>
      <c r="J2688" s="246">
        <v>1</v>
      </c>
      <c r="K2688" s="246" t="s">
        <v>1162</v>
      </c>
      <c r="L2688" s="247">
        <v>6</v>
      </c>
      <c r="M2688" s="246">
        <v>294382</v>
      </c>
      <c r="N2688" s="246">
        <v>2720601</v>
      </c>
      <c r="O2688" s="246">
        <v>14</v>
      </c>
      <c r="P2688" s="246">
        <v>35</v>
      </c>
      <c r="Q2688" s="246">
        <v>0</v>
      </c>
      <c r="R2688" s="246"/>
      <c r="S2688" s="246" t="s">
        <v>90</v>
      </c>
      <c r="T2688" s="246" t="s">
        <v>54</v>
      </c>
      <c r="U2688" s="246" t="s">
        <v>1168</v>
      </c>
      <c r="V2688" t="str">
        <f>INDEX(樣區!H:H,MATCH(F2688,樣區!E:E,0))</f>
        <v>4月,6月</v>
      </c>
      <c r="W2688" s="3" t="str">
        <f t="shared" si="512"/>
        <v>Y</v>
      </c>
      <c r="X2688" s="3" t="str">
        <f t="shared" si="513"/>
        <v/>
      </c>
      <c r="Y2688" s="3" t="str">
        <f t="shared" si="514"/>
        <v>時間太晚</v>
      </c>
      <c r="Z2688" s="3" t="str">
        <f t="shared" si="515"/>
        <v/>
      </c>
      <c r="AA2688" s="3" t="str">
        <f t="shared" si="516"/>
        <v/>
      </c>
      <c r="AB2688" s="249" t="str">
        <f t="shared" si="517"/>
        <v/>
      </c>
      <c r="AC2688" s="3" t="str">
        <f t="shared" si="518"/>
        <v/>
      </c>
      <c r="AD2688" s="5" t="str">
        <f t="shared" si="526"/>
        <v/>
      </c>
      <c r="AE2688" s="3" t="str">
        <f t="shared" si="519"/>
        <v/>
      </c>
      <c r="AF2688" s="3"/>
      <c r="AH2688">
        <f>MATCH(ROUND(M2688,0)&amp;ROUND(N2688,0),樣點!N:N,0)</f>
        <v>1968</v>
      </c>
      <c r="AI2688" s="5" t="str">
        <f t="shared" si="520"/>
        <v/>
      </c>
    </row>
    <row r="2689" spans="3:35">
      <c r="C2689" s="246" t="s">
        <v>1138</v>
      </c>
      <c r="D2689" s="246" t="s">
        <v>1139</v>
      </c>
      <c r="E2689" s="246" t="s">
        <v>1160</v>
      </c>
      <c r="F2689" s="246" t="s">
        <v>1161</v>
      </c>
      <c r="G2689" s="246">
        <v>2019</v>
      </c>
      <c r="H2689" s="246">
        <v>6</v>
      </c>
      <c r="I2689" s="246">
        <v>20</v>
      </c>
      <c r="J2689" s="246">
        <v>2</v>
      </c>
      <c r="K2689" s="246" t="s">
        <v>1162</v>
      </c>
      <c r="L2689" s="247">
        <v>1</v>
      </c>
      <c r="M2689" s="246">
        <v>293735</v>
      </c>
      <c r="N2689" s="246">
        <v>2720265</v>
      </c>
      <c r="O2689" s="246">
        <v>10</v>
      </c>
      <c r="P2689" s="246">
        <v>58</v>
      </c>
      <c r="Q2689" s="246">
        <v>0</v>
      </c>
      <c r="R2689" s="246"/>
      <c r="S2689" s="246" t="s">
        <v>90</v>
      </c>
      <c r="T2689" s="246" t="s">
        <v>32</v>
      </c>
      <c r="U2689" s="246"/>
      <c r="V2689" t="str">
        <f>INDEX(樣區!H:H,MATCH(F2689,樣區!E:E,0))</f>
        <v>4月,6月</v>
      </c>
      <c r="W2689" s="3" t="str">
        <f t="shared" si="512"/>
        <v>Y</v>
      </c>
      <c r="X2689" s="3" t="str">
        <f t="shared" si="513"/>
        <v/>
      </c>
      <c r="Y2689" s="3" t="str">
        <f t="shared" si="514"/>
        <v>時間太晚</v>
      </c>
      <c r="Z2689" s="3" t="str">
        <f t="shared" si="515"/>
        <v/>
      </c>
      <c r="AA2689" s="3" t="str">
        <f t="shared" si="516"/>
        <v/>
      </c>
      <c r="AB2689" s="249" t="str">
        <f t="shared" si="517"/>
        <v/>
      </c>
      <c r="AC2689" s="3" t="str">
        <f t="shared" si="518"/>
        <v/>
      </c>
      <c r="AD2689" s="5" t="str">
        <f t="shared" si="526"/>
        <v/>
      </c>
      <c r="AE2689" s="3" t="str">
        <f t="shared" si="519"/>
        <v/>
      </c>
      <c r="AF2689" s="3"/>
      <c r="AH2689">
        <f>MATCH(ROUND(M2689,0)&amp;ROUND(N2689,0),樣點!N:N,0)</f>
        <v>1963</v>
      </c>
      <c r="AI2689" s="5">
        <f t="shared" si="520"/>
        <v>5.5555560393258929E-3</v>
      </c>
    </row>
    <row r="2690" spans="3:35">
      <c r="C2690" s="246" t="s">
        <v>1138</v>
      </c>
      <c r="D2690" s="246" t="s">
        <v>1139</v>
      </c>
      <c r="E2690" s="246" t="s">
        <v>1160</v>
      </c>
      <c r="F2690" s="246" t="s">
        <v>1161</v>
      </c>
      <c r="G2690" s="246">
        <v>2019</v>
      </c>
      <c r="H2690" s="246">
        <v>6</v>
      </c>
      <c r="I2690" s="246">
        <v>20</v>
      </c>
      <c r="J2690" s="246">
        <v>2</v>
      </c>
      <c r="K2690" s="246" t="s">
        <v>1162</v>
      </c>
      <c r="L2690" s="247">
        <v>2</v>
      </c>
      <c r="M2690" s="246">
        <v>293849</v>
      </c>
      <c r="N2690" s="246">
        <v>2720099</v>
      </c>
      <c r="O2690" s="246">
        <v>11</v>
      </c>
      <c r="P2690" s="246">
        <v>6</v>
      </c>
      <c r="Q2690" s="246">
        <v>0</v>
      </c>
      <c r="R2690" s="246"/>
      <c r="S2690" s="246" t="s">
        <v>90</v>
      </c>
      <c r="T2690" s="246" t="s">
        <v>54</v>
      </c>
      <c r="U2690" s="246"/>
      <c r="V2690" t="str">
        <f>INDEX(樣區!H:H,MATCH(F2690,樣區!E:E,0))</f>
        <v>4月,6月</v>
      </c>
      <c r="W2690" s="3" t="str">
        <f t="shared" ref="W2690:W2753" si="527">IF(ISNUMBER(AH2690),"Y","N")</f>
        <v>Y</v>
      </c>
      <c r="X2690" s="3" t="str">
        <f t="shared" ref="X2690:X2753" si="528">IF(OR(ISBLANK(H2690),ISBLANK(I2690)),"需記錄日期","")</f>
        <v/>
      </c>
      <c r="Y2690" s="3" t="str">
        <f t="shared" ref="Y2690:Y2753" si="529">IF(O2690&gt;9,"時間太晚","")</f>
        <v>時間太晚</v>
      </c>
      <c r="Z2690" s="3" t="str">
        <f t="shared" ref="Z2690:Z2753" si="530">IF(ISBLANK(Q2690),"需記錄數量",IF(Q2690&gt;2,"2隻以上，請記為猴群",""))</f>
        <v/>
      </c>
      <c r="AA2690" s="3" t="str">
        <f t="shared" ref="AA2690:AA2753" si="531">IF(OR(Q2690=1,Q2690=2),IF(ISTEXT(R2690),"","需記錄距離"),"")</f>
        <v/>
      </c>
      <c r="AB2690" s="249" t="str">
        <f t="shared" ref="AB2690:AB2753" si="532">IF(S2690="Y",IF(Q2690&lt;&gt;2,"有叫聲應為猴群",""),"")</f>
        <v/>
      </c>
      <c r="AC2690" s="3" t="str">
        <f t="shared" ref="AC2690:AC2753" si="533">IF(ISBLANK(T2690),"需記錄棲地類型",IF(LEN(T2690)&lt;&gt;2,"請填最主要的棲地類型，其餘的可在備注補充說明",""))</f>
        <v/>
      </c>
      <c r="AD2690" s="5" t="str">
        <f t="shared" si="526"/>
        <v/>
      </c>
      <c r="AE2690" s="3" t="str">
        <f t="shared" ref="AE2690:AE2753" si="534">IF(COUNTIF(U2690,"*搖樹*")=1,IF(Q2690&lt;&gt;2,"有搖樹行為應為猴群",""),"")</f>
        <v/>
      </c>
      <c r="AF2690" s="3"/>
      <c r="AH2690">
        <f>MATCH(ROUND(M2690,0)&amp;ROUND(N2690,0),樣點!N:N,0)</f>
        <v>1964</v>
      </c>
      <c r="AI2690" s="5">
        <f t="shared" ref="AI2690:AI2753" si="535">IF((F2691&amp;J2691)=(F2690&amp;J2690),ABS((DATE(G2691,H2691,I2691)&amp;TIME(O2691,P2691,0))-(DATE(G2690,H2690,I2690)&amp;TIME(O2690,P2690,0))),"")</f>
        <v>5.5555549915879965E-3</v>
      </c>
    </row>
    <row r="2691" spans="3:35">
      <c r="C2691" s="246" t="s">
        <v>1138</v>
      </c>
      <c r="D2691" s="246" t="s">
        <v>1139</v>
      </c>
      <c r="E2691" s="246" t="s">
        <v>1160</v>
      </c>
      <c r="F2691" s="246" t="s">
        <v>1161</v>
      </c>
      <c r="G2691" s="246">
        <v>2019</v>
      </c>
      <c r="H2691" s="246">
        <v>6</v>
      </c>
      <c r="I2691" s="246">
        <v>20</v>
      </c>
      <c r="J2691" s="246">
        <v>2</v>
      </c>
      <c r="K2691" s="246" t="s">
        <v>1162</v>
      </c>
      <c r="L2691" s="247">
        <v>3</v>
      </c>
      <c r="M2691" s="246">
        <v>293981</v>
      </c>
      <c r="N2691" s="246">
        <v>2720235</v>
      </c>
      <c r="O2691" s="246">
        <v>11</v>
      </c>
      <c r="P2691" s="246">
        <v>14</v>
      </c>
      <c r="Q2691" s="246">
        <v>0</v>
      </c>
      <c r="R2691" s="246"/>
      <c r="S2691" s="246" t="s">
        <v>44</v>
      </c>
      <c r="T2691" s="246" t="s">
        <v>54</v>
      </c>
      <c r="U2691" s="246"/>
      <c r="V2691" t="str">
        <f>INDEX(樣區!H:H,MATCH(F2691,樣區!E:E,0))</f>
        <v>4月,6月</v>
      </c>
      <c r="W2691" s="3" t="str">
        <f t="shared" si="527"/>
        <v>Y</v>
      </c>
      <c r="X2691" s="3" t="str">
        <f t="shared" si="528"/>
        <v/>
      </c>
      <c r="Y2691" s="3" t="str">
        <f t="shared" si="529"/>
        <v>時間太晚</v>
      </c>
      <c r="Z2691" s="3" t="str">
        <f t="shared" si="530"/>
        <v/>
      </c>
      <c r="AA2691" s="3" t="str">
        <f t="shared" si="531"/>
        <v/>
      </c>
      <c r="AB2691" s="249" t="str">
        <f t="shared" si="532"/>
        <v>有叫聲應為猴群</v>
      </c>
      <c r="AC2691" s="3" t="str">
        <f t="shared" si="533"/>
        <v/>
      </c>
      <c r="AD2691" s="5" t="str">
        <f t="shared" si="526"/>
        <v/>
      </c>
      <c r="AE2691" s="3" t="str">
        <f t="shared" si="534"/>
        <v/>
      </c>
      <c r="AF2691" s="3"/>
      <c r="AH2691">
        <f>MATCH(ROUND(M2691,0)&amp;ROUND(N2691,0),樣點!N:N,0)</f>
        <v>1965</v>
      </c>
      <c r="AI2691" s="5">
        <f t="shared" si="535"/>
        <v>4.8611109959892929E-3</v>
      </c>
    </row>
    <row r="2692" spans="3:35">
      <c r="C2692" s="246" t="s">
        <v>1138</v>
      </c>
      <c r="D2692" s="246" t="s">
        <v>1139</v>
      </c>
      <c r="E2692" s="246" t="s">
        <v>1160</v>
      </c>
      <c r="F2692" s="246" t="s">
        <v>1161</v>
      </c>
      <c r="G2692" s="246">
        <v>2019</v>
      </c>
      <c r="H2692" s="246">
        <v>6</v>
      </c>
      <c r="I2692" s="246">
        <v>20</v>
      </c>
      <c r="J2692" s="246">
        <v>2</v>
      </c>
      <c r="K2692" s="246" t="s">
        <v>1162</v>
      </c>
      <c r="L2692" s="247">
        <v>4</v>
      </c>
      <c r="M2692" s="246">
        <v>294193</v>
      </c>
      <c r="N2692" s="246">
        <v>2720253</v>
      </c>
      <c r="O2692" s="246">
        <v>11</v>
      </c>
      <c r="P2692" s="246">
        <v>21</v>
      </c>
      <c r="Q2692" s="246">
        <v>0</v>
      </c>
      <c r="R2692" s="246"/>
      <c r="S2692" s="246" t="s">
        <v>90</v>
      </c>
      <c r="T2692" s="246" t="s">
        <v>54</v>
      </c>
      <c r="U2692" s="246"/>
      <c r="V2692" t="str">
        <f>INDEX(樣區!H:H,MATCH(F2692,樣區!E:E,0))</f>
        <v>4月,6月</v>
      </c>
      <c r="W2692" s="3" t="str">
        <f t="shared" si="527"/>
        <v>Y</v>
      </c>
      <c r="X2692" s="3" t="str">
        <f t="shared" si="528"/>
        <v/>
      </c>
      <c r="Y2692" s="3" t="str">
        <f t="shared" si="529"/>
        <v>時間太晚</v>
      </c>
      <c r="Z2692" s="3" t="str">
        <f t="shared" si="530"/>
        <v/>
      </c>
      <c r="AA2692" s="3" t="str">
        <f t="shared" si="531"/>
        <v/>
      </c>
      <c r="AB2692" s="249" t="str">
        <f t="shared" si="532"/>
        <v/>
      </c>
      <c r="AC2692" s="3" t="str">
        <f t="shared" si="533"/>
        <v/>
      </c>
      <c r="AD2692" s="5" t="str">
        <f t="shared" si="526"/>
        <v/>
      </c>
      <c r="AE2692" s="3" t="str">
        <f t="shared" si="534"/>
        <v/>
      </c>
      <c r="AF2692" s="3"/>
      <c r="AH2692">
        <f>MATCH(ROUND(M2692,0)&amp;ROUND(N2692,0),樣點!N:N,0)</f>
        <v>1966</v>
      </c>
      <c r="AI2692" s="5">
        <f t="shared" si="535"/>
        <v>4.8611109959892929E-3</v>
      </c>
    </row>
    <row r="2693" spans="3:35">
      <c r="C2693" s="246" t="s">
        <v>1138</v>
      </c>
      <c r="D2693" s="246" t="s">
        <v>1139</v>
      </c>
      <c r="E2693" s="246" t="s">
        <v>1160</v>
      </c>
      <c r="F2693" s="246" t="s">
        <v>1161</v>
      </c>
      <c r="G2693" s="246">
        <v>2019</v>
      </c>
      <c r="H2693" s="246">
        <v>6</v>
      </c>
      <c r="I2693" s="246">
        <v>20</v>
      </c>
      <c r="J2693" s="246">
        <v>2</v>
      </c>
      <c r="K2693" s="246" t="s">
        <v>1162</v>
      </c>
      <c r="L2693" s="247">
        <v>5</v>
      </c>
      <c r="M2693" s="246">
        <v>294267</v>
      </c>
      <c r="N2693" s="246">
        <v>2720433</v>
      </c>
      <c r="O2693" s="246">
        <v>11</v>
      </c>
      <c r="P2693" s="246">
        <v>28</v>
      </c>
      <c r="Q2693" s="246">
        <v>0</v>
      </c>
      <c r="R2693" s="246"/>
      <c r="S2693" s="246" t="s">
        <v>90</v>
      </c>
      <c r="T2693" s="246" t="s">
        <v>54</v>
      </c>
      <c r="U2693" s="246"/>
      <c r="V2693" t="str">
        <f>INDEX(樣區!H:H,MATCH(F2693,樣區!E:E,0))</f>
        <v>4月,6月</v>
      </c>
      <c r="W2693" s="3" t="str">
        <f t="shared" si="527"/>
        <v>Y</v>
      </c>
      <c r="X2693" s="3" t="str">
        <f t="shared" si="528"/>
        <v/>
      </c>
      <c r="Y2693" s="3" t="str">
        <f t="shared" si="529"/>
        <v>時間太晚</v>
      </c>
      <c r="Z2693" s="3" t="str">
        <f t="shared" si="530"/>
        <v/>
      </c>
      <c r="AA2693" s="3" t="str">
        <f t="shared" si="531"/>
        <v/>
      </c>
      <c r="AB2693" s="249" t="str">
        <f t="shared" si="532"/>
        <v/>
      </c>
      <c r="AC2693" s="3" t="str">
        <f t="shared" si="533"/>
        <v/>
      </c>
      <c r="AD2693" s="5" t="str">
        <f t="shared" si="526"/>
        <v/>
      </c>
      <c r="AE2693" s="3" t="str">
        <f t="shared" si="534"/>
        <v/>
      </c>
      <c r="AF2693" s="3"/>
      <c r="AH2693">
        <f>MATCH(ROUND(M2693,0)&amp;ROUND(N2693,0),樣點!N:N,0)</f>
        <v>1967</v>
      </c>
      <c r="AI2693" s="5">
        <f t="shared" si="535"/>
        <v>6.9444450200535357E-3</v>
      </c>
    </row>
    <row r="2694" spans="3:35">
      <c r="C2694" s="246" t="s">
        <v>1138</v>
      </c>
      <c r="D2694" s="246" t="s">
        <v>1139</v>
      </c>
      <c r="E2694" s="246" t="s">
        <v>1160</v>
      </c>
      <c r="F2694" s="246" t="s">
        <v>1161</v>
      </c>
      <c r="G2694" s="246">
        <v>2019</v>
      </c>
      <c r="H2694" s="246">
        <v>6</v>
      </c>
      <c r="I2694" s="246">
        <v>20</v>
      </c>
      <c r="J2694" s="246">
        <v>2</v>
      </c>
      <c r="K2694" s="246" t="s">
        <v>1162</v>
      </c>
      <c r="L2694" s="247">
        <v>6</v>
      </c>
      <c r="M2694" s="246">
        <v>294382</v>
      </c>
      <c r="N2694" s="246">
        <v>2720601</v>
      </c>
      <c r="O2694" s="246">
        <v>11</v>
      </c>
      <c r="P2694" s="246">
        <v>38</v>
      </c>
      <c r="Q2694" s="246">
        <v>0</v>
      </c>
      <c r="R2694" s="246"/>
      <c r="S2694" s="246" t="s">
        <v>90</v>
      </c>
      <c r="T2694" s="246" t="s">
        <v>54</v>
      </c>
      <c r="U2694" s="246"/>
      <c r="V2694" t="str">
        <f>INDEX(樣區!H:H,MATCH(F2694,樣區!E:E,0))</f>
        <v>4月,6月</v>
      </c>
      <c r="W2694" s="3" t="str">
        <f t="shared" si="527"/>
        <v>Y</v>
      </c>
      <c r="X2694" s="3" t="str">
        <f t="shared" si="528"/>
        <v/>
      </c>
      <c r="Y2694" s="3" t="str">
        <f t="shared" si="529"/>
        <v>時間太晚</v>
      </c>
      <c r="Z2694" s="3" t="str">
        <f t="shared" si="530"/>
        <v/>
      </c>
      <c r="AA2694" s="3" t="str">
        <f t="shared" si="531"/>
        <v/>
      </c>
      <c r="AB2694" s="249" t="str">
        <f t="shared" si="532"/>
        <v/>
      </c>
      <c r="AC2694" s="3" t="str">
        <f t="shared" si="533"/>
        <v/>
      </c>
      <c r="AD2694" s="5" t="str">
        <f t="shared" si="526"/>
        <v/>
      </c>
      <c r="AE2694" s="3" t="str">
        <f t="shared" si="534"/>
        <v/>
      </c>
      <c r="AF2694" s="3"/>
      <c r="AH2694">
        <f>MATCH(ROUND(M2694,0)&amp;ROUND(N2694,0),樣點!N:N,0)</f>
        <v>1968</v>
      </c>
      <c r="AI2694" s="5" t="str">
        <f t="shared" si="535"/>
        <v/>
      </c>
    </row>
    <row r="2695" spans="3:35">
      <c r="C2695" s="246" t="s">
        <v>1138</v>
      </c>
      <c r="D2695" s="246" t="s">
        <v>1139</v>
      </c>
      <c r="E2695" s="246" t="s">
        <v>1169</v>
      </c>
      <c r="F2695" s="246" t="s">
        <v>1170</v>
      </c>
      <c r="G2695" s="246">
        <v>2019</v>
      </c>
      <c r="H2695" s="246">
        <v>5</v>
      </c>
      <c r="I2695" s="246">
        <v>21</v>
      </c>
      <c r="J2695" s="246">
        <v>1</v>
      </c>
      <c r="K2695" s="246" t="s">
        <v>1162</v>
      </c>
      <c r="L2695" s="247">
        <v>1</v>
      </c>
      <c r="M2695" s="246">
        <v>294907</v>
      </c>
      <c r="N2695" s="246">
        <v>2721434</v>
      </c>
      <c r="O2695" s="246">
        <v>15</v>
      </c>
      <c r="P2695" s="246">
        <v>4</v>
      </c>
      <c r="Q2695" s="246">
        <v>0</v>
      </c>
      <c r="R2695" s="246"/>
      <c r="S2695" s="246" t="s">
        <v>90</v>
      </c>
      <c r="T2695" s="246" t="s">
        <v>32</v>
      </c>
      <c r="U2695" s="246" t="s">
        <v>1171</v>
      </c>
      <c r="V2695" t="str">
        <f>INDEX(樣區!H:H,MATCH(F2695,樣區!E:E,0))</f>
        <v>4月,6月</v>
      </c>
      <c r="W2695" s="3" t="str">
        <f t="shared" si="527"/>
        <v>Y</v>
      </c>
      <c r="X2695" s="3" t="str">
        <f t="shared" si="528"/>
        <v/>
      </c>
      <c r="Y2695" s="3" t="str">
        <f t="shared" si="529"/>
        <v>時間太晚</v>
      </c>
      <c r="Z2695" s="3" t="str">
        <f t="shared" si="530"/>
        <v/>
      </c>
      <c r="AA2695" s="3" t="str">
        <f t="shared" si="531"/>
        <v/>
      </c>
      <c r="AB2695" s="249" t="str">
        <f t="shared" si="532"/>
        <v/>
      </c>
      <c r="AC2695" s="3" t="str">
        <f t="shared" si="533"/>
        <v/>
      </c>
      <c r="AD2695" s="5" t="str">
        <f t="shared" si="526"/>
        <v/>
      </c>
      <c r="AE2695" s="3" t="str">
        <f t="shared" si="534"/>
        <v/>
      </c>
      <c r="AF2695" s="3"/>
      <c r="AH2695">
        <f>MATCH(ROUND(M2695,0)&amp;ROUND(N2695,0),樣點!N:N,0)</f>
        <v>1969</v>
      </c>
      <c r="AI2695" s="5">
        <f t="shared" si="535"/>
        <v>5.5555560393258929E-3</v>
      </c>
    </row>
    <row r="2696" spans="3:35">
      <c r="C2696" s="246" t="s">
        <v>1138</v>
      </c>
      <c r="D2696" s="246" t="s">
        <v>1139</v>
      </c>
      <c r="E2696" s="246" t="s">
        <v>1169</v>
      </c>
      <c r="F2696" s="246" t="s">
        <v>1170</v>
      </c>
      <c r="G2696" s="246">
        <v>2019</v>
      </c>
      <c r="H2696" s="246">
        <v>5</v>
      </c>
      <c r="I2696" s="246">
        <v>21</v>
      </c>
      <c r="J2696" s="246">
        <v>1</v>
      </c>
      <c r="K2696" s="246" t="s">
        <v>1162</v>
      </c>
      <c r="L2696" s="247">
        <v>2</v>
      </c>
      <c r="M2696" s="246">
        <v>295113</v>
      </c>
      <c r="N2696" s="246">
        <v>2721412</v>
      </c>
      <c r="O2696" s="246">
        <v>15</v>
      </c>
      <c r="P2696" s="246">
        <v>12</v>
      </c>
      <c r="Q2696" s="246">
        <v>0</v>
      </c>
      <c r="R2696" s="246"/>
      <c r="S2696" s="246" t="s">
        <v>90</v>
      </c>
      <c r="T2696" s="246" t="s">
        <v>32</v>
      </c>
      <c r="U2696" s="246" t="s">
        <v>1172</v>
      </c>
      <c r="V2696" t="str">
        <f>INDEX(樣區!H:H,MATCH(F2696,樣區!E:E,0))</f>
        <v>4月,6月</v>
      </c>
      <c r="W2696" s="3" t="str">
        <f t="shared" si="527"/>
        <v>Y</v>
      </c>
      <c r="X2696" s="3" t="str">
        <f t="shared" si="528"/>
        <v/>
      </c>
      <c r="Y2696" s="3" t="str">
        <f t="shared" si="529"/>
        <v>時間太晚</v>
      </c>
      <c r="Z2696" s="3" t="str">
        <f t="shared" si="530"/>
        <v/>
      </c>
      <c r="AA2696" s="3" t="str">
        <f t="shared" si="531"/>
        <v/>
      </c>
      <c r="AB2696" s="249" t="str">
        <f t="shared" si="532"/>
        <v/>
      </c>
      <c r="AC2696" s="3" t="str">
        <f t="shared" si="533"/>
        <v/>
      </c>
      <c r="AD2696" s="5" t="str">
        <f t="shared" si="526"/>
        <v/>
      </c>
      <c r="AE2696" s="3" t="str">
        <f t="shared" si="534"/>
        <v/>
      </c>
      <c r="AF2696" s="3"/>
      <c r="AH2696">
        <f>MATCH(ROUND(M2696,0)&amp;ROUND(N2696,0),樣點!N:N,0)</f>
        <v>1970</v>
      </c>
      <c r="AI2696" s="5">
        <f t="shared" si="535"/>
        <v>6.2499999767169356E-3</v>
      </c>
    </row>
    <row r="2697" spans="3:35">
      <c r="C2697" s="246" t="s">
        <v>1138</v>
      </c>
      <c r="D2697" s="246" t="s">
        <v>1139</v>
      </c>
      <c r="E2697" s="246" t="s">
        <v>1169</v>
      </c>
      <c r="F2697" s="246" t="s">
        <v>1170</v>
      </c>
      <c r="G2697" s="246">
        <v>2019</v>
      </c>
      <c r="H2697" s="246">
        <v>5</v>
      </c>
      <c r="I2697" s="246">
        <v>21</v>
      </c>
      <c r="J2697" s="246">
        <v>1</v>
      </c>
      <c r="K2697" s="246" t="s">
        <v>1162</v>
      </c>
      <c r="L2697" s="247">
        <v>3</v>
      </c>
      <c r="M2697" s="246">
        <v>295291</v>
      </c>
      <c r="N2697" s="246">
        <v>2721328</v>
      </c>
      <c r="O2697" s="246">
        <v>15</v>
      </c>
      <c r="P2697" s="246">
        <v>21</v>
      </c>
      <c r="Q2697" s="246">
        <v>0</v>
      </c>
      <c r="R2697" s="246"/>
      <c r="S2697" s="246" t="s">
        <v>90</v>
      </c>
      <c r="T2697" s="246" t="s">
        <v>61</v>
      </c>
      <c r="U2697" s="246" t="s">
        <v>1173</v>
      </c>
      <c r="V2697" t="str">
        <f>INDEX(樣區!H:H,MATCH(F2697,樣區!E:E,0))</f>
        <v>4月,6月</v>
      </c>
      <c r="W2697" s="3" t="str">
        <f t="shared" si="527"/>
        <v>Y</v>
      </c>
      <c r="X2697" s="3" t="str">
        <f t="shared" si="528"/>
        <v/>
      </c>
      <c r="Y2697" s="3" t="str">
        <f t="shared" si="529"/>
        <v>時間太晚</v>
      </c>
      <c r="Z2697" s="3" t="str">
        <f t="shared" si="530"/>
        <v/>
      </c>
      <c r="AA2697" s="3" t="str">
        <f t="shared" si="531"/>
        <v/>
      </c>
      <c r="AB2697" s="249" t="str">
        <f t="shared" si="532"/>
        <v/>
      </c>
      <c r="AC2697" s="3" t="str">
        <f t="shared" si="533"/>
        <v/>
      </c>
      <c r="AD2697" s="5" t="str">
        <f t="shared" si="526"/>
        <v/>
      </c>
      <c r="AE2697" s="3" t="str">
        <f t="shared" si="534"/>
        <v/>
      </c>
      <c r="AF2697" s="3"/>
      <c r="AH2697">
        <f>MATCH(ROUND(M2697,0)&amp;ROUND(N2697,0),樣點!N:N,0)</f>
        <v>1971</v>
      </c>
      <c r="AI2697" s="5">
        <f t="shared" si="535"/>
        <v>6.2500000349245965E-3</v>
      </c>
    </row>
    <row r="2698" spans="3:35">
      <c r="C2698" s="246" t="s">
        <v>1138</v>
      </c>
      <c r="D2698" s="246" t="s">
        <v>1139</v>
      </c>
      <c r="E2698" s="246" t="s">
        <v>1169</v>
      </c>
      <c r="F2698" s="246" t="s">
        <v>1170</v>
      </c>
      <c r="G2698" s="246">
        <v>2019</v>
      </c>
      <c r="H2698" s="246">
        <v>5</v>
      </c>
      <c r="I2698" s="246">
        <v>21</v>
      </c>
      <c r="J2698" s="246">
        <v>1</v>
      </c>
      <c r="K2698" s="246" t="s">
        <v>1162</v>
      </c>
      <c r="L2698" s="247">
        <v>4</v>
      </c>
      <c r="M2698" s="246">
        <v>295447</v>
      </c>
      <c r="N2698" s="246">
        <v>2721464</v>
      </c>
      <c r="O2698" s="246">
        <v>15</v>
      </c>
      <c r="P2698" s="246">
        <v>30</v>
      </c>
      <c r="Q2698" s="246">
        <v>0</v>
      </c>
      <c r="R2698" s="246"/>
      <c r="S2698" s="246" t="s">
        <v>90</v>
      </c>
      <c r="T2698" s="246" t="s">
        <v>54</v>
      </c>
      <c r="U2698" s="246" t="s">
        <v>1174</v>
      </c>
      <c r="V2698" t="str">
        <f>INDEX(樣區!H:H,MATCH(F2698,樣區!E:E,0))</f>
        <v>4月,6月</v>
      </c>
      <c r="W2698" s="3" t="str">
        <f t="shared" si="527"/>
        <v>Y</v>
      </c>
      <c r="X2698" s="3" t="str">
        <f t="shared" si="528"/>
        <v/>
      </c>
      <c r="Y2698" s="3" t="str">
        <f t="shared" si="529"/>
        <v>時間太晚</v>
      </c>
      <c r="Z2698" s="3" t="str">
        <f t="shared" si="530"/>
        <v/>
      </c>
      <c r="AA2698" s="3" t="str">
        <f t="shared" si="531"/>
        <v/>
      </c>
      <c r="AB2698" s="249" t="str">
        <f t="shared" si="532"/>
        <v/>
      </c>
      <c r="AC2698" s="3" t="str">
        <f t="shared" si="533"/>
        <v/>
      </c>
      <c r="AD2698" s="5" t="str">
        <f t="shared" si="526"/>
        <v/>
      </c>
      <c r="AE2698" s="3" t="str">
        <f t="shared" si="534"/>
        <v/>
      </c>
      <c r="AF2698" s="3"/>
      <c r="AH2698">
        <f>MATCH(ROUND(M2698,0)&amp;ROUND(N2698,0),樣點!N:N,0)</f>
        <v>1972</v>
      </c>
      <c r="AI2698" s="5">
        <f t="shared" si="535"/>
        <v>6.9444439723156393E-3</v>
      </c>
    </row>
    <row r="2699" spans="3:35">
      <c r="C2699" s="246" t="s">
        <v>1138</v>
      </c>
      <c r="D2699" s="246" t="s">
        <v>1139</v>
      </c>
      <c r="E2699" s="246" t="s">
        <v>1169</v>
      </c>
      <c r="F2699" s="246" t="s">
        <v>1170</v>
      </c>
      <c r="G2699" s="246">
        <v>2019</v>
      </c>
      <c r="H2699" s="246">
        <v>5</v>
      </c>
      <c r="I2699" s="246">
        <v>21</v>
      </c>
      <c r="J2699" s="246">
        <v>1</v>
      </c>
      <c r="K2699" s="246" t="s">
        <v>1162</v>
      </c>
      <c r="L2699" s="247">
        <v>5</v>
      </c>
      <c r="M2699" s="246">
        <v>295530</v>
      </c>
      <c r="N2699" s="246">
        <v>2721655</v>
      </c>
      <c r="O2699" s="246">
        <v>15</v>
      </c>
      <c r="P2699" s="246">
        <v>40</v>
      </c>
      <c r="Q2699" s="246">
        <v>0</v>
      </c>
      <c r="R2699" s="246"/>
      <c r="S2699" s="246" t="s">
        <v>90</v>
      </c>
      <c r="T2699" s="246" t="s">
        <v>54</v>
      </c>
      <c r="U2699" s="246" t="s">
        <v>1175</v>
      </c>
      <c r="V2699" t="str">
        <f>INDEX(樣區!H:H,MATCH(F2699,樣區!E:E,0))</f>
        <v>4月,6月</v>
      </c>
      <c r="W2699" s="3" t="str">
        <f t="shared" si="527"/>
        <v>Y</v>
      </c>
      <c r="X2699" s="3" t="str">
        <f t="shared" si="528"/>
        <v/>
      </c>
      <c r="Y2699" s="3" t="str">
        <f t="shared" si="529"/>
        <v>時間太晚</v>
      </c>
      <c r="Z2699" s="3" t="str">
        <f t="shared" si="530"/>
        <v/>
      </c>
      <c r="AA2699" s="3" t="str">
        <f t="shared" si="531"/>
        <v/>
      </c>
      <c r="AB2699" s="249" t="str">
        <f t="shared" si="532"/>
        <v/>
      </c>
      <c r="AC2699" s="3" t="str">
        <f t="shared" si="533"/>
        <v/>
      </c>
      <c r="AD2699" s="5" t="str">
        <f t="shared" si="526"/>
        <v/>
      </c>
      <c r="AE2699" s="3" t="str">
        <f t="shared" si="534"/>
        <v/>
      </c>
      <c r="AF2699" s="3"/>
      <c r="AH2699">
        <f>MATCH(ROUND(M2699,0)&amp;ROUND(N2699,0),樣點!N:N,0)</f>
        <v>1973</v>
      </c>
      <c r="AI2699" s="5">
        <f t="shared" si="535"/>
        <v>1.0416666977107525E-2</v>
      </c>
    </row>
    <row r="2700" spans="3:35">
      <c r="C2700" s="246" t="s">
        <v>1138</v>
      </c>
      <c r="D2700" s="246" t="s">
        <v>1139</v>
      </c>
      <c r="E2700" s="246" t="s">
        <v>1169</v>
      </c>
      <c r="F2700" s="246" t="s">
        <v>1170</v>
      </c>
      <c r="G2700" s="246">
        <v>2019</v>
      </c>
      <c r="H2700" s="246">
        <v>5</v>
      </c>
      <c r="I2700" s="246">
        <v>21</v>
      </c>
      <c r="J2700" s="246">
        <v>1</v>
      </c>
      <c r="K2700" s="246" t="s">
        <v>1162</v>
      </c>
      <c r="L2700" s="247">
        <v>6</v>
      </c>
      <c r="M2700" s="246">
        <v>295746</v>
      </c>
      <c r="N2700" s="246">
        <v>2721648</v>
      </c>
      <c r="O2700" s="246">
        <v>15</v>
      </c>
      <c r="P2700" s="246">
        <v>55</v>
      </c>
      <c r="Q2700" s="246">
        <v>0</v>
      </c>
      <c r="R2700" s="246"/>
      <c r="S2700" s="246" t="s">
        <v>90</v>
      </c>
      <c r="T2700" s="246" t="s">
        <v>54</v>
      </c>
      <c r="U2700" s="246" t="s">
        <v>1176</v>
      </c>
      <c r="V2700" t="str">
        <f>INDEX(樣區!H:H,MATCH(F2700,樣區!E:E,0))</f>
        <v>4月,6月</v>
      </c>
      <c r="W2700" s="3" t="str">
        <f t="shared" si="527"/>
        <v>Y</v>
      </c>
      <c r="X2700" s="3" t="str">
        <f t="shared" si="528"/>
        <v/>
      </c>
      <c r="Y2700" s="3" t="str">
        <f t="shared" si="529"/>
        <v>時間太晚</v>
      </c>
      <c r="Z2700" s="3" t="str">
        <f t="shared" si="530"/>
        <v/>
      </c>
      <c r="AA2700" s="3" t="str">
        <f t="shared" si="531"/>
        <v/>
      </c>
      <c r="AB2700" s="249" t="str">
        <f t="shared" si="532"/>
        <v/>
      </c>
      <c r="AC2700" s="3" t="str">
        <f t="shared" si="533"/>
        <v/>
      </c>
      <c r="AD2700" s="5" t="str">
        <f t="shared" si="526"/>
        <v/>
      </c>
      <c r="AE2700" s="3" t="str">
        <f t="shared" si="534"/>
        <v/>
      </c>
      <c r="AF2700" s="3"/>
      <c r="AH2700">
        <f>MATCH(ROUND(M2700,0)&amp;ROUND(N2700,0),樣點!N:N,0)</f>
        <v>1974</v>
      </c>
      <c r="AI2700" s="5" t="str">
        <f t="shared" si="535"/>
        <v/>
      </c>
    </row>
    <row r="2701" spans="3:35">
      <c r="C2701" s="246" t="s">
        <v>1138</v>
      </c>
      <c r="D2701" s="246" t="s">
        <v>1139</v>
      </c>
      <c r="E2701" s="246" t="s">
        <v>1169</v>
      </c>
      <c r="F2701" s="246" t="s">
        <v>1170</v>
      </c>
      <c r="G2701" s="246">
        <v>2019</v>
      </c>
      <c r="H2701" s="246">
        <v>6</v>
      </c>
      <c r="I2701" s="246">
        <v>20</v>
      </c>
      <c r="J2701" s="246">
        <v>2</v>
      </c>
      <c r="K2701" s="246" t="s">
        <v>1162</v>
      </c>
      <c r="L2701" s="247">
        <v>1</v>
      </c>
      <c r="M2701" s="246">
        <v>294907</v>
      </c>
      <c r="N2701" s="246">
        <v>2721434</v>
      </c>
      <c r="O2701" s="246">
        <v>12</v>
      </c>
      <c r="P2701" s="246">
        <v>15</v>
      </c>
      <c r="Q2701" s="246">
        <v>0</v>
      </c>
      <c r="R2701" s="246"/>
      <c r="S2701" s="246" t="s">
        <v>90</v>
      </c>
      <c r="T2701" s="246" t="s">
        <v>32</v>
      </c>
      <c r="U2701" s="246"/>
      <c r="V2701" t="str">
        <f>INDEX(樣區!H:H,MATCH(F2701,樣區!E:E,0))</f>
        <v>4月,6月</v>
      </c>
      <c r="W2701" s="3" t="str">
        <f t="shared" si="527"/>
        <v>Y</v>
      </c>
      <c r="X2701" s="3" t="str">
        <f t="shared" si="528"/>
        <v/>
      </c>
      <c r="Y2701" s="3" t="str">
        <f t="shared" si="529"/>
        <v>時間太晚</v>
      </c>
      <c r="Z2701" s="3" t="str">
        <f t="shared" si="530"/>
        <v/>
      </c>
      <c r="AA2701" s="3" t="str">
        <f t="shared" si="531"/>
        <v/>
      </c>
      <c r="AB2701" s="249" t="str">
        <f t="shared" si="532"/>
        <v/>
      </c>
      <c r="AC2701" s="3" t="str">
        <f t="shared" si="533"/>
        <v/>
      </c>
      <c r="AD2701" s="5" t="str">
        <f t="shared" si="526"/>
        <v/>
      </c>
      <c r="AE2701" s="3" t="str">
        <f t="shared" si="534"/>
        <v/>
      </c>
      <c r="AF2701" s="3"/>
      <c r="AH2701">
        <f>MATCH(ROUND(M2701,0)&amp;ROUND(N2701,0),樣點!N:N,0)</f>
        <v>1969</v>
      </c>
      <c r="AI2701" s="5">
        <f t="shared" si="535"/>
        <v>1.0416667035315186E-2</v>
      </c>
    </row>
    <row r="2702" spans="3:35">
      <c r="C2702" s="246" t="s">
        <v>1138</v>
      </c>
      <c r="D2702" s="246" t="s">
        <v>1139</v>
      </c>
      <c r="E2702" s="246" t="s">
        <v>1169</v>
      </c>
      <c r="F2702" s="246" t="s">
        <v>1170</v>
      </c>
      <c r="G2702" s="246">
        <v>2019</v>
      </c>
      <c r="H2702" s="246">
        <v>6</v>
      </c>
      <c r="I2702" s="246">
        <v>20</v>
      </c>
      <c r="J2702" s="246">
        <v>2</v>
      </c>
      <c r="K2702" s="246" t="s">
        <v>1162</v>
      </c>
      <c r="L2702" s="247">
        <v>2</v>
      </c>
      <c r="M2702" s="246">
        <v>295113</v>
      </c>
      <c r="N2702" s="246">
        <v>2721412</v>
      </c>
      <c r="O2702" s="246">
        <v>12</v>
      </c>
      <c r="P2702" s="246">
        <v>30</v>
      </c>
      <c r="Q2702" s="246">
        <v>0</v>
      </c>
      <c r="R2702" s="246"/>
      <c r="S2702" s="246" t="s">
        <v>90</v>
      </c>
      <c r="T2702" s="246" t="s">
        <v>32</v>
      </c>
      <c r="U2702" s="246"/>
      <c r="V2702" t="str">
        <f>INDEX(樣區!H:H,MATCH(F2702,樣區!E:E,0))</f>
        <v>4月,6月</v>
      </c>
      <c r="W2702" s="3" t="str">
        <f t="shared" si="527"/>
        <v>Y</v>
      </c>
      <c r="X2702" s="3" t="str">
        <f t="shared" si="528"/>
        <v/>
      </c>
      <c r="Y2702" s="3" t="str">
        <f t="shared" si="529"/>
        <v>時間太晚</v>
      </c>
      <c r="Z2702" s="3" t="str">
        <f t="shared" si="530"/>
        <v/>
      </c>
      <c r="AA2702" s="3" t="str">
        <f t="shared" si="531"/>
        <v/>
      </c>
      <c r="AB2702" s="249" t="str">
        <f t="shared" si="532"/>
        <v/>
      </c>
      <c r="AC2702" s="3" t="str">
        <f t="shared" si="533"/>
        <v/>
      </c>
      <c r="AD2702" s="5" t="str">
        <f t="shared" si="526"/>
        <v/>
      </c>
      <c r="AE2702" s="3" t="str">
        <f t="shared" si="534"/>
        <v/>
      </c>
      <c r="AF2702" s="3"/>
      <c r="AH2702">
        <f>MATCH(ROUND(M2702,0)&amp;ROUND(N2702,0),樣點!N:N,0)</f>
        <v>1970</v>
      </c>
      <c r="AI2702" s="5">
        <f t="shared" si="535"/>
        <v>7.6388889574445784E-3</v>
      </c>
    </row>
    <row r="2703" spans="3:35">
      <c r="C2703" s="246" t="s">
        <v>1138</v>
      </c>
      <c r="D2703" s="246" t="s">
        <v>1139</v>
      </c>
      <c r="E2703" s="246" t="s">
        <v>1169</v>
      </c>
      <c r="F2703" s="246" t="s">
        <v>1170</v>
      </c>
      <c r="G2703" s="246">
        <v>2019</v>
      </c>
      <c r="H2703" s="246">
        <v>6</v>
      </c>
      <c r="I2703" s="246">
        <v>20</v>
      </c>
      <c r="J2703" s="246">
        <v>2</v>
      </c>
      <c r="K2703" s="246" t="s">
        <v>1162</v>
      </c>
      <c r="L2703" s="247">
        <v>3</v>
      </c>
      <c r="M2703" s="246">
        <v>295291</v>
      </c>
      <c r="N2703" s="246">
        <v>2721328</v>
      </c>
      <c r="O2703" s="246">
        <v>12</v>
      </c>
      <c r="P2703" s="246">
        <v>41</v>
      </c>
      <c r="Q2703" s="246">
        <v>0</v>
      </c>
      <c r="R2703" s="246"/>
      <c r="S2703" s="246" t="s">
        <v>90</v>
      </c>
      <c r="T2703" s="246" t="s">
        <v>61</v>
      </c>
      <c r="U2703" s="246"/>
      <c r="V2703" t="str">
        <f>INDEX(樣區!H:H,MATCH(F2703,樣區!E:E,0))</f>
        <v>4月,6月</v>
      </c>
      <c r="W2703" s="3" t="str">
        <f t="shared" si="527"/>
        <v>Y</v>
      </c>
      <c r="X2703" s="3" t="str">
        <f t="shared" si="528"/>
        <v/>
      </c>
      <c r="Y2703" s="3" t="str">
        <f t="shared" si="529"/>
        <v>時間太晚</v>
      </c>
      <c r="Z2703" s="3" t="str">
        <f t="shared" si="530"/>
        <v/>
      </c>
      <c r="AA2703" s="3" t="str">
        <f t="shared" si="531"/>
        <v/>
      </c>
      <c r="AB2703" s="249" t="str">
        <f t="shared" si="532"/>
        <v/>
      </c>
      <c r="AC2703" s="3" t="str">
        <f t="shared" si="533"/>
        <v/>
      </c>
      <c r="AD2703" s="5" t="str">
        <f t="shared" si="526"/>
        <v/>
      </c>
      <c r="AE2703" s="3" t="str">
        <f t="shared" si="534"/>
        <v/>
      </c>
      <c r="AF2703" s="3"/>
      <c r="AH2703">
        <f>MATCH(ROUND(M2703,0)&amp;ROUND(N2703,0),樣點!N:N,0)</f>
        <v>1971</v>
      </c>
      <c r="AI2703" s="5">
        <f t="shared" si="535"/>
        <v>5.5555549915879965E-3</v>
      </c>
    </row>
    <row r="2704" spans="3:35">
      <c r="C2704" s="246" t="s">
        <v>1138</v>
      </c>
      <c r="D2704" s="246" t="s">
        <v>1139</v>
      </c>
      <c r="E2704" s="246" t="s">
        <v>1169</v>
      </c>
      <c r="F2704" s="246" t="s">
        <v>1170</v>
      </c>
      <c r="G2704" s="246">
        <v>2019</v>
      </c>
      <c r="H2704" s="246">
        <v>6</v>
      </c>
      <c r="I2704" s="246">
        <v>20</v>
      </c>
      <c r="J2704" s="246">
        <v>2</v>
      </c>
      <c r="K2704" s="246" t="s">
        <v>1162</v>
      </c>
      <c r="L2704" s="247">
        <v>4</v>
      </c>
      <c r="M2704" s="246">
        <v>295447</v>
      </c>
      <c r="N2704" s="246">
        <v>2721464</v>
      </c>
      <c r="O2704" s="246">
        <v>12</v>
      </c>
      <c r="P2704" s="246">
        <v>49</v>
      </c>
      <c r="Q2704" s="246">
        <v>0</v>
      </c>
      <c r="R2704" s="246"/>
      <c r="S2704" s="246" t="s">
        <v>90</v>
      </c>
      <c r="T2704" s="246" t="s">
        <v>54</v>
      </c>
      <c r="U2704" s="246"/>
      <c r="V2704" t="str">
        <f>INDEX(樣區!H:H,MATCH(F2704,樣區!E:E,0))</f>
        <v>4月,6月</v>
      </c>
      <c r="W2704" s="3" t="str">
        <f t="shared" si="527"/>
        <v>Y</v>
      </c>
      <c r="X2704" s="3" t="str">
        <f t="shared" si="528"/>
        <v/>
      </c>
      <c r="Y2704" s="3" t="str">
        <f t="shared" si="529"/>
        <v>時間太晚</v>
      </c>
      <c r="Z2704" s="3" t="str">
        <f t="shared" si="530"/>
        <v/>
      </c>
      <c r="AA2704" s="3" t="str">
        <f t="shared" si="531"/>
        <v/>
      </c>
      <c r="AB2704" s="249" t="str">
        <f t="shared" si="532"/>
        <v/>
      </c>
      <c r="AC2704" s="3" t="str">
        <f t="shared" si="533"/>
        <v/>
      </c>
      <c r="AD2704" s="5" t="str">
        <f t="shared" si="526"/>
        <v/>
      </c>
      <c r="AE2704" s="3" t="str">
        <f t="shared" si="534"/>
        <v/>
      </c>
      <c r="AF2704" s="3"/>
      <c r="AH2704">
        <f>MATCH(ROUND(M2704,0)&amp;ROUND(N2704,0),樣點!N:N,0)</f>
        <v>1972</v>
      </c>
      <c r="AI2704" s="5">
        <f t="shared" si="535"/>
        <v>5.5555560393258929E-3</v>
      </c>
    </row>
    <row r="2705" spans="3:35">
      <c r="C2705" s="246" t="s">
        <v>1138</v>
      </c>
      <c r="D2705" s="246" t="s">
        <v>1139</v>
      </c>
      <c r="E2705" s="246" t="s">
        <v>1169</v>
      </c>
      <c r="F2705" s="246" t="s">
        <v>1170</v>
      </c>
      <c r="G2705" s="246">
        <v>2019</v>
      </c>
      <c r="H2705" s="246">
        <v>6</v>
      </c>
      <c r="I2705" s="246">
        <v>20</v>
      </c>
      <c r="J2705" s="246">
        <v>2</v>
      </c>
      <c r="K2705" s="246" t="s">
        <v>1162</v>
      </c>
      <c r="L2705" s="247">
        <v>5</v>
      </c>
      <c r="M2705" s="246">
        <v>295530</v>
      </c>
      <c r="N2705" s="246">
        <v>2721655</v>
      </c>
      <c r="O2705" s="246">
        <v>12</v>
      </c>
      <c r="P2705" s="246">
        <v>57</v>
      </c>
      <c r="Q2705" s="246">
        <v>0</v>
      </c>
      <c r="R2705" s="246"/>
      <c r="S2705" s="246" t="s">
        <v>44</v>
      </c>
      <c r="T2705" s="246" t="s">
        <v>54</v>
      </c>
      <c r="U2705" s="246"/>
      <c r="V2705" t="str">
        <f>INDEX(樣區!H:H,MATCH(F2705,樣區!E:E,0))</f>
        <v>4月,6月</v>
      </c>
      <c r="W2705" s="3" t="str">
        <f t="shared" si="527"/>
        <v>Y</v>
      </c>
      <c r="X2705" s="3" t="str">
        <f t="shared" si="528"/>
        <v/>
      </c>
      <c r="Y2705" s="3" t="str">
        <f t="shared" si="529"/>
        <v>時間太晚</v>
      </c>
      <c r="Z2705" s="3" t="str">
        <f t="shared" si="530"/>
        <v/>
      </c>
      <c r="AA2705" s="3" t="str">
        <f t="shared" si="531"/>
        <v/>
      </c>
      <c r="AB2705" s="249" t="str">
        <f t="shared" si="532"/>
        <v>有叫聲應為猴群</v>
      </c>
      <c r="AC2705" s="3" t="str">
        <f t="shared" si="533"/>
        <v/>
      </c>
      <c r="AD2705" s="5" t="str">
        <f t="shared" si="526"/>
        <v/>
      </c>
      <c r="AE2705" s="3" t="str">
        <f t="shared" si="534"/>
        <v/>
      </c>
      <c r="AF2705" s="3"/>
      <c r="AH2705">
        <f>MATCH(ROUND(M2705,0)&amp;ROUND(N2705,0),樣點!N:N,0)</f>
        <v>1973</v>
      </c>
      <c r="AI2705" s="5">
        <f t="shared" si="535"/>
        <v>5.5555549915879965E-3</v>
      </c>
    </row>
    <row r="2706" spans="3:35">
      <c r="C2706" s="246" t="s">
        <v>1138</v>
      </c>
      <c r="D2706" s="246" t="s">
        <v>1139</v>
      </c>
      <c r="E2706" s="246" t="s">
        <v>1169</v>
      </c>
      <c r="F2706" s="246" t="s">
        <v>1170</v>
      </c>
      <c r="G2706" s="246">
        <v>2019</v>
      </c>
      <c r="H2706" s="246">
        <v>6</v>
      </c>
      <c r="I2706" s="246">
        <v>20</v>
      </c>
      <c r="J2706" s="246">
        <v>2</v>
      </c>
      <c r="K2706" s="246" t="s">
        <v>1162</v>
      </c>
      <c r="L2706" s="247">
        <v>6</v>
      </c>
      <c r="M2706" s="246">
        <v>295746</v>
      </c>
      <c r="N2706" s="246">
        <v>2721648</v>
      </c>
      <c r="O2706" s="246">
        <v>13</v>
      </c>
      <c r="P2706" s="246">
        <v>5</v>
      </c>
      <c r="Q2706" s="246">
        <v>0</v>
      </c>
      <c r="R2706" s="246"/>
      <c r="S2706" s="246" t="s">
        <v>90</v>
      </c>
      <c r="T2706" s="246" t="s">
        <v>54</v>
      </c>
      <c r="U2706" s="246" t="s">
        <v>1177</v>
      </c>
      <c r="V2706" t="str">
        <f>INDEX(樣區!H:H,MATCH(F2706,樣區!E:E,0))</f>
        <v>4月,6月</v>
      </c>
      <c r="W2706" s="3" t="str">
        <f t="shared" si="527"/>
        <v>Y</v>
      </c>
      <c r="X2706" s="3" t="str">
        <f t="shared" si="528"/>
        <v/>
      </c>
      <c r="Y2706" s="3" t="str">
        <f t="shared" si="529"/>
        <v>時間太晚</v>
      </c>
      <c r="Z2706" s="3" t="str">
        <f t="shared" si="530"/>
        <v/>
      </c>
      <c r="AA2706" s="3" t="str">
        <f t="shared" si="531"/>
        <v/>
      </c>
      <c r="AB2706" s="249" t="str">
        <f t="shared" si="532"/>
        <v/>
      </c>
      <c r="AC2706" s="3" t="str">
        <f t="shared" si="533"/>
        <v/>
      </c>
      <c r="AD2706" s="5" t="str">
        <f t="shared" si="526"/>
        <v/>
      </c>
      <c r="AE2706" s="3" t="str">
        <f t="shared" si="534"/>
        <v/>
      </c>
      <c r="AF2706" s="3"/>
      <c r="AH2706">
        <f>MATCH(ROUND(M2706,0)&amp;ROUND(N2706,0),樣點!N:N,0)</f>
        <v>1974</v>
      </c>
      <c r="AI2706" s="5" t="str">
        <f t="shared" si="535"/>
        <v/>
      </c>
    </row>
    <row r="2707" spans="3:35">
      <c r="C2707" s="246" t="s">
        <v>1138</v>
      </c>
      <c r="D2707" s="246" t="s">
        <v>1139</v>
      </c>
      <c r="E2707" s="246" t="s">
        <v>1178</v>
      </c>
      <c r="F2707" s="246" t="s">
        <v>1179</v>
      </c>
      <c r="G2707" s="246">
        <v>2019</v>
      </c>
      <c r="H2707" s="246">
        <v>5</v>
      </c>
      <c r="I2707" s="246">
        <v>21</v>
      </c>
      <c r="J2707" s="246">
        <v>1</v>
      </c>
      <c r="K2707" s="246" t="s">
        <v>1162</v>
      </c>
      <c r="L2707" s="247">
        <v>1</v>
      </c>
      <c r="M2707" s="246">
        <v>293748</v>
      </c>
      <c r="N2707" s="246">
        <v>2721127</v>
      </c>
      <c r="O2707" s="246">
        <v>10</v>
      </c>
      <c r="P2707" s="246">
        <v>5</v>
      </c>
      <c r="Q2707" s="246">
        <v>0</v>
      </c>
      <c r="R2707" s="246"/>
      <c r="S2707" s="246" t="s">
        <v>90</v>
      </c>
      <c r="T2707" s="246" t="s">
        <v>54</v>
      </c>
      <c r="U2707" s="246"/>
      <c r="V2707" t="str">
        <f>INDEX(樣區!H:H,MATCH(F2707,樣區!E:E,0))</f>
        <v>4月,6月</v>
      </c>
      <c r="W2707" s="3" t="str">
        <f t="shared" si="527"/>
        <v>N</v>
      </c>
      <c r="X2707" s="3" t="str">
        <f t="shared" si="528"/>
        <v/>
      </c>
      <c r="Y2707" s="3" t="str">
        <f t="shared" si="529"/>
        <v>時間太晚</v>
      </c>
      <c r="Z2707" s="3" t="str">
        <f t="shared" si="530"/>
        <v/>
      </c>
      <c r="AA2707" s="3" t="str">
        <f t="shared" si="531"/>
        <v/>
      </c>
      <c r="AB2707" s="2" t="str">
        <f t="shared" si="532"/>
        <v/>
      </c>
      <c r="AC2707" s="3" t="str">
        <f t="shared" si="533"/>
        <v/>
      </c>
      <c r="AD2707" s="5" t="str">
        <f>IF(ISBLANK(O2707),"需記錄時間",IFERROR(IF((AI2707-TIME(0,5,59))&lt;0,"需計滿6分鍾",""),""))</f>
        <v/>
      </c>
      <c r="AE2707" s="3" t="str">
        <f t="shared" si="534"/>
        <v/>
      </c>
      <c r="AF2707" s="3"/>
      <c r="AH2707" t="e">
        <f>MATCH(ROUND(M2707,0)&amp;ROUND(N2707,0),樣點!N:N,0)</f>
        <v>#N/A</v>
      </c>
      <c r="AI2707" s="5">
        <f t="shared" si="535"/>
        <v>9.0277779963798821E-3</v>
      </c>
    </row>
    <row r="2708" spans="3:35">
      <c r="C2708" s="246" t="s">
        <v>1138</v>
      </c>
      <c r="D2708" s="246" t="s">
        <v>1139</v>
      </c>
      <c r="E2708" s="246" t="s">
        <v>1178</v>
      </c>
      <c r="F2708" s="246" t="s">
        <v>1179</v>
      </c>
      <c r="G2708" s="246">
        <v>2019</v>
      </c>
      <c r="H2708" s="246">
        <v>5</v>
      </c>
      <c r="I2708" s="246">
        <v>21</v>
      </c>
      <c r="J2708" s="246">
        <v>1</v>
      </c>
      <c r="K2708" s="246" t="s">
        <v>1162</v>
      </c>
      <c r="L2708" s="247">
        <v>2</v>
      </c>
      <c r="M2708" s="246">
        <v>293432</v>
      </c>
      <c r="N2708" s="246">
        <v>2721156</v>
      </c>
      <c r="O2708" s="246">
        <v>10</v>
      </c>
      <c r="P2708" s="246">
        <v>18</v>
      </c>
      <c r="Q2708" s="246">
        <v>0</v>
      </c>
      <c r="R2708" s="246"/>
      <c r="S2708" s="246" t="s">
        <v>90</v>
      </c>
      <c r="T2708" s="246" t="s">
        <v>54</v>
      </c>
      <c r="U2708" s="246"/>
      <c r="V2708" t="str">
        <f>INDEX(樣區!H:H,MATCH(F2708,樣區!E:E,0))</f>
        <v>4月,6月</v>
      </c>
      <c r="W2708" s="3" t="str">
        <f t="shared" si="527"/>
        <v>N</v>
      </c>
      <c r="X2708" s="3" t="str">
        <f t="shared" si="528"/>
        <v/>
      </c>
      <c r="Y2708" s="3" t="str">
        <f t="shared" si="529"/>
        <v>時間太晚</v>
      </c>
      <c r="Z2708" s="3" t="str">
        <f t="shared" si="530"/>
        <v/>
      </c>
      <c r="AA2708" s="3" t="str">
        <f t="shared" si="531"/>
        <v/>
      </c>
      <c r="AB2708" s="2" t="str">
        <f t="shared" si="532"/>
        <v/>
      </c>
      <c r="AC2708" s="3" t="str">
        <f t="shared" si="533"/>
        <v/>
      </c>
      <c r="AD2708" s="5" t="str">
        <f>IF(ISBLANK(O2708),"需記錄時間",IFERROR(IF((AI2708-TIME(0,5,59))&lt;0,"需計滿6分鍾",""),""))</f>
        <v/>
      </c>
      <c r="AE2708" s="3" t="str">
        <f t="shared" si="534"/>
        <v/>
      </c>
      <c r="AF2708" s="3"/>
      <c r="AH2708" t="e">
        <f>MATCH(ROUND(M2708,0)&amp;ROUND(N2708,0),樣點!N:N,0)</f>
        <v>#N/A</v>
      </c>
      <c r="AI2708" s="5">
        <f t="shared" si="535"/>
        <v>7.6388890156522393E-3</v>
      </c>
    </row>
    <row r="2709" spans="3:35">
      <c r="C2709" s="246" t="s">
        <v>1138</v>
      </c>
      <c r="D2709" s="246" t="s">
        <v>1139</v>
      </c>
      <c r="E2709" s="246" t="s">
        <v>1178</v>
      </c>
      <c r="F2709" s="246" t="s">
        <v>1179</v>
      </c>
      <c r="G2709" s="246">
        <v>2019</v>
      </c>
      <c r="H2709" s="246">
        <v>5</v>
      </c>
      <c r="I2709" s="246">
        <v>21</v>
      </c>
      <c r="J2709" s="246">
        <v>1</v>
      </c>
      <c r="K2709" s="246" t="s">
        <v>1162</v>
      </c>
      <c r="L2709" s="247">
        <v>3</v>
      </c>
      <c r="M2709" s="246">
        <v>293293</v>
      </c>
      <c r="N2709" s="246">
        <v>2721393</v>
      </c>
      <c r="O2709" s="246">
        <v>10</v>
      </c>
      <c r="P2709" s="246">
        <v>29</v>
      </c>
      <c r="Q2709" s="246">
        <v>0</v>
      </c>
      <c r="R2709" s="246"/>
      <c r="S2709" s="246" t="s">
        <v>90</v>
      </c>
      <c r="T2709" s="246" t="s">
        <v>61</v>
      </c>
      <c r="U2709" s="246"/>
      <c r="V2709" t="str">
        <f>INDEX(樣區!H:H,MATCH(F2709,樣區!E:E,0))</f>
        <v>4月,6月</v>
      </c>
      <c r="W2709" s="3" t="str">
        <f t="shared" si="527"/>
        <v>Y</v>
      </c>
      <c r="X2709" s="3" t="str">
        <f t="shared" si="528"/>
        <v/>
      </c>
      <c r="Y2709" s="3" t="str">
        <f t="shared" si="529"/>
        <v>時間太晚</v>
      </c>
      <c r="Z2709" s="3" t="str">
        <f t="shared" si="530"/>
        <v/>
      </c>
      <c r="AA2709" s="3" t="str">
        <f t="shared" si="531"/>
        <v/>
      </c>
      <c r="AB2709" s="249" t="str">
        <f t="shared" si="532"/>
        <v/>
      </c>
      <c r="AC2709" s="3" t="str">
        <f t="shared" si="533"/>
        <v/>
      </c>
      <c r="AD2709" s="5" t="str">
        <f>IF(ISBLANK(O2709),"需記錄時間",IFERROR(IF((AI2709-TIME(0,5,59))&lt;0,"需計滿6分鐘",""),""))</f>
        <v/>
      </c>
      <c r="AE2709" s="3" t="str">
        <f t="shared" si="534"/>
        <v/>
      </c>
      <c r="AF2709" s="3"/>
      <c r="AH2709">
        <f>MATCH(ROUND(M2709,0)&amp;ROUND(N2709,0),樣點!N:N,0)</f>
        <v>1977</v>
      </c>
      <c r="AI2709" s="5">
        <f t="shared" si="535"/>
        <v>8.3333330112509429E-3</v>
      </c>
    </row>
    <row r="2710" spans="3:35">
      <c r="C2710" s="246" t="s">
        <v>1138</v>
      </c>
      <c r="D2710" s="246" t="s">
        <v>1139</v>
      </c>
      <c r="E2710" s="246" t="s">
        <v>1178</v>
      </c>
      <c r="F2710" s="246" t="s">
        <v>1179</v>
      </c>
      <c r="G2710" s="246">
        <v>2019</v>
      </c>
      <c r="H2710" s="246">
        <v>5</v>
      </c>
      <c r="I2710" s="246">
        <v>21</v>
      </c>
      <c r="J2710" s="246">
        <v>1</v>
      </c>
      <c r="K2710" s="246" t="s">
        <v>1162</v>
      </c>
      <c r="L2710" s="247">
        <v>4</v>
      </c>
      <c r="M2710" s="246">
        <v>293371</v>
      </c>
      <c r="N2710" s="246">
        <v>2721622</v>
      </c>
      <c r="O2710" s="246">
        <v>10</v>
      </c>
      <c r="P2710" s="246">
        <v>41</v>
      </c>
      <c r="Q2710" s="246">
        <v>0</v>
      </c>
      <c r="R2710" s="246"/>
      <c r="S2710" s="246" t="s">
        <v>90</v>
      </c>
      <c r="T2710" s="246" t="s">
        <v>54</v>
      </c>
      <c r="U2710" s="246"/>
      <c r="V2710" t="str">
        <f>INDEX(樣區!H:H,MATCH(F2710,樣區!E:E,0))</f>
        <v>4月,6月</v>
      </c>
      <c r="W2710" s="3" t="str">
        <f t="shared" si="527"/>
        <v>N</v>
      </c>
      <c r="X2710" s="3" t="str">
        <f t="shared" si="528"/>
        <v/>
      </c>
      <c r="Y2710" s="3" t="str">
        <f t="shared" si="529"/>
        <v>時間太晚</v>
      </c>
      <c r="Z2710" s="3" t="str">
        <f t="shared" si="530"/>
        <v/>
      </c>
      <c r="AA2710" s="3" t="str">
        <f t="shared" si="531"/>
        <v/>
      </c>
      <c r="AB2710" s="2" t="str">
        <f t="shared" si="532"/>
        <v/>
      </c>
      <c r="AC2710" s="3" t="str">
        <f t="shared" si="533"/>
        <v/>
      </c>
      <c r="AD2710" s="5" t="str">
        <f>IF(ISBLANK(O2710),"需記錄時間",IFERROR(IF((AI2710-TIME(0,5,59))&lt;0,"需計滿6分鍾",""),""))</f>
        <v/>
      </c>
      <c r="AE2710" s="3" t="str">
        <f t="shared" si="534"/>
        <v/>
      </c>
      <c r="AF2710" s="3"/>
      <c r="AH2710" t="e">
        <f>MATCH(ROUND(M2710,0)&amp;ROUND(N2710,0),樣點!N:N,0)</f>
        <v>#N/A</v>
      </c>
      <c r="AI2710" s="5">
        <f t="shared" si="535"/>
        <v>1.2499999953433871E-2</v>
      </c>
    </row>
    <row r="2711" spans="3:35">
      <c r="C2711" s="246" t="s">
        <v>1138</v>
      </c>
      <c r="D2711" s="246" t="s">
        <v>1139</v>
      </c>
      <c r="E2711" s="246" t="s">
        <v>1178</v>
      </c>
      <c r="F2711" s="246" t="s">
        <v>1179</v>
      </c>
      <c r="G2711" s="246">
        <v>2019</v>
      </c>
      <c r="H2711" s="246">
        <v>5</v>
      </c>
      <c r="I2711" s="246">
        <v>21</v>
      </c>
      <c r="J2711" s="246">
        <v>1</v>
      </c>
      <c r="K2711" s="246" t="s">
        <v>1162</v>
      </c>
      <c r="L2711" s="247">
        <v>5</v>
      </c>
      <c r="M2711" s="246">
        <v>293542</v>
      </c>
      <c r="N2711" s="246">
        <v>2721698</v>
      </c>
      <c r="O2711" s="246">
        <v>10</v>
      </c>
      <c r="P2711" s="246">
        <v>59</v>
      </c>
      <c r="Q2711" s="246">
        <v>0</v>
      </c>
      <c r="R2711" s="246"/>
      <c r="S2711" s="246" t="s">
        <v>90</v>
      </c>
      <c r="T2711" s="246" t="s">
        <v>54</v>
      </c>
      <c r="U2711" s="246"/>
      <c r="V2711" t="str">
        <f>INDEX(樣區!H:H,MATCH(F2711,樣區!E:E,0))</f>
        <v>4月,6月</v>
      </c>
      <c r="W2711" s="3" t="str">
        <f t="shared" si="527"/>
        <v>Y</v>
      </c>
      <c r="X2711" s="3" t="str">
        <f t="shared" si="528"/>
        <v/>
      </c>
      <c r="Y2711" s="3" t="str">
        <f t="shared" si="529"/>
        <v>時間太晚</v>
      </c>
      <c r="Z2711" s="3" t="str">
        <f t="shared" si="530"/>
        <v/>
      </c>
      <c r="AA2711" s="3" t="str">
        <f t="shared" si="531"/>
        <v/>
      </c>
      <c r="AB2711" s="249" t="str">
        <f t="shared" si="532"/>
        <v/>
      </c>
      <c r="AC2711" s="3" t="str">
        <f t="shared" si="533"/>
        <v/>
      </c>
      <c r="AD2711" s="5" t="str">
        <f t="shared" ref="AD2711:AD2714" si="536">IF(ISBLANK(O2711),"需記錄時間",IFERROR(IF((AI2711-TIME(0,5,59))&lt;0,"需計滿6分鐘",""),""))</f>
        <v/>
      </c>
      <c r="AE2711" s="3" t="str">
        <f t="shared" si="534"/>
        <v/>
      </c>
      <c r="AF2711" s="3"/>
      <c r="AH2711">
        <f>MATCH(ROUND(M2711,0)&amp;ROUND(N2711,0),樣點!N:N,0)</f>
        <v>1979</v>
      </c>
      <c r="AI2711" s="5">
        <f t="shared" si="535"/>
        <v>6.2500000349245965E-3</v>
      </c>
    </row>
    <row r="2712" spans="3:35">
      <c r="C2712" s="246" t="s">
        <v>1138</v>
      </c>
      <c r="D2712" s="246" t="s">
        <v>1139</v>
      </c>
      <c r="E2712" s="246" t="s">
        <v>1178</v>
      </c>
      <c r="F2712" s="246" t="s">
        <v>1179</v>
      </c>
      <c r="G2712" s="246">
        <v>2019</v>
      </c>
      <c r="H2712" s="246">
        <v>5</v>
      </c>
      <c r="I2712" s="246">
        <v>21</v>
      </c>
      <c r="J2712" s="246">
        <v>1</v>
      </c>
      <c r="K2712" s="246" t="s">
        <v>1162</v>
      </c>
      <c r="L2712" s="247">
        <v>6</v>
      </c>
      <c r="M2712" s="246">
        <v>293415</v>
      </c>
      <c r="N2712" s="246">
        <v>2721954</v>
      </c>
      <c r="O2712" s="246">
        <v>11</v>
      </c>
      <c r="P2712" s="246">
        <v>8</v>
      </c>
      <c r="Q2712" s="246">
        <v>0</v>
      </c>
      <c r="R2712" s="246"/>
      <c r="S2712" s="246" t="s">
        <v>90</v>
      </c>
      <c r="T2712" s="246" t="s">
        <v>61</v>
      </c>
      <c r="U2712" s="246"/>
      <c r="V2712" t="str">
        <f>INDEX(樣區!H:H,MATCH(F2712,樣區!E:E,0))</f>
        <v>4月,6月</v>
      </c>
      <c r="W2712" s="3" t="str">
        <f t="shared" si="527"/>
        <v>Y</v>
      </c>
      <c r="X2712" s="3" t="str">
        <f t="shared" si="528"/>
        <v/>
      </c>
      <c r="Y2712" s="3" t="str">
        <f t="shared" si="529"/>
        <v>時間太晚</v>
      </c>
      <c r="Z2712" s="3" t="str">
        <f t="shared" si="530"/>
        <v/>
      </c>
      <c r="AA2712" s="3" t="str">
        <f t="shared" si="531"/>
        <v/>
      </c>
      <c r="AB2712" s="249" t="str">
        <f t="shared" si="532"/>
        <v/>
      </c>
      <c r="AC2712" s="3" t="str">
        <f t="shared" si="533"/>
        <v/>
      </c>
      <c r="AD2712" s="5" t="str">
        <f t="shared" si="536"/>
        <v/>
      </c>
      <c r="AE2712" s="3" t="str">
        <f t="shared" si="534"/>
        <v/>
      </c>
      <c r="AF2712" s="3"/>
      <c r="AH2712">
        <f>MATCH(ROUND(M2712,0)&amp;ROUND(N2712,0),樣點!N:N,0)</f>
        <v>1980</v>
      </c>
      <c r="AI2712" s="5">
        <f t="shared" si="535"/>
        <v>9.0277779963798821E-3</v>
      </c>
    </row>
    <row r="2713" spans="3:35">
      <c r="C2713" s="246" t="s">
        <v>1138</v>
      </c>
      <c r="D2713" s="246" t="s">
        <v>1139</v>
      </c>
      <c r="E2713" s="246" t="s">
        <v>1178</v>
      </c>
      <c r="F2713" s="246" t="s">
        <v>1179</v>
      </c>
      <c r="G2713" s="246">
        <v>2019</v>
      </c>
      <c r="H2713" s="246">
        <v>5</v>
      </c>
      <c r="I2713" s="246">
        <v>21</v>
      </c>
      <c r="J2713" s="246">
        <v>1</v>
      </c>
      <c r="K2713" s="246" t="s">
        <v>1162</v>
      </c>
      <c r="L2713" s="247">
        <v>7</v>
      </c>
      <c r="M2713" s="246">
        <v>293646</v>
      </c>
      <c r="N2713" s="246">
        <v>2722134</v>
      </c>
      <c r="O2713" s="246">
        <v>11</v>
      </c>
      <c r="P2713" s="246">
        <v>21</v>
      </c>
      <c r="Q2713" s="246">
        <v>0</v>
      </c>
      <c r="R2713" s="246"/>
      <c r="S2713" s="246" t="s">
        <v>90</v>
      </c>
      <c r="T2713" s="246" t="s">
        <v>61</v>
      </c>
      <c r="U2713" s="246"/>
      <c r="V2713" t="str">
        <f>INDEX(樣區!H:H,MATCH(F2713,樣區!E:E,0))</f>
        <v>4月,6月</v>
      </c>
      <c r="W2713" s="3" t="str">
        <f t="shared" si="527"/>
        <v>Y</v>
      </c>
      <c r="X2713" s="3" t="str">
        <f t="shared" si="528"/>
        <v/>
      </c>
      <c r="Y2713" s="3" t="str">
        <f t="shared" si="529"/>
        <v>時間太晚</v>
      </c>
      <c r="Z2713" s="3" t="str">
        <f t="shared" si="530"/>
        <v/>
      </c>
      <c r="AA2713" s="3" t="str">
        <f t="shared" si="531"/>
        <v/>
      </c>
      <c r="AB2713" s="249" t="str">
        <f t="shared" si="532"/>
        <v/>
      </c>
      <c r="AC2713" s="3" t="str">
        <f t="shared" si="533"/>
        <v/>
      </c>
      <c r="AD2713" s="5" t="str">
        <f t="shared" si="536"/>
        <v/>
      </c>
      <c r="AE2713" s="3" t="str">
        <f t="shared" si="534"/>
        <v/>
      </c>
      <c r="AF2713" s="3"/>
      <c r="AH2713">
        <f>MATCH(ROUND(M2713,0)&amp;ROUND(N2713,0),樣點!N:N,0)</f>
        <v>1981</v>
      </c>
      <c r="AI2713" s="5">
        <f t="shared" si="535"/>
        <v>8.3333340007811785E-3</v>
      </c>
    </row>
    <row r="2714" spans="3:35">
      <c r="C2714" s="246" t="s">
        <v>1138</v>
      </c>
      <c r="D2714" s="246" t="s">
        <v>1139</v>
      </c>
      <c r="E2714" s="246" t="s">
        <v>1178</v>
      </c>
      <c r="F2714" s="246" t="s">
        <v>1179</v>
      </c>
      <c r="G2714" s="246">
        <v>2019</v>
      </c>
      <c r="H2714" s="246">
        <v>5</v>
      </c>
      <c r="I2714" s="246">
        <v>21</v>
      </c>
      <c r="J2714" s="246">
        <v>1</v>
      </c>
      <c r="K2714" s="246" t="s">
        <v>1162</v>
      </c>
      <c r="L2714" s="247">
        <v>8</v>
      </c>
      <c r="M2714" s="246">
        <v>293631</v>
      </c>
      <c r="N2714" s="246">
        <v>2722518</v>
      </c>
      <c r="O2714" s="246">
        <v>11</v>
      </c>
      <c r="P2714" s="246">
        <v>33</v>
      </c>
      <c r="Q2714" s="246">
        <v>0</v>
      </c>
      <c r="R2714" s="246"/>
      <c r="S2714" s="246" t="s">
        <v>90</v>
      </c>
      <c r="T2714" s="246" t="s">
        <v>54</v>
      </c>
      <c r="U2714" s="246"/>
      <c r="V2714" t="str">
        <f>INDEX(樣區!H:H,MATCH(F2714,樣區!E:E,0))</f>
        <v>4月,6月</v>
      </c>
      <c r="W2714" s="3" t="str">
        <f t="shared" si="527"/>
        <v>Y</v>
      </c>
      <c r="X2714" s="3" t="str">
        <f t="shared" si="528"/>
        <v/>
      </c>
      <c r="Y2714" s="3" t="str">
        <f t="shared" si="529"/>
        <v>時間太晚</v>
      </c>
      <c r="Z2714" s="3" t="str">
        <f t="shared" si="530"/>
        <v/>
      </c>
      <c r="AA2714" s="3" t="str">
        <f t="shared" si="531"/>
        <v/>
      </c>
      <c r="AB2714" s="249" t="str">
        <f t="shared" si="532"/>
        <v/>
      </c>
      <c r="AC2714" s="3" t="str">
        <f t="shared" si="533"/>
        <v/>
      </c>
      <c r="AD2714" s="5" t="str">
        <f t="shared" si="536"/>
        <v/>
      </c>
      <c r="AE2714" s="3" t="str">
        <f t="shared" si="534"/>
        <v/>
      </c>
      <c r="AF2714" s="3"/>
      <c r="AH2714">
        <f>MATCH(ROUND(M2714,0)&amp;ROUND(N2714,0),樣點!N:N,0)</f>
        <v>1982</v>
      </c>
      <c r="AI2714" s="5">
        <f t="shared" si="535"/>
        <v>1.2500000011641532E-2</v>
      </c>
    </row>
    <row r="2715" spans="3:35">
      <c r="C2715" s="246" t="s">
        <v>1138</v>
      </c>
      <c r="D2715" s="246" t="s">
        <v>1139</v>
      </c>
      <c r="E2715" s="246" t="s">
        <v>1178</v>
      </c>
      <c r="F2715" s="246" t="s">
        <v>1179</v>
      </c>
      <c r="G2715" s="246">
        <v>2019</v>
      </c>
      <c r="H2715" s="246">
        <v>5</v>
      </c>
      <c r="I2715" s="246">
        <v>21</v>
      </c>
      <c r="J2715" s="246">
        <v>1</v>
      </c>
      <c r="K2715" s="246" t="s">
        <v>1162</v>
      </c>
      <c r="L2715" s="247">
        <v>9</v>
      </c>
      <c r="M2715" s="246">
        <v>293804</v>
      </c>
      <c r="N2715" s="246">
        <v>2722697</v>
      </c>
      <c r="O2715" s="246">
        <v>11</v>
      </c>
      <c r="P2715" s="246">
        <v>51</v>
      </c>
      <c r="Q2715" s="246">
        <v>0</v>
      </c>
      <c r="R2715" s="246"/>
      <c r="S2715" s="246" t="s">
        <v>90</v>
      </c>
      <c r="T2715" s="246" t="s">
        <v>54</v>
      </c>
      <c r="U2715" s="246"/>
      <c r="V2715" t="str">
        <f>INDEX(樣區!H:H,MATCH(F2715,樣區!E:E,0))</f>
        <v>4月,6月</v>
      </c>
      <c r="W2715" s="3" t="str">
        <f t="shared" si="527"/>
        <v>N</v>
      </c>
      <c r="X2715" s="3" t="str">
        <f t="shared" si="528"/>
        <v/>
      </c>
      <c r="Y2715" s="3" t="str">
        <f t="shared" si="529"/>
        <v>時間太晚</v>
      </c>
      <c r="Z2715" s="3" t="str">
        <f t="shared" si="530"/>
        <v/>
      </c>
      <c r="AA2715" s="3" t="str">
        <f t="shared" si="531"/>
        <v/>
      </c>
      <c r="AB2715" s="2" t="str">
        <f t="shared" si="532"/>
        <v/>
      </c>
      <c r="AC2715" s="3" t="str">
        <f t="shared" si="533"/>
        <v/>
      </c>
      <c r="AD2715" s="5" t="str">
        <f>IF(ISBLANK(O2715),"需記錄時間",IFERROR(IF((AI2715-TIME(0,5,59))&lt;0,"需計滿6分鍾",""),""))</f>
        <v/>
      </c>
      <c r="AE2715" s="3" t="str">
        <f t="shared" si="534"/>
        <v/>
      </c>
      <c r="AF2715" s="3"/>
      <c r="AH2715" t="e">
        <f>MATCH(ROUND(M2715,0)&amp;ROUND(N2715,0),樣點!N:N,0)</f>
        <v>#N/A</v>
      </c>
      <c r="AI2715" s="5" t="str">
        <f t="shared" si="535"/>
        <v/>
      </c>
    </row>
    <row r="2716" spans="3:35">
      <c r="C2716" s="246" t="s">
        <v>1138</v>
      </c>
      <c r="D2716" s="246" t="s">
        <v>1139</v>
      </c>
      <c r="E2716" s="246" t="s">
        <v>1178</v>
      </c>
      <c r="F2716" s="246" t="s">
        <v>1179</v>
      </c>
      <c r="G2716" s="246">
        <v>2019</v>
      </c>
      <c r="H2716" s="246">
        <v>6</v>
      </c>
      <c r="I2716" s="246">
        <v>25</v>
      </c>
      <c r="J2716" s="246">
        <v>2</v>
      </c>
      <c r="K2716" s="246" t="s">
        <v>1162</v>
      </c>
      <c r="L2716" s="247">
        <v>1</v>
      </c>
      <c r="M2716" s="246">
        <v>293748</v>
      </c>
      <c r="N2716" s="246">
        <v>2721127</v>
      </c>
      <c r="O2716" s="246">
        <v>11</v>
      </c>
      <c r="P2716" s="246">
        <v>2</v>
      </c>
      <c r="Q2716" s="246">
        <v>0</v>
      </c>
      <c r="R2716" s="246"/>
      <c r="S2716" s="246" t="s">
        <v>90</v>
      </c>
      <c r="T2716" s="246" t="s">
        <v>54</v>
      </c>
      <c r="U2716" s="246"/>
      <c r="V2716" t="str">
        <f>INDEX(樣區!H:H,MATCH(F2716,樣區!E:E,0))</f>
        <v>4月,6月</v>
      </c>
      <c r="W2716" s="3" t="str">
        <f t="shared" si="527"/>
        <v>N</v>
      </c>
      <c r="X2716" s="3" t="str">
        <f t="shared" si="528"/>
        <v/>
      </c>
      <c r="Y2716" s="3" t="str">
        <f t="shared" si="529"/>
        <v>時間太晚</v>
      </c>
      <c r="Z2716" s="3" t="str">
        <f t="shared" si="530"/>
        <v/>
      </c>
      <c r="AA2716" s="3" t="str">
        <f t="shared" si="531"/>
        <v/>
      </c>
      <c r="AB2716" s="2" t="str">
        <f t="shared" si="532"/>
        <v/>
      </c>
      <c r="AC2716" s="3" t="str">
        <f t="shared" si="533"/>
        <v/>
      </c>
      <c r="AD2716" s="5" t="str">
        <f>IF(ISBLANK(O2716),"需記錄時間",IFERROR(IF((AI2716-TIME(0,5,59))&lt;0,"需計滿6分鍾",""),""))</f>
        <v/>
      </c>
      <c r="AE2716" s="3" t="str">
        <f t="shared" si="534"/>
        <v/>
      </c>
      <c r="AF2716" s="3"/>
      <c r="AH2716" t="e">
        <f>MATCH(ROUND(M2716,0)&amp;ROUND(N2716,0),樣點!N:N,0)</f>
        <v>#N/A</v>
      </c>
      <c r="AI2716" s="5">
        <f t="shared" si="535"/>
        <v>6.9444439723156393E-3</v>
      </c>
    </row>
    <row r="2717" spans="3:35">
      <c r="C2717" s="246" t="s">
        <v>1138</v>
      </c>
      <c r="D2717" s="246" t="s">
        <v>1139</v>
      </c>
      <c r="E2717" s="246" t="s">
        <v>1178</v>
      </c>
      <c r="F2717" s="246" t="s">
        <v>1179</v>
      </c>
      <c r="G2717" s="246">
        <v>2019</v>
      </c>
      <c r="H2717" s="246">
        <v>6</v>
      </c>
      <c r="I2717" s="246">
        <v>25</v>
      </c>
      <c r="J2717" s="246">
        <v>2</v>
      </c>
      <c r="K2717" s="246" t="s">
        <v>1162</v>
      </c>
      <c r="L2717" s="247">
        <v>2</v>
      </c>
      <c r="M2717" s="246">
        <v>293432</v>
      </c>
      <c r="N2717" s="246">
        <v>2721156</v>
      </c>
      <c r="O2717" s="246">
        <v>11</v>
      </c>
      <c r="P2717" s="246">
        <v>12</v>
      </c>
      <c r="Q2717" s="246">
        <v>0</v>
      </c>
      <c r="R2717" s="246"/>
      <c r="S2717" s="246" t="s">
        <v>90</v>
      </c>
      <c r="T2717" s="246" t="s">
        <v>54</v>
      </c>
      <c r="U2717" s="246"/>
      <c r="V2717" t="str">
        <f>INDEX(樣區!H:H,MATCH(F2717,樣區!E:E,0))</f>
        <v>4月,6月</v>
      </c>
      <c r="W2717" s="3" t="str">
        <f t="shared" si="527"/>
        <v>N</v>
      </c>
      <c r="X2717" s="3" t="str">
        <f t="shared" si="528"/>
        <v/>
      </c>
      <c r="Y2717" s="3" t="str">
        <f t="shared" si="529"/>
        <v>時間太晚</v>
      </c>
      <c r="Z2717" s="3" t="str">
        <f t="shared" si="530"/>
        <v/>
      </c>
      <c r="AA2717" s="3" t="str">
        <f t="shared" si="531"/>
        <v/>
      </c>
      <c r="AB2717" s="2" t="str">
        <f t="shared" si="532"/>
        <v/>
      </c>
      <c r="AC2717" s="3" t="str">
        <f t="shared" si="533"/>
        <v/>
      </c>
      <c r="AD2717" s="5" t="str">
        <f>IF(ISBLANK(O2717),"需記錄時間",IFERROR(IF((AI2717-TIME(0,5,59))&lt;0,"需計滿6分鍾",""),""))</f>
        <v/>
      </c>
      <c r="AE2717" s="3" t="str">
        <f t="shared" si="534"/>
        <v/>
      </c>
      <c r="AF2717" s="3"/>
      <c r="AH2717" t="e">
        <f>MATCH(ROUND(M2717,0)&amp;ROUND(N2717,0),樣點!N:N,0)</f>
        <v>#N/A</v>
      </c>
      <c r="AI2717" s="5">
        <f t="shared" si="535"/>
        <v>7.6388890156522393E-3</v>
      </c>
    </row>
    <row r="2718" spans="3:35">
      <c r="C2718" s="246" t="s">
        <v>1138</v>
      </c>
      <c r="D2718" s="246" t="s">
        <v>1139</v>
      </c>
      <c r="E2718" s="246" t="s">
        <v>1178</v>
      </c>
      <c r="F2718" s="246" t="s">
        <v>1179</v>
      </c>
      <c r="G2718" s="246">
        <v>2019</v>
      </c>
      <c r="H2718" s="246">
        <v>6</v>
      </c>
      <c r="I2718" s="246">
        <v>25</v>
      </c>
      <c r="J2718" s="246">
        <v>2</v>
      </c>
      <c r="K2718" s="246" t="s">
        <v>1162</v>
      </c>
      <c r="L2718" s="247">
        <v>3</v>
      </c>
      <c r="M2718" s="246">
        <v>293293</v>
      </c>
      <c r="N2718" s="246">
        <v>2721393</v>
      </c>
      <c r="O2718" s="246">
        <v>11</v>
      </c>
      <c r="P2718" s="246">
        <v>23</v>
      </c>
      <c r="Q2718" s="246">
        <v>0</v>
      </c>
      <c r="R2718" s="246"/>
      <c r="S2718" s="246" t="s">
        <v>90</v>
      </c>
      <c r="T2718" s="246" t="s">
        <v>61</v>
      </c>
      <c r="U2718" s="246"/>
      <c r="V2718" t="str">
        <f>INDEX(樣區!H:H,MATCH(F2718,樣區!E:E,0))</f>
        <v>4月,6月</v>
      </c>
      <c r="W2718" s="3" t="str">
        <f t="shared" si="527"/>
        <v>Y</v>
      </c>
      <c r="X2718" s="3" t="str">
        <f t="shared" si="528"/>
        <v/>
      </c>
      <c r="Y2718" s="3" t="str">
        <f t="shared" si="529"/>
        <v>時間太晚</v>
      </c>
      <c r="Z2718" s="3" t="str">
        <f t="shared" si="530"/>
        <v/>
      </c>
      <c r="AA2718" s="3" t="str">
        <f t="shared" si="531"/>
        <v/>
      </c>
      <c r="AB2718" s="249" t="str">
        <f t="shared" si="532"/>
        <v/>
      </c>
      <c r="AC2718" s="3" t="str">
        <f t="shared" si="533"/>
        <v/>
      </c>
      <c r="AD2718" s="5" t="str">
        <f>IF(ISBLANK(O2718),"需記錄時間",IFERROR(IF((AI2718-TIME(0,5,59))&lt;0,"需計滿6分鐘",""),""))</f>
        <v>需計滿6分鐘</v>
      </c>
      <c r="AE2718" s="3" t="str">
        <f t="shared" si="534"/>
        <v/>
      </c>
      <c r="AF2718" s="3"/>
      <c r="AH2718">
        <f>MATCH(ROUND(M2718,0)&amp;ROUND(N2718,0),樣點!N:N,0)</f>
        <v>1977</v>
      </c>
      <c r="AI2718" s="5">
        <f t="shared" si="535"/>
        <v>2.0833330345340073E-3</v>
      </c>
    </row>
    <row r="2719" spans="3:35">
      <c r="C2719" s="246" t="s">
        <v>1138</v>
      </c>
      <c r="D2719" s="246" t="s">
        <v>1139</v>
      </c>
      <c r="E2719" s="246" t="s">
        <v>1178</v>
      </c>
      <c r="F2719" s="246" t="s">
        <v>1179</v>
      </c>
      <c r="G2719" s="246">
        <v>2019</v>
      </c>
      <c r="H2719" s="246">
        <v>6</v>
      </c>
      <c r="I2719" s="246">
        <v>25</v>
      </c>
      <c r="J2719" s="246">
        <v>2</v>
      </c>
      <c r="K2719" s="246" t="s">
        <v>1162</v>
      </c>
      <c r="L2719" s="247">
        <v>4</v>
      </c>
      <c r="M2719" s="246">
        <v>293371</v>
      </c>
      <c r="N2719" s="246">
        <v>2721622</v>
      </c>
      <c r="O2719" s="246">
        <v>11</v>
      </c>
      <c r="P2719" s="246">
        <v>26</v>
      </c>
      <c r="Q2719" s="246">
        <v>0</v>
      </c>
      <c r="R2719" s="246"/>
      <c r="S2719" s="246" t="s">
        <v>90</v>
      </c>
      <c r="T2719" s="246" t="s">
        <v>54</v>
      </c>
      <c r="U2719" s="246"/>
      <c r="V2719" t="str">
        <f>INDEX(樣區!H:H,MATCH(F2719,樣區!E:E,0))</f>
        <v>4月,6月</v>
      </c>
      <c r="W2719" s="3" t="str">
        <f t="shared" si="527"/>
        <v>N</v>
      </c>
      <c r="X2719" s="3" t="str">
        <f t="shared" si="528"/>
        <v/>
      </c>
      <c r="Y2719" s="3" t="str">
        <f t="shared" si="529"/>
        <v>時間太晚</v>
      </c>
      <c r="Z2719" s="3" t="str">
        <f t="shared" si="530"/>
        <v/>
      </c>
      <c r="AA2719" s="3" t="str">
        <f t="shared" si="531"/>
        <v/>
      </c>
      <c r="AB2719" s="2" t="str">
        <f t="shared" si="532"/>
        <v/>
      </c>
      <c r="AC2719" s="3" t="str">
        <f t="shared" si="533"/>
        <v/>
      </c>
      <c r="AD2719" s="5" t="str">
        <f>IF(ISBLANK(O2719),"需記錄時間",IFERROR(IF((AI2719-TIME(0,5,59))&lt;0,"需計滿6分鍾",""),""))</f>
        <v/>
      </c>
      <c r="AE2719" s="3" t="str">
        <f t="shared" si="534"/>
        <v/>
      </c>
      <c r="AF2719" s="3"/>
      <c r="AH2719" t="e">
        <f>MATCH(ROUND(M2719,0)&amp;ROUND(N2719,0),樣點!N:N,0)</f>
        <v>#N/A</v>
      </c>
      <c r="AI2719" s="5">
        <f t="shared" si="535"/>
        <v>1.1111111962236464E-2</v>
      </c>
    </row>
    <row r="2720" spans="3:35">
      <c r="C2720" s="246" t="s">
        <v>1138</v>
      </c>
      <c r="D2720" s="246" t="s">
        <v>1139</v>
      </c>
      <c r="E2720" s="246" t="s">
        <v>1178</v>
      </c>
      <c r="F2720" s="246" t="s">
        <v>1179</v>
      </c>
      <c r="G2720" s="246">
        <v>2019</v>
      </c>
      <c r="H2720" s="246">
        <v>6</v>
      </c>
      <c r="I2720" s="246">
        <v>25</v>
      </c>
      <c r="J2720" s="246">
        <v>2</v>
      </c>
      <c r="K2720" s="246" t="s">
        <v>1162</v>
      </c>
      <c r="L2720" s="247">
        <v>5</v>
      </c>
      <c r="M2720" s="246">
        <v>293542</v>
      </c>
      <c r="N2720" s="246">
        <v>2721698</v>
      </c>
      <c r="O2720" s="246">
        <v>11</v>
      </c>
      <c r="P2720" s="246">
        <v>42</v>
      </c>
      <c r="Q2720" s="246">
        <v>0</v>
      </c>
      <c r="R2720" s="246"/>
      <c r="S2720" s="246" t="s">
        <v>90</v>
      </c>
      <c r="T2720" s="246" t="s">
        <v>54</v>
      </c>
      <c r="U2720" s="246"/>
      <c r="V2720" t="str">
        <f>INDEX(樣區!H:H,MATCH(F2720,樣區!E:E,0))</f>
        <v>4月,6月</v>
      </c>
      <c r="W2720" s="3" t="str">
        <f t="shared" si="527"/>
        <v>Y</v>
      </c>
      <c r="X2720" s="3" t="str">
        <f t="shared" si="528"/>
        <v/>
      </c>
      <c r="Y2720" s="3" t="str">
        <f t="shared" si="529"/>
        <v>時間太晚</v>
      </c>
      <c r="Z2720" s="3" t="str">
        <f t="shared" si="530"/>
        <v/>
      </c>
      <c r="AA2720" s="3" t="str">
        <f t="shared" si="531"/>
        <v/>
      </c>
      <c r="AB2720" s="249" t="str">
        <f t="shared" si="532"/>
        <v/>
      </c>
      <c r="AC2720" s="3" t="str">
        <f t="shared" si="533"/>
        <v/>
      </c>
      <c r="AD2720" s="5" t="str">
        <f t="shared" ref="AD2720:AD2723" si="537">IF(ISBLANK(O2720),"需記錄時間",IFERROR(IF((AI2720-TIME(0,5,59))&lt;0,"需計滿6分鐘",""),""))</f>
        <v/>
      </c>
      <c r="AE2720" s="3" t="str">
        <f t="shared" si="534"/>
        <v/>
      </c>
      <c r="AF2720" s="3"/>
      <c r="AH2720">
        <f>MATCH(ROUND(M2720,0)&amp;ROUND(N2720,0),樣點!N:N,0)</f>
        <v>1979</v>
      </c>
      <c r="AI2720" s="5">
        <f t="shared" si="535"/>
        <v>1.0416665987577289E-2</v>
      </c>
    </row>
    <row r="2721" spans="3:35">
      <c r="C2721" s="246" t="s">
        <v>1138</v>
      </c>
      <c r="D2721" s="246" t="s">
        <v>1139</v>
      </c>
      <c r="E2721" s="246" t="s">
        <v>1178</v>
      </c>
      <c r="F2721" s="246" t="s">
        <v>1179</v>
      </c>
      <c r="G2721" s="246">
        <v>2019</v>
      </c>
      <c r="H2721" s="246">
        <v>6</v>
      </c>
      <c r="I2721" s="246">
        <v>25</v>
      </c>
      <c r="J2721" s="246">
        <v>2</v>
      </c>
      <c r="K2721" s="246" t="s">
        <v>1162</v>
      </c>
      <c r="L2721" s="247">
        <v>6</v>
      </c>
      <c r="M2721" s="246">
        <v>293415</v>
      </c>
      <c r="N2721" s="246">
        <v>2721954</v>
      </c>
      <c r="O2721" s="246">
        <v>11</v>
      </c>
      <c r="P2721" s="246">
        <v>57</v>
      </c>
      <c r="Q2721" s="246">
        <v>0</v>
      </c>
      <c r="R2721" s="246"/>
      <c r="S2721" s="246" t="s">
        <v>90</v>
      </c>
      <c r="T2721" s="246" t="s">
        <v>61</v>
      </c>
      <c r="U2721" s="246"/>
      <c r="V2721" t="str">
        <f>INDEX(樣區!H:H,MATCH(F2721,樣區!E:E,0))</f>
        <v>4月,6月</v>
      </c>
      <c r="W2721" s="3" t="str">
        <f t="shared" si="527"/>
        <v>Y</v>
      </c>
      <c r="X2721" s="3" t="str">
        <f t="shared" si="528"/>
        <v/>
      </c>
      <c r="Y2721" s="3" t="str">
        <f t="shared" si="529"/>
        <v>時間太晚</v>
      </c>
      <c r="Z2721" s="3" t="str">
        <f t="shared" si="530"/>
        <v/>
      </c>
      <c r="AA2721" s="3" t="str">
        <f t="shared" si="531"/>
        <v/>
      </c>
      <c r="AB2721" s="249" t="str">
        <f t="shared" si="532"/>
        <v/>
      </c>
      <c r="AC2721" s="3" t="str">
        <f t="shared" si="533"/>
        <v/>
      </c>
      <c r="AD2721" s="5" t="str">
        <f t="shared" si="537"/>
        <v/>
      </c>
      <c r="AE2721" s="3" t="str">
        <f t="shared" si="534"/>
        <v/>
      </c>
      <c r="AF2721" s="3"/>
      <c r="AH2721">
        <f>MATCH(ROUND(M2721,0)&amp;ROUND(N2721,0),樣點!N:N,0)</f>
        <v>1980</v>
      </c>
      <c r="AI2721" s="5">
        <f t="shared" si="535"/>
        <v>1.1111111030913889E-2</v>
      </c>
    </row>
    <row r="2722" spans="3:35">
      <c r="C2722" s="246" t="s">
        <v>1138</v>
      </c>
      <c r="D2722" s="246" t="s">
        <v>1139</v>
      </c>
      <c r="E2722" s="246" t="s">
        <v>1178</v>
      </c>
      <c r="F2722" s="246" t="s">
        <v>1179</v>
      </c>
      <c r="G2722" s="246">
        <v>2019</v>
      </c>
      <c r="H2722" s="246">
        <v>6</v>
      </c>
      <c r="I2722" s="246">
        <v>25</v>
      </c>
      <c r="J2722" s="246">
        <v>2</v>
      </c>
      <c r="K2722" s="246" t="s">
        <v>1162</v>
      </c>
      <c r="L2722" s="247">
        <v>7</v>
      </c>
      <c r="M2722" s="246">
        <v>293646</v>
      </c>
      <c r="N2722" s="246">
        <v>2722134</v>
      </c>
      <c r="O2722" s="246">
        <v>12</v>
      </c>
      <c r="P2722" s="246">
        <v>13</v>
      </c>
      <c r="Q2722" s="246">
        <v>0</v>
      </c>
      <c r="R2722" s="246"/>
      <c r="S2722" s="246" t="s">
        <v>90</v>
      </c>
      <c r="T2722" s="246" t="s">
        <v>61</v>
      </c>
      <c r="U2722" s="246"/>
      <c r="V2722" t="str">
        <f>INDEX(樣區!H:H,MATCH(F2722,樣區!E:E,0))</f>
        <v>4月,6月</v>
      </c>
      <c r="W2722" s="3" t="str">
        <f t="shared" si="527"/>
        <v>Y</v>
      </c>
      <c r="X2722" s="3" t="str">
        <f t="shared" si="528"/>
        <v/>
      </c>
      <c r="Y2722" s="3" t="str">
        <f t="shared" si="529"/>
        <v>時間太晚</v>
      </c>
      <c r="Z2722" s="3" t="str">
        <f t="shared" si="530"/>
        <v/>
      </c>
      <c r="AA2722" s="3" t="str">
        <f t="shared" si="531"/>
        <v/>
      </c>
      <c r="AB2722" s="249" t="str">
        <f t="shared" si="532"/>
        <v/>
      </c>
      <c r="AC2722" s="3" t="str">
        <f t="shared" si="533"/>
        <v/>
      </c>
      <c r="AD2722" s="5" t="str">
        <f t="shared" si="537"/>
        <v/>
      </c>
      <c r="AE2722" s="3" t="str">
        <f t="shared" si="534"/>
        <v/>
      </c>
      <c r="AF2722" s="3"/>
      <c r="AH2722">
        <f>MATCH(ROUND(M2722,0)&amp;ROUND(N2722,0),樣點!N:N,0)</f>
        <v>1981</v>
      </c>
      <c r="AI2722" s="5">
        <f t="shared" si="535"/>
        <v>1.3888888992369175E-2</v>
      </c>
    </row>
    <row r="2723" spans="3:35">
      <c r="C2723" s="246" t="s">
        <v>1138</v>
      </c>
      <c r="D2723" s="246" t="s">
        <v>1139</v>
      </c>
      <c r="E2723" s="246" t="s">
        <v>1178</v>
      </c>
      <c r="F2723" s="246" t="s">
        <v>1179</v>
      </c>
      <c r="G2723" s="246">
        <v>2019</v>
      </c>
      <c r="H2723" s="246">
        <v>6</v>
      </c>
      <c r="I2723" s="246">
        <v>25</v>
      </c>
      <c r="J2723" s="246">
        <v>2</v>
      </c>
      <c r="K2723" s="246" t="s">
        <v>1162</v>
      </c>
      <c r="L2723" s="247">
        <v>8</v>
      </c>
      <c r="M2723" s="246">
        <v>293631</v>
      </c>
      <c r="N2723" s="246">
        <v>2722518</v>
      </c>
      <c r="O2723" s="246">
        <v>12</v>
      </c>
      <c r="P2723" s="246">
        <v>33</v>
      </c>
      <c r="Q2723" s="246">
        <v>0</v>
      </c>
      <c r="R2723" s="246"/>
      <c r="S2723" s="246" t="s">
        <v>90</v>
      </c>
      <c r="T2723" s="246" t="s">
        <v>54</v>
      </c>
      <c r="U2723" s="246"/>
      <c r="V2723" t="str">
        <f>INDEX(樣區!H:H,MATCH(F2723,樣區!E:E,0))</f>
        <v>4月,6月</v>
      </c>
      <c r="W2723" s="3" t="str">
        <f t="shared" si="527"/>
        <v>Y</v>
      </c>
      <c r="X2723" s="3" t="str">
        <f t="shared" si="528"/>
        <v/>
      </c>
      <c r="Y2723" s="3" t="str">
        <f t="shared" si="529"/>
        <v>時間太晚</v>
      </c>
      <c r="Z2723" s="3" t="str">
        <f t="shared" si="530"/>
        <v/>
      </c>
      <c r="AA2723" s="3" t="str">
        <f t="shared" si="531"/>
        <v/>
      </c>
      <c r="AB2723" s="249" t="str">
        <f t="shared" si="532"/>
        <v/>
      </c>
      <c r="AC2723" s="3" t="str">
        <f t="shared" si="533"/>
        <v/>
      </c>
      <c r="AD2723" s="5" t="str">
        <f t="shared" si="537"/>
        <v/>
      </c>
      <c r="AE2723" s="3" t="str">
        <f t="shared" si="534"/>
        <v/>
      </c>
      <c r="AF2723" s="3"/>
      <c r="AH2723">
        <f>MATCH(ROUND(M2723,0)&amp;ROUND(N2723,0),樣點!N:N,0)</f>
        <v>1982</v>
      </c>
      <c r="AI2723" s="5">
        <f t="shared" si="535"/>
        <v>1.1805556016042829E-2</v>
      </c>
    </row>
    <row r="2724" spans="3:35">
      <c r="C2724" s="246" t="s">
        <v>1138</v>
      </c>
      <c r="D2724" s="246" t="s">
        <v>1139</v>
      </c>
      <c r="E2724" s="246" t="s">
        <v>1178</v>
      </c>
      <c r="F2724" s="246" t="s">
        <v>1179</v>
      </c>
      <c r="G2724" s="246">
        <v>2019</v>
      </c>
      <c r="H2724" s="246">
        <v>6</v>
      </c>
      <c r="I2724" s="246">
        <v>25</v>
      </c>
      <c r="J2724" s="246">
        <v>2</v>
      </c>
      <c r="K2724" s="246" t="s">
        <v>1162</v>
      </c>
      <c r="L2724" s="247">
        <v>9</v>
      </c>
      <c r="M2724" s="246">
        <v>293804</v>
      </c>
      <c r="N2724" s="246">
        <v>2722697</v>
      </c>
      <c r="O2724" s="246">
        <v>12</v>
      </c>
      <c r="P2724" s="246">
        <v>50</v>
      </c>
      <c r="Q2724" s="246">
        <v>0</v>
      </c>
      <c r="R2724" s="246"/>
      <c r="S2724" s="246" t="s">
        <v>90</v>
      </c>
      <c r="T2724" s="246" t="s">
        <v>54</v>
      </c>
      <c r="U2724" s="246"/>
      <c r="V2724" t="str">
        <f>INDEX(樣區!H:H,MATCH(F2724,樣區!E:E,0))</f>
        <v>4月,6月</v>
      </c>
      <c r="W2724" s="3" t="str">
        <f t="shared" si="527"/>
        <v>N</v>
      </c>
      <c r="X2724" s="3" t="str">
        <f t="shared" si="528"/>
        <v/>
      </c>
      <c r="Y2724" s="3" t="str">
        <f t="shared" si="529"/>
        <v>時間太晚</v>
      </c>
      <c r="Z2724" s="3" t="str">
        <f t="shared" si="530"/>
        <v/>
      </c>
      <c r="AA2724" s="3" t="str">
        <f t="shared" si="531"/>
        <v/>
      </c>
      <c r="AB2724" s="2" t="str">
        <f t="shared" si="532"/>
        <v/>
      </c>
      <c r="AC2724" s="3" t="str">
        <f t="shared" si="533"/>
        <v/>
      </c>
      <c r="AD2724" s="5" t="str">
        <f>IF(ISBLANK(O2724),"需記錄時間",IFERROR(IF((AI2724-TIME(0,5,59))&lt;0,"需計滿6分鍾",""),""))</f>
        <v/>
      </c>
      <c r="AE2724" s="3" t="str">
        <f t="shared" si="534"/>
        <v/>
      </c>
      <c r="AF2724" s="3"/>
      <c r="AH2724" t="e">
        <f>MATCH(ROUND(M2724,0)&amp;ROUND(N2724,0),樣點!N:N,0)</f>
        <v>#N/A</v>
      </c>
      <c r="AI2724" s="5" t="str">
        <f t="shared" si="535"/>
        <v/>
      </c>
    </row>
    <row r="2725" spans="3:35">
      <c r="C2725" s="246" t="s">
        <v>1138</v>
      </c>
      <c r="D2725" s="246" t="s">
        <v>1180</v>
      </c>
      <c r="E2725" s="246" t="s">
        <v>1181</v>
      </c>
      <c r="F2725" s="246" t="s">
        <v>1182</v>
      </c>
      <c r="G2725" s="246">
        <v>2019</v>
      </c>
      <c r="H2725" s="246">
        <v>5</v>
      </c>
      <c r="I2725" s="246">
        <v>20</v>
      </c>
      <c r="J2725" s="246">
        <v>1</v>
      </c>
      <c r="K2725" s="246" t="s">
        <v>1183</v>
      </c>
      <c r="L2725" s="247">
        <v>1</v>
      </c>
      <c r="M2725" s="246">
        <v>311893</v>
      </c>
      <c r="N2725" s="246">
        <v>2728075</v>
      </c>
      <c r="O2725" s="246">
        <v>8</v>
      </c>
      <c r="P2725" s="246">
        <v>32</v>
      </c>
      <c r="Q2725" s="246">
        <v>0</v>
      </c>
      <c r="R2725" s="246"/>
      <c r="S2725" s="246" t="s">
        <v>90</v>
      </c>
      <c r="T2725" s="246" t="s">
        <v>26</v>
      </c>
      <c r="U2725" s="246"/>
      <c r="V2725" t="str">
        <f>INDEX(樣區!H:H,MATCH(F2725,樣區!E:E,0))</f>
        <v>3月,5月</v>
      </c>
      <c r="W2725" s="3" t="str">
        <f t="shared" si="527"/>
        <v>Y</v>
      </c>
      <c r="X2725" s="3" t="str">
        <f t="shared" si="528"/>
        <v/>
      </c>
      <c r="Y2725" s="3" t="str">
        <f t="shared" si="529"/>
        <v/>
      </c>
      <c r="Z2725" s="3" t="str">
        <f t="shared" si="530"/>
        <v/>
      </c>
      <c r="AA2725" s="3" t="str">
        <f t="shared" si="531"/>
        <v/>
      </c>
      <c r="AB2725" s="249" t="str">
        <f t="shared" si="532"/>
        <v/>
      </c>
      <c r="AC2725" s="3" t="str">
        <f t="shared" si="533"/>
        <v/>
      </c>
      <c r="AD2725" s="5" t="str">
        <f t="shared" ref="AD2725:AD2788" si="538">IF(ISBLANK(O2725),"需記錄時間",IFERROR(IF((AI2725-TIME(0,5,59))&lt;0,"需計滿6分鐘",""),""))</f>
        <v/>
      </c>
      <c r="AE2725" s="3" t="str">
        <f t="shared" si="534"/>
        <v/>
      </c>
      <c r="AF2725" s="3"/>
      <c r="AH2725">
        <f>MATCH(ROUND(M2725,0)&amp;ROUND(N2725,0),樣點!N:N,0)</f>
        <v>2129</v>
      </c>
      <c r="AI2725" s="5">
        <f t="shared" si="535"/>
        <v>8.3333330112509429E-3</v>
      </c>
    </row>
    <row r="2726" spans="3:35">
      <c r="C2726" s="246" t="s">
        <v>1138</v>
      </c>
      <c r="D2726" s="246" t="s">
        <v>1180</v>
      </c>
      <c r="E2726" s="246" t="s">
        <v>1181</v>
      </c>
      <c r="F2726" s="246" t="s">
        <v>1182</v>
      </c>
      <c r="G2726" s="246">
        <v>2019</v>
      </c>
      <c r="H2726" s="246">
        <v>5</v>
      </c>
      <c r="I2726" s="246">
        <v>20</v>
      </c>
      <c r="J2726" s="246">
        <v>1</v>
      </c>
      <c r="K2726" s="246" t="s">
        <v>1183</v>
      </c>
      <c r="L2726" s="247">
        <v>2</v>
      </c>
      <c r="M2726" s="246">
        <v>312110</v>
      </c>
      <c r="N2726" s="246">
        <v>2728110</v>
      </c>
      <c r="O2726" s="246">
        <v>8</v>
      </c>
      <c r="P2726" s="246">
        <v>20</v>
      </c>
      <c r="Q2726" s="246">
        <v>0</v>
      </c>
      <c r="R2726" s="246"/>
      <c r="S2726" s="246" t="s">
        <v>90</v>
      </c>
      <c r="T2726" s="246" t="s">
        <v>26</v>
      </c>
      <c r="U2726" s="246"/>
      <c r="V2726" t="str">
        <f>INDEX(樣區!H:H,MATCH(F2726,樣區!E:E,0))</f>
        <v>3月,5月</v>
      </c>
      <c r="W2726" s="3" t="str">
        <f t="shared" si="527"/>
        <v>Y</v>
      </c>
      <c r="X2726" s="3" t="str">
        <f t="shared" si="528"/>
        <v/>
      </c>
      <c r="Y2726" s="3" t="str">
        <f t="shared" si="529"/>
        <v/>
      </c>
      <c r="Z2726" s="3" t="str">
        <f t="shared" si="530"/>
        <v/>
      </c>
      <c r="AA2726" s="3" t="str">
        <f t="shared" si="531"/>
        <v/>
      </c>
      <c r="AB2726" s="249" t="str">
        <f t="shared" si="532"/>
        <v/>
      </c>
      <c r="AC2726" s="3" t="str">
        <f t="shared" si="533"/>
        <v/>
      </c>
      <c r="AD2726" s="5" t="str">
        <f t="shared" si="538"/>
        <v/>
      </c>
      <c r="AE2726" s="3" t="str">
        <f t="shared" si="534"/>
        <v/>
      </c>
      <c r="AF2726" s="3"/>
      <c r="AH2726">
        <f>MATCH(ROUND(M2726,0)&amp;ROUND(N2726,0),樣點!N:N,0)</f>
        <v>2130</v>
      </c>
      <c r="AI2726" s="5">
        <f t="shared" si="535"/>
        <v>1.1805556016042829E-2</v>
      </c>
    </row>
    <row r="2727" spans="3:35">
      <c r="C2727" s="246" t="s">
        <v>1138</v>
      </c>
      <c r="D2727" s="246" t="s">
        <v>1180</v>
      </c>
      <c r="E2727" s="246" t="s">
        <v>1181</v>
      </c>
      <c r="F2727" s="246" t="s">
        <v>1182</v>
      </c>
      <c r="G2727" s="246">
        <v>2019</v>
      </c>
      <c r="H2727" s="246">
        <v>5</v>
      </c>
      <c r="I2727" s="246">
        <v>20</v>
      </c>
      <c r="J2727" s="246">
        <v>1</v>
      </c>
      <c r="K2727" s="246" t="s">
        <v>1183</v>
      </c>
      <c r="L2727" s="247">
        <v>3</v>
      </c>
      <c r="M2727" s="246">
        <v>312233</v>
      </c>
      <c r="N2727" s="246">
        <v>2727904</v>
      </c>
      <c r="O2727" s="246">
        <v>8</v>
      </c>
      <c r="P2727" s="246">
        <v>3</v>
      </c>
      <c r="Q2727" s="246">
        <v>0</v>
      </c>
      <c r="R2727" s="246"/>
      <c r="S2727" s="246" t="s">
        <v>90</v>
      </c>
      <c r="T2727" s="246" t="s">
        <v>26</v>
      </c>
      <c r="U2727" s="246"/>
      <c r="V2727" t="str">
        <f>INDEX(樣區!H:H,MATCH(F2727,樣區!E:E,0))</f>
        <v>3月,5月</v>
      </c>
      <c r="W2727" s="3" t="str">
        <f t="shared" si="527"/>
        <v>Y</v>
      </c>
      <c r="X2727" s="3" t="str">
        <f t="shared" si="528"/>
        <v/>
      </c>
      <c r="Y2727" s="3" t="str">
        <f t="shared" si="529"/>
        <v/>
      </c>
      <c r="Z2727" s="3" t="str">
        <f t="shared" si="530"/>
        <v/>
      </c>
      <c r="AA2727" s="3" t="str">
        <f t="shared" si="531"/>
        <v/>
      </c>
      <c r="AB2727" s="249" t="str">
        <f t="shared" si="532"/>
        <v/>
      </c>
      <c r="AC2727" s="3" t="str">
        <f t="shared" si="533"/>
        <v/>
      </c>
      <c r="AD2727" s="5" t="str">
        <f t="shared" si="538"/>
        <v/>
      </c>
      <c r="AE2727" s="3" t="str">
        <f t="shared" si="534"/>
        <v/>
      </c>
      <c r="AF2727" s="3"/>
      <c r="AH2727">
        <f>MATCH(ROUND(M2727,0)&amp;ROUND(N2727,0),樣點!N:N,0)</f>
        <v>2131</v>
      </c>
      <c r="AI2727" s="5">
        <f t="shared" si="535"/>
        <v>4.6527777973096818E-2</v>
      </c>
    </row>
    <row r="2728" spans="3:35">
      <c r="C2728" s="246" t="s">
        <v>1138</v>
      </c>
      <c r="D2728" s="246" t="s">
        <v>1180</v>
      </c>
      <c r="E2728" s="246" t="s">
        <v>1181</v>
      </c>
      <c r="F2728" s="246" t="s">
        <v>1182</v>
      </c>
      <c r="G2728" s="246">
        <v>2019</v>
      </c>
      <c r="H2728" s="246">
        <v>5</v>
      </c>
      <c r="I2728" s="246">
        <v>20</v>
      </c>
      <c r="J2728" s="246">
        <v>1</v>
      </c>
      <c r="K2728" s="246" t="s">
        <v>1183</v>
      </c>
      <c r="L2728" s="247">
        <v>4</v>
      </c>
      <c r="M2728" s="246">
        <v>312154</v>
      </c>
      <c r="N2728" s="246">
        <v>2727646</v>
      </c>
      <c r="O2728" s="246">
        <v>9</v>
      </c>
      <c r="P2728" s="246">
        <v>10</v>
      </c>
      <c r="Q2728" s="246">
        <v>0</v>
      </c>
      <c r="R2728" s="246"/>
      <c r="S2728" s="246" t="s">
        <v>90</v>
      </c>
      <c r="T2728" s="246" t="s">
        <v>26</v>
      </c>
      <c r="U2728" s="246"/>
      <c r="V2728" t="str">
        <f>INDEX(樣區!H:H,MATCH(F2728,樣區!E:E,0))</f>
        <v>3月,5月</v>
      </c>
      <c r="W2728" s="3" t="str">
        <f t="shared" si="527"/>
        <v>Y</v>
      </c>
      <c r="X2728" s="3" t="str">
        <f t="shared" si="528"/>
        <v/>
      </c>
      <c r="Y2728" s="3" t="str">
        <f t="shared" si="529"/>
        <v/>
      </c>
      <c r="Z2728" s="3" t="str">
        <f t="shared" si="530"/>
        <v/>
      </c>
      <c r="AA2728" s="3" t="str">
        <f t="shared" si="531"/>
        <v/>
      </c>
      <c r="AB2728" s="249" t="str">
        <f t="shared" si="532"/>
        <v/>
      </c>
      <c r="AC2728" s="3" t="str">
        <f t="shared" si="533"/>
        <v/>
      </c>
      <c r="AD2728" s="5" t="str">
        <f t="shared" si="538"/>
        <v/>
      </c>
      <c r="AE2728" s="3" t="str">
        <f t="shared" si="534"/>
        <v/>
      </c>
      <c r="AF2728" s="3"/>
      <c r="AH2728">
        <f>MATCH(ROUND(M2728,0)&amp;ROUND(N2728,0),樣點!N:N,0)</f>
        <v>2132</v>
      </c>
      <c r="AI2728" s="5">
        <f t="shared" si="535"/>
        <v>1.0416667035315186E-2</v>
      </c>
    </row>
    <row r="2729" spans="3:35">
      <c r="C2729" s="246" t="s">
        <v>1138</v>
      </c>
      <c r="D2729" s="246" t="s">
        <v>1180</v>
      </c>
      <c r="E2729" s="246" t="s">
        <v>1181</v>
      </c>
      <c r="F2729" s="246" t="s">
        <v>1182</v>
      </c>
      <c r="G2729" s="246">
        <v>2019</v>
      </c>
      <c r="H2729" s="246">
        <v>5</v>
      </c>
      <c r="I2729" s="246">
        <v>20</v>
      </c>
      <c r="J2729" s="246">
        <v>1</v>
      </c>
      <c r="K2729" s="246" t="s">
        <v>1183</v>
      </c>
      <c r="L2729" s="247">
        <v>5</v>
      </c>
      <c r="M2729" s="246">
        <v>312241</v>
      </c>
      <c r="N2729" s="246">
        <v>2727442</v>
      </c>
      <c r="O2729" s="246">
        <v>9</v>
      </c>
      <c r="P2729" s="246">
        <v>25</v>
      </c>
      <c r="Q2729" s="246">
        <v>0</v>
      </c>
      <c r="R2729" s="246"/>
      <c r="S2729" s="246" t="s">
        <v>90</v>
      </c>
      <c r="T2729" s="246" t="s">
        <v>26</v>
      </c>
      <c r="U2729" s="246"/>
      <c r="V2729" t="str">
        <f>INDEX(樣區!H:H,MATCH(F2729,樣區!E:E,0))</f>
        <v>3月,5月</v>
      </c>
      <c r="W2729" s="3" t="str">
        <f t="shared" si="527"/>
        <v>Y</v>
      </c>
      <c r="X2729" s="3" t="str">
        <f t="shared" si="528"/>
        <v/>
      </c>
      <c r="Y2729" s="3" t="str">
        <f t="shared" si="529"/>
        <v/>
      </c>
      <c r="Z2729" s="3" t="str">
        <f t="shared" si="530"/>
        <v/>
      </c>
      <c r="AA2729" s="3" t="str">
        <f t="shared" si="531"/>
        <v/>
      </c>
      <c r="AB2729" s="249" t="str">
        <f t="shared" si="532"/>
        <v/>
      </c>
      <c r="AC2729" s="3" t="str">
        <f t="shared" si="533"/>
        <v/>
      </c>
      <c r="AD2729" s="5" t="str">
        <f t="shared" si="538"/>
        <v/>
      </c>
      <c r="AE2729" s="3" t="str">
        <f t="shared" si="534"/>
        <v/>
      </c>
      <c r="AF2729" s="3"/>
      <c r="AH2729">
        <f>MATCH(ROUND(M2729,0)&amp;ROUND(N2729,0),樣點!N:N,0)</f>
        <v>2133</v>
      </c>
      <c r="AI2729" s="5">
        <f t="shared" si="535"/>
        <v>1.1805554968304932E-2</v>
      </c>
    </row>
    <row r="2730" spans="3:35">
      <c r="C2730" s="246" t="s">
        <v>1138</v>
      </c>
      <c r="D2730" s="246" t="s">
        <v>1180</v>
      </c>
      <c r="E2730" s="246" t="s">
        <v>1181</v>
      </c>
      <c r="F2730" s="246" t="s">
        <v>1182</v>
      </c>
      <c r="G2730" s="246">
        <v>2019</v>
      </c>
      <c r="H2730" s="246">
        <v>5</v>
      </c>
      <c r="I2730" s="246">
        <v>20</v>
      </c>
      <c r="J2730" s="246">
        <v>1</v>
      </c>
      <c r="K2730" s="246" t="s">
        <v>1183</v>
      </c>
      <c r="L2730" s="247">
        <v>6</v>
      </c>
      <c r="M2730" s="246">
        <v>312535</v>
      </c>
      <c r="N2730" s="246">
        <v>2727353</v>
      </c>
      <c r="O2730" s="246">
        <v>9</v>
      </c>
      <c r="P2730" s="246">
        <v>42</v>
      </c>
      <c r="Q2730" s="246">
        <v>0</v>
      </c>
      <c r="R2730" s="246"/>
      <c r="S2730" s="246" t="s">
        <v>90</v>
      </c>
      <c r="T2730" s="246" t="s">
        <v>26</v>
      </c>
      <c r="U2730" s="246"/>
      <c r="V2730" t="str">
        <f>INDEX(樣區!H:H,MATCH(F2730,樣區!E:E,0))</f>
        <v>3月,5月</v>
      </c>
      <c r="W2730" s="3" t="str">
        <f t="shared" si="527"/>
        <v>Y</v>
      </c>
      <c r="X2730" s="3" t="str">
        <f t="shared" si="528"/>
        <v/>
      </c>
      <c r="Y2730" s="3" t="str">
        <f t="shared" si="529"/>
        <v/>
      </c>
      <c r="Z2730" s="3" t="str">
        <f t="shared" si="530"/>
        <v/>
      </c>
      <c r="AA2730" s="3" t="str">
        <f t="shared" si="531"/>
        <v/>
      </c>
      <c r="AB2730" s="249" t="str">
        <f t="shared" si="532"/>
        <v/>
      </c>
      <c r="AC2730" s="3" t="str">
        <f t="shared" si="533"/>
        <v/>
      </c>
      <c r="AD2730" s="5" t="str">
        <f t="shared" si="538"/>
        <v/>
      </c>
      <c r="AE2730" s="3" t="str">
        <f t="shared" si="534"/>
        <v/>
      </c>
      <c r="AF2730" s="3"/>
      <c r="AH2730">
        <f>MATCH(ROUND(M2730,0)&amp;ROUND(N2730,0),樣點!N:N,0)</f>
        <v>2134</v>
      </c>
      <c r="AI2730" s="5" t="str">
        <f t="shared" si="535"/>
        <v/>
      </c>
    </row>
    <row r="2731" spans="3:35">
      <c r="C2731" s="246" t="s">
        <v>1138</v>
      </c>
      <c r="D2731" s="246" t="s">
        <v>1180</v>
      </c>
      <c r="E2731" s="246" t="s">
        <v>1184</v>
      </c>
      <c r="F2731" s="246" t="s">
        <v>1185</v>
      </c>
      <c r="G2731" s="246">
        <v>2019</v>
      </c>
      <c r="H2731" s="246">
        <v>5</v>
      </c>
      <c r="I2731" s="246">
        <v>30</v>
      </c>
      <c r="J2731" s="246">
        <v>1</v>
      </c>
      <c r="K2731" s="246" t="s">
        <v>1186</v>
      </c>
      <c r="L2731" s="247">
        <v>1</v>
      </c>
      <c r="M2731" s="246">
        <v>312440</v>
      </c>
      <c r="N2731" s="246">
        <v>2725468</v>
      </c>
      <c r="O2731" s="246">
        <v>7</v>
      </c>
      <c r="P2731" s="246">
        <v>50</v>
      </c>
      <c r="Q2731" s="246">
        <v>0</v>
      </c>
      <c r="R2731" s="246"/>
      <c r="S2731" s="246" t="s">
        <v>90</v>
      </c>
      <c r="T2731" s="246" t="s">
        <v>26</v>
      </c>
      <c r="U2731" s="246"/>
      <c r="V2731" t="str">
        <f>INDEX(樣區!H:H,MATCH(F2731,樣區!E:E,0))</f>
        <v>3月,5月</v>
      </c>
      <c r="W2731" s="3" t="str">
        <f t="shared" si="527"/>
        <v>Y</v>
      </c>
      <c r="X2731" s="3" t="str">
        <f t="shared" si="528"/>
        <v/>
      </c>
      <c r="Y2731" s="3" t="str">
        <f t="shared" si="529"/>
        <v/>
      </c>
      <c r="Z2731" s="3" t="str">
        <f t="shared" si="530"/>
        <v/>
      </c>
      <c r="AA2731" s="3" t="str">
        <f t="shared" si="531"/>
        <v/>
      </c>
      <c r="AB2731" s="249" t="str">
        <f t="shared" si="532"/>
        <v/>
      </c>
      <c r="AC2731" s="3" t="str">
        <f t="shared" si="533"/>
        <v/>
      </c>
      <c r="AD2731" s="5" t="str">
        <f t="shared" si="538"/>
        <v/>
      </c>
      <c r="AE2731" s="3" t="str">
        <f t="shared" si="534"/>
        <v/>
      </c>
      <c r="AF2731" s="3"/>
      <c r="AH2731">
        <f>MATCH(ROUND(M2731,0)&amp;ROUND(N2731,0),樣點!N:N,0)</f>
        <v>2135</v>
      </c>
      <c r="AI2731" s="5">
        <f t="shared" si="535"/>
        <v>1.3888888992369175E-2</v>
      </c>
    </row>
    <row r="2732" spans="3:35">
      <c r="C2732" s="246" t="s">
        <v>1138</v>
      </c>
      <c r="D2732" s="246" t="s">
        <v>1180</v>
      </c>
      <c r="E2732" s="246" t="s">
        <v>1184</v>
      </c>
      <c r="F2732" s="246" t="s">
        <v>1185</v>
      </c>
      <c r="G2732" s="246">
        <v>2019</v>
      </c>
      <c r="H2732" s="246">
        <v>5</v>
      </c>
      <c r="I2732" s="246">
        <v>30</v>
      </c>
      <c r="J2732" s="246">
        <v>1</v>
      </c>
      <c r="K2732" s="246" t="s">
        <v>1186</v>
      </c>
      <c r="L2732" s="247">
        <v>2</v>
      </c>
      <c r="M2732" s="246">
        <v>312730</v>
      </c>
      <c r="N2732" s="246">
        <v>2725080</v>
      </c>
      <c r="O2732" s="246">
        <v>8</v>
      </c>
      <c r="P2732" s="246">
        <v>10</v>
      </c>
      <c r="Q2732" s="246">
        <v>0</v>
      </c>
      <c r="R2732" s="246"/>
      <c r="S2732" s="246" t="s">
        <v>90</v>
      </c>
      <c r="T2732" s="246" t="s">
        <v>26</v>
      </c>
      <c r="U2732" s="246"/>
      <c r="V2732" t="str">
        <f>INDEX(樣區!H:H,MATCH(F2732,樣區!E:E,0))</f>
        <v>3月,5月</v>
      </c>
      <c r="W2732" s="3" t="str">
        <f t="shared" si="527"/>
        <v>Y</v>
      </c>
      <c r="X2732" s="3" t="str">
        <f t="shared" si="528"/>
        <v/>
      </c>
      <c r="Y2732" s="3" t="str">
        <f t="shared" si="529"/>
        <v/>
      </c>
      <c r="Z2732" s="3" t="str">
        <f t="shared" si="530"/>
        <v/>
      </c>
      <c r="AA2732" s="3" t="str">
        <f t="shared" si="531"/>
        <v/>
      </c>
      <c r="AB2732" s="249" t="str">
        <f t="shared" si="532"/>
        <v/>
      </c>
      <c r="AC2732" s="3" t="str">
        <f t="shared" si="533"/>
        <v/>
      </c>
      <c r="AD2732" s="5" t="str">
        <f t="shared" si="538"/>
        <v/>
      </c>
      <c r="AE2732" s="3" t="str">
        <f t="shared" si="534"/>
        <v/>
      </c>
      <c r="AF2732" s="3"/>
      <c r="AH2732">
        <f>MATCH(ROUND(M2732,0)&amp;ROUND(N2732,0),樣點!N:N,0)</f>
        <v>2136</v>
      </c>
      <c r="AI2732" s="5">
        <f t="shared" si="535"/>
        <v>1.3888888992369175E-2</v>
      </c>
    </row>
    <row r="2733" spans="3:35">
      <c r="C2733" s="246" t="s">
        <v>1138</v>
      </c>
      <c r="D2733" s="246" t="s">
        <v>1180</v>
      </c>
      <c r="E2733" s="246" t="s">
        <v>1184</v>
      </c>
      <c r="F2733" s="246" t="s">
        <v>1185</v>
      </c>
      <c r="G2733" s="246">
        <v>2019</v>
      </c>
      <c r="H2733" s="246">
        <v>5</v>
      </c>
      <c r="I2733" s="246">
        <v>30</v>
      </c>
      <c r="J2733" s="246">
        <v>1</v>
      </c>
      <c r="K2733" s="246" t="s">
        <v>1186</v>
      </c>
      <c r="L2733" s="247">
        <v>3</v>
      </c>
      <c r="M2733" s="246">
        <v>312983</v>
      </c>
      <c r="N2733" s="246">
        <v>2724763</v>
      </c>
      <c r="O2733" s="246">
        <v>8</v>
      </c>
      <c r="P2733" s="246">
        <v>30</v>
      </c>
      <c r="Q2733" s="246">
        <v>0</v>
      </c>
      <c r="R2733" s="246"/>
      <c r="S2733" s="246" t="s">
        <v>90</v>
      </c>
      <c r="T2733" s="246" t="s">
        <v>26</v>
      </c>
      <c r="U2733" s="246"/>
      <c r="V2733" t="str">
        <f>INDEX(樣區!H:H,MATCH(F2733,樣區!E:E,0))</f>
        <v>3月,5月</v>
      </c>
      <c r="W2733" s="3" t="str">
        <f t="shared" si="527"/>
        <v>Y</v>
      </c>
      <c r="X2733" s="3" t="str">
        <f t="shared" si="528"/>
        <v/>
      </c>
      <c r="Y2733" s="3" t="str">
        <f t="shared" si="529"/>
        <v/>
      </c>
      <c r="Z2733" s="3" t="str">
        <f t="shared" si="530"/>
        <v/>
      </c>
      <c r="AA2733" s="3" t="str">
        <f t="shared" si="531"/>
        <v/>
      </c>
      <c r="AB2733" s="249" t="str">
        <f t="shared" si="532"/>
        <v/>
      </c>
      <c r="AC2733" s="3" t="str">
        <f t="shared" si="533"/>
        <v/>
      </c>
      <c r="AD2733" s="5" t="str">
        <f t="shared" si="538"/>
        <v/>
      </c>
      <c r="AE2733" s="3" t="str">
        <f t="shared" si="534"/>
        <v/>
      </c>
      <c r="AF2733" s="3"/>
      <c r="AH2733">
        <f>MATCH(ROUND(M2733,0)&amp;ROUND(N2733,0),樣點!N:N,0)</f>
        <v>2137</v>
      </c>
      <c r="AI2733" s="5">
        <f t="shared" si="535"/>
        <v>1.5277778031304479E-2</v>
      </c>
    </row>
    <row r="2734" spans="3:35">
      <c r="C2734" s="246" t="s">
        <v>1138</v>
      </c>
      <c r="D2734" s="246" t="s">
        <v>1180</v>
      </c>
      <c r="E2734" s="246" t="s">
        <v>1184</v>
      </c>
      <c r="F2734" s="246" t="s">
        <v>1185</v>
      </c>
      <c r="G2734" s="246">
        <v>2019</v>
      </c>
      <c r="H2734" s="246">
        <v>5</v>
      </c>
      <c r="I2734" s="246">
        <v>30</v>
      </c>
      <c r="J2734" s="246">
        <v>1</v>
      </c>
      <c r="K2734" s="246" t="s">
        <v>1186</v>
      </c>
      <c r="L2734" s="247">
        <v>4</v>
      </c>
      <c r="M2734" s="246">
        <v>313119</v>
      </c>
      <c r="N2734" s="246">
        <v>2724513</v>
      </c>
      <c r="O2734" s="246">
        <v>8</v>
      </c>
      <c r="P2734" s="246">
        <v>52</v>
      </c>
      <c r="Q2734" s="246">
        <v>0</v>
      </c>
      <c r="R2734" s="246"/>
      <c r="S2734" s="246" t="s">
        <v>90</v>
      </c>
      <c r="T2734" s="246" t="s">
        <v>26</v>
      </c>
      <c r="U2734" s="246"/>
      <c r="V2734" t="str">
        <f>INDEX(樣區!H:H,MATCH(F2734,樣區!E:E,0))</f>
        <v>3月,5月</v>
      </c>
      <c r="W2734" s="3" t="str">
        <f t="shared" si="527"/>
        <v>Y</v>
      </c>
      <c r="X2734" s="3" t="str">
        <f t="shared" si="528"/>
        <v/>
      </c>
      <c r="Y2734" s="3" t="str">
        <f t="shared" si="529"/>
        <v/>
      </c>
      <c r="Z2734" s="3" t="str">
        <f t="shared" si="530"/>
        <v/>
      </c>
      <c r="AA2734" s="3" t="str">
        <f t="shared" si="531"/>
        <v/>
      </c>
      <c r="AB2734" s="249" t="str">
        <f t="shared" si="532"/>
        <v/>
      </c>
      <c r="AC2734" s="3" t="str">
        <f t="shared" si="533"/>
        <v/>
      </c>
      <c r="AD2734" s="5" t="str">
        <f t="shared" si="538"/>
        <v/>
      </c>
      <c r="AE2734" s="3" t="str">
        <f t="shared" si="534"/>
        <v/>
      </c>
      <c r="AF2734" s="3"/>
      <c r="AH2734">
        <f>MATCH(ROUND(M2734,0)&amp;ROUND(N2734,0),樣點!N:N,0)</f>
        <v>2138</v>
      </c>
      <c r="AI2734" s="5">
        <f t="shared" si="535"/>
        <v>1.2499999953433871E-2</v>
      </c>
    </row>
    <row r="2735" spans="3:35">
      <c r="C2735" s="246" t="s">
        <v>1138</v>
      </c>
      <c r="D2735" s="246" t="s">
        <v>1180</v>
      </c>
      <c r="E2735" s="246" t="s">
        <v>1184</v>
      </c>
      <c r="F2735" s="246" t="s">
        <v>1185</v>
      </c>
      <c r="G2735" s="246">
        <v>2019</v>
      </c>
      <c r="H2735" s="246">
        <v>5</v>
      </c>
      <c r="I2735" s="246">
        <v>30</v>
      </c>
      <c r="J2735" s="246">
        <v>1</v>
      </c>
      <c r="K2735" s="246" t="s">
        <v>1186</v>
      </c>
      <c r="L2735" s="247">
        <v>5</v>
      </c>
      <c r="M2735" s="246">
        <v>313761</v>
      </c>
      <c r="N2735" s="246">
        <v>2724220</v>
      </c>
      <c r="O2735" s="246">
        <v>9</v>
      </c>
      <c r="P2735" s="246">
        <v>10</v>
      </c>
      <c r="Q2735" s="246">
        <v>0</v>
      </c>
      <c r="R2735" s="246"/>
      <c r="S2735" s="246" t="s">
        <v>90</v>
      </c>
      <c r="T2735" s="246" t="s">
        <v>26</v>
      </c>
      <c r="U2735" s="246"/>
      <c r="V2735" t="str">
        <f>INDEX(樣區!H:H,MATCH(F2735,樣區!E:E,0))</f>
        <v>3月,5月</v>
      </c>
      <c r="W2735" s="3" t="str">
        <f t="shared" si="527"/>
        <v>Y</v>
      </c>
      <c r="X2735" s="3" t="str">
        <f t="shared" si="528"/>
        <v/>
      </c>
      <c r="Y2735" s="3" t="str">
        <f t="shared" si="529"/>
        <v/>
      </c>
      <c r="Z2735" s="3" t="str">
        <f t="shared" si="530"/>
        <v/>
      </c>
      <c r="AA2735" s="3" t="str">
        <f t="shared" si="531"/>
        <v/>
      </c>
      <c r="AB2735" s="249" t="str">
        <f t="shared" si="532"/>
        <v/>
      </c>
      <c r="AC2735" s="3" t="str">
        <f t="shared" si="533"/>
        <v/>
      </c>
      <c r="AD2735" s="5" t="str">
        <f t="shared" si="538"/>
        <v/>
      </c>
      <c r="AE2735" s="3" t="str">
        <f t="shared" si="534"/>
        <v/>
      </c>
      <c r="AF2735" s="3"/>
      <c r="AH2735">
        <f>MATCH(ROUND(M2735,0)&amp;ROUND(N2735,0),樣點!N:N,0)</f>
        <v>2139</v>
      </c>
      <c r="AI2735" s="5">
        <f t="shared" si="535"/>
        <v>1.0416667035315186E-2</v>
      </c>
    </row>
    <row r="2736" spans="3:35">
      <c r="C2736" s="246" t="s">
        <v>1138</v>
      </c>
      <c r="D2736" s="246" t="s">
        <v>1180</v>
      </c>
      <c r="E2736" s="246" t="s">
        <v>1184</v>
      </c>
      <c r="F2736" s="246" t="s">
        <v>1185</v>
      </c>
      <c r="G2736" s="246">
        <v>2019</v>
      </c>
      <c r="H2736" s="246">
        <v>5</v>
      </c>
      <c r="I2736" s="246">
        <v>30</v>
      </c>
      <c r="J2736" s="246">
        <v>1</v>
      </c>
      <c r="K2736" s="246" t="s">
        <v>1186</v>
      </c>
      <c r="L2736" s="247">
        <v>6</v>
      </c>
      <c r="M2736" s="246">
        <v>314467</v>
      </c>
      <c r="N2736" s="246">
        <v>2723449</v>
      </c>
      <c r="O2736" s="246">
        <v>9</v>
      </c>
      <c r="P2736" s="246">
        <v>25</v>
      </c>
      <c r="Q2736" s="246">
        <v>0</v>
      </c>
      <c r="R2736" s="246"/>
      <c r="S2736" s="246" t="s">
        <v>90</v>
      </c>
      <c r="T2736" s="246" t="s">
        <v>26</v>
      </c>
      <c r="U2736" s="246"/>
      <c r="V2736" t="str">
        <f>INDEX(樣區!H:H,MATCH(F2736,樣區!E:E,0))</f>
        <v>3月,5月</v>
      </c>
      <c r="W2736" s="3" t="str">
        <f t="shared" si="527"/>
        <v>Y</v>
      </c>
      <c r="X2736" s="3" t="str">
        <f t="shared" si="528"/>
        <v/>
      </c>
      <c r="Y2736" s="3" t="str">
        <f t="shared" si="529"/>
        <v/>
      </c>
      <c r="Z2736" s="3" t="str">
        <f t="shared" si="530"/>
        <v/>
      </c>
      <c r="AA2736" s="3" t="str">
        <f t="shared" si="531"/>
        <v/>
      </c>
      <c r="AB2736" s="249" t="str">
        <f t="shared" si="532"/>
        <v/>
      </c>
      <c r="AC2736" s="3" t="str">
        <f t="shared" si="533"/>
        <v/>
      </c>
      <c r="AD2736" s="5" t="str">
        <f t="shared" si="538"/>
        <v/>
      </c>
      <c r="AE2736" s="3" t="str">
        <f t="shared" si="534"/>
        <v/>
      </c>
      <c r="AF2736" s="3"/>
      <c r="AH2736">
        <f>MATCH(ROUND(M2736,0)&amp;ROUND(N2736,0),樣點!N:N,0)</f>
        <v>2140</v>
      </c>
      <c r="AI2736" s="5" t="str">
        <f t="shared" si="535"/>
        <v/>
      </c>
    </row>
    <row r="2737" spans="3:35">
      <c r="C2737" s="246" t="s">
        <v>1138</v>
      </c>
      <c r="D2737" s="246" t="s">
        <v>1180</v>
      </c>
      <c r="E2737" s="246" t="s">
        <v>1187</v>
      </c>
      <c r="F2737" s="246" t="s">
        <v>1188</v>
      </c>
      <c r="G2737" s="246">
        <v>2019</v>
      </c>
      <c r="H2737" s="246">
        <v>5</v>
      </c>
      <c r="I2737" s="246">
        <v>23</v>
      </c>
      <c r="J2737" s="246">
        <v>1</v>
      </c>
      <c r="K2737" s="246" t="s">
        <v>1189</v>
      </c>
      <c r="L2737" s="247">
        <v>1</v>
      </c>
      <c r="M2737" s="246">
        <v>323970</v>
      </c>
      <c r="N2737" s="246">
        <v>2725497</v>
      </c>
      <c r="O2737" s="246">
        <v>9</v>
      </c>
      <c r="P2737" s="246">
        <v>25</v>
      </c>
      <c r="Q2737" s="246">
        <v>0</v>
      </c>
      <c r="R2737" s="246"/>
      <c r="S2737" s="246" t="s">
        <v>90</v>
      </c>
      <c r="T2737" s="246" t="s">
        <v>26</v>
      </c>
      <c r="U2737" s="246"/>
      <c r="V2737" t="str">
        <f>INDEX(樣區!H:H,MATCH(F2737,樣區!E:E,0))</f>
        <v>3月,5月</v>
      </c>
      <c r="W2737" s="3" t="str">
        <f t="shared" si="527"/>
        <v>Y</v>
      </c>
      <c r="X2737" s="3" t="str">
        <f t="shared" si="528"/>
        <v/>
      </c>
      <c r="Y2737" s="3" t="str">
        <f t="shared" si="529"/>
        <v/>
      </c>
      <c r="Z2737" s="3" t="str">
        <f t="shared" si="530"/>
        <v/>
      </c>
      <c r="AA2737" s="3" t="str">
        <f t="shared" si="531"/>
        <v/>
      </c>
      <c r="AB2737" s="249" t="str">
        <f t="shared" si="532"/>
        <v/>
      </c>
      <c r="AC2737" s="3" t="str">
        <f t="shared" si="533"/>
        <v/>
      </c>
      <c r="AD2737" s="5" t="str">
        <f t="shared" si="538"/>
        <v/>
      </c>
      <c r="AE2737" s="3" t="str">
        <f t="shared" si="534"/>
        <v/>
      </c>
      <c r="AF2737" s="3"/>
      <c r="AH2737">
        <f>MATCH(ROUND(M2737,0)&amp;ROUND(N2737,0),樣點!N:N,0)</f>
        <v>2141</v>
      </c>
      <c r="AI2737" s="5">
        <f t="shared" si="535"/>
        <v>5.555555981118232E-3</v>
      </c>
    </row>
    <row r="2738" spans="3:35">
      <c r="C2738" s="246" t="s">
        <v>1138</v>
      </c>
      <c r="D2738" s="246" t="s">
        <v>1180</v>
      </c>
      <c r="E2738" s="246" t="s">
        <v>1187</v>
      </c>
      <c r="F2738" s="246" t="s">
        <v>1188</v>
      </c>
      <c r="G2738" s="246">
        <v>2019</v>
      </c>
      <c r="H2738" s="246">
        <v>5</v>
      </c>
      <c r="I2738" s="246">
        <v>23</v>
      </c>
      <c r="J2738" s="246">
        <v>1</v>
      </c>
      <c r="K2738" s="246" t="s">
        <v>1189</v>
      </c>
      <c r="L2738" s="247">
        <v>2</v>
      </c>
      <c r="M2738" s="246">
        <v>323862</v>
      </c>
      <c r="N2738" s="246">
        <v>2725328</v>
      </c>
      <c r="O2738" s="246">
        <v>9</v>
      </c>
      <c r="P2738" s="246">
        <v>17</v>
      </c>
      <c r="Q2738" s="246">
        <v>0</v>
      </c>
      <c r="R2738" s="246"/>
      <c r="S2738" s="246" t="s">
        <v>90</v>
      </c>
      <c r="T2738" s="246" t="s">
        <v>26</v>
      </c>
      <c r="U2738" s="246"/>
      <c r="V2738" t="str">
        <f>INDEX(樣區!H:H,MATCH(F2738,樣區!E:E,0))</f>
        <v>3月,5月</v>
      </c>
      <c r="W2738" s="3" t="str">
        <f t="shared" si="527"/>
        <v>Y</v>
      </c>
      <c r="X2738" s="3" t="str">
        <f t="shared" si="528"/>
        <v/>
      </c>
      <c r="Y2738" s="3" t="str">
        <f t="shared" si="529"/>
        <v/>
      </c>
      <c r="Z2738" s="3" t="str">
        <f t="shared" si="530"/>
        <v/>
      </c>
      <c r="AA2738" s="3" t="str">
        <f t="shared" si="531"/>
        <v/>
      </c>
      <c r="AB2738" s="249" t="str">
        <f t="shared" si="532"/>
        <v/>
      </c>
      <c r="AC2738" s="3" t="str">
        <f t="shared" si="533"/>
        <v/>
      </c>
      <c r="AD2738" s="5" t="str">
        <f t="shared" si="538"/>
        <v/>
      </c>
      <c r="AE2738" s="3" t="str">
        <f t="shared" si="534"/>
        <v/>
      </c>
      <c r="AF2738" s="3"/>
      <c r="AH2738">
        <f>MATCH(ROUND(M2738,0)&amp;ROUND(N2738,0),樣點!N:N,0)</f>
        <v>2142</v>
      </c>
      <c r="AI2738" s="5">
        <f t="shared" si="535"/>
        <v>7.6388890156522393E-3</v>
      </c>
    </row>
    <row r="2739" spans="3:35">
      <c r="C2739" s="246" t="s">
        <v>1138</v>
      </c>
      <c r="D2739" s="246" t="s">
        <v>1180</v>
      </c>
      <c r="E2739" s="246" t="s">
        <v>1187</v>
      </c>
      <c r="F2739" s="246" t="s">
        <v>1188</v>
      </c>
      <c r="G2739" s="246">
        <v>2019</v>
      </c>
      <c r="H2739" s="246">
        <v>5</v>
      </c>
      <c r="I2739" s="246">
        <v>23</v>
      </c>
      <c r="J2739" s="246">
        <v>1</v>
      </c>
      <c r="K2739" s="246" t="s">
        <v>1189</v>
      </c>
      <c r="L2739" s="247">
        <v>3</v>
      </c>
      <c r="M2739" s="246">
        <v>323749</v>
      </c>
      <c r="N2739" s="246">
        <v>2725152</v>
      </c>
      <c r="O2739" s="246">
        <v>9</v>
      </c>
      <c r="P2739" s="246">
        <v>6</v>
      </c>
      <c r="Q2739" s="246">
        <v>0</v>
      </c>
      <c r="R2739" s="246"/>
      <c r="S2739" s="246" t="s">
        <v>90</v>
      </c>
      <c r="T2739" s="246" t="s">
        <v>1190</v>
      </c>
      <c r="U2739" s="246"/>
      <c r="V2739" t="str">
        <f>INDEX(樣區!H:H,MATCH(F2739,樣區!E:E,0))</f>
        <v>3月,5月</v>
      </c>
      <c r="W2739" s="3" t="str">
        <f t="shared" si="527"/>
        <v>Y</v>
      </c>
      <c r="X2739" s="3" t="str">
        <f t="shared" si="528"/>
        <v/>
      </c>
      <c r="Y2739" s="3" t="str">
        <f t="shared" si="529"/>
        <v/>
      </c>
      <c r="Z2739" s="3" t="str">
        <f t="shared" si="530"/>
        <v/>
      </c>
      <c r="AA2739" s="3" t="str">
        <f t="shared" si="531"/>
        <v/>
      </c>
      <c r="AB2739" s="249" t="str">
        <f t="shared" si="532"/>
        <v/>
      </c>
      <c r="AC2739" s="3" t="str">
        <f t="shared" si="533"/>
        <v>請填最主要的棲地類型，其餘的可在備注補充說明</v>
      </c>
      <c r="AD2739" s="5" t="str">
        <f t="shared" si="538"/>
        <v/>
      </c>
      <c r="AE2739" s="3" t="str">
        <f t="shared" si="534"/>
        <v/>
      </c>
      <c r="AF2739" s="3"/>
      <c r="AH2739">
        <f>MATCH(ROUND(M2739,0)&amp;ROUND(N2739,0),樣點!N:N,0)</f>
        <v>2143</v>
      </c>
      <c r="AI2739" s="5">
        <f t="shared" si="535"/>
        <v>9.0277779963798821E-3</v>
      </c>
    </row>
    <row r="2740" spans="3:35">
      <c r="C2740" s="246" t="s">
        <v>1138</v>
      </c>
      <c r="D2740" s="246" t="s">
        <v>1180</v>
      </c>
      <c r="E2740" s="246" t="s">
        <v>1187</v>
      </c>
      <c r="F2740" s="246" t="s">
        <v>1188</v>
      </c>
      <c r="G2740" s="246">
        <v>2019</v>
      </c>
      <c r="H2740" s="246">
        <v>5</v>
      </c>
      <c r="I2740" s="246">
        <v>23</v>
      </c>
      <c r="J2740" s="246">
        <v>1</v>
      </c>
      <c r="K2740" s="246" t="s">
        <v>1189</v>
      </c>
      <c r="L2740" s="247">
        <v>4</v>
      </c>
      <c r="M2740" s="246">
        <v>323647</v>
      </c>
      <c r="N2740" s="246">
        <v>2724992</v>
      </c>
      <c r="O2740" s="246">
        <v>8</v>
      </c>
      <c r="P2740" s="246">
        <v>53</v>
      </c>
      <c r="Q2740" s="246">
        <v>0</v>
      </c>
      <c r="R2740" s="246"/>
      <c r="S2740" s="246" t="s">
        <v>90</v>
      </c>
      <c r="T2740" s="246" t="s">
        <v>26</v>
      </c>
      <c r="U2740" s="246"/>
      <c r="V2740" t="str">
        <f>INDEX(樣區!H:H,MATCH(F2740,樣區!E:E,0))</f>
        <v>3月,5月</v>
      </c>
      <c r="W2740" s="3" t="str">
        <f t="shared" si="527"/>
        <v>Y</v>
      </c>
      <c r="X2740" s="3" t="str">
        <f t="shared" si="528"/>
        <v/>
      </c>
      <c r="Y2740" s="3" t="str">
        <f t="shared" si="529"/>
        <v/>
      </c>
      <c r="Z2740" s="3" t="str">
        <f t="shared" si="530"/>
        <v/>
      </c>
      <c r="AA2740" s="3" t="str">
        <f t="shared" si="531"/>
        <v/>
      </c>
      <c r="AB2740" s="249" t="str">
        <f t="shared" si="532"/>
        <v/>
      </c>
      <c r="AC2740" s="3" t="str">
        <f t="shared" si="533"/>
        <v/>
      </c>
      <c r="AD2740" s="5" t="str">
        <f t="shared" si="538"/>
        <v/>
      </c>
      <c r="AE2740" s="3" t="str">
        <f t="shared" si="534"/>
        <v/>
      </c>
      <c r="AF2740" s="3"/>
      <c r="AH2740">
        <f>MATCH(ROUND(M2740,0)&amp;ROUND(N2740,0),樣點!N:N,0)</f>
        <v>2144</v>
      </c>
      <c r="AI2740" s="5">
        <f t="shared" si="535"/>
        <v>6.2500000349245965E-3</v>
      </c>
    </row>
    <row r="2741" spans="3:35">
      <c r="C2741" s="246" t="s">
        <v>1138</v>
      </c>
      <c r="D2741" s="246" t="s">
        <v>1180</v>
      </c>
      <c r="E2741" s="246" t="s">
        <v>1187</v>
      </c>
      <c r="F2741" s="246" t="s">
        <v>1188</v>
      </c>
      <c r="G2741" s="246">
        <v>2019</v>
      </c>
      <c r="H2741" s="246">
        <v>5</v>
      </c>
      <c r="I2741" s="246">
        <v>23</v>
      </c>
      <c r="J2741" s="246">
        <v>1</v>
      </c>
      <c r="K2741" s="246" t="s">
        <v>1189</v>
      </c>
      <c r="L2741" s="247">
        <v>5</v>
      </c>
      <c r="M2741" s="246">
        <v>323455</v>
      </c>
      <c r="N2741" s="246">
        <v>2724938</v>
      </c>
      <c r="O2741" s="246">
        <v>8</v>
      </c>
      <c r="P2741" s="246">
        <v>44</v>
      </c>
      <c r="Q2741" s="246">
        <v>0</v>
      </c>
      <c r="R2741" s="246"/>
      <c r="S2741" s="246" t="s">
        <v>90</v>
      </c>
      <c r="T2741" s="246" t="s">
        <v>26</v>
      </c>
      <c r="U2741" s="246"/>
      <c r="V2741" t="str">
        <f>INDEX(樣區!H:H,MATCH(F2741,樣區!E:E,0))</f>
        <v>3月,5月</v>
      </c>
      <c r="W2741" s="3" t="str">
        <f t="shared" si="527"/>
        <v>Y</v>
      </c>
      <c r="X2741" s="3" t="str">
        <f t="shared" si="528"/>
        <v/>
      </c>
      <c r="Y2741" s="3" t="str">
        <f t="shared" si="529"/>
        <v/>
      </c>
      <c r="Z2741" s="3" t="str">
        <f t="shared" si="530"/>
        <v/>
      </c>
      <c r="AA2741" s="3" t="str">
        <f t="shared" si="531"/>
        <v/>
      </c>
      <c r="AB2741" s="249" t="str">
        <f t="shared" si="532"/>
        <v/>
      </c>
      <c r="AC2741" s="3" t="str">
        <f t="shared" si="533"/>
        <v/>
      </c>
      <c r="AD2741" s="5" t="str">
        <f t="shared" si="538"/>
        <v/>
      </c>
      <c r="AE2741" s="3" t="str">
        <f t="shared" si="534"/>
        <v/>
      </c>
      <c r="AF2741" s="3"/>
      <c r="AH2741">
        <f>MATCH(ROUND(M2741,0)&amp;ROUND(N2741,0),樣點!N:N,0)</f>
        <v>2145</v>
      </c>
      <c r="AI2741" s="5">
        <f t="shared" si="535"/>
        <v>9.0277770068496466E-3</v>
      </c>
    </row>
    <row r="2742" spans="3:35">
      <c r="C2742" s="246" t="s">
        <v>1138</v>
      </c>
      <c r="D2742" s="246" t="s">
        <v>1180</v>
      </c>
      <c r="E2742" s="246" t="s">
        <v>1187</v>
      </c>
      <c r="F2742" s="246" t="s">
        <v>1188</v>
      </c>
      <c r="G2742" s="246">
        <v>2019</v>
      </c>
      <c r="H2742" s="246">
        <v>5</v>
      </c>
      <c r="I2742" s="246">
        <v>23</v>
      </c>
      <c r="J2742" s="246">
        <v>1</v>
      </c>
      <c r="K2742" s="246" t="s">
        <v>1189</v>
      </c>
      <c r="L2742" s="247">
        <v>6</v>
      </c>
      <c r="M2742" s="246">
        <v>323348</v>
      </c>
      <c r="N2742" s="246">
        <v>2724770</v>
      </c>
      <c r="O2742" s="246">
        <v>8</v>
      </c>
      <c r="P2742" s="246">
        <v>31</v>
      </c>
      <c r="Q2742" s="246">
        <v>0</v>
      </c>
      <c r="R2742" s="246"/>
      <c r="S2742" s="246" t="s">
        <v>90</v>
      </c>
      <c r="T2742" s="246" t="s">
        <v>26</v>
      </c>
      <c r="U2742" s="246"/>
      <c r="V2742" t="str">
        <f>INDEX(樣區!H:H,MATCH(F2742,樣區!E:E,0))</f>
        <v>3月,5月</v>
      </c>
      <c r="W2742" s="3" t="str">
        <f t="shared" si="527"/>
        <v>Y</v>
      </c>
      <c r="X2742" s="3" t="str">
        <f t="shared" si="528"/>
        <v/>
      </c>
      <c r="Y2742" s="3" t="str">
        <f t="shared" si="529"/>
        <v/>
      </c>
      <c r="Z2742" s="3" t="str">
        <f t="shared" si="530"/>
        <v/>
      </c>
      <c r="AA2742" s="3" t="str">
        <f t="shared" si="531"/>
        <v/>
      </c>
      <c r="AB2742" s="249" t="str">
        <f t="shared" si="532"/>
        <v/>
      </c>
      <c r="AC2742" s="3" t="str">
        <f t="shared" si="533"/>
        <v/>
      </c>
      <c r="AD2742" s="5" t="str">
        <f t="shared" si="538"/>
        <v/>
      </c>
      <c r="AE2742" s="3" t="str">
        <f t="shared" si="534"/>
        <v/>
      </c>
      <c r="AF2742" s="3"/>
      <c r="AH2742">
        <f>MATCH(ROUND(M2742,0)&amp;ROUND(N2742,0),樣點!N:N,0)</f>
        <v>2146</v>
      </c>
      <c r="AI2742" s="5" t="str">
        <f t="shared" si="535"/>
        <v/>
      </c>
    </row>
    <row r="2743" spans="3:35">
      <c r="C2743" s="246" t="s">
        <v>1138</v>
      </c>
      <c r="D2743" s="246" t="s">
        <v>1180</v>
      </c>
      <c r="E2743" s="246" t="s">
        <v>1191</v>
      </c>
      <c r="F2743" s="246" t="s">
        <v>1192</v>
      </c>
      <c r="G2743" s="246">
        <v>2019</v>
      </c>
      <c r="H2743" s="246">
        <v>5</v>
      </c>
      <c r="I2743" s="246">
        <v>24</v>
      </c>
      <c r="J2743" s="246">
        <v>1</v>
      </c>
      <c r="K2743" s="246" t="s">
        <v>1189</v>
      </c>
      <c r="L2743" s="247">
        <v>1</v>
      </c>
      <c r="M2743" s="246">
        <v>325487</v>
      </c>
      <c r="N2743" s="246">
        <v>2722228</v>
      </c>
      <c r="O2743" s="246">
        <v>9</v>
      </c>
      <c r="P2743" s="246">
        <v>25</v>
      </c>
      <c r="Q2743" s="246">
        <v>0</v>
      </c>
      <c r="R2743" s="246"/>
      <c r="S2743" s="246" t="s">
        <v>90</v>
      </c>
      <c r="T2743" s="246" t="s">
        <v>26</v>
      </c>
      <c r="U2743" s="246"/>
      <c r="V2743" t="str">
        <f>INDEX(樣區!H:H,MATCH(F2743,樣區!E:E,0))</f>
        <v>3月,5月</v>
      </c>
      <c r="W2743" s="3" t="str">
        <f t="shared" si="527"/>
        <v>Y</v>
      </c>
      <c r="X2743" s="3" t="str">
        <f t="shared" si="528"/>
        <v/>
      </c>
      <c r="Y2743" s="3" t="str">
        <f t="shared" si="529"/>
        <v/>
      </c>
      <c r="Z2743" s="3" t="str">
        <f t="shared" si="530"/>
        <v/>
      </c>
      <c r="AA2743" s="3" t="str">
        <f t="shared" si="531"/>
        <v/>
      </c>
      <c r="AB2743" s="249" t="str">
        <f t="shared" si="532"/>
        <v/>
      </c>
      <c r="AC2743" s="3" t="str">
        <f t="shared" si="533"/>
        <v/>
      </c>
      <c r="AD2743" s="5" t="str">
        <f t="shared" si="538"/>
        <v/>
      </c>
      <c r="AE2743" s="3" t="str">
        <f t="shared" si="534"/>
        <v/>
      </c>
      <c r="AF2743" s="3"/>
      <c r="AH2743">
        <f>MATCH(ROUND(M2743,0)&amp;ROUND(N2743,0),樣點!N:N,0)</f>
        <v>2147</v>
      </c>
      <c r="AI2743" s="5">
        <f t="shared" si="535"/>
        <v>1.0416667035315186E-2</v>
      </c>
    </row>
    <row r="2744" spans="3:35">
      <c r="C2744" s="246" t="s">
        <v>1138</v>
      </c>
      <c r="D2744" s="246" t="s">
        <v>1180</v>
      </c>
      <c r="E2744" s="246" t="s">
        <v>1191</v>
      </c>
      <c r="F2744" s="246" t="s">
        <v>1192</v>
      </c>
      <c r="G2744" s="246">
        <v>2019</v>
      </c>
      <c r="H2744" s="246">
        <v>5</v>
      </c>
      <c r="I2744" s="246">
        <v>24</v>
      </c>
      <c r="J2744" s="246">
        <v>1</v>
      </c>
      <c r="K2744" s="246" t="s">
        <v>1189</v>
      </c>
      <c r="L2744" s="247">
        <v>2</v>
      </c>
      <c r="M2744" s="246">
        <v>325641</v>
      </c>
      <c r="N2744" s="246">
        <v>2722361</v>
      </c>
      <c r="O2744" s="246">
        <v>9</v>
      </c>
      <c r="P2744" s="246">
        <v>10</v>
      </c>
      <c r="Q2744" s="246">
        <v>0</v>
      </c>
      <c r="R2744" s="246"/>
      <c r="S2744" s="246" t="s">
        <v>90</v>
      </c>
      <c r="T2744" s="246" t="s">
        <v>1193</v>
      </c>
      <c r="U2744" s="246"/>
      <c r="V2744" t="str">
        <f>INDEX(樣區!H:H,MATCH(F2744,樣區!E:E,0))</f>
        <v>3月,5月</v>
      </c>
      <c r="W2744" s="3" t="str">
        <f t="shared" si="527"/>
        <v>Y</v>
      </c>
      <c r="X2744" s="3" t="str">
        <f t="shared" si="528"/>
        <v/>
      </c>
      <c r="Y2744" s="3" t="str">
        <f t="shared" si="529"/>
        <v/>
      </c>
      <c r="Z2744" s="3" t="str">
        <f t="shared" si="530"/>
        <v/>
      </c>
      <c r="AA2744" s="3" t="str">
        <f t="shared" si="531"/>
        <v/>
      </c>
      <c r="AB2744" s="249" t="str">
        <f t="shared" si="532"/>
        <v/>
      </c>
      <c r="AC2744" s="3" t="str">
        <f t="shared" si="533"/>
        <v>請填最主要的棲地類型，其餘的可在備注補充說明</v>
      </c>
      <c r="AD2744" s="5" t="str">
        <f t="shared" si="538"/>
        <v/>
      </c>
      <c r="AE2744" s="3" t="str">
        <f t="shared" si="534"/>
        <v/>
      </c>
      <c r="AF2744" s="3"/>
      <c r="AH2744">
        <f>MATCH(ROUND(M2744,0)&amp;ROUND(N2744,0),樣點!N:N,0)</f>
        <v>2148</v>
      </c>
      <c r="AI2744" s="5">
        <f t="shared" si="535"/>
        <v>7.6388889574445784E-3</v>
      </c>
    </row>
    <row r="2745" spans="3:35">
      <c r="C2745" s="246" t="s">
        <v>1138</v>
      </c>
      <c r="D2745" s="246" t="s">
        <v>1180</v>
      </c>
      <c r="E2745" s="246" t="s">
        <v>1191</v>
      </c>
      <c r="F2745" s="246" t="s">
        <v>1192</v>
      </c>
      <c r="G2745" s="246">
        <v>2019</v>
      </c>
      <c r="H2745" s="246">
        <v>5</v>
      </c>
      <c r="I2745" s="246">
        <v>24</v>
      </c>
      <c r="J2745" s="246">
        <v>1</v>
      </c>
      <c r="K2745" s="246" t="s">
        <v>1189</v>
      </c>
      <c r="L2745" s="247">
        <v>3</v>
      </c>
      <c r="M2745" s="246">
        <v>325705</v>
      </c>
      <c r="N2745" s="246">
        <v>2722550</v>
      </c>
      <c r="O2745" s="246">
        <v>8</v>
      </c>
      <c r="P2745" s="246">
        <v>59</v>
      </c>
      <c r="Q2745" s="246">
        <v>0</v>
      </c>
      <c r="R2745" s="246"/>
      <c r="S2745" s="246" t="s">
        <v>90</v>
      </c>
      <c r="T2745" s="246" t="s">
        <v>26</v>
      </c>
      <c r="U2745" s="246"/>
      <c r="V2745" t="str">
        <f>INDEX(樣區!H:H,MATCH(F2745,樣區!E:E,0))</f>
        <v>3月,5月</v>
      </c>
      <c r="W2745" s="3" t="str">
        <f t="shared" si="527"/>
        <v>Y</v>
      </c>
      <c r="X2745" s="3" t="str">
        <f t="shared" si="528"/>
        <v/>
      </c>
      <c r="Y2745" s="3" t="str">
        <f t="shared" si="529"/>
        <v/>
      </c>
      <c r="Z2745" s="3" t="str">
        <f t="shared" si="530"/>
        <v/>
      </c>
      <c r="AA2745" s="3" t="str">
        <f t="shared" si="531"/>
        <v/>
      </c>
      <c r="AB2745" s="249" t="str">
        <f t="shared" si="532"/>
        <v/>
      </c>
      <c r="AC2745" s="3" t="str">
        <f t="shared" si="533"/>
        <v/>
      </c>
      <c r="AD2745" s="5" t="str">
        <f t="shared" si="538"/>
        <v/>
      </c>
      <c r="AE2745" s="3" t="str">
        <f t="shared" si="534"/>
        <v/>
      </c>
      <c r="AF2745" s="3"/>
      <c r="AH2745">
        <f>MATCH(ROUND(M2745,0)&amp;ROUND(N2745,0),樣點!N:N,0)</f>
        <v>2149</v>
      </c>
      <c r="AI2745" s="5">
        <f t="shared" si="535"/>
        <v>6.9444440305233002E-3</v>
      </c>
    </row>
    <row r="2746" spans="3:35">
      <c r="C2746" s="246" t="s">
        <v>1138</v>
      </c>
      <c r="D2746" s="246" t="s">
        <v>1180</v>
      </c>
      <c r="E2746" s="246" t="s">
        <v>1191</v>
      </c>
      <c r="F2746" s="246" t="s">
        <v>1192</v>
      </c>
      <c r="G2746" s="246">
        <v>2019</v>
      </c>
      <c r="H2746" s="246">
        <v>5</v>
      </c>
      <c r="I2746" s="246">
        <v>24</v>
      </c>
      <c r="J2746" s="246">
        <v>1</v>
      </c>
      <c r="K2746" s="246" t="s">
        <v>1189</v>
      </c>
      <c r="L2746" s="247">
        <v>4</v>
      </c>
      <c r="M2746" s="246">
        <v>325812</v>
      </c>
      <c r="N2746" s="246">
        <v>2722719</v>
      </c>
      <c r="O2746" s="246">
        <v>8</v>
      </c>
      <c r="P2746" s="246">
        <v>49</v>
      </c>
      <c r="Q2746" s="246">
        <v>0</v>
      </c>
      <c r="R2746" s="246"/>
      <c r="S2746" s="246" t="s">
        <v>90</v>
      </c>
      <c r="T2746" s="246" t="s">
        <v>1190</v>
      </c>
      <c r="U2746" s="246"/>
      <c r="V2746" t="str">
        <f>INDEX(樣區!H:H,MATCH(F2746,樣區!E:E,0))</f>
        <v>3月,5月</v>
      </c>
      <c r="W2746" s="3" t="str">
        <f t="shared" si="527"/>
        <v>Y</v>
      </c>
      <c r="X2746" s="3" t="str">
        <f t="shared" si="528"/>
        <v/>
      </c>
      <c r="Y2746" s="3" t="str">
        <f t="shared" si="529"/>
        <v/>
      </c>
      <c r="Z2746" s="3" t="str">
        <f t="shared" si="530"/>
        <v/>
      </c>
      <c r="AA2746" s="3" t="str">
        <f t="shared" si="531"/>
        <v/>
      </c>
      <c r="AB2746" s="249" t="str">
        <f t="shared" si="532"/>
        <v/>
      </c>
      <c r="AC2746" s="3" t="str">
        <f t="shared" si="533"/>
        <v>請填最主要的棲地類型，其餘的可在備注補充說明</v>
      </c>
      <c r="AD2746" s="5" t="str">
        <f t="shared" si="538"/>
        <v/>
      </c>
      <c r="AE2746" s="3" t="str">
        <f t="shared" si="534"/>
        <v/>
      </c>
      <c r="AF2746" s="3"/>
      <c r="AH2746">
        <f>MATCH(ROUND(M2746,0)&amp;ROUND(N2746,0),樣點!N:N,0)</f>
        <v>2150</v>
      </c>
      <c r="AI2746" s="5">
        <f t="shared" si="535"/>
        <v>5.555555981118232E-3</v>
      </c>
    </row>
    <row r="2747" spans="3:35">
      <c r="C2747" s="246" t="s">
        <v>1138</v>
      </c>
      <c r="D2747" s="246" t="s">
        <v>1180</v>
      </c>
      <c r="E2747" s="246" t="s">
        <v>1191</v>
      </c>
      <c r="F2747" s="246" t="s">
        <v>1192</v>
      </c>
      <c r="G2747" s="246">
        <v>2019</v>
      </c>
      <c r="H2747" s="246">
        <v>5</v>
      </c>
      <c r="I2747" s="246">
        <v>24</v>
      </c>
      <c r="J2747" s="246">
        <v>1</v>
      </c>
      <c r="K2747" s="246" t="s">
        <v>1189</v>
      </c>
      <c r="L2747" s="247">
        <v>5</v>
      </c>
      <c r="M2747" s="246">
        <v>325906</v>
      </c>
      <c r="N2747" s="246">
        <v>2722896</v>
      </c>
      <c r="O2747" s="246">
        <v>8</v>
      </c>
      <c r="P2747" s="246">
        <v>41</v>
      </c>
      <c r="Q2747" s="246">
        <v>0</v>
      </c>
      <c r="R2747" s="246"/>
      <c r="S2747" s="246" t="s">
        <v>90</v>
      </c>
      <c r="T2747" s="246" t="s">
        <v>1194</v>
      </c>
      <c r="U2747" s="246"/>
      <c r="V2747" t="str">
        <f>INDEX(樣區!H:H,MATCH(F2747,樣區!E:E,0))</f>
        <v>3月,5月</v>
      </c>
      <c r="W2747" s="3" t="str">
        <f t="shared" si="527"/>
        <v>Y</v>
      </c>
      <c r="X2747" s="3" t="str">
        <f t="shared" si="528"/>
        <v/>
      </c>
      <c r="Y2747" s="3" t="str">
        <f t="shared" si="529"/>
        <v/>
      </c>
      <c r="Z2747" s="3" t="str">
        <f t="shared" si="530"/>
        <v/>
      </c>
      <c r="AA2747" s="3" t="str">
        <f t="shared" si="531"/>
        <v/>
      </c>
      <c r="AB2747" s="249" t="str">
        <f t="shared" si="532"/>
        <v/>
      </c>
      <c r="AC2747" s="3" t="str">
        <f t="shared" si="533"/>
        <v>請填最主要的棲地類型，其餘的可在備注補充說明</v>
      </c>
      <c r="AD2747" s="5" t="str">
        <f t="shared" si="538"/>
        <v/>
      </c>
      <c r="AE2747" s="3" t="str">
        <f t="shared" si="534"/>
        <v/>
      </c>
      <c r="AF2747" s="3"/>
      <c r="AH2747">
        <f>MATCH(ROUND(M2747,0)&amp;ROUND(N2747,0),樣點!N:N,0)</f>
        <v>2151</v>
      </c>
      <c r="AI2747" s="5">
        <f t="shared" si="535"/>
        <v>7.6388890156522393E-3</v>
      </c>
    </row>
    <row r="2748" spans="3:35">
      <c r="C2748" s="246" t="s">
        <v>1138</v>
      </c>
      <c r="D2748" s="246" t="s">
        <v>1180</v>
      </c>
      <c r="E2748" s="246" t="s">
        <v>1191</v>
      </c>
      <c r="F2748" s="246" t="s">
        <v>1192</v>
      </c>
      <c r="G2748" s="246">
        <v>2019</v>
      </c>
      <c r="H2748" s="246">
        <v>5</v>
      </c>
      <c r="I2748" s="246">
        <v>24</v>
      </c>
      <c r="J2748" s="246">
        <v>1</v>
      </c>
      <c r="K2748" s="246" t="s">
        <v>1189</v>
      </c>
      <c r="L2748" s="247">
        <v>6</v>
      </c>
      <c r="M2748" s="246">
        <v>325947</v>
      </c>
      <c r="N2748" s="246">
        <v>2723092</v>
      </c>
      <c r="O2748" s="246">
        <v>8</v>
      </c>
      <c r="P2748" s="246">
        <v>30</v>
      </c>
      <c r="Q2748" s="246">
        <v>0</v>
      </c>
      <c r="R2748" s="246"/>
      <c r="S2748" s="246" t="s">
        <v>90</v>
      </c>
      <c r="T2748" s="246" t="s">
        <v>1195</v>
      </c>
      <c r="U2748" s="246"/>
      <c r="V2748" t="str">
        <f>INDEX(樣區!H:H,MATCH(F2748,樣區!E:E,0))</f>
        <v>3月,5月</v>
      </c>
      <c r="W2748" s="3" t="str">
        <f t="shared" si="527"/>
        <v>Y</v>
      </c>
      <c r="X2748" s="3" t="str">
        <f t="shared" si="528"/>
        <v/>
      </c>
      <c r="Y2748" s="3" t="str">
        <f t="shared" si="529"/>
        <v/>
      </c>
      <c r="Z2748" s="3" t="str">
        <f t="shared" si="530"/>
        <v/>
      </c>
      <c r="AA2748" s="3" t="str">
        <f t="shared" si="531"/>
        <v/>
      </c>
      <c r="AB2748" s="249" t="str">
        <f t="shared" si="532"/>
        <v/>
      </c>
      <c r="AC2748" s="3" t="str">
        <f t="shared" si="533"/>
        <v>請填最主要的棲地類型，其餘的可在備注補充說明</v>
      </c>
      <c r="AD2748" s="5" t="str">
        <f t="shared" si="538"/>
        <v/>
      </c>
      <c r="AE2748" s="3" t="str">
        <f t="shared" si="534"/>
        <v/>
      </c>
      <c r="AF2748" s="3"/>
      <c r="AH2748">
        <f>MATCH(ROUND(M2748,0)&amp;ROUND(N2748,0),樣點!N:N,0)</f>
        <v>2152</v>
      </c>
      <c r="AI2748" s="5" t="str">
        <f t="shared" si="535"/>
        <v/>
      </c>
    </row>
    <row r="2749" spans="3:35">
      <c r="C2749" s="246" t="s">
        <v>1138</v>
      </c>
      <c r="D2749" s="246" t="s">
        <v>1180</v>
      </c>
      <c r="E2749" s="246" t="s">
        <v>1196</v>
      </c>
      <c r="F2749" s="246" t="s">
        <v>1197</v>
      </c>
      <c r="G2749" s="246">
        <v>2019</v>
      </c>
      <c r="H2749" s="246">
        <v>5</v>
      </c>
      <c r="I2749" s="246">
        <v>30</v>
      </c>
      <c r="J2749" s="246">
        <v>1</v>
      </c>
      <c r="K2749" s="246" t="s">
        <v>1198</v>
      </c>
      <c r="L2749" s="247">
        <v>1</v>
      </c>
      <c r="M2749" s="246">
        <v>327929</v>
      </c>
      <c r="N2749" s="246">
        <v>2722894</v>
      </c>
      <c r="O2749" s="246">
        <v>8</v>
      </c>
      <c r="P2749" s="246">
        <v>19</v>
      </c>
      <c r="Q2749" s="246">
        <v>0</v>
      </c>
      <c r="R2749" s="246"/>
      <c r="S2749" s="246" t="s">
        <v>90</v>
      </c>
      <c r="T2749" s="246" t="s">
        <v>26</v>
      </c>
      <c r="U2749" s="246"/>
      <c r="V2749" t="str">
        <f>INDEX(樣區!H:H,MATCH(F2749,樣區!E:E,0))</f>
        <v>3月,5月</v>
      </c>
      <c r="W2749" s="3" t="str">
        <f t="shared" si="527"/>
        <v>Y</v>
      </c>
      <c r="X2749" s="3" t="str">
        <f t="shared" si="528"/>
        <v/>
      </c>
      <c r="Y2749" s="3" t="str">
        <f t="shared" si="529"/>
        <v/>
      </c>
      <c r="Z2749" s="3" t="str">
        <f t="shared" si="530"/>
        <v/>
      </c>
      <c r="AA2749" s="3" t="str">
        <f t="shared" si="531"/>
        <v/>
      </c>
      <c r="AB2749" s="249" t="str">
        <f t="shared" si="532"/>
        <v/>
      </c>
      <c r="AC2749" s="3" t="str">
        <f t="shared" si="533"/>
        <v/>
      </c>
      <c r="AD2749" s="5" t="str">
        <f t="shared" si="538"/>
        <v/>
      </c>
      <c r="AE2749" s="3" t="str">
        <f t="shared" si="534"/>
        <v/>
      </c>
      <c r="AF2749" s="3"/>
      <c r="AH2749">
        <f>MATCH(ROUND(M2749,0)&amp;ROUND(N2749,0),樣點!N:N,0)</f>
        <v>2153</v>
      </c>
      <c r="AI2749" s="5">
        <f t="shared" si="535"/>
        <v>6.9444450200535357E-3</v>
      </c>
    </row>
    <row r="2750" spans="3:35">
      <c r="C2750" s="246" t="s">
        <v>1138</v>
      </c>
      <c r="D2750" s="246" t="s">
        <v>1180</v>
      </c>
      <c r="E2750" s="246" t="s">
        <v>1196</v>
      </c>
      <c r="F2750" s="246" t="s">
        <v>1197</v>
      </c>
      <c r="G2750" s="246">
        <v>2019</v>
      </c>
      <c r="H2750" s="246">
        <v>5</v>
      </c>
      <c r="I2750" s="246">
        <v>30</v>
      </c>
      <c r="J2750" s="246">
        <v>1</v>
      </c>
      <c r="K2750" s="246" t="s">
        <v>1198</v>
      </c>
      <c r="L2750" s="247">
        <v>2</v>
      </c>
      <c r="M2750" s="246">
        <v>327851</v>
      </c>
      <c r="N2750" s="246">
        <v>2722709</v>
      </c>
      <c r="O2750" s="246">
        <v>8</v>
      </c>
      <c r="P2750" s="246">
        <v>29</v>
      </c>
      <c r="Q2750" s="246">
        <v>0</v>
      </c>
      <c r="R2750" s="246"/>
      <c r="S2750" s="246" t="s">
        <v>90</v>
      </c>
      <c r="T2750" s="246" t="s">
        <v>26</v>
      </c>
      <c r="U2750" s="246"/>
      <c r="V2750" t="str">
        <f>INDEX(樣區!H:H,MATCH(F2750,樣區!E:E,0))</f>
        <v>3月,5月</v>
      </c>
      <c r="W2750" s="3" t="str">
        <f t="shared" si="527"/>
        <v>Y</v>
      </c>
      <c r="X2750" s="3" t="str">
        <f t="shared" si="528"/>
        <v/>
      </c>
      <c r="Y2750" s="3" t="str">
        <f t="shared" si="529"/>
        <v/>
      </c>
      <c r="Z2750" s="3" t="str">
        <f t="shared" si="530"/>
        <v/>
      </c>
      <c r="AA2750" s="3" t="str">
        <f t="shared" si="531"/>
        <v/>
      </c>
      <c r="AB2750" s="249" t="str">
        <f t="shared" si="532"/>
        <v/>
      </c>
      <c r="AC2750" s="3" t="str">
        <f t="shared" si="533"/>
        <v/>
      </c>
      <c r="AD2750" s="5" t="str">
        <f t="shared" si="538"/>
        <v/>
      </c>
      <c r="AE2750" s="3" t="str">
        <f t="shared" si="534"/>
        <v/>
      </c>
      <c r="AF2750" s="3"/>
      <c r="AH2750">
        <f>MATCH(ROUND(M2750,0)&amp;ROUND(N2750,0),樣點!N:N,0)</f>
        <v>2154</v>
      </c>
      <c r="AI2750" s="5">
        <f t="shared" si="535"/>
        <v>5.5555549915879965E-3</v>
      </c>
    </row>
    <row r="2751" spans="3:35">
      <c r="C2751" s="246" t="s">
        <v>1138</v>
      </c>
      <c r="D2751" s="246" t="s">
        <v>1180</v>
      </c>
      <c r="E2751" s="246" t="s">
        <v>1196</v>
      </c>
      <c r="F2751" s="246" t="s">
        <v>1197</v>
      </c>
      <c r="G2751" s="246">
        <v>2019</v>
      </c>
      <c r="H2751" s="246">
        <v>5</v>
      </c>
      <c r="I2751" s="246">
        <v>30</v>
      </c>
      <c r="J2751" s="246">
        <v>1</v>
      </c>
      <c r="K2751" s="246" t="s">
        <v>1198</v>
      </c>
      <c r="L2751" s="247">
        <v>3</v>
      </c>
      <c r="M2751" s="246">
        <v>327934</v>
      </c>
      <c r="N2751" s="246">
        <v>2722527</v>
      </c>
      <c r="O2751" s="246">
        <v>8</v>
      </c>
      <c r="P2751" s="246">
        <v>37</v>
      </c>
      <c r="Q2751" s="246">
        <v>0</v>
      </c>
      <c r="R2751" s="246"/>
      <c r="S2751" s="246" t="s">
        <v>90</v>
      </c>
      <c r="T2751" s="246" t="s">
        <v>26</v>
      </c>
      <c r="U2751" s="246"/>
      <c r="V2751" t="str">
        <f>INDEX(樣區!H:H,MATCH(F2751,樣區!E:E,0))</f>
        <v>3月,5月</v>
      </c>
      <c r="W2751" s="3" t="str">
        <f t="shared" si="527"/>
        <v>Y</v>
      </c>
      <c r="X2751" s="3" t="str">
        <f t="shared" si="528"/>
        <v/>
      </c>
      <c r="Y2751" s="3" t="str">
        <f t="shared" si="529"/>
        <v/>
      </c>
      <c r="Z2751" s="3" t="str">
        <f t="shared" si="530"/>
        <v/>
      </c>
      <c r="AA2751" s="3" t="str">
        <f t="shared" si="531"/>
        <v/>
      </c>
      <c r="AB2751" s="249" t="str">
        <f t="shared" si="532"/>
        <v/>
      </c>
      <c r="AC2751" s="3" t="str">
        <f t="shared" si="533"/>
        <v/>
      </c>
      <c r="AD2751" s="5" t="str">
        <f t="shared" si="538"/>
        <v/>
      </c>
      <c r="AE2751" s="3" t="str">
        <f t="shared" si="534"/>
        <v/>
      </c>
      <c r="AF2751" s="3"/>
      <c r="AH2751">
        <f>MATCH(ROUND(M2751,0)&amp;ROUND(N2751,0),樣點!N:N,0)</f>
        <v>2155</v>
      </c>
      <c r="AI2751" s="5">
        <f t="shared" si="535"/>
        <v>5.5555560393258929E-3</v>
      </c>
    </row>
    <row r="2752" spans="3:35">
      <c r="C2752" s="246" t="s">
        <v>1138</v>
      </c>
      <c r="D2752" s="246" t="s">
        <v>1180</v>
      </c>
      <c r="E2752" s="246" t="s">
        <v>1196</v>
      </c>
      <c r="F2752" s="246" t="s">
        <v>1197</v>
      </c>
      <c r="G2752" s="246">
        <v>2019</v>
      </c>
      <c r="H2752" s="246">
        <v>5</v>
      </c>
      <c r="I2752" s="246">
        <v>30</v>
      </c>
      <c r="J2752" s="246">
        <v>1</v>
      </c>
      <c r="K2752" s="246" t="s">
        <v>1198</v>
      </c>
      <c r="L2752" s="247">
        <v>4</v>
      </c>
      <c r="M2752" s="246">
        <v>327853</v>
      </c>
      <c r="N2752" s="246">
        <v>2722338</v>
      </c>
      <c r="O2752" s="246">
        <v>8</v>
      </c>
      <c r="P2752" s="246">
        <v>45</v>
      </c>
      <c r="Q2752" s="246">
        <v>0</v>
      </c>
      <c r="R2752" s="246"/>
      <c r="S2752" s="246" t="s">
        <v>90</v>
      </c>
      <c r="T2752" s="246" t="s">
        <v>61</v>
      </c>
      <c r="U2752" s="246"/>
      <c r="V2752" t="str">
        <f>INDEX(樣區!H:H,MATCH(F2752,樣區!E:E,0))</f>
        <v>3月,5月</v>
      </c>
      <c r="W2752" s="3" t="str">
        <f t="shared" si="527"/>
        <v>Y</v>
      </c>
      <c r="X2752" s="3" t="str">
        <f t="shared" si="528"/>
        <v/>
      </c>
      <c r="Y2752" s="3" t="str">
        <f t="shared" si="529"/>
        <v/>
      </c>
      <c r="Z2752" s="3" t="str">
        <f t="shared" si="530"/>
        <v/>
      </c>
      <c r="AA2752" s="3" t="str">
        <f t="shared" si="531"/>
        <v/>
      </c>
      <c r="AB2752" s="249" t="str">
        <f t="shared" si="532"/>
        <v/>
      </c>
      <c r="AC2752" s="3" t="str">
        <f t="shared" si="533"/>
        <v/>
      </c>
      <c r="AD2752" s="5" t="str">
        <f t="shared" si="538"/>
        <v/>
      </c>
      <c r="AE2752" s="3" t="str">
        <f t="shared" si="534"/>
        <v/>
      </c>
      <c r="AF2752" s="3"/>
      <c r="AH2752">
        <f>MATCH(ROUND(M2752,0)&amp;ROUND(N2752,0),樣點!N:N,0)</f>
        <v>2156</v>
      </c>
      <c r="AI2752" s="5">
        <f t="shared" si="535"/>
        <v>4.8611109959892929E-3</v>
      </c>
    </row>
    <row r="2753" spans="3:35">
      <c r="C2753" s="246" t="s">
        <v>1138</v>
      </c>
      <c r="D2753" s="246" t="s">
        <v>1180</v>
      </c>
      <c r="E2753" s="246" t="s">
        <v>1196</v>
      </c>
      <c r="F2753" s="246" t="s">
        <v>1197</v>
      </c>
      <c r="G2753" s="246">
        <v>2019</v>
      </c>
      <c r="H2753" s="246">
        <v>5</v>
      </c>
      <c r="I2753" s="246">
        <v>30</v>
      </c>
      <c r="J2753" s="246">
        <v>1</v>
      </c>
      <c r="K2753" s="246" t="s">
        <v>1198</v>
      </c>
      <c r="L2753" s="247">
        <v>5</v>
      </c>
      <c r="M2753" s="246">
        <v>327665</v>
      </c>
      <c r="N2753" s="246">
        <v>2722406</v>
      </c>
      <c r="O2753" s="246">
        <v>8</v>
      </c>
      <c r="P2753" s="246">
        <v>52</v>
      </c>
      <c r="Q2753" s="246">
        <v>0</v>
      </c>
      <c r="R2753" s="246"/>
      <c r="S2753" s="246" t="s">
        <v>90</v>
      </c>
      <c r="T2753" s="246" t="s">
        <v>1190</v>
      </c>
      <c r="U2753" s="246"/>
      <c r="V2753" t="str">
        <f>INDEX(樣區!H:H,MATCH(F2753,樣區!E:E,0))</f>
        <v>3月,5月</v>
      </c>
      <c r="W2753" s="3" t="str">
        <f t="shared" si="527"/>
        <v>Y</v>
      </c>
      <c r="X2753" s="3" t="str">
        <f t="shared" si="528"/>
        <v/>
      </c>
      <c r="Y2753" s="3" t="str">
        <f t="shared" si="529"/>
        <v/>
      </c>
      <c r="Z2753" s="3" t="str">
        <f t="shared" si="530"/>
        <v/>
      </c>
      <c r="AA2753" s="3" t="str">
        <f t="shared" si="531"/>
        <v/>
      </c>
      <c r="AB2753" s="249" t="str">
        <f t="shared" si="532"/>
        <v/>
      </c>
      <c r="AC2753" s="3" t="str">
        <f t="shared" si="533"/>
        <v>請填最主要的棲地類型，其餘的可在備注補充說明</v>
      </c>
      <c r="AD2753" s="5" t="str">
        <f t="shared" si="538"/>
        <v/>
      </c>
      <c r="AE2753" s="3" t="str">
        <f t="shared" si="534"/>
        <v/>
      </c>
      <c r="AF2753" s="3"/>
      <c r="AH2753">
        <f>MATCH(ROUND(M2753,0)&amp;ROUND(N2753,0),樣點!N:N,0)</f>
        <v>2157</v>
      </c>
      <c r="AI2753" s="5">
        <f t="shared" si="535"/>
        <v>4.8611109959892929E-3</v>
      </c>
    </row>
    <row r="2754" spans="3:35">
      <c r="C2754" s="246" t="s">
        <v>1138</v>
      </c>
      <c r="D2754" s="246" t="s">
        <v>1180</v>
      </c>
      <c r="E2754" s="246" t="s">
        <v>1196</v>
      </c>
      <c r="F2754" s="246" t="s">
        <v>1197</v>
      </c>
      <c r="G2754" s="246">
        <v>2019</v>
      </c>
      <c r="H2754" s="246">
        <v>5</v>
      </c>
      <c r="I2754" s="246">
        <v>30</v>
      </c>
      <c r="J2754" s="246">
        <v>1</v>
      </c>
      <c r="K2754" s="246" t="s">
        <v>1198</v>
      </c>
      <c r="L2754" s="247">
        <v>6</v>
      </c>
      <c r="M2754" s="246">
        <v>327468</v>
      </c>
      <c r="N2754" s="246">
        <v>2722366</v>
      </c>
      <c r="O2754" s="246">
        <v>8</v>
      </c>
      <c r="P2754" s="246">
        <v>59</v>
      </c>
      <c r="Q2754" s="246">
        <v>0</v>
      </c>
      <c r="R2754" s="246"/>
      <c r="S2754" s="246" t="s">
        <v>90</v>
      </c>
      <c r="T2754" s="246" t="s">
        <v>26</v>
      </c>
      <c r="U2754" s="246"/>
      <c r="V2754" t="str">
        <f>INDEX(樣區!H:H,MATCH(F2754,樣區!E:E,0))</f>
        <v>3月,5月</v>
      </c>
      <c r="W2754" s="3" t="str">
        <f t="shared" ref="W2754:W2817" si="539">IF(ISNUMBER(AH2754),"Y","N")</f>
        <v>Y</v>
      </c>
      <c r="X2754" s="3" t="str">
        <f t="shared" ref="X2754:X2817" si="540">IF(OR(ISBLANK(H2754),ISBLANK(I2754)),"需記錄日期","")</f>
        <v/>
      </c>
      <c r="Y2754" s="3" t="str">
        <f t="shared" ref="Y2754:Y2817" si="541">IF(O2754&gt;9,"時間太晚","")</f>
        <v/>
      </c>
      <c r="Z2754" s="3" t="str">
        <f t="shared" ref="Z2754:Z2817" si="542">IF(ISBLANK(Q2754),"需記錄數量",IF(Q2754&gt;2,"2隻以上，請記為猴群",""))</f>
        <v/>
      </c>
      <c r="AA2754" s="3" t="str">
        <f t="shared" ref="AA2754:AA2817" si="543">IF(OR(Q2754=1,Q2754=2),IF(ISTEXT(R2754),"","需記錄距離"),"")</f>
        <v/>
      </c>
      <c r="AB2754" s="249" t="str">
        <f t="shared" ref="AB2754:AB2817" si="544">IF(S2754="Y",IF(Q2754&lt;&gt;2,"有叫聲應為猴群",""),"")</f>
        <v/>
      </c>
      <c r="AC2754" s="3" t="str">
        <f t="shared" ref="AC2754:AC2817" si="545">IF(ISBLANK(T2754),"需記錄棲地類型",IF(LEN(T2754)&lt;&gt;2,"請填最主要的棲地類型，其餘的可在備注補充說明",""))</f>
        <v/>
      </c>
      <c r="AD2754" s="5" t="str">
        <f t="shared" si="538"/>
        <v/>
      </c>
      <c r="AE2754" s="3" t="str">
        <f t="shared" ref="AE2754:AE2817" si="546">IF(COUNTIF(U2754,"*搖樹*")=1,IF(Q2754&lt;&gt;2,"有搖樹行為應為猴群",""),"")</f>
        <v/>
      </c>
      <c r="AF2754" s="3"/>
      <c r="AH2754">
        <f>MATCH(ROUND(M2754,0)&amp;ROUND(N2754,0),樣點!N:N,0)</f>
        <v>2158</v>
      </c>
      <c r="AI2754" s="5" t="str">
        <f t="shared" ref="AI2754:AI2817" si="547">IF((F2755&amp;J2755)=(F2754&amp;J2754),ABS((DATE(G2755,H2755,I2755)&amp;TIME(O2755,P2755,0))-(DATE(G2754,H2754,I2754)&amp;TIME(O2754,P2754,0))),"")</f>
        <v/>
      </c>
    </row>
    <row r="2755" spans="3:35">
      <c r="C2755" s="246" t="s">
        <v>1138</v>
      </c>
      <c r="D2755" s="246" t="s">
        <v>1180</v>
      </c>
      <c r="E2755" s="246" t="s">
        <v>1199</v>
      </c>
      <c r="F2755" s="246" t="s">
        <v>1200</v>
      </c>
      <c r="G2755" s="246">
        <v>2019</v>
      </c>
      <c r="H2755" s="246">
        <v>5</v>
      </c>
      <c r="I2755" s="246">
        <v>22</v>
      </c>
      <c r="J2755" s="246">
        <v>1</v>
      </c>
      <c r="K2755" s="246" t="s">
        <v>1201</v>
      </c>
      <c r="L2755" s="247">
        <v>1</v>
      </c>
      <c r="M2755" s="246">
        <v>332556</v>
      </c>
      <c r="N2755" s="246">
        <v>2721662</v>
      </c>
      <c r="O2755" s="246">
        <v>8</v>
      </c>
      <c r="P2755" s="246">
        <v>23</v>
      </c>
      <c r="Q2755" s="246">
        <v>0</v>
      </c>
      <c r="R2755" s="246"/>
      <c r="S2755" s="246" t="s">
        <v>90</v>
      </c>
      <c r="T2755" s="246" t="s">
        <v>32</v>
      </c>
      <c r="U2755" s="246"/>
      <c r="V2755" t="str">
        <f>INDEX(樣區!H:H,MATCH(F2755,樣區!E:E,0))</f>
        <v>3月,5月</v>
      </c>
      <c r="W2755" s="3" t="str">
        <f t="shared" si="539"/>
        <v>Y</v>
      </c>
      <c r="X2755" s="3" t="str">
        <f t="shared" si="540"/>
        <v/>
      </c>
      <c r="Y2755" s="3" t="str">
        <f t="shared" si="541"/>
        <v/>
      </c>
      <c r="Z2755" s="3" t="str">
        <f t="shared" si="542"/>
        <v/>
      </c>
      <c r="AA2755" s="3" t="str">
        <f t="shared" si="543"/>
        <v/>
      </c>
      <c r="AB2755" s="249" t="str">
        <f t="shared" si="544"/>
        <v/>
      </c>
      <c r="AC2755" s="3" t="str">
        <f t="shared" si="545"/>
        <v/>
      </c>
      <c r="AD2755" s="5" t="str">
        <f t="shared" si="538"/>
        <v/>
      </c>
      <c r="AE2755" s="3" t="str">
        <f t="shared" si="546"/>
        <v/>
      </c>
      <c r="AF2755" s="3"/>
      <c r="AH2755">
        <f>MATCH(ROUND(M2755,0)&amp;ROUND(N2755,0),樣點!N:N,0)</f>
        <v>2159</v>
      </c>
      <c r="AI2755" s="5">
        <f t="shared" si="547"/>
        <v>4.8611109959892929E-3</v>
      </c>
    </row>
    <row r="2756" spans="3:35">
      <c r="C2756" s="246" t="s">
        <v>1138</v>
      </c>
      <c r="D2756" s="246" t="s">
        <v>1180</v>
      </c>
      <c r="E2756" s="246" t="s">
        <v>1199</v>
      </c>
      <c r="F2756" s="246" t="s">
        <v>1200</v>
      </c>
      <c r="G2756" s="246">
        <v>2019</v>
      </c>
      <c r="H2756" s="246">
        <v>5</v>
      </c>
      <c r="I2756" s="246">
        <v>22</v>
      </c>
      <c r="J2756" s="246">
        <v>1</v>
      </c>
      <c r="K2756" s="246" t="s">
        <v>1201</v>
      </c>
      <c r="L2756" s="247">
        <v>2</v>
      </c>
      <c r="M2756" s="246">
        <v>332426</v>
      </c>
      <c r="N2756" s="246">
        <v>2721510</v>
      </c>
      <c r="O2756" s="246">
        <v>8</v>
      </c>
      <c r="P2756" s="246">
        <v>30</v>
      </c>
      <c r="Q2756" s="246">
        <v>0</v>
      </c>
      <c r="R2756" s="246"/>
      <c r="S2756" s="246" t="s">
        <v>90</v>
      </c>
      <c r="T2756" s="246" t="s">
        <v>26</v>
      </c>
      <c r="U2756" s="246"/>
      <c r="V2756" t="str">
        <f>INDEX(樣區!H:H,MATCH(F2756,樣區!E:E,0))</f>
        <v>3月,5月</v>
      </c>
      <c r="W2756" s="3" t="str">
        <f t="shared" si="539"/>
        <v>Y</v>
      </c>
      <c r="X2756" s="3" t="str">
        <f t="shared" si="540"/>
        <v/>
      </c>
      <c r="Y2756" s="3" t="str">
        <f t="shared" si="541"/>
        <v/>
      </c>
      <c r="Z2756" s="3" t="str">
        <f t="shared" si="542"/>
        <v/>
      </c>
      <c r="AA2756" s="3" t="str">
        <f t="shared" si="543"/>
        <v/>
      </c>
      <c r="AB2756" s="249" t="str">
        <f t="shared" si="544"/>
        <v/>
      </c>
      <c r="AC2756" s="3" t="str">
        <f t="shared" si="545"/>
        <v/>
      </c>
      <c r="AD2756" s="5" t="str">
        <f t="shared" si="538"/>
        <v/>
      </c>
      <c r="AE2756" s="3" t="str">
        <f t="shared" si="546"/>
        <v/>
      </c>
      <c r="AF2756" s="3"/>
      <c r="AH2756">
        <f>MATCH(ROUND(M2756,0)&amp;ROUND(N2756,0),樣點!N:N,0)</f>
        <v>2160</v>
      </c>
      <c r="AI2756" s="5">
        <f t="shared" si="547"/>
        <v>5.5555560393258929E-3</v>
      </c>
    </row>
    <row r="2757" spans="3:35">
      <c r="C2757" s="246" t="s">
        <v>1138</v>
      </c>
      <c r="D2757" s="246" t="s">
        <v>1180</v>
      </c>
      <c r="E2757" s="246" t="s">
        <v>1199</v>
      </c>
      <c r="F2757" s="246" t="s">
        <v>1200</v>
      </c>
      <c r="G2757" s="246">
        <v>2019</v>
      </c>
      <c r="H2757" s="246">
        <v>5</v>
      </c>
      <c r="I2757" s="246">
        <v>22</v>
      </c>
      <c r="J2757" s="246">
        <v>1</v>
      </c>
      <c r="K2757" s="246" t="s">
        <v>1201</v>
      </c>
      <c r="L2757" s="247">
        <v>3</v>
      </c>
      <c r="M2757" s="246">
        <v>332410</v>
      </c>
      <c r="N2757" s="246">
        <v>2721311</v>
      </c>
      <c r="O2757" s="246">
        <v>8</v>
      </c>
      <c r="P2757" s="246">
        <v>38</v>
      </c>
      <c r="Q2757" s="246">
        <v>0</v>
      </c>
      <c r="R2757" s="246"/>
      <c r="S2757" s="246" t="s">
        <v>90</v>
      </c>
      <c r="T2757" s="246" t="s">
        <v>26</v>
      </c>
      <c r="U2757" s="246"/>
      <c r="V2757" t="str">
        <f>INDEX(樣區!H:H,MATCH(F2757,樣區!E:E,0))</f>
        <v>3月,5月</v>
      </c>
      <c r="W2757" s="3" t="str">
        <f t="shared" si="539"/>
        <v>Y</v>
      </c>
      <c r="X2757" s="3" t="str">
        <f t="shared" si="540"/>
        <v/>
      </c>
      <c r="Y2757" s="3" t="str">
        <f t="shared" si="541"/>
        <v/>
      </c>
      <c r="Z2757" s="3" t="str">
        <f t="shared" si="542"/>
        <v/>
      </c>
      <c r="AA2757" s="3" t="str">
        <f t="shared" si="543"/>
        <v/>
      </c>
      <c r="AB2757" s="249" t="str">
        <f t="shared" si="544"/>
        <v/>
      </c>
      <c r="AC2757" s="3" t="str">
        <f t="shared" si="545"/>
        <v/>
      </c>
      <c r="AD2757" s="5" t="str">
        <f t="shared" si="538"/>
        <v/>
      </c>
      <c r="AE2757" s="3" t="str">
        <f t="shared" si="546"/>
        <v/>
      </c>
      <c r="AF2757" s="3"/>
      <c r="AH2757">
        <f>MATCH(ROUND(M2757,0)&amp;ROUND(N2757,0),樣點!N:N,0)</f>
        <v>2161</v>
      </c>
      <c r="AI2757" s="5">
        <f t="shared" si="547"/>
        <v>5.5555549915879965E-3</v>
      </c>
    </row>
    <row r="2758" spans="3:35">
      <c r="C2758" s="246" t="s">
        <v>1138</v>
      </c>
      <c r="D2758" s="246" t="s">
        <v>1180</v>
      </c>
      <c r="E2758" s="246" t="s">
        <v>1199</v>
      </c>
      <c r="F2758" s="246" t="s">
        <v>1200</v>
      </c>
      <c r="G2758" s="246">
        <v>2019</v>
      </c>
      <c r="H2758" s="246">
        <v>5</v>
      </c>
      <c r="I2758" s="246">
        <v>22</v>
      </c>
      <c r="J2758" s="246">
        <v>1</v>
      </c>
      <c r="K2758" s="246" t="s">
        <v>1201</v>
      </c>
      <c r="L2758" s="247">
        <v>4</v>
      </c>
      <c r="M2758" s="246">
        <v>332303</v>
      </c>
      <c r="N2758" s="246">
        <v>2721139</v>
      </c>
      <c r="O2758" s="246">
        <v>8</v>
      </c>
      <c r="P2758" s="246">
        <v>46</v>
      </c>
      <c r="Q2758" s="246">
        <v>0</v>
      </c>
      <c r="R2758" s="246"/>
      <c r="S2758" s="246" t="s">
        <v>90</v>
      </c>
      <c r="T2758" s="246" t="s">
        <v>26</v>
      </c>
      <c r="U2758" s="246"/>
      <c r="V2758" t="str">
        <f>INDEX(樣區!H:H,MATCH(F2758,樣區!E:E,0))</f>
        <v>3月,5月</v>
      </c>
      <c r="W2758" s="3" t="str">
        <f t="shared" si="539"/>
        <v>Y</v>
      </c>
      <c r="X2758" s="3" t="str">
        <f t="shared" si="540"/>
        <v/>
      </c>
      <c r="Y2758" s="3" t="str">
        <f t="shared" si="541"/>
        <v/>
      </c>
      <c r="Z2758" s="3" t="str">
        <f t="shared" si="542"/>
        <v/>
      </c>
      <c r="AA2758" s="3" t="str">
        <f t="shared" si="543"/>
        <v/>
      </c>
      <c r="AB2758" s="249" t="str">
        <f t="shared" si="544"/>
        <v/>
      </c>
      <c r="AC2758" s="3" t="str">
        <f t="shared" si="545"/>
        <v/>
      </c>
      <c r="AD2758" s="5" t="str">
        <f t="shared" si="538"/>
        <v/>
      </c>
      <c r="AE2758" s="3" t="str">
        <f t="shared" si="546"/>
        <v/>
      </c>
      <c r="AF2758" s="3"/>
      <c r="AH2758">
        <f>MATCH(ROUND(M2758,0)&amp;ROUND(N2758,0),樣點!N:N,0)</f>
        <v>2162</v>
      </c>
      <c r="AI2758" s="5">
        <f t="shared" si="547"/>
        <v>5.555555981118232E-3</v>
      </c>
    </row>
    <row r="2759" spans="3:35">
      <c r="C2759" s="246" t="s">
        <v>1138</v>
      </c>
      <c r="D2759" s="246" t="s">
        <v>1180</v>
      </c>
      <c r="E2759" s="246" t="s">
        <v>1199</v>
      </c>
      <c r="F2759" s="246" t="s">
        <v>1200</v>
      </c>
      <c r="G2759" s="246">
        <v>2019</v>
      </c>
      <c r="H2759" s="246">
        <v>5</v>
      </c>
      <c r="I2759" s="246">
        <v>22</v>
      </c>
      <c r="J2759" s="246">
        <v>1</v>
      </c>
      <c r="K2759" s="246" t="s">
        <v>1201</v>
      </c>
      <c r="L2759" s="247">
        <v>5</v>
      </c>
      <c r="M2759" s="246">
        <v>332163</v>
      </c>
      <c r="N2759" s="246">
        <v>2720996</v>
      </c>
      <c r="O2759" s="246">
        <v>8</v>
      </c>
      <c r="P2759" s="246">
        <v>54</v>
      </c>
      <c r="Q2759" s="246">
        <v>0</v>
      </c>
      <c r="R2759" s="246"/>
      <c r="S2759" s="246" t="s">
        <v>90</v>
      </c>
      <c r="T2759" s="246" t="s">
        <v>26</v>
      </c>
      <c r="U2759" s="246"/>
      <c r="V2759" t="str">
        <f>INDEX(樣區!H:H,MATCH(F2759,樣區!E:E,0))</f>
        <v>3月,5月</v>
      </c>
      <c r="W2759" s="3" t="str">
        <f t="shared" si="539"/>
        <v>Y</v>
      </c>
      <c r="X2759" s="3" t="str">
        <f t="shared" si="540"/>
        <v/>
      </c>
      <c r="Y2759" s="3" t="str">
        <f t="shared" si="541"/>
        <v/>
      </c>
      <c r="Z2759" s="3" t="str">
        <f t="shared" si="542"/>
        <v/>
      </c>
      <c r="AA2759" s="3" t="str">
        <f t="shared" si="543"/>
        <v/>
      </c>
      <c r="AB2759" s="249" t="str">
        <f t="shared" si="544"/>
        <v/>
      </c>
      <c r="AC2759" s="3" t="str">
        <f t="shared" si="545"/>
        <v/>
      </c>
      <c r="AD2759" s="5" t="str">
        <f t="shared" si="538"/>
        <v/>
      </c>
      <c r="AE2759" s="3" t="str">
        <f t="shared" si="546"/>
        <v/>
      </c>
      <c r="AF2759" s="3"/>
      <c r="AH2759">
        <f>MATCH(ROUND(M2759,0)&amp;ROUND(N2759,0),樣點!N:N,0)</f>
        <v>2163</v>
      </c>
      <c r="AI2759" s="5">
        <f t="shared" si="547"/>
        <v>5.5555549915879965E-3</v>
      </c>
    </row>
    <row r="2760" spans="3:35">
      <c r="C2760" s="246" t="s">
        <v>1138</v>
      </c>
      <c r="D2760" s="246" t="s">
        <v>1180</v>
      </c>
      <c r="E2760" s="246" t="s">
        <v>1199</v>
      </c>
      <c r="F2760" s="246" t="s">
        <v>1200</v>
      </c>
      <c r="G2760" s="246">
        <v>2019</v>
      </c>
      <c r="H2760" s="246">
        <v>5</v>
      </c>
      <c r="I2760" s="246">
        <v>22</v>
      </c>
      <c r="J2760" s="246">
        <v>1</v>
      </c>
      <c r="K2760" s="246" t="s">
        <v>1201</v>
      </c>
      <c r="L2760" s="247">
        <v>6</v>
      </c>
      <c r="M2760" s="246">
        <v>332219</v>
      </c>
      <c r="N2760" s="246">
        <v>2720804</v>
      </c>
      <c r="O2760" s="246">
        <v>9</v>
      </c>
      <c r="P2760" s="246">
        <v>2</v>
      </c>
      <c r="Q2760" s="246">
        <v>0</v>
      </c>
      <c r="R2760" s="246"/>
      <c r="S2760" s="246" t="s">
        <v>90</v>
      </c>
      <c r="T2760" s="246" t="s">
        <v>26</v>
      </c>
      <c r="U2760" s="246"/>
      <c r="V2760" t="str">
        <f>INDEX(樣區!H:H,MATCH(F2760,樣區!E:E,0))</f>
        <v>3月,5月</v>
      </c>
      <c r="W2760" s="3" t="str">
        <f t="shared" si="539"/>
        <v>Y</v>
      </c>
      <c r="X2760" s="3" t="str">
        <f t="shared" si="540"/>
        <v/>
      </c>
      <c r="Y2760" s="3" t="str">
        <f t="shared" si="541"/>
        <v/>
      </c>
      <c r="Z2760" s="3" t="str">
        <f t="shared" si="542"/>
        <v/>
      </c>
      <c r="AA2760" s="3" t="str">
        <f t="shared" si="543"/>
        <v/>
      </c>
      <c r="AB2760" s="249" t="str">
        <f t="shared" si="544"/>
        <v/>
      </c>
      <c r="AC2760" s="3" t="str">
        <f t="shared" si="545"/>
        <v/>
      </c>
      <c r="AD2760" s="5" t="str">
        <f t="shared" si="538"/>
        <v/>
      </c>
      <c r="AE2760" s="3" t="str">
        <f t="shared" si="546"/>
        <v/>
      </c>
      <c r="AF2760" s="3"/>
      <c r="AH2760">
        <f>MATCH(ROUND(M2760,0)&amp;ROUND(N2760,0),樣點!N:N,0)</f>
        <v>2164</v>
      </c>
      <c r="AI2760" s="5" t="str">
        <f t="shared" si="547"/>
        <v/>
      </c>
    </row>
    <row r="2761" spans="3:35">
      <c r="C2761" s="246" t="s">
        <v>1138</v>
      </c>
      <c r="D2761" s="246" t="s">
        <v>1180</v>
      </c>
      <c r="E2761" s="246" t="s">
        <v>1202</v>
      </c>
      <c r="F2761" s="246" t="s">
        <v>1203</v>
      </c>
      <c r="G2761" s="246">
        <v>2019</v>
      </c>
      <c r="H2761" s="246">
        <v>5</v>
      </c>
      <c r="I2761" s="246">
        <v>21</v>
      </c>
      <c r="J2761" s="246">
        <v>1</v>
      </c>
      <c r="K2761" s="246" t="s">
        <v>1204</v>
      </c>
      <c r="L2761" s="247">
        <v>1</v>
      </c>
      <c r="M2761" s="246">
        <v>318916</v>
      </c>
      <c r="N2761" s="246">
        <v>2720603</v>
      </c>
      <c r="O2761" s="246">
        <v>8</v>
      </c>
      <c r="P2761" s="246">
        <v>34</v>
      </c>
      <c r="Q2761" s="246">
        <v>0</v>
      </c>
      <c r="R2761" s="246"/>
      <c r="S2761" s="246" t="s">
        <v>90</v>
      </c>
      <c r="T2761" s="246" t="s">
        <v>26</v>
      </c>
      <c r="U2761" s="246"/>
      <c r="V2761" t="str">
        <f>INDEX(樣區!H:H,MATCH(F2761,樣區!E:E,0))</f>
        <v>3月,5月</v>
      </c>
      <c r="W2761" s="3" t="str">
        <f t="shared" si="539"/>
        <v>Y</v>
      </c>
      <c r="X2761" s="3" t="str">
        <f t="shared" si="540"/>
        <v/>
      </c>
      <c r="Y2761" s="3" t="str">
        <f t="shared" si="541"/>
        <v/>
      </c>
      <c r="Z2761" s="3" t="str">
        <f t="shared" si="542"/>
        <v/>
      </c>
      <c r="AA2761" s="3" t="str">
        <f t="shared" si="543"/>
        <v/>
      </c>
      <c r="AB2761" s="249" t="str">
        <f t="shared" si="544"/>
        <v/>
      </c>
      <c r="AC2761" s="3" t="str">
        <f t="shared" si="545"/>
        <v/>
      </c>
      <c r="AD2761" s="5" t="str">
        <f t="shared" si="538"/>
        <v/>
      </c>
      <c r="AE2761" s="3" t="str">
        <f t="shared" si="546"/>
        <v/>
      </c>
      <c r="AF2761" s="3"/>
      <c r="AH2761">
        <f>MATCH(ROUND(M2761,0)&amp;ROUND(N2761,0),樣點!N:N,0)</f>
        <v>2123</v>
      </c>
      <c r="AI2761" s="5">
        <f t="shared" si="547"/>
        <v>8.3333330112509429E-3</v>
      </c>
    </row>
    <row r="2762" spans="3:35">
      <c r="C2762" s="246" t="s">
        <v>1138</v>
      </c>
      <c r="D2762" s="246" t="s">
        <v>1180</v>
      </c>
      <c r="E2762" s="246" t="s">
        <v>1202</v>
      </c>
      <c r="F2762" s="246" t="s">
        <v>1203</v>
      </c>
      <c r="G2762" s="246">
        <v>2019</v>
      </c>
      <c r="H2762" s="246">
        <v>5</v>
      </c>
      <c r="I2762" s="246">
        <v>21</v>
      </c>
      <c r="J2762" s="246">
        <v>1</v>
      </c>
      <c r="K2762" s="246" t="s">
        <v>1204</v>
      </c>
      <c r="L2762" s="247">
        <v>2</v>
      </c>
      <c r="M2762" s="246">
        <v>319036</v>
      </c>
      <c r="N2762" s="246">
        <v>2720443</v>
      </c>
      <c r="O2762" s="246">
        <v>8</v>
      </c>
      <c r="P2762" s="246">
        <v>46</v>
      </c>
      <c r="Q2762" s="246">
        <v>0</v>
      </c>
      <c r="R2762" s="246"/>
      <c r="S2762" s="246" t="s">
        <v>90</v>
      </c>
      <c r="T2762" s="246" t="s">
        <v>26</v>
      </c>
      <c r="U2762" s="246"/>
      <c r="V2762" t="str">
        <f>INDEX(樣區!H:H,MATCH(F2762,樣區!E:E,0))</f>
        <v>3月,5月</v>
      </c>
      <c r="W2762" s="3" t="str">
        <f t="shared" si="539"/>
        <v>Y</v>
      </c>
      <c r="X2762" s="3" t="str">
        <f t="shared" si="540"/>
        <v/>
      </c>
      <c r="Y2762" s="3" t="str">
        <f t="shared" si="541"/>
        <v/>
      </c>
      <c r="Z2762" s="3" t="str">
        <f t="shared" si="542"/>
        <v/>
      </c>
      <c r="AA2762" s="3" t="str">
        <f t="shared" si="543"/>
        <v/>
      </c>
      <c r="AB2762" s="249" t="str">
        <f t="shared" si="544"/>
        <v/>
      </c>
      <c r="AC2762" s="3" t="str">
        <f t="shared" si="545"/>
        <v/>
      </c>
      <c r="AD2762" s="5" t="str">
        <f t="shared" si="538"/>
        <v/>
      </c>
      <c r="AE2762" s="3" t="str">
        <f t="shared" si="546"/>
        <v/>
      </c>
      <c r="AF2762" s="3"/>
      <c r="AH2762">
        <f>MATCH(ROUND(M2762,0)&amp;ROUND(N2762,0),樣點!N:N,0)</f>
        <v>2124</v>
      </c>
      <c r="AI2762" s="5">
        <f t="shared" si="547"/>
        <v>7.6388889574445784E-3</v>
      </c>
    </row>
    <row r="2763" spans="3:35">
      <c r="C2763" s="246" t="s">
        <v>1138</v>
      </c>
      <c r="D2763" s="246" t="s">
        <v>1180</v>
      </c>
      <c r="E2763" s="246" t="s">
        <v>1202</v>
      </c>
      <c r="F2763" s="246" t="s">
        <v>1203</v>
      </c>
      <c r="G2763" s="246">
        <v>2019</v>
      </c>
      <c r="H2763" s="246">
        <v>5</v>
      </c>
      <c r="I2763" s="246">
        <v>21</v>
      </c>
      <c r="J2763" s="246">
        <v>1</v>
      </c>
      <c r="K2763" s="246" t="s">
        <v>1204</v>
      </c>
      <c r="L2763" s="247">
        <v>3</v>
      </c>
      <c r="M2763" s="246">
        <v>319102</v>
      </c>
      <c r="N2763" s="246">
        <v>2720253</v>
      </c>
      <c r="O2763" s="246">
        <v>8</v>
      </c>
      <c r="P2763" s="246">
        <v>57</v>
      </c>
      <c r="Q2763" s="246">
        <v>0</v>
      </c>
      <c r="R2763" s="246"/>
      <c r="S2763" s="246" t="s">
        <v>90</v>
      </c>
      <c r="T2763" s="246" t="s">
        <v>26</v>
      </c>
      <c r="U2763" s="246"/>
      <c r="V2763" t="str">
        <f>INDEX(樣區!H:H,MATCH(F2763,樣區!E:E,0))</f>
        <v>3月,5月</v>
      </c>
      <c r="W2763" s="3" t="str">
        <f t="shared" si="539"/>
        <v>Y</v>
      </c>
      <c r="X2763" s="3" t="str">
        <f t="shared" si="540"/>
        <v/>
      </c>
      <c r="Y2763" s="3" t="str">
        <f t="shared" si="541"/>
        <v/>
      </c>
      <c r="Z2763" s="3" t="str">
        <f t="shared" si="542"/>
        <v/>
      </c>
      <c r="AA2763" s="3" t="str">
        <f t="shared" si="543"/>
        <v/>
      </c>
      <c r="AB2763" s="249" t="str">
        <f t="shared" si="544"/>
        <v/>
      </c>
      <c r="AC2763" s="3" t="str">
        <f t="shared" si="545"/>
        <v/>
      </c>
      <c r="AD2763" s="5" t="str">
        <f t="shared" si="538"/>
        <v/>
      </c>
      <c r="AE2763" s="3" t="str">
        <f t="shared" si="546"/>
        <v/>
      </c>
      <c r="AF2763" s="3"/>
      <c r="AH2763">
        <f>MATCH(ROUND(M2763,0)&amp;ROUND(N2763,0),樣點!N:N,0)</f>
        <v>2125</v>
      </c>
      <c r="AI2763" s="5">
        <f t="shared" si="547"/>
        <v>9.0277779963798821E-3</v>
      </c>
    </row>
    <row r="2764" spans="3:35">
      <c r="C2764" s="246" t="s">
        <v>1138</v>
      </c>
      <c r="D2764" s="246" t="s">
        <v>1180</v>
      </c>
      <c r="E2764" s="246" t="s">
        <v>1202</v>
      </c>
      <c r="F2764" s="246" t="s">
        <v>1203</v>
      </c>
      <c r="G2764" s="246">
        <v>2019</v>
      </c>
      <c r="H2764" s="246">
        <v>5</v>
      </c>
      <c r="I2764" s="246">
        <v>21</v>
      </c>
      <c r="J2764" s="246">
        <v>1</v>
      </c>
      <c r="K2764" s="246" t="s">
        <v>1204</v>
      </c>
      <c r="L2764" s="247">
        <v>4</v>
      </c>
      <c r="M2764" s="246">
        <v>319083</v>
      </c>
      <c r="N2764" s="246">
        <v>2720049</v>
      </c>
      <c r="O2764" s="246">
        <v>9</v>
      </c>
      <c r="P2764" s="246">
        <v>10</v>
      </c>
      <c r="Q2764" s="246">
        <v>0</v>
      </c>
      <c r="R2764" s="246"/>
      <c r="S2764" s="246" t="s">
        <v>90</v>
      </c>
      <c r="T2764" s="246" t="s">
        <v>26</v>
      </c>
      <c r="U2764" s="246"/>
      <c r="V2764" t="str">
        <f>INDEX(樣區!H:H,MATCH(F2764,樣區!E:E,0))</f>
        <v>3月,5月</v>
      </c>
      <c r="W2764" s="3" t="str">
        <f t="shared" si="539"/>
        <v>Y</v>
      </c>
      <c r="X2764" s="3" t="str">
        <f t="shared" si="540"/>
        <v/>
      </c>
      <c r="Y2764" s="3" t="str">
        <f t="shared" si="541"/>
        <v/>
      </c>
      <c r="Z2764" s="3" t="str">
        <f t="shared" si="542"/>
        <v/>
      </c>
      <c r="AA2764" s="3" t="str">
        <f t="shared" si="543"/>
        <v/>
      </c>
      <c r="AB2764" s="249" t="str">
        <f t="shared" si="544"/>
        <v/>
      </c>
      <c r="AC2764" s="3" t="str">
        <f t="shared" si="545"/>
        <v/>
      </c>
      <c r="AD2764" s="5" t="str">
        <f t="shared" si="538"/>
        <v/>
      </c>
      <c r="AE2764" s="3" t="str">
        <f t="shared" si="546"/>
        <v/>
      </c>
      <c r="AF2764" s="3"/>
      <c r="AH2764">
        <f>MATCH(ROUND(M2764,0)&amp;ROUND(N2764,0),樣點!N:N,0)</f>
        <v>2126</v>
      </c>
      <c r="AI2764" s="5">
        <f t="shared" si="547"/>
        <v>8.3333330112509429E-3</v>
      </c>
    </row>
    <row r="2765" spans="3:35">
      <c r="C2765" s="246" t="s">
        <v>1138</v>
      </c>
      <c r="D2765" s="246" t="s">
        <v>1180</v>
      </c>
      <c r="E2765" s="246" t="s">
        <v>1202</v>
      </c>
      <c r="F2765" s="246" t="s">
        <v>1203</v>
      </c>
      <c r="G2765" s="246">
        <v>2019</v>
      </c>
      <c r="H2765" s="246">
        <v>5</v>
      </c>
      <c r="I2765" s="246">
        <v>21</v>
      </c>
      <c r="J2765" s="246">
        <v>1</v>
      </c>
      <c r="K2765" s="246" t="s">
        <v>1204</v>
      </c>
      <c r="L2765" s="247">
        <v>5</v>
      </c>
      <c r="M2765" s="246">
        <v>318965</v>
      </c>
      <c r="N2765" s="246">
        <v>2719770</v>
      </c>
      <c r="O2765" s="246">
        <v>9</v>
      </c>
      <c r="P2765" s="246">
        <v>22</v>
      </c>
      <c r="Q2765" s="246">
        <v>0</v>
      </c>
      <c r="R2765" s="246"/>
      <c r="S2765" s="246" t="s">
        <v>90</v>
      </c>
      <c r="T2765" s="246" t="s">
        <v>26</v>
      </c>
      <c r="U2765" s="246"/>
      <c r="V2765" t="str">
        <f>INDEX(樣區!H:H,MATCH(F2765,樣區!E:E,0))</f>
        <v>3月,5月</v>
      </c>
      <c r="W2765" s="3" t="str">
        <f t="shared" si="539"/>
        <v>Y</v>
      </c>
      <c r="X2765" s="3" t="str">
        <f t="shared" si="540"/>
        <v/>
      </c>
      <c r="Y2765" s="3" t="str">
        <f t="shared" si="541"/>
        <v/>
      </c>
      <c r="Z2765" s="3" t="str">
        <f t="shared" si="542"/>
        <v/>
      </c>
      <c r="AA2765" s="3" t="str">
        <f t="shared" si="543"/>
        <v/>
      </c>
      <c r="AB2765" s="249" t="str">
        <f t="shared" si="544"/>
        <v/>
      </c>
      <c r="AC2765" s="3" t="str">
        <f t="shared" si="545"/>
        <v/>
      </c>
      <c r="AD2765" s="5" t="str">
        <f t="shared" si="538"/>
        <v/>
      </c>
      <c r="AE2765" s="3" t="str">
        <f t="shared" si="546"/>
        <v/>
      </c>
      <c r="AF2765" s="3"/>
      <c r="AH2765">
        <f>MATCH(ROUND(M2765,0)&amp;ROUND(N2765,0),樣點!N:N,0)</f>
        <v>2127</v>
      </c>
      <c r="AI2765" s="5">
        <f t="shared" si="547"/>
        <v>5.5555560393258929E-3</v>
      </c>
    </row>
    <row r="2766" spans="3:35">
      <c r="C2766" s="246" t="s">
        <v>1138</v>
      </c>
      <c r="D2766" s="246" t="s">
        <v>1180</v>
      </c>
      <c r="E2766" s="246" t="s">
        <v>1202</v>
      </c>
      <c r="F2766" s="246" t="s">
        <v>1203</v>
      </c>
      <c r="G2766" s="246">
        <v>2019</v>
      </c>
      <c r="H2766" s="246">
        <v>5</v>
      </c>
      <c r="I2766" s="246">
        <v>21</v>
      </c>
      <c r="J2766" s="246">
        <v>1</v>
      </c>
      <c r="K2766" s="246" t="s">
        <v>1204</v>
      </c>
      <c r="L2766" s="247">
        <v>6</v>
      </c>
      <c r="M2766" s="246">
        <v>318776</v>
      </c>
      <c r="N2766" s="246">
        <v>2719702</v>
      </c>
      <c r="O2766" s="246">
        <v>9</v>
      </c>
      <c r="P2766" s="246">
        <v>30</v>
      </c>
      <c r="Q2766" s="246">
        <v>0</v>
      </c>
      <c r="R2766" s="246"/>
      <c r="S2766" s="246" t="s">
        <v>90</v>
      </c>
      <c r="T2766" s="246" t="s">
        <v>26</v>
      </c>
      <c r="U2766" s="246"/>
      <c r="V2766" t="str">
        <f>INDEX(樣區!H:H,MATCH(F2766,樣區!E:E,0))</f>
        <v>3月,5月</v>
      </c>
      <c r="W2766" s="3" t="str">
        <f t="shared" si="539"/>
        <v>Y</v>
      </c>
      <c r="X2766" s="3" t="str">
        <f t="shared" si="540"/>
        <v/>
      </c>
      <c r="Y2766" s="3" t="str">
        <f t="shared" si="541"/>
        <v/>
      </c>
      <c r="Z2766" s="3" t="str">
        <f t="shared" si="542"/>
        <v/>
      </c>
      <c r="AA2766" s="3" t="str">
        <f t="shared" si="543"/>
        <v/>
      </c>
      <c r="AB2766" s="249" t="str">
        <f t="shared" si="544"/>
        <v/>
      </c>
      <c r="AC2766" s="3" t="str">
        <f t="shared" si="545"/>
        <v/>
      </c>
      <c r="AD2766" s="5" t="str">
        <f t="shared" si="538"/>
        <v/>
      </c>
      <c r="AE2766" s="3" t="str">
        <f t="shared" si="546"/>
        <v/>
      </c>
      <c r="AF2766" s="3"/>
      <c r="AH2766">
        <f>MATCH(ROUND(M2766,0)&amp;ROUND(N2766,0),樣點!N:N,0)</f>
        <v>2128</v>
      </c>
      <c r="AI2766" s="5" t="str">
        <f t="shared" si="547"/>
        <v/>
      </c>
    </row>
    <row r="2767" spans="3:35">
      <c r="C2767" s="246" t="s">
        <v>1138</v>
      </c>
      <c r="D2767" s="246" t="s">
        <v>1180</v>
      </c>
      <c r="E2767" s="246" t="s">
        <v>1205</v>
      </c>
      <c r="F2767" s="246" t="s">
        <v>1206</v>
      </c>
      <c r="G2767" s="246">
        <v>2019</v>
      </c>
      <c r="H2767" s="246">
        <v>5</v>
      </c>
      <c r="I2767" s="246">
        <v>30</v>
      </c>
      <c r="J2767" s="246">
        <v>1</v>
      </c>
      <c r="K2767" s="246" t="s">
        <v>1207</v>
      </c>
      <c r="L2767" s="247">
        <v>1</v>
      </c>
      <c r="M2767" s="246">
        <v>337921</v>
      </c>
      <c r="N2767" s="246">
        <v>2715094</v>
      </c>
      <c r="O2767" s="246">
        <v>9</v>
      </c>
      <c r="P2767" s="246">
        <v>54</v>
      </c>
      <c r="Q2767" s="246">
        <v>0</v>
      </c>
      <c r="R2767" s="246"/>
      <c r="S2767" s="246" t="s">
        <v>90</v>
      </c>
      <c r="T2767" s="246" t="s">
        <v>1190</v>
      </c>
      <c r="U2767" s="246"/>
      <c r="V2767" t="str">
        <f>INDEX(樣區!H:H,MATCH(F2767,樣區!E:E,0))</f>
        <v>3月,5月</v>
      </c>
      <c r="W2767" s="3" t="str">
        <f t="shared" si="539"/>
        <v>Y</v>
      </c>
      <c r="X2767" s="3" t="str">
        <f t="shared" si="540"/>
        <v/>
      </c>
      <c r="Y2767" s="3" t="str">
        <f t="shared" si="541"/>
        <v/>
      </c>
      <c r="Z2767" s="3" t="str">
        <f t="shared" si="542"/>
        <v/>
      </c>
      <c r="AA2767" s="3" t="str">
        <f t="shared" si="543"/>
        <v/>
      </c>
      <c r="AB2767" s="249" t="str">
        <f t="shared" si="544"/>
        <v/>
      </c>
      <c r="AC2767" s="3" t="str">
        <f t="shared" si="545"/>
        <v>請填最主要的棲地類型，其餘的可在備注補充說明</v>
      </c>
      <c r="AD2767" s="5" t="str">
        <f t="shared" si="538"/>
        <v/>
      </c>
      <c r="AE2767" s="3" t="str">
        <f t="shared" si="546"/>
        <v/>
      </c>
      <c r="AF2767" s="3"/>
      <c r="AH2767">
        <f>MATCH(ROUND(M2767,0)&amp;ROUND(N2767,0),樣點!N:N,0)</f>
        <v>2113</v>
      </c>
      <c r="AI2767" s="5">
        <f t="shared" si="547"/>
        <v>5.555555981118232E-3</v>
      </c>
    </row>
    <row r="2768" spans="3:35">
      <c r="C2768" s="246" t="s">
        <v>1138</v>
      </c>
      <c r="D2768" s="246" t="s">
        <v>1180</v>
      </c>
      <c r="E2768" s="246" t="s">
        <v>1205</v>
      </c>
      <c r="F2768" s="246" t="s">
        <v>1206</v>
      </c>
      <c r="G2768" s="246">
        <v>2019</v>
      </c>
      <c r="H2768" s="246">
        <v>5</v>
      </c>
      <c r="I2768" s="246">
        <v>30</v>
      </c>
      <c r="J2768" s="246">
        <v>1</v>
      </c>
      <c r="K2768" s="246" t="s">
        <v>1207</v>
      </c>
      <c r="L2768" s="247">
        <v>2</v>
      </c>
      <c r="M2768" s="246">
        <v>337893</v>
      </c>
      <c r="N2768" s="246">
        <v>2715318</v>
      </c>
      <c r="O2768" s="246">
        <v>9</v>
      </c>
      <c r="P2768" s="246">
        <v>46</v>
      </c>
      <c r="Q2768" s="246">
        <v>0</v>
      </c>
      <c r="R2768" s="246"/>
      <c r="S2768" s="246" t="s">
        <v>90</v>
      </c>
      <c r="T2768" s="246" t="s">
        <v>61</v>
      </c>
      <c r="U2768" s="246"/>
      <c r="V2768" t="str">
        <f>INDEX(樣區!H:H,MATCH(F2768,樣區!E:E,0))</f>
        <v>3月,5月</v>
      </c>
      <c r="W2768" s="3" t="str">
        <f t="shared" si="539"/>
        <v>Y</v>
      </c>
      <c r="X2768" s="3" t="str">
        <f t="shared" si="540"/>
        <v/>
      </c>
      <c r="Y2768" s="3" t="str">
        <f t="shared" si="541"/>
        <v/>
      </c>
      <c r="Z2768" s="3" t="str">
        <f t="shared" si="542"/>
        <v/>
      </c>
      <c r="AA2768" s="3" t="str">
        <f t="shared" si="543"/>
        <v/>
      </c>
      <c r="AB2768" s="249" t="str">
        <f t="shared" si="544"/>
        <v/>
      </c>
      <c r="AC2768" s="3" t="str">
        <f t="shared" si="545"/>
        <v/>
      </c>
      <c r="AD2768" s="5" t="str">
        <f t="shared" si="538"/>
        <v/>
      </c>
      <c r="AE2768" s="3" t="str">
        <f t="shared" si="546"/>
        <v/>
      </c>
      <c r="AF2768" s="3"/>
      <c r="AH2768">
        <f>MATCH(ROUND(M2768,0)&amp;ROUND(N2768,0),樣點!N:N,0)</f>
        <v>2114</v>
      </c>
      <c r="AI2768" s="5">
        <f t="shared" si="547"/>
        <v>6.9444439723156393E-3</v>
      </c>
    </row>
    <row r="2769" spans="3:35">
      <c r="C2769" s="246" t="s">
        <v>1138</v>
      </c>
      <c r="D2769" s="246" t="s">
        <v>1180</v>
      </c>
      <c r="E2769" s="246" t="s">
        <v>1205</v>
      </c>
      <c r="F2769" s="246" t="s">
        <v>1206</v>
      </c>
      <c r="G2769" s="246">
        <v>2019</v>
      </c>
      <c r="H2769" s="246">
        <v>5</v>
      </c>
      <c r="I2769" s="246">
        <v>30</v>
      </c>
      <c r="J2769" s="246">
        <v>1</v>
      </c>
      <c r="K2769" s="246" t="s">
        <v>1207</v>
      </c>
      <c r="L2769" s="247">
        <v>3</v>
      </c>
      <c r="M2769" s="246">
        <v>337806</v>
      </c>
      <c r="N2769" s="246">
        <v>2715537</v>
      </c>
      <c r="O2769" s="246">
        <v>9</v>
      </c>
      <c r="P2769" s="246">
        <v>36</v>
      </c>
      <c r="Q2769" s="246">
        <v>0</v>
      </c>
      <c r="R2769" s="246"/>
      <c r="S2769" s="246" t="s">
        <v>90</v>
      </c>
      <c r="T2769" s="246" t="s">
        <v>26</v>
      </c>
      <c r="U2769" s="246"/>
      <c r="V2769" t="str">
        <f>INDEX(樣區!H:H,MATCH(F2769,樣區!E:E,0))</f>
        <v>3月,5月</v>
      </c>
      <c r="W2769" s="3" t="str">
        <f t="shared" si="539"/>
        <v>Y</v>
      </c>
      <c r="X2769" s="3" t="str">
        <f t="shared" si="540"/>
        <v/>
      </c>
      <c r="Y2769" s="3" t="str">
        <f t="shared" si="541"/>
        <v/>
      </c>
      <c r="Z2769" s="3" t="str">
        <f t="shared" si="542"/>
        <v/>
      </c>
      <c r="AA2769" s="3" t="str">
        <f t="shared" si="543"/>
        <v/>
      </c>
      <c r="AB2769" s="249" t="str">
        <f t="shared" si="544"/>
        <v/>
      </c>
      <c r="AC2769" s="3" t="str">
        <f t="shared" si="545"/>
        <v/>
      </c>
      <c r="AD2769" s="5" t="str">
        <f t="shared" si="538"/>
        <v/>
      </c>
      <c r="AE2769" s="3" t="str">
        <f t="shared" si="546"/>
        <v/>
      </c>
      <c r="AF2769" s="3"/>
      <c r="AH2769">
        <f>MATCH(ROUND(M2769,0)&amp;ROUND(N2769,0),樣點!N:N,0)</f>
        <v>2115</v>
      </c>
      <c r="AI2769" s="5">
        <f t="shared" si="547"/>
        <v>5.5555560393258929E-3</v>
      </c>
    </row>
    <row r="2770" spans="3:35">
      <c r="C2770" s="246" t="s">
        <v>1138</v>
      </c>
      <c r="D2770" s="246" t="s">
        <v>1180</v>
      </c>
      <c r="E2770" s="246" t="s">
        <v>1205</v>
      </c>
      <c r="F2770" s="246" t="s">
        <v>1206</v>
      </c>
      <c r="G2770" s="246">
        <v>2019</v>
      </c>
      <c r="H2770" s="246">
        <v>5</v>
      </c>
      <c r="I2770" s="246">
        <v>30</v>
      </c>
      <c r="J2770" s="246">
        <v>1</v>
      </c>
      <c r="K2770" s="246" t="s">
        <v>1207</v>
      </c>
      <c r="L2770" s="247">
        <v>4</v>
      </c>
      <c r="M2770" s="246">
        <v>337891</v>
      </c>
      <c r="N2770" s="246">
        <v>2715743</v>
      </c>
      <c r="O2770" s="246">
        <v>9</v>
      </c>
      <c r="P2770" s="246">
        <v>28</v>
      </c>
      <c r="Q2770" s="246">
        <v>0</v>
      </c>
      <c r="R2770" s="246"/>
      <c r="S2770" s="246" t="s">
        <v>90</v>
      </c>
      <c r="T2770" s="246" t="s">
        <v>26</v>
      </c>
      <c r="U2770" s="246"/>
      <c r="V2770" t="str">
        <f>INDEX(樣區!H:H,MATCH(F2770,樣區!E:E,0))</f>
        <v>3月,5月</v>
      </c>
      <c r="W2770" s="3" t="str">
        <f t="shared" si="539"/>
        <v>Y</v>
      </c>
      <c r="X2770" s="3" t="str">
        <f t="shared" si="540"/>
        <v/>
      </c>
      <c r="Y2770" s="3" t="str">
        <f t="shared" si="541"/>
        <v/>
      </c>
      <c r="Z2770" s="3" t="str">
        <f t="shared" si="542"/>
        <v/>
      </c>
      <c r="AA2770" s="3" t="str">
        <f t="shared" si="543"/>
        <v/>
      </c>
      <c r="AB2770" s="249" t="str">
        <f t="shared" si="544"/>
        <v/>
      </c>
      <c r="AC2770" s="3" t="str">
        <f t="shared" si="545"/>
        <v/>
      </c>
      <c r="AD2770" s="5" t="str">
        <f t="shared" si="538"/>
        <v/>
      </c>
      <c r="AE2770" s="3" t="str">
        <f t="shared" si="546"/>
        <v/>
      </c>
      <c r="AF2770" s="3"/>
      <c r="AH2770">
        <f>MATCH(ROUND(M2770,0)&amp;ROUND(N2770,0),樣點!N:N,0)</f>
        <v>2116</v>
      </c>
      <c r="AI2770" s="5">
        <f t="shared" si="547"/>
        <v>5.555555981118232E-3</v>
      </c>
    </row>
    <row r="2771" spans="3:35">
      <c r="C2771" s="246" t="s">
        <v>1138</v>
      </c>
      <c r="D2771" s="246" t="s">
        <v>1180</v>
      </c>
      <c r="E2771" s="246" t="s">
        <v>1205</v>
      </c>
      <c r="F2771" s="246" t="s">
        <v>1206</v>
      </c>
      <c r="G2771" s="246">
        <v>2019</v>
      </c>
      <c r="H2771" s="246">
        <v>5</v>
      </c>
      <c r="I2771" s="246">
        <v>30</v>
      </c>
      <c r="J2771" s="246">
        <v>1</v>
      </c>
      <c r="K2771" s="246" t="s">
        <v>1207</v>
      </c>
      <c r="L2771" s="247">
        <v>5</v>
      </c>
      <c r="M2771" s="246">
        <v>337839</v>
      </c>
      <c r="N2771" s="246">
        <v>2715986</v>
      </c>
      <c r="O2771" s="246">
        <v>9</v>
      </c>
      <c r="P2771" s="246">
        <v>20</v>
      </c>
      <c r="Q2771" s="246">
        <v>0</v>
      </c>
      <c r="R2771" s="246"/>
      <c r="S2771" s="246" t="s">
        <v>90</v>
      </c>
      <c r="T2771" s="246" t="s">
        <v>26</v>
      </c>
      <c r="U2771" s="246"/>
      <c r="V2771" t="str">
        <f>INDEX(樣區!H:H,MATCH(F2771,樣區!E:E,0))</f>
        <v>3月,5月</v>
      </c>
      <c r="W2771" s="3" t="str">
        <f t="shared" si="539"/>
        <v>Y</v>
      </c>
      <c r="X2771" s="3" t="str">
        <f t="shared" si="540"/>
        <v/>
      </c>
      <c r="Y2771" s="3" t="str">
        <f t="shared" si="541"/>
        <v/>
      </c>
      <c r="Z2771" s="3" t="str">
        <f t="shared" si="542"/>
        <v/>
      </c>
      <c r="AA2771" s="3" t="str">
        <f t="shared" si="543"/>
        <v/>
      </c>
      <c r="AB2771" s="249" t="str">
        <f t="shared" si="544"/>
        <v/>
      </c>
      <c r="AC2771" s="3" t="str">
        <f t="shared" si="545"/>
        <v/>
      </c>
      <c r="AD2771" s="5" t="str">
        <f t="shared" si="538"/>
        <v/>
      </c>
      <c r="AE2771" s="3" t="str">
        <f t="shared" si="546"/>
        <v/>
      </c>
      <c r="AF2771" s="3"/>
      <c r="AH2771">
        <f>MATCH(ROUND(M2771,0)&amp;ROUND(N2771,0),樣點!N:N,0)</f>
        <v>2117</v>
      </c>
      <c r="AI2771" s="5">
        <f t="shared" si="547"/>
        <v>5.5555549915879965E-3</v>
      </c>
    </row>
    <row r="2772" spans="3:35">
      <c r="C2772" s="246" t="s">
        <v>1138</v>
      </c>
      <c r="D2772" s="246" t="s">
        <v>1180</v>
      </c>
      <c r="E2772" s="246" t="s">
        <v>1205</v>
      </c>
      <c r="F2772" s="246" t="s">
        <v>1206</v>
      </c>
      <c r="G2772" s="246">
        <v>2019</v>
      </c>
      <c r="H2772" s="246">
        <v>5</v>
      </c>
      <c r="I2772" s="246">
        <v>30</v>
      </c>
      <c r="J2772" s="246">
        <v>1</v>
      </c>
      <c r="K2772" s="246" t="s">
        <v>1207</v>
      </c>
      <c r="L2772" s="247">
        <v>6</v>
      </c>
      <c r="M2772" s="246">
        <v>337811</v>
      </c>
      <c r="N2772" s="246">
        <v>2716214</v>
      </c>
      <c r="O2772" s="246">
        <v>9</v>
      </c>
      <c r="P2772" s="246">
        <v>12</v>
      </c>
      <c r="Q2772" s="246">
        <v>0</v>
      </c>
      <c r="R2772" s="246"/>
      <c r="S2772" s="246" t="s">
        <v>90</v>
      </c>
      <c r="T2772" s="246" t="s">
        <v>26</v>
      </c>
      <c r="U2772" s="246"/>
      <c r="V2772" t="str">
        <f>INDEX(樣區!H:H,MATCH(F2772,樣區!E:E,0))</f>
        <v>3月,5月</v>
      </c>
      <c r="W2772" s="3" t="str">
        <f t="shared" si="539"/>
        <v>Y</v>
      </c>
      <c r="X2772" s="3" t="str">
        <f t="shared" si="540"/>
        <v/>
      </c>
      <c r="Y2772" s="3" t="str">
        <f t="shared" si="541"/>
        <v/>
      </c>
      <c r="Z2772" s="3" t="str">
        <f t="shared" si="542"/>
        <v/>
      </c>
      <c r="AA2772" s="3" t="str">
        <f t="shared" si="543"/>
        <v/>
      </c>
      <c r="AB2772" s="249" t="str">
        <f t="shared" si="544"/>
        <v/>
      </c>
      <c r="AC2772" s="3" t="str">
        <f t="shared" si="545"/>
        <v/>
      </c>
      <c r="AD2772" s="5" t="str">
        <f t="shared" si="538"/>
        <v/>
      </c>
      <c r="AE2772" s="3" t="str">
        <f t="shared" si="546"/>
        <v/>
      </c>
      <c r="AF2772" s="3"/>
      <c r="AH2772">
        <f>MATCH(ROUND(M2772,0)&amp;ROUND(N2772,0),樣點!N:N,0)</f>
        <v>2118</v>
      </c>
      <c r="AI2772" s="5">
        <f t="shared" si="547"/>
        <v>5.5555560393258929E-3</v>
      </c>
    </row>
    <row r="2773" spans="3:35">
      <c r="C2773" s="246" t="s">
        <v>1138</v>
      </c>
      <c r="D2773" s="246" t="s">
        <v>1180</v>
      </c>
      <c r="E2773" s="246" t="s">
        <v>1205</v>
      </c>
      <c r="F2773" s="246" t="s">
        <v>1206</v>
      </c>
      <c r="G2773" s="246">
        <v>2019</v>
      </c>
      <c r="H2773" s="246">
        <v>5</v>
      </c>
      <c r="I2773" s="246">
        <v>30</v>
      </c>
      <c r="J2773" s="246">
        <v>1</v>
      </c>
      <c r="K2773" s="246" t="s">
        <v>1207</v>
      </c>
      <c r="L2773" s="247">
        <v>7</v>
      </c>
      <c r="M2773" s="246">
        <v>337824</v>
      </c>
      <c r="N2773" s="246">
        <v>2716426</v>
      </c>
      <c r="O2773" s="246">
        <v>9</v>
      </c>
      <c r="P2773" s="246">
        <v>4</v>
      </c>
      <c r="Q2773" s="246">
        <v>0</v>
      </c>
      <c r="R2773" s="246"/>
      <c r="S2773" s="246" t="s">
        <v>90</v>
      </c>
      <c r="T2773" s="246" t="s">
        <v>26</v>
      </c>
      <c r="U2773" s="246"/>
      <c r="V2773" t="str">
        <f>INDEX(樣區!H:H,MATCH(F2773,樣區!E:E,0))</f>
        <v>3月,5月</v>
      </c>
      <c r="W2773" s="3" t="str">
        <f t="shared" si="539"/>
        <v>Y</v>
      </c>
      <c r="X2773" s="3" t="str">
        <f t="shared" si="540"/>
        <v/>
      </c>
      <c r="Y2773" s="3" t="str">
        <f t="shared" si="541"/>
        <v/>
      </c>
      <c r="Z2773" s="3" t="str">
        <f t="shared" si="542"/>
        <v/>
      </c>
      <c r="AA2773" s="3" t="str">
        <f t="shared" si="543"/>
        <v/>
      </c>
      <c r="AB2773" s="249" t="str">
        <f t="shared" si="544"/>
        <v/>
      </c>
      <c r="AC2773" s="3" t="str">
        <f t="shared" si="545"/>
        <v/>
      </c>
      <c r="AD2773" s="5" t="str">
        <f t="shared" si="538"/>
        <v/>
      </c>
      <c r="AE2773" s="3" t="str">
        <f t="shared" si="546"/>
        <v/>
      </c>
      <c r="AF2773" s="3"/>
      <c r="AH2773">
        <f>MATCH(ROUND(M2773,0)&amp;ROUND(N2773,0),樣點!N:N,0)</f>
        <v>2119</v>
      </c>
      <c r="AI2773" s="5">
        <f t="shared" si="547"/>
        <v>5.5555549915879965E-3</v>
      </c>
    </row>
    <row r="2774" spans="3:35">
      <c r="C2774" s="246" t="s">
        <v>1138</v>
      </c>
      <c r="D2774" s="246" t="s">
        <v>1180</v>
      </c>
      <c r="E2774" s="246" t="s">
        <v>1205</v>
      </c>
      <c r="F2774" s="246" t="s">
        <v>1206</v>
      </c>
      <c r="G2774" s="246">
        <v>2019</v>
      </c>
      <c r="H2774" s="246">
        <v>5</v>
      </c>
      <c r="I2774" s="246">
        <v>30</v>
      </c>
      <c r="J2774" s="246">
        <v>1</v>
      </c>
      <c r="K2774" s="246" t="s">
        <v>1207</v>
      </c>
      <c r="L2774" s="247">
        <v>8</v>
      </c>
      <c r="M2774" s="246">
        <v>337696</v>
      </c>
      <c r="N2774" s="246">
        <v>2716619</v>
      </c>
      <c r="O2774" s="246">
        <v>8</v>
      </c>
      <c r="P2774" s="246">
        <v>56</v>
      </c>
      <c r="Q2774" s="246">
        <v>0</v>
      </c>
      <c r="R2774" s="246"/>
      <c r="S2774" s="246" t="s">
        <v>90</v>
      </c>
      <c r="T2774" s="246" t="s">
        <v>26</v>
      </c>
      <c r="U2774" s="246"/>
      <c r="V2774" t="str">
        <f>INDEX(樣區!H:H,MATCH(F2774,樣區!E:E,0))</f>
        <v>3月,5月</v>
      </c>
      <c r="W2774" s="3" t="str">
        <f t="shared" si="539"/>
        <v>Y</v>
      </c>
      <c r="X2774" s="3" t="str">
        <f t="shared" si="540"/>
        <v/>
      </c>
      <c r="Y2774" s="3" t="str">
        <f t="shared" si="541"/>
        <v/>
      </c>
      <c r="Z2774" s="3" t="str">
        <f t="shared" si="542"/>
        <v/>
      </c>
      <c r="AA2774" s="3" t="str">
        <f t="shared" si="543"/>
        <v/>
      </c>
      <c r="AB2774" s="249" t="str">
        <f t="shared" si="544"/>
        <v/>
      </c>
      <c r="AC2774" s="3" t="str">
        <f t="shared" si="545"/>
        <v/>
      </c>
      <c r="AD2774" s="5" t="str">
        <f t="shared" si="538"/>
        <v/>
      </c>
      <c r="AE2774" s="3" t="str">
        <f t="shared" si="546"/>
        <v/>
      </c>
      <c r="AF2774" s="3"/>
      <c r="AH2774">
        <f>MATCH(ROUND(M2774,0)&amp;ROUND(N2774,0),樣點!N:N,0)</f>
        <v>2120</v>
      </c>
      <c r="AI2774" s="5">
        <f t="shared" si="547"/>
        <v>5.555555981118232E-3</v>
      </c>
    </row>
    <row r="2775" spans="3:35">
      <c r="C2775" s="246" t="s">
        <v>1138</v>
      </c>
      <c r="D2775" s="246" t="s">
        <v>1180</v>
      </c>
      <c r="E2775" s="246" t="s">
        <v>1205</v>
      </c>
      <c r="F2775" s="246" t="s">
        <v>1206</v>
      </c>
      <c r="G2775" s="246">
        <v>2019</v>
      </c>
      <c r="H2775" s="246">
        <v>5</v>
      </c>
      <c r="I2775" s="246">
        <v>30</v>
      </c>
      <c r="J2775" s="246">
        <v>1</v>
      </c>
      <c r="K2775" s="246" t="s">
        <v>1207</v>
      </c>
      <c r="L2775" s="247">
        <v>9</v>
      </c>
      <c r="M2775" s="246">
        <v>337693</v>
      </c>
      <c r="N2775" s="246">
        <v>2716850</v>
      </c>
      <c r="O2775" s="246">
        <v>8</v>
      </c>
      <c r="P2775" s="246">
        <v>48</v>
      </c>
      <c r="Q2775" s="246">
        <v>0</v>
      </c>
      <c r="R2775" s="246"/>
      <c r="S2775" s="246" t="s">
        <v>90</v>
      </c>
      <c r="T2775" s="246" t="s">
        <v>26</v>
      </c>
      <c r="U2775" s="246"/>
      <c r="V2775" t="str">
        <f>INDEX(樣區!H:H,MATCH(F2775,樣區!E:E,0))</f>
        <v>3月,5月</v>
      </c>
      <c r="W2775" s="3" t="str">
        <f t="shared" si="539"/>
        <v>Y</v>
      </c>
      <c r="X2775" s="3" t="str">
        <f t="shared" si="540"/>
        <v/>
      </c>
      <c r="Y2775" s="3" t="str">
        <f t="shared" si="541"/>
        <v/>
      </c>
      <c r="Z2775" s="3" t="str">
        <f t="shared" si="542"/>
        <v/>
      </c>
      <c r="AA2775" s="3" t="str">
        <f t="shared" si="543"/>
        <v/>
      </c>
      <c r="AB2775" s="249" t="str">
        <f t="shared" si="544"/>
        <v/>
      </c>
      <c r="AC2775" s="3" t="str">
        <f t="shared" si="545"/>
        <v/>
      </c>
      <c r="AD2775" s="5" t="str">
        <f t="shared" si="538"/>
        <v/>
      </c>
      <c r="AE2775" s="3" t="str">
        <f t="shared" si="546"/>
        <v/>
      </c>
      <c r="AF2775" s="3"/>
      <c r="AH2775">
        <f>MATCH(ROUND(M2775,0)&amp;ROUND(N2775,0),樣點!N:N,0)</f>
        <v>2121</v>
      </c>
      <c r="AI2775" s="5">
        <f t="shared" si="547"/>
        <v>5.5555549915879965E-3</v>
      </c>
    </row>
    <row r="2776" spans="3:35">
      <c r="C2776" s="246" t="s">
        <v>1138</v>
      </c>
      <c r="D2776" s="246" t="s">
        <v>1180</v>
      </c>
      <c r="E2776" s="246" t="s">
        <v>1205</v>
      </c>
      <c r="F2776" s="246" t="s">
        <v>1206</v>
      </c>
      <c r="G2776" s="246">
        <v>2019</v>
      </c>
      <c r="H2776" s="246">
        <v>5</v>
      </c>
      <c r="I2776" s="246">
        <v>30</v>
      </c>
      <c r="J2776" s="246">
        <v>1</v>
      </c>
      <c r="K2776" s="246" t="s">
        <v>1207</v>
      </c>
      <c r="L2776" s="247">
        <v>10</v>
      </c>
      <c r="M2776" s="246">
        <v>337635</v>
      </c>
      <c r="N2776" s="246">
        <v>2717069</v>
      </c>
      <c r="O2776" s="246">
        <v>8</v>
      </c>
      <c r="P2776" s="246">
        <v>40</v>
      </c>
      <c r="Q2776" s="246">
        <v>0</v>
      </c>
      <c r="R2776" s="246"/>
      <c r="S2776" s="246" t="s">
        <v>90</v>
      </c>
      <c r="T2776" s="246" t="s">
        <v>26</v>
      </c>
      <c r="U2776" s="246"/>
      <c r="V2776" t="str">
        <f>INDEX(樣區!H:H,MATCH(F2776,樣區!E:E,0))</f>
        <v>3月,5月</v>
      </c>
      <c r="W2776" s="3" t="str">
        <f t="shared" si="539"/>
        <v>Y</v>
      </c>
      <c r="X2776" s="3" t="str">
        <f t="shared" si="540"/>
        <v/>
      </c>
      <c r="Y2776" s="3" t="str">
        <f t="shared" si="541"/>
        <v/>
      </c>
      <c r="Z2776" s="3" t="str">
        <f t="shared" si="542"/>
        <v/>
      </c>
      <c r="AA2776" s="3" t="str">
        <f t="shared" si="543"/>
        <v/>
      </c>
      <c r="AB2776" s="249" t="str">
        <f t="shared" si="544"/>
        <v/>
      </c>
      <c r="AC2776" s="3" t="str">
        <f t="shared" si="545"/>
        <v/>
      </c>
      <c r="AD2776" s="5" t="str">
        <f t="shared" si="538"/>
        <v/>
      </c>
      <c r="AE2776" s="3" t="str">
        <f t="shared" si="546"/>
        <v/>
      </c>
      <c r="AF2776" s="3"/>
      <c r="AH2776">
        <f>MATCH(ROUND(M2776,0)&amp;ROUND(N2776,0),樣點!N:N,0)</f>
        <v>2122</v>
      </c>
      <c r="AI2776" s="5" t="str">
        <f t="shared" si="547"/>
        <v/>
      </c>
    </row>
    <row r="2777" spans="3:35">
      <c r="C2777" s="246" t="s">
        <v>1138</v>
      </c>
      <c r="D2777" s="246" t="s">
        <v>1208</v>
      </c>
      <c r="E2777" s="246" t="s">
        <v>1209</v>
      </c>
      <c r="F2777" s="246" t="s">
        <v>1210</v>
      </c>
      <c r="G2777" s="246">
        <v>2019</v>
      </c>
      <c r="H2777" s="246">
        <v>5</v>
      </c>
      <c r="I2777" s="246">
        <v>31</v>
      </c>
      <c r="J2777" s="246">
        <v>1</v>
      </c>
      <c r="K2777" s="246" t="s">
        <v>1211</v>
      </c>
      <c r="L2777" s="247">
        <v>3</v>
      </c>
      <c r="M2777" s="246">
        <v>335587</v>
      </c>
      <c r="N2777" s="246">
        <v>2709036</v>
      </c>
      <c r="O2777" s="246">
        <v>9</v>
      </c>
      <c r="P2777" s="246">
        <v>47</v>
      </c>
      <c r="Q2777" s="246">
        <v>0</v>
      </c>
      <c r="R2777" s="246"/>
      <c r="S2777" s="246" t="s">
        <v>90</v>
      </c>
      <c r="T2777" s="246" t="s">
        <v>26</v>
      </c>
      <c r="U2777" s="246"/>
      <c r="V2777" t="str">
        <f>INDEX(樣區!H:H,MATCH(F2777,樣區!E:E,0))</f>
        <v>3月,5月</v>
      </c>
      <c r="W2777" s="3" t="str">
        <f t="shared" si="539"/>
        <v>Y</v>
      </c>
      <c r="X2777" s="3" t="str">
        <f t="shared" si="540"/>
        <v/>
      </c>
      <c r="Y2777" s="3" t="str">
        <f t="shared" si="541"/>
        <v/>
      </c>
      <c r="Z2777" s="3" t="str">
        <f t="shared" si="542"/>
        <v/>
      </c>
      <c r="AA2777" s="3" t="str">
        <f t="shared" si="543"/>
        <v/>
      </c>
      <c r="AB2777" s="249" t="str">
        <f t="shared" si="544"/>
        <v/>
      </c>
      <c r="AC2777" s="3" t="str">
        <f t="shared" si="545"/>
        <v/>
      </c>
      <c r="AD2777" s="5" t="str">
        <f t="shared" si="538"/>
        <v/>
      </c>
      <c r="AE2777" s="3" t="str">
        <f t="shared" si="546"/>
        <v/>
      </c>
      <c r="AF2777" s="3"/>
      <c r="AH2777">
        <f>MATCH(ROUND(M2777,0)&amp;ROUND(N2777,0),樣點!N:N,0)</f>
        <v>2002</v>
      </c>
      <c r="AI2777" s="5">
        <f t="shared" si="547"/>
        <v>4.8611109959892929E-3</v>
      </c>
    </row>
    <row r="2778" spans="3:35">
      <c r="C2778" s="246" t="s">
        <v>1138</v>
      </c>
      <c r="D2778" s="246" t="s">
        <v>1208</v>
      </c>
      <c r="E2778" s="246" t="s">
        <v>1209</v>
      </c>
      <c r="F2778" s="246" t="s">
        <v>1210</v>
      </c>
      <c r="G2778" s="246">
        <v>2019</v>
      </c>
      <c r="H2778" s="246">
        <v>5</v>
      </c>
      <c r="I2778" s="246">
        <v>31</v>
      </c>
      <c r="J2778" s="246">
        <v>1</v>
      </c>
      <c r="K2778" s="246" t="s">
        <v>1211</v>
      </c>
      <c r="L2778" s="247">
        <v>4</v>
      </c>
      <c r="M2778" s="246">
        <v>335480</v>
      </c>
      <c r="N2778" s="246">
        <v>2709269</v>
      </c>
      <c r="O2778" s="246">
        <v>9</v>
      </c>
      <c r="P2778" s="246">
        <v>40</v>
      </c>
      <c r="Q2778" s="246">
        <v>0</v>
      </c>
      <c r="R2778" s="246"/>
      <c r="S2778" s="246" t="s">
        <v>90</v>
      </c>
      <c r="T2778" s="246" t="s">
        <v>26</v>
      </c>
      <c r="U2778" s="246"/>
      <c r="V2778" t="str">
        <f>INDEX(樣區!H:H,MATCH(F2778,樣區!E:E,0))</f>
        <v>3月,5月</v>
      </c>
      <c r="W2778" s="3" t="str">
        <f t="shared" si="539"/>
        <v>Y</v>
      </c>
      <c r="X2778" s="3" t="str">
        <f t="shared" si="540"/>
        <v/>
      </c>
      <c r="Y2778" s="3" t="str">
        <f t="shared" si="541"/>
        <v/>
      </c>
      <c r="Z2778" s="3" t="str">
        <f t="shared" si="542"/>
        <v/>
      </c>
      <c r="AA2778" s="3" t="str">
        <f t="shared" si="543"/>
        <v/>
      </c>
      <c r="AB2778" s="249" t="str">
        <f t="shared" si="544"/>
        <v/>
      </c>
      <c r="AC2778" s="3" t="str">
        <f t="shared" si="545"/>
        <v/>
      </c>
      <c r="AD2778" s="5" t="str">
        <f t="shared" si="538"/>
        <v/>
      </c>
      <c r="AE2778" s="3" t="str">
        <f t="shared" si="546"/>
        <v/>
      </c>
      <c r="AF2778" s="3"/>
      <c r="AH2778">
        <f>MATCH(ROUND(M2778,0)&amp;ROUND(N2778,0),樣點!N:N,0)</f>
        <v>2003</v>
      </c>
      <c r="AI2778" s="5">
        <f t="shared" si="547"/>
        <v>1.1805554968304932E-2</v>
      </c>
    </row>
    <row r="2779" spans="3:35">
      <c r="C2779" s="246" t="s">
        <v>1138</v>
      </c>
      <c r="D2779" s="246" t="s">
        <v>1208</v>
      </c>
      <c r="E2779" s="246" t="s">
        <v>1209</v>
      </c>
      <c r="F2779" s="246" t="s">
        <v>1210</v>
      </c>
      <c r="G2779" s="246">
        <v>2019</v>
      </c>
      <c r="H2779" s="246">
        <v>5</v>
      </c>
      <c r="I2779" s="246">
        <v>31</v>
      </c>
      <c r="J2779" s="246">
        <v>1</v>
      </c>
      <c r="K2779" s="246" t="s">
        <v>1211</v>
      </c>
      <c r="L2779" s="247">
        <v>5</v>
      </c>
      <c r="M2779" s="246">
        <v>335315</v>
      </c>
      <c r="N2779" s="246">
        <v>2709395</v>
      </c>
      <c r="O2779" s="246">
        <v>9</v>
      </c>
      <c r="P2779" s="246">
        <v>23</v>
      </c>
      <c r="Q2779" s="246">
        <v>0</v>
      </c>
      <c r="R2779" s="246"/>
      <c r="S2779" s="246" t="s">
        <v>90</v>
      </c>
      <c r="T2779" s="246" t="s">
        <v>26</v>
      </c>
      <c r="U2779" s="246"/>
      <c r="V2779" t="str">
        <f>INDEX(樣區!H:H,MATCH(F2779,樣區!E:E,0))</f>
        <v>3月,5月</v>
      </c>
      <c r="W2779" s="3" t="str">
        <f t="shared" si="539"/>
        <v>Y</v>
      </c>
      <c r="X2779" s="3" t="str">
        <f t="shared" si="540"/>
        <v/>
      </c>
      <c r="Y2779" s="3" t="str">
        <f t="shared" si="541"/>
        <v/>
      </c>
      <c r="Z2779" s="3" t="str">
        <f t="shared" si="542"/>
        <v/>
      </c>
      <c r="AA2779" s="3" t="str">
        <f t="shared" si="543"/>
        <v/>
      </c>
      <c r="AB2779" s="249" t="str">
        <f t="shared" si="544"/>
        <v/>
      </c>
      <c r="AC2779" s="3" t="str">
        <f t="shared" si="545"/>
        <v/>
      </c>
      <c r="AD2779" s="5" t="str">
        <f t="shared" si="538"/>
        <v>需計滿6分鐘</v>
      </c>
      <c r="AE2779" s="3" t="str">
        <f t="shared" si="546"/>
        <v/>
      </c>
      <c r="AF2779" s="3"/>
      <c r="AH2779">
        <f>MATCH(ROUND(M2779,0)&amp;ROUND(N2779,0),樣點!N:N,0)</f>
        <v>2004</v>
      </c>
      <c r="AI2779" s="5">
        <f t="shared" si="547"/>
        <v>1.3888890389353037E-3</v>
      </c>
    </row>
    <row r="2780" spans="3:35">
      <c r="C2780" s="246" t="s">
        <v>1138</v>
      </c>
      <c r="D2780" s="246" t="s">
        <v>1208</v>
      </c>
      <c r="E2780" s="246" t="s">
        <v>1209</v>
      </c>
      <c r="F2780" s="246" t="s">
        <v>1210</v>
      </c>
      <c r="G2780" s="246">
        <v>2019</v>
      </c>
      <c r="H2780" s="246">
        <v>5</v>
      </c>
      <c r="I2780" s="246">
        <v>31</v>
      </c>
      <c r="J2780" s="246">
        <v>1</v>
      </c>
      <c r="K2780" s="246" t="s">
        <v>1211</v>
      </c>
      <c r="L2780" s="247">
        <v>6</v>
      </c>
      <c r="M2780" s="246">
        <v>335226</v>
      </c>
      <c r="N2780" s="246">
        <v>2709167</v>
      </c>
      <c r="O2780" s="246">
        <v>9</v>
      </c>
      <c r="P2780" s="246">
        <v>21</v>
      </c>
      <c r="Q2780" s="246">
        <v>0</v>
      </c>
      <c r="R2780" s="246"/>
      <c r="S2780" s="246" t="s">
        <v>90</v>
      </c>
      <c r="T2780" s="246" t="s">
        <v>26</v>
      </c>
      <c r="U2780" s="246"/>
      <c r="V2780" t="str">
        <f>INDEX(樣區!H:H,MATCH(F2780,樣區!E:E,0))</f>
        <v>3月,5月</v>
      </c>
      <c r="W2780" s="3" t="str">
        <f t="shared" si="539"/>
        <v>Y</v>
      </c>
      <c r="X2780" s="3" t="str">
        <f t="shared" si="540"/>
        <v/>
      </c>
      <c r="Y2780" s="3" t="str">
        <f t="shared" si="541"/>
        <v/>
      </c>
      <c r="Z2780" s="3" t="str">
        <f t="shared" si="542"/>
        <v/>
      </c>
      <c r="AA2780" s="3" t="str">
        <f t="shared" si="543"/>
        <v/>
      </c>
      <c r="AB2780" s="249" t="str">
        <f t="shared" si="544"/>
        <v/>
      </c>
      <c r="AC2780" s="3" t="str">
        <f t="shared" si="545"/>
        <v/>
      </c>
      <c r="AD2780" s="5" t="str">
        <f t="shared" si="538"/>
        <v>需計滿6分鐘</v>
      </c>
      <c r="AE2780" s="3" t="str">
        <f t="shared" si="546"/>
        <v/>
      </c>
      <c r="AF2780" s="3"/>
      <c r="AH2780">
        <f>MATCH(ROUND(M2780,0)&amp;ROUND(N2780,0),樣點!N:N,0)</f>
        <v>2005</v>
      </c>
      <c r="AI2780" s="5">
        <f t="shared" si="547"/>
        <v>1.3888889807276428E-3</v>
      </c>
    </row>
    <row r="2781" spans="3:35">
      <c r="C2781" s="246" t="s">
        <v>1138</v>
      </c>
      <c r="D2781" s="246" t="s">
        <v>1208</v>
      </c>
      <c r="E2781" s="246" t="s">
        <v>1209</v>
      </c>
      <c r="F2781" s="246" t="s">
        <v>1210</v>
      </c>
      <c r="G2781" s="246">
        <v>2019</v>
      </c>
      <c r="H2781" s="246">
        <v>5</v>
      </c>
      <c r="I2781" s="246">
        <v>31</v>
      </c>
      <c r="J2781" s="246">
        <v>1</v>
      </c>
      <c r="K2781" s="246" t="s">
        <v>1211</v>
      </c>
      <c r="L2781" s="247">
        <v>7</v>
      </c>
      <c r="M2781" s="246">
        <v>334992</v>
      </c>
      <c r="N2781" s="246">
        <v>2709174</v>
      </c>
      <c r="O2781" s="246">
        <v>9</v>
      </c>
      <c r="P2781" s="246">
        <v>19</v>
      </c>
      <c r="Q2781" s="246">
        <v>2</v>
      </c>
      <c r="R2781" s="246" t="s">
        <v>89</v>
      </c>
      <c r="S2781" s="246" t="s">
        <v>90</v>
      </c>
      <c r="T2781" s="246" t="s">
        <v>26</v>
      </c>
      <c r="U2781" s="246"/>
      <c r="V2781" t="str">
        <f>INDEX(樣區!H:H,MATCH(F2781,樣區!E:E,0))</f>
        <v>3月,5月</v>
      </c>
      <c r="W2781" s="3" t="str">
        <f t="shared" si="539"/>
        <v>Y</v>
      </c>
      <c r="X2781" s="3" t="str">
        <f t="shared" si="540"/>
        <v/>
      </c>
      <c r="Y2781" s="3" t="str">
        <f t="shared" si="541"/>
        <v/>
      </c>
      <c r="Z2781" s="3" t="str">
        <f t="shared" si="542"/>
        <v/>
      </c>
      <c r="AA2781" s="3" t="str">
        <f t="shared" si="543"/>
        <v/>
      </c>
      <c r="AB2781" s="249" t="str">
        <f t="shared" si="544"/>
        <v/>
      </c>
      <c r="AC2781" s="3" t="str">
        <f t="shared" si="545"/>
        <v/>
      </c>
      <c r="AD2781" s="5" t="str">
        <f t="shared" si="538"/>
        <v>需計滿6分鐘</v>
      </c>
      <c r="AE2781" s="3" t="str">
        <f t="shared" si="546"/>
        <v/>
      </c>
      <c r="AF2781" s="3"/>
      <c r="AH2781">
        <f>MATCH(ROUND(M2781,0)&amp;ROUND(N2781,0),樣點!N:N,0)</f>
        <v>2006</v>
      </c>
      <c r="AI2781" s="5">
        <f t="shared" si="547"/>
        <v>1.3888889807276428E-3</v>
      </c>
    </row>
    <row r="2782" spans="3:35">
      <c r="C2782" s="246" t="s">
        <v>1138</v>
      </c>
      <c r="D2782" s="246" t="s">
        <v>1208</v>
      </c>
      <c r="E2782" s="246" t="s">
        <v>1209</v>
      </c>
      <c r="F2782" s="246" t="s">
        <v>1210</v>
      </c>
      <c r="G2782" s="246">
        <v>2019</v>
      </c>
      <c r="H2782" s="246">
        <v>5</v>
      </c>
      <c r="I2782" s="246">
        <v>31</v>
      </c>
      <c r="J2782" s="246">
        <v>1</v>
      </c>
      <c r="K2782" s="246" t="s">
        <v>1211</v>
      </c>
      <c r="L2782" s="247">
        <v>8</v>
      </c>
      <c r="M2782" s="246">
        <v>334785</v>
      </c>
      <c r="N2782" s="246">
        <v>2709393</v>
      </c>
      <c r="O2782" s="246">
        <v>9</v>
      </c>
      <c r="P2782" s="246">
        <v>17</v>
      </c>
      <c r="Q2782" s="246">
        <v>0</v>
      </c>
      <c r="R2782" s="246"/>
      <c r="S2782" s="246" t="s">
        <v>90</v>
      </c>
      <c r="T2782" s="246" t="s">
        <v>26</v>
      </c>
      <c r="U2782" s="246"/>
      <c r="V2782" t="str">
        <f>INDEX(樣區!H:H,MATCH(F2782,樣區!E:E,0))</f>
        <v>3月,5月</v>
      </c>
      <c r="W2782" s="3" t="str">
        <f t="shared" si="539"/>
        <v>Y</v>
      </c>
      <c r="X2782" s="3" t="str">
        <f t="shared" si="540"/>
        <v/>
      </c>
      <c r="Y2782" s="3" t="str">
        <f t="shared" si="541"/>
        <v/>
      </c>
      <c r="Z2782" s="3" t="str">
        <f t="shared" si="542"/>
        <v/>
      </c>
      <c r="AA2782" s="3" t="str">
        <f t="shared" si="543"/>
        <v/>
      </c>
      <c r="AB2782" s="249" t="str">
        <f t="shared" si="544"/>
        <v/>
      </c>
      <c r="AC2782" s="3" t="str">
        <f t="shared" si="545"/>
        <v/>
      </c>
      <c r="AD2782" s="5" t="str">
        <f t="shared" si="538"/>
        <v/>
      </c>
      <c r="AE2782" s="3" t="str">
        <f t="shared" si="546"/>
        <v/>
      </c>
      <c r="AF2782" s="3"/>
      <c r="AH2782">
        <f>MATCH(ROUND(M2782,0)&amp;ROUND(N2782,0),樣點!N:N,0)</f>
        <v>2007</v>
      </c>
      <c r="AI2782" s="5">
        <f t="shared" si="547"/>
        <v>5.55555559694767E-2</v>
      </c>
    </row>
    <row r="2783" spans="3:35">
      <c r="C2783" s="246" t="s">
        <v>1138</v>
      </c>
      <c r="D2783" s="246" t="s">
        <v>1208</v>
      </c>
      <c r="E2783" s="246" t="s">
        <v>1209</v>
      </c>
      <c r="F2783" s="246" t="s">
        <v>1210</v>
      </c>
      <c r="G2783" s="246">
        <v>2019</v>
      </c>
      <c r="H2783" s="246">
        <v>5</v>
      </c>
      <c r="I2783" s="246">
        <v>31</v>
      </c>
      <c r="J2783" s="246">
        <v>1</v>
      </c>
      <c r="K2783" s="246" t="s">
        <v>1211</v>
      </c>
      <c r="L2783" s="247">
        <v>9</v>
      </c>
      <c r="M2783" s="246">
        <v>334577</v>
      </c>
      <c r="N2783" s="246">
        <v>2709270</v>
      </c>
      <c r="O2783" s="246">
        <v>10</v>
      </c>
      <c r="P2783" s="246">
        <v>37</v>
      </c>
      <c r="Q2783" s="246">
        <v>0</v>
      </c>
      <c r="R2783" s="246"/>
      <c r="S2783" s="246" t="s">
        <v>90</v>
      </c>
      <c r="T2783" s="246" t="s">
        <v>26</v>
      </c>
      <c r="U2783" s="246"/>
      <c r="V2783" t="str">
        <f>INDEX(樣區!H:H,MATCH(F2783,樣區!E:E,0))</f>
        <v>3月,5月</v>
      </c>
      <c r="W2783" s="3" t="str">
        <f t="shared" si="539"/>
        <v>Y</v>
      </c>
      <c r="X2783" s="3" t="str">
        <f t="shared" si="540"/>
        <v/>
      </c>
      <c r="Y2783" s="3" t="str">
        <f t="shared" si="541"/>
        <v>時間太晚</v>
      </c>
      <c r="Z2783" s="3" t="str">
        <f t="shared" si="542"/>
        <v/>
      </c>
      <c r="AA2783" s="3" t="str">
        <f t="shared" si="543"/>
        <v/>
      </c>
      <c r="AB2783" s="249" t="str">
        <f t="shared" si="544"/>
        <v/>
      </c>
      <c r="AC2783" s="3" t="str">
        <f t="shared" si="545"/>
        <v/>
      </c>
      <c r="AD2783" s="5" t="str">
        <f t="shared" si="538"/>
        <v/>
      </c>
      <c r="AE2783" s="3" t="str">
        <f t="shared" si="546"/>
        <v/>
      </c>
      <c r="AF2783" s="3"/>
      <c r="AH2783">
        <f>MATCH(ROUND(M2783,0)&amp;ROUND(N2783,0),樣點!N:N,0)</f>
        <v>2008</v>
      </c>
      <c r="AI2783" s="5">
        <f t="shared" si="547"/>
        <v>5.7638889004010707E-2</v>
      </c>
    </row>
    <row r="2784" spans="3:35">
      <c r="C2784" s="246" t="s">
        <v>1138</v>
      </c>
      <c r="D2784" s="246" t="s">
        <v>1208</v>
      </c>
      <c r="E2784" s="246" t="s">
        <v>1209</v>
      </c>
      <c r="F2784" s="246" t="s">
        <v>1210</v>
      </c>
      <c r="G2784" s="246">
        <v>2019</v>
      </c>
      <c r="H2784" s="246">
        <v>5</v>
      </c>
      <c r="I2784" s="246">
        <v>31</v>
      </c>
      <c r="J2784" s="246">
        <v>1</v>
      </c>
      <c r="K2784" s="246" t="s">
        <v>1211</v>
      </c>
      <c r="L2784" s="247">
        <v>10</v>
      </c>
      <c r="M2784" s="246">
        <v>334575</v>
      </c>
      <c r="N2784" s="246">
        <v>2709514</v>
      </c>
      <c r="O2784" s="246">
        <v>9</v>
      </c>
      <c r="P2784" s="246">
        <v>14</v>
      </c>
      <c r="Q2784" s="246">
        <v>0</v>
      </c>
      <c r="R2784" s="246"/>
      <c r="S2784" s="246" t="s">
        <v>90</v>
      </c>
      <c r="T2784" s="246" t="s">
        <v>26</v>
      </c>
      <c r="U2784" s="246"/>
      <c r="V2784" t="str">
        <f>INDEX(樣區!H:H,MATCH(F2784,樣區!E:E,0))</f>
        <v>3月,5月</v>
      </c>
      <c r="W2784" s="3" t="str">
        <f t="shared" si="539"/>
        <v>Y</v>
      </c>
      <c r="X2784" s="3" t="str">
        <f t="shared" si="540"/>
        <v/>
      </c>
      <c r="Y2784" s="3" t="str">
        <f t="shared" si="541"/>
        <v/>
      </c>
      <c r="Z2784" s="3" t="str">
        <f t="shared" si="542"/>
        <v/>
      </c>
      <c r="AA2784" s="3" t="str">
        <f t="shared" si="543"/>
        <v/>
      </c>
      <c r="AB2784" s="249" t="str">
        <f t="shared" si="544"/>
        <v/>
      </c>
      <c r="AC2784" s="3" t="str">
        <f t="shared" si="545"/>
        <v/>
      </c>
      <c r="AD2784" s="5" t="str">
        <f t="shared" si="538"/>
        <v/>
      </c>
      <c r="AE2784" s="3" t="str">
        <f t="shared" si="546"/>
        <v/>
      </c>
      <c r="AF2784" s="3"/>
      <c r="AH2784">
        <f>MATCH(ROUND(M2784,0)&amp;ROUND(N2784,0),樣點!N:N,0)</f>
        <v>2009</v>
      </c>
      <c r="AI2784" s="5" t="str">
        <f t="shared" si="547"/>
        <v/>
      </c>
    </row>
    <row r="2785" spans="3:35">
      <c r="C2785" s="246" t="s">
        <v>1138</v>
      </c>
      <c r="D2785" s="246" t="s">
        <v>1208</v>
      </c>
      <c r="E2785" s="246" t="s">
        <v>1212</v>
      </c>
      <c r="F2785" s="246" t="s">
        <v>1213</v>
      </c>
      <c r="G2785" s="246">
        <v>2019</v>
      </c>
      <c r="H2785" s="246">
        <v>5</v>
      </c>
      <c r="I2785" s="246">
        <v>29</v>
      </c>
      <c r="J2785" s="246">
        <v>1</v>
      </c>
      <c r="K2785" s="246" t="s">
        <v>1214</v>
      </c>
      <c r="L2785" s="247">
        <v>1</v>
      </c>
      <c r="M2785" s="246">
        <v>324994</v>
      </c>
      <c r="N2785" s="246">
        <v>2699600</v>
      </c>
      <c r="O2785" s="246">
        <v>10</v>
      </c>
      <c r="P2785" s="246">
        <v>2</v>
      </c>
      <c r="Q2785" s="246">
        <v>0</v>
      </c>
      <c r="R2785" s="246"/>
      <c r="S2785" s="246" t="s">
        <v>90</v>
      </c>
      <c r="T2785" s="246" t="s">
        <v>32</v>
      </c>
      <c r="U2785" s="246"/>
      <c r="V2785" t="str">
        <f>INDEX(樣區!H:H,MATCH(F2785,樣區!E:E,0))</f>
        <v>3月,5月</v>
      </c>
      <c r="W2785" s="3" t="str">
        <f t="shared" si="539"/>
        <v>Y</v>
      </c>
      <c r="X2785" s="3" t="str">
        <f t="shared" si="540"/>
        <v/>
      </c>
      <c r="Y2785" s="3" t="str">
        <f t="shared" si="541"/>
        <v>時間太晚</v>
      </c>
      <c r="Z2785" s="3" t="str">
        <f t="shared" si="542"/>
        <v/>
      </c>
      <c r="AA2785" s="3" t="str">
        <f t="shared" si="543"/>
        <v/>
      </c>
      <c r="AB2785" s="249" t="str">
        <f t="shared" si="544"/>
        <v/>
      </c>
      <c r="AC2785" s="3" t="str">
        <f t="shared" si="545"/>
        <v/>
      </c>
      <c r="AD2785" s="5" t="str">
        <f t="shared" si="538"/>
        <v/>
      </c>
      <c r="AE2785" s="3" t="str">
        <f t="shared" si="546"/>
        <v/>
      </c>
      <c r="AF2785" s="3"/>
      <c r="AH2785">
        <f>MATCH(ROUND(M2785,0)&amp;ROUND(N2785,0),樣點!N:N,0)</f>
        <v>2010</v>
      </c>
      <c r="AI2785" s="5">
        <f t="shared" si="547"/>
        <v>8.3333330112509429E-3</v>
      </c>
    </row>
    <row r="2786" spans="3:35">
      <c r="C2786" s="246" t="s">
        <v>1138</v>
      </c>
      <c r="D2786" s="246" t="s">
        <v>1208</v>
      </c>
      <c r="E2786" s="246" t="s">
        <v>1212</v>
      </c>
      <c r="F2786" s="246" t="s">
        <v>1213</v>
      </c>
      <c r="G2786" s="246">
        <v>2019</v>
      </c>
      <c r="H2786" s="246">
        <v>5</v>
      </c>
      <c r="I2786" s="246">
        <v>29</v>
      </c>
      <c r="J2786" s="246">
        <v>1</v>
      </c>
      <c r="K2786" s="246" t="s">
        <v>1214</v>
      </c>
      <c r="L2786" s="247">
        <v>2</v>
      </c>
      <c r="M2786" s="246">
        <v>325091</v>
      </c>
      <c r="N2786" s="246">
        <v>2699807</v>
      </c>
      <c r="O2786" s="246">
        <v>9</v>
      </c>
      <c r="P2786" s="246">
        <v>50</v>
      </c>
      <c r="Q2786" s="246">
        <v>0</v>
      </c>
      <c r="R2786" s="246"/>
      <c r="S2786" s="246" t="s">
        <v>90</v>
      </c>
      <c r="T2786" s="246" t="s">
        <v>54</v>
      </c>
      <c r="U2786" s="246"/>
      <c r="V2786" t="str">
        <f>INDEX(樣區!H:H,MATCH(F2786,樣區!E:E,0))</f>
        <v>3月,5月</v>
      </c>
      <c r="W2786" s="3" t="str">
        <f t="shared" si="539"/>
        <v>Y</v>
      </c>
      <c r="X2786" s="3" t="str">
        <f t="shared" si="540"/>
        <v/>
      </c>
      <c r="Y2786" s="3" t="str">
        <f t="shared" si="541"/>
        <v/>
      </c>
      <c r="Z2786" s="3" t="str">
        <f t="shared" si="542"/>
        <v/>
      </c>
      <c r="AA2786" s="3" t="str">
        <f t="shared" si="543"/>
        <v/>
      </c>
      <c r="AB2786" s="249" t="str">
        <f t="shared" si="544"/>
        <v/>
      </c>
      <c r="AC2786" s="3" t="str">
        <f t="shared" si="545"/>
        <v/>
      </c>
      <c r="AD2786" s="5" t="str">
        <f t="shared" si="538"/>
        <v/>
      </c>
      <c r="AE2786" s="3" t="str">
        <f t="shared" si="546"/>
        <v/>
      </c>
      <c r="AF2786" s="3"/>
      <c r="AH2786">
        <f>MATCH(ROUND(M2786,0)&amp;ROUND(N2786,0),樣點!N:N,0)</f>
        <v>2011</v>
      </c>
      <c r="AI2786" s="5">
        <f t="shared" si="547"/>
        <v>1.5277777973096818E-2</v>
      </c>
    </row>
    <row r="2787" spans="3:35">
      <c r="C2787" s="246" t="s">
        <v>1138</v>
      </c>
      <c r="D2787" s="246" t="s">
        <v>1208</v>
      </c>
      <c r="E2787" s="246" t="s">
        <v>1212</v>
      </c>
      <c r="F2787" s="246" t="s">
        <v>1213</v>
      </c>
      <c r="G2787" s="246">
        <v>2019</v>
      </c>
      <c r="H2787" s="246">
        <v>5</v>
      </c>
      <c r="I2787" s="246">
        <v>29</v>
      </c>
      <c r="J2787" s="246">
        <v>1</v>
      </c>
      <c r="K2787" s="246" t="s">
        <v>1214</v>
      </c>
      <c r="L2787" s="247">
        <v>3</v>
      </c>
      <c r="M2787" s="246">
        <v>325164</v>
      </c>
      <c r="N2787" s="246">
        <v>2699503</v>
      </c>
      <c r="O2787" s="246">
        <v>10</v>
      </c>
      <c r="P2787" s="246">
        <v>12</v>
      </c>
      <c r="Q2787" s="246">
        <v>0</v>
      </c>
      <c r="R2787" s="246"/>
      <c r="S2787" s="246" t="s">
        <v>90</v>
      </c>
      <c r="T2787" s="246" t="s">
        <v>32</v>
      </c>
      <c r="U2787" s="246"/>
      <c r="V2787" t="str">
        <f>INDEX(樣區!H:H,MATCH(F2787,樣區!E:E,0))</f>
        <v>3月,5月</v>
      </c>
      <c r="W2787" s="3" t="str">
        <f t="shared" si="539"/>
        <v>Y</v>
      </c>
      <c r="X2787" s="3" t="str">
        <f t="shared" si="540"/>
        <v/>
      </c>
      <c r="Y2787" s="3" t="str">
        <f t="shared" si="541"/>
        <v>時間太晚</v>
      </c>
      <c r="Z2787" s="3" t="str">
        <f t="shared" si="542"/>
        <v/>
      </c>
      <c r="AA2787" s="3" t="str">
        <f t="shared" si="543"/>
        <v/>
      </c>
      <c r="AB2787" s="249" t="str">
        <f t="shared" si="544"/>
        <v/>
      </c>
      <c r="AC2787" s="3" t="str">
        <f t="shared" si="545"/>
        <v/>
      </c>
      <c r="AD2787" s="5" t="str">
        <f t="shared" si="538"/>
        <v/>
      </c>
      <c r="AE2787" s="3" t="str">
        <f t="shared" si="546"/>
        <v/>
      </c>
      <c r="AF2787" s="3"/>
      <c r="AH2787">
        <f>MATCH(ROUND(M2787,0)&amp;ROUND(N2787,0),樣點!N:N,0)</f>
        <v>2012</v>
      </c>
      <c r="AI2787" s="5">
        <f t="shared" si="547"/>
        <v>7.6388880261220038E-3</v>
      </c>
    </row>
    <row r="2788" spans="3:35">
      <c r="C2788" s="246" t="s">
        <v>1138</v>
      </c>
      <c r="D2788" s="246" t="s">
        <v>1208</v>
      </c>
      <c r="E2788" s="246" t="s">
        <v>1212</v>
      </c>
      <c r="F2788" s="246" t="s">
        <v>1213</v>
      </c>
      <c r="G2788" s="246">
        <v>2019</v>
      </c>
      <c r="H2788" s="246">
        <v>5</v>
      </c>
      <c r="I2788" s="246">
        <v>29</v>
      </c>
      <c r="J2788" s="246">
        <v>1</v>
      </c>
      <c r="K2788" s="246" t="s">
        <v>1214</v>
      </c>
      <c r="L2788" s="247">
        <v>4</v>
      </c>
      <c r="M2788" s="246">
        <v>325276</v>
      </c>
      <c r="N2788" s="246">
        <v>2699329</v>
      </c>
      <c r="O2788" s="246">
        <v>10</v>
      </c>
      <c r="P2788" s="246">
        <v>23</v>
      </c>
      <c r="Q2788" s="246">
        <v>0</v>
      </c>
      <c r="R2788" s="246"/>
      <c r="S2788" s="246" t="s">
        <v>90</v>
      </c>
      <c r="T2788" s="246" t="s">
        <v>32</v>
      </c>
      <c r="U2788" s="246"/>
      <c r="V2788" t="str">
        <f>INDEX(樣區!H:H,MATCH(F2788,樣區!E:E,0))</f>
        <v>3月,5月</v>
      </c>
      <c r="W2788" s="3" t="str">
        <f t="shared" si="539"/>
        <v>Y</v>
      </c>
      <c r="X2788" s="3" t="str">
        <f t="shared" si="540"/>
        <v/>
      </c>
      <c r="Y2788" s="3" t="str">
        <f t="shared" si="541"/>
        <v>時間太晚</v>
      </c>
      <c r="Z2788" s="3" t="str">
        <f t="shared" si="542"/>
        <v/>
      </c>
      <c r="AA2788" s="3" t="str">
        <f t="shared" si="543"/>
        <v/>
      </c>
      <c r="AB2788" s="249" t="str">
        <f t="shared" si="544"/>
        <v/>
      </c>
      <c r="AC2788" s="3" t="str">
        <f t="shared" si="545"/>
        <v/>
      </c>
      <c r="AD2788" s="5" t="str">
        <f t="shared" si="538"/>
        <v/>
      </c>
      <c r="AE2788" s="3" t="str">
        <f t="shared" si="546"/>
        <v/>
      </c>
      <c r="AF2788" s="3"/>
      <c r="AH2788">
        <f>MATCH(ROUND(M2788,0)&amp;ROUND(N2788,0),樣點!N:N,0)</f>
        <v>2013</v>
      </c>
      <c r="AI2788" s="5">
        <f t="shared" si="547"/>
        <v>8.3333340007811785E-3</v>
      </c>
    </row>
    <row r="2789" spans="3:35">
      <c r="C2789" s="246" t="s">
        <v>1138</v>
      </c>
      <c r="D2789" s="246" t="s">
        <v>1208</v>
      </c>
      <c r="E2789" s="246" t="s">
        <v>1212</v>
      </c>
      <c r="F2789" s="246" t="s">
        <v>1213</v>
      </c>
      <c r="G2789" s="246">
        <v>2019</v>
      </c>
      <c r="H2789" s="246">
        <v>5</v>
      </c>
      <c r="I2789" s="246">
        <v>29</v>
      </c>
      <c r="J2789" s="246">
        <v>1</v>
      </c>
      <c r="K2789" s="246" t="s">
        <v>1214</v>
      </c>
      <c r="L2789" s="247">
        <v>5</v>
      </c>
      <c r="M2789" s="246">
        <v>325482</v>
      </c>
      <c r="N2789" s="246">
        <v>2699221</v>
      </c>
      <c r="O2789" s="246">
        <v>10</v>
      </c>
      <c r="P2789" s="246">
        <v>35</v>
      </c>
      <c r="Q2789" s="246">
        <v>0</v>
      </c>
      <c r="R2789" s="246"/>
      <c r="S2789" s="246" t="s">
        <v>90</v>
      </c>
      <c r="T2789" s="246" t="s">
        <v>32</v>
      </c>
      <c r="U2789" s="246" t="s">
        <v>1215</v>
      </c>
      <c r="V2789" t="str">
        <f>INDEX(樣區!H:H,MATCH(F2789,樣區!E:E,0))</f>
        <v>3月,5月</v>
      </c>
      <c r="W2789" s="3" t="str">
        <f t="shared" si="539"/>
        <v>N</v>
      </c>
      <c r="X2789" s="3" t="str">
        <f t="shared" si="540"/>
        <v/>
      </c>
      <c r="Y2789" s="3" t="str">
        <f t="shared" si="541"/>
        <v>時間太晚</v>
      </c>
      <c r="Z2789" s="3" t="str">
        <f t="shared" si="542"/>
        <v/>
      </c>
      <c r="AA2789" s="3" t="str">
        <f t="shared" si="543"/>
        <v/>
      </c>
      <c r="AB2789" s="2" t="str">
        <f t="shared" si="544"/>
        <v/>
      </c>
      <c r="AC2789" s="3" t="str">
        <f t="shared" si="545"/>
        <v/>
      </c>
      <c r="AD2789" s="5" t="str">
        <f>IF(ISBLANK(O2789),"需記錄時間",IFERROR(IF((AI2789-TIME(0,5,59))&lt;0,"需計滿6分鍾",""),""))</f>
        <v/>
      </c>
      <c r="AE2789" s="3" t="str">
        <f t="shared" si="546"/>
        <v/>
      </c>
      <c r="AF2789" s="3"/>
      <c r="AH2789" t="e">
        <f>MATCH(ROUND(M2789,0)&amp;ROUND(N2789,0),樣點!N:N,0)</f>
        <v>#N/A</v>
      </c>
      <c r="AI2789" s="5">
        <f t="shared" si="547"/>
        <v>1.0416665987577289E-2</v>
      </c>
    </row>
    <row r="2790" spans="3:35">
      <c r="C2790" s="246" t="s">
        <v>1138</v>
      </c>
      <c r="D2790" s="246" t="s">
        <v>1208</v>
      </c>
      <c r="E2790" s="246" t="s">
        <v>1212</v>
      </c>
      <c r="F2790" s="246" t="s">
        <v>1213</v>
      </c>
      <c r="G2790" s="246">
        <v>2019</v>
      </c>
      <c r="H2790" s="246">
        <v>5</v>
      </c>
      <c r="I2790" s="246">
        <v>29</v>
      </c>
      <c r="J2790" s="246">
        <v>1</v>
      </c>
      <c r="K2790" s="246" t="s">
        <v>1214</v>
      </c>
      <c r="L2790" s="247">
        <v>6</v>
      </c>
      <c r="M2790" s="246">
        <v>325580</v>
      </c>
      <c r="N2790" s="246">
        <v>2699026</v>
      </c>
      <c r="O2790" s="246">
        <v>10</v>
      </c>
      <c r="P2790" s="246">
        <v>50</v>
      </c>
      <c r="Q2790" s="246">
        <v>0</v>
      </c>
      <c r="R2790" s="246"/>
      <c r="S2790" s="246" t="s">
        <v>90</v>
      </c>
      <c r="T2790" s="246" t="s">
        <v>32</v>
      </c>
      <c r="U2790" s="246" t="s">
        <v>1216</v>
      </c>
      <c r="V2790" t="str">
        <f>INDEX(樣區!H:H,MATCH(F2790,樣區!E:E,0))</f>
        <v>3月,5月</v>
      </c>
      <c r="W2790" s="3" t="str">
        <f t="shared" si="539"/>
        <v>N</v>
      </c>
      <c r="X2790" s="3" t="str">
        <f t="shared" si="540"/>
        <v/>
      </c>
      <c r="Y2790" s="3" t="str">
        <f t="shared" si="541"/>
        <v>時間太晚</v>
      </c>
      <c r="Z2790" s="3" t="str">
        <f t="shared" si="542"/>
        <v/>
      </c>
      <c r="AA2790" s="3" t="str">
        <f t="shared" si="543"/>
        <v/>
      </c>
      <c r="AB2790" s="2" t="str">
        <f t="shared" si="544"/>
        <v/>
      </c>
      <c r="AC2790" s="3" t="str">
        <f t="shared" si="545"/>
        <v/>
      </c>
      <c r="AD2790" s="5" t="str">
        <f>IF(ISBLANK(O2790),"需記錄時間",IFERROR(IF((AI2790-TIME(0,5,59))&lt;0,"需計滿6分鍾",""),""))</f>
        <v/>
      </c>
      <c r="AE2790" s="3" t="str">
        <f t="shared" si="546"/>
        <v/>
      </c>
      <c r="AF2790" s="3"/>
      <c r="AH2790" t="e">
        <f>MATCH(ROUND(M2790,0)&amp;ROUND(N2790,0),樣點!N:N,0)</f>
        <v>#N/A</v>
      </c>
      <c r="AI2790" s="5" t="str">
        <f t="shared" si="547"/>
        <v/>
      </c>
    </row>
    <row r="2791" spans="3:35">
      <c r="C2791" s="246" t="s">
        <v>1138</v>
      </c>
      <c r="D2791" s="246" t="s">
        <v>1208</v>
      </c>
      <c r="E2791" s="246" t="s">
        <v>1217</v>
      </c>
      <c r="F2791" s="246" t="s">
        <v>1218</v>
      </c>
      <c r="G2791" s="246">
        <v>2019</v>
      </c>
      <c r="H2791" s="246">
        <v>5</v>
      </c>
      <c r="I2791" s="246">
        <v>30</v>
      </c>
      <c r="J2791" s="246">
        <v>1</v>
      </c>
      <c r="K2791" s="246" t="s">
        <v>1219</v>
      </c>
      <c r="L2791" s="247">
        <v>1</v>
      </c>
      <c r="M2791" s="246">
        <v>325118</v>
      </c>
      <c r="N2791" s="246">
        <v>2690469</v>
      </c>
      <c r="O2791" s="246">
        <v>11</v>
      </c>
      <c r="P2791" s="246">
        <v>5</v>
      </c>
      <c r="Q2791" s="246">
        <v>0</v>
      </c>
      <c r="R2791" s="246"/>
      <c r="S2791" s="246" t="s">
        <v>90</v>
      </c>
      <c r="T2791" s="246" t="s">
        <v>26</v>
      </c>
      <c r="U2791" s="246"/>
      <c r="V2791" t="str">
        <f>INDEX(樣區!H:H,MATCH(F2791,樣區!E:E,0))</f>
        <v>3月,5月</v>
      </c>
      <c r="W2791" s="3" t="str">
        <f t="shared" si="539"/>
        <v>Y</v>
      </c>
      <c r="X2791" s="3" t="str">
        <f t="shared" si="540"/>
        <v/>
      </c>
      <c r="Y2791" s="3" t="str">
        <f t="shared" si="541"/>
        <v>時間太晚</v>
      </c>
      <c r="Z2791" s="3" t="str">
        <f t="shared" si="542"/>
        <v/>
      </c>
      <c r="AA2791" s="3" t="str">
        <f t="shared" si="543"/>
        <v/>
      </c>
      <c r="AB2791" s="249" t="str">
        <f t="shared" si="544"/>
        <v/>
      </c>
      <c r="AC2791" s="3" t="str">
        <f t="shared" si="545"/>
        <v/>
      </c>
      <c r="AD2791" s="5" t="str">
        <f t="shared" ref="AD2791:AD2808" si="548">IF(ISBLANK(O2791),"需記錄時間",IFERROR(IF((AI2791-TIME(0,5,59))&lt;0,"需計滿6分鐘",""),""))</f>
        <v/>
      </c>
      <c r="AE2791" s="3" t="str">
        <f t="shared" si="546"/>
        <v/>
      </c>
      <c r="AF2791" s="3"/>
      <c r="AH2791">
        <f>MATCH(ROUND(M2791,0)&amp;ROUND(N2791,0),樣點!N:N,0)</f>
        <v>2016</v>
      </c>
      <c r="AI2791" s="5">
        <f t="shared" si="547"/>
        <v>5.5555560393258929E-3</v>
      </c>
    </row>
    <row r="2792" spans="3:35">
      <c r="C2792" s="246" t="s">
        <v>1138</v>
      </c>
      <c r="D2792" s="246" t="s">
        <v>1208</v>
      </c>
      <c r="E2792" s="246" t="s">
        <v>1217</v>
      </c>
      <c r="F2792" s="246" t="s">
        <v>1218</v>
      </c>
      <c r="G2792" s="246">
        <v>2019</v>
      </c>
      <c r="H2792" s="246">
        <v>5</v>
      </c>
      <c r="I2792" s="246">
        <v>30</v>
      </c>
      <c r="J2792" s="246">
        <v>1</v>
      </c>
      <c r="K2792" s="246" t="s">
        <v>1219</v>
      </c>
      <c r="L2792" s="247">
        <v>2</v>
      </c>
      <c r="M2792" s="246">
        <v>324428</v>
      </c>
      <c r="N2792" s="246">
        <v>2690617</v>
      </c>
      <c r="O2792" s="246">
        <v>11</v>
      </c>
      <c r="P2792" s="246">
        <v>13</v>
      </c>
      <c r="Q2792" s="246">
        <v>0</v>
      </c>
      <c r="R2792" s="246"/>
      <c r="S2792" s="246" t="s">
        <v>90</v>
      </c>
      <c r="T2792" s="246" t="s">
        <v>26</v>
      </c>
      <c r="U2792" s="246"/>
      <c r="V2792" t="str">
        <f>INDEX(樣區!H:H,MATCH(F2792,樣區!E:E,0))</f>
        <v>3月,5月</v>
      </c>
      <c r="W2792" s="3" t="str">
        <f t="shared" si="539"/>
        <v>Y</v>
      </c>
      <c r="X2792" s="3" t="str">
        <f t="shared" si="540"/>
        <v/>
      </c>
      <c r="Y2792" s="3" t="str">
        <f t="shared" si="541"/>
        <v>時間太晚</v>
      </c>
      <c r="Z2792" s="3" t="str">
        <f t="shared" si="542"/>
        <v/>
      </c>
      <c r="AA2792" s="3" t="str">
        <f t="shared" si="543"/>
        <v/>
      </c>
      <c r="AB2792" s="249" t="str">
        <f t="shared" si="544"/>
        <v/>
      </c>
      <c r="AC2792" s="3" t="str">
        <f t="shared" si="545"/>
        <v/>
      </c>
      <c r="AD2792" s="5" t="str">
        <f t="shared" si="548"/>
        <v/>
      </c>
      <c r="AE2792" s="3" t="str">
        <f t="shared" si="546"/>
        <v/>
      </c>
      <c r="AF2792" s="3"/>
      <c r="AH2792">
        <f>MATCH(ROUND(M2792,0)&amp;ROUND(N2792,0),樣點!N:N,0)</f>
        <v>2017</v>
      </c>
      <c r="AI2792" s="5">
        <f t="shared" si="547"/>
        <v>8.333332953043282E-3</v>
      </c>
    </row>
    <row r="2793" spans="3:35">
      <c r="C2793" s="246" t="s">
        <v>1138</v>
      </c>
      <c r="D2793" s="246" t="s">
        <v>1208</v>
      </c>
      <c r="E2793" s="246" t="s">
        <v>1217</v>
      </c>
      <c r="F2793" s="246" t="s">
        <v>1218</v>
      </c>
      <c r="G2793" s="246">
        <v>2019</v>
      </c>
      <c r="H2793" s="246">
        <v>5</v>
      </c>
      <c r="I2793" s="246">
        <v>30</v>
      </c>
      <c r="J2793" s="246">
        <v>1</v>
      </c>
      <c r="K2793" s="246" t="s">
        <v>1219</v>
      </c>
      <c r="L2793" s="247">
        <v>3</v>
      </c>
      <c r="M2793" s="246">
        <v>324226</v>
      </c>
      <c r="N2793" s="246">
        <v>2690622</v>
      </c>
      <c r="O2793" s="246">
        <v>11</v>
      </c>
      <c r="P2793" s="246">
        <v>25</v>
      </c>
      <c r="Q2793" s="246">
        <v>0</v>
      </c>
      <c r="R2793" s="246"/>
      <c r="S2793" s="246" t="s">
        <v>90</v>
      </c>
      <c r="T2793" s="246" t="s">
        <v>26</v>
      </c>
      <c r="U2793" s="246"/>
      <c r="V2793" t="str">
        <f>INDEX(樣區!H:H,MATCH(F2793,樣區!E:E,0))</f>
        <v>3月,5月</v>
      </c>
      <c r="W2793" s="3" t="str">
        <f t="shared" si="539"/>
        <v>Y</v>
      </c>
      <c r="X2793" s="3" t="str">
        <f t="shared" si="540"/>
        <v/>
      </c>
      <c r="Y2793" s="3" t="str">
        <f t="shared" si="541"/>
        <v>時間太晚</v>
      </c>
      <c r="Z2793" s="3" t="str">
        <f t="shared" si="542"/>
        <v/>
      </c>
      <c r="AA2793" s="3" t="str">
        <f t="shared" si="543"/>
        <v/>
      </c>
      <c r="AB2793" s="249" t="str">
        <f t="shared" si="544"/>
        <v/>
      </c>
      <c r="AC2793" s="3" t="str">
        <f t="shared" si="545"/>
        <v/>
      </c>
      <c r="AD2793" s="5" t="str">
        <f t="shared" si="548"/>
        <v/>
      </c>
      <c r="AE2793" s="3" t="str">
        <f t="shared" si="546"/>
        <v/>
      </c>
      <c r="AF2793" s="3"/>
      <c r="AH2793">
        <f>MATCH(ROUND(M2793,0)&amp;ROUND(N2793,0),樣點!N:N,0)</f>
        <v>2018</v>
      </c>
      <c r="AI2793" s="5">
        <f t="shared" si="547"/>
        <v>1.0416667035315186E-2</v>
      </c>
    </row>
    <row r="2794" spans="3:35">
      <c r="C2794" s="246" t="s">
        <v>1138</v>
      </c>
      <c r="D2794" s="246" t="s">
        <v>1208</v>
      </c>
      <c r="E2794" s="246" t="s">
        <v>1217</v>
      </c>
      <c r="F2794" s="246" t="s">
        <v>1218</v>
      </c>
      <c r="G2794" s="246">
        <v>2019</v>
      </c>
      <c r="H2794" s="246">
        <v>5</v>
      </c>
      <c r="I2794" s="246">
        <v>30</v>
      </c>
      <c r="J2794" s="246">
        <v>1</v>
      </c>
      <c r="K2794" s="246" t="s">
        <v>1219</v>
      </c>
      <c r="L2794" s="247">
        <v>4</v>
      </c>
      <c r="M2794" s="246">
        <v>324726</v>
      </c>
      <c r="N2794" s="246">
        <v>2690733</v>
      </c>
      <c r="O2794" s="246">
        <v>11</v>
      </c>
      <c r="P2794" s="246">
        <v>40</v>
      </c>
      <c r="Q2794" s="246">
        <v>0</v>
      </c>
      <c r="R2794" s="246"/>
      <c r="S2794" s="246" t="s">
        <v>90</v>
      </c>
      <c r="T2794" s="246" t="s">
        <v>26</v>
      </c>
      <c r="U2794" s="246"/>
      <c r="V2794" t="str">
        <f>INDEX(樣區!H:H,MATCH(F2794,樣區!E:E,0))</f>
        <v>3月,5月</v>
      </c>
      <c r="W2794" s="3" t="str">
        <f t="shared" si="539"/>
        <v>Y</v>
      </c>
      <c r="X2794" s="3" t="str">
        <f t="shared" si="540"/>
        <v/>
      </c>
      <c r="Y2794" s="3" t="str">
        <f t="shared" si="541"/>
        <v>時間太晚</v>
      </c>
      <c r="Z2794" s="3" t="str">
        <f t="shared" si="542"/>
        <v/>
      </c>
      <c r="AA2794" s="3" t="str">
        <f t="shared" si="543"/>
        <v/>
      </c>
      <c r="AB2794" s="249" t="str">
        <f t="shared" si="544"/>
        <v/>
      </c>
      <c r="AC2794" s="3" t="str">
        <f t="shared" si="545"/>
        <v/>
      </c>
      <c r="AD2794" s="5" t="str">
        <f t="shared" si="548"/>
        <v/>
      </c>
      <c r="AE2794" s="3" t="str">
        <f t="shared" si="546"/>
        <v/>
      </c>
      <c r="AF2794" s="3"/>
      <c r="AH2794">
        <f>MATCH(ROUND(M2794,0)&amp;ROUND(N2794,0),樣點!N:N,0)</f>
        <v>2019</v>
      </c>
      <c r="AI2794" s="5">
        <f t="shared" si="547"/>
        <v>6.9444439723156393E-3</v>
      </c>
    </row>
    <row r="2795" spans="3:35">
      <c r="C2795" s="246" t="s">
        <v>1138</v>
      </c>
      <c r="D2795" s="246" t="s">
        <v>1208</v>
      </c>
      <c r="E2795" s="246" t="s">
        <v>1217</v>
      </c>
      <c r="F2795" s="246" t="s">
        <v>1218</v>
      </c>
      <c r="G2795" s="246">
        <v>2019</v>
      </c>
      <c r="H2795" s="246">
        <v>5</v>
      </c>
      <c r="I2795" s="246">
        <v>30</v>
      </c>
      <c r="J2795" s="246">
        <v>1</v>
      </c>
      <c r="K2795" s="246" t="s">
        <v>1219</v>
      </c>
      <c r="L2795" s="247">
        <v>5</v>
      </c>
      <c r="M2795" s="246">
        <v>324914</v>
      </c>
      <c r="N2795" s="246">
        <v>2690801</v>
      </c>
      <c r="O2795" s="246">
        <v>11</v>
      </c>
      <c r="P2795" s="246">
        <v>50</v>
      </c>
      <c r="Q2795" s="246">
        <v>0</v>
      </c>
      <c r="R2795" s="246"/>
      <c r="S2795" s="246" t="s">
        <v>90</v>
      </c>
      <c r="T2795" s="246" t="s">
        <v>26</v>
      </c>
      <c r="U2795" s="246"/>
      <c r="V2795" t="str">
        <f>INDEX(樣區!H:H,MATCH(F2795,樣區!E:E,0))</f>
        <v>3月,5月</v>
      </c>
      <c r="W2795" s="3" t="str">
        <f t="shared" si="539"/>
        <v>Y</v>
      </c>
      <c r="X2795" s="3" t="str">
        <f t="shared" si="540"/>
        <v/>
      </c>
      <c r="Y2795" s="3" t="str">
        <f t="shared" si="541"/>
        <v>時間太晚</v>
      </c>
      <c r="Z2795" s="3" t="str">
        <f t="shared" si="542"/>
        <v/>
      </c>
      <c r="AA2795" s="3" t="str">
        <f t="shared" si="543"/>
        <v/>
      </c>
      <c r="AB2795" s="249" t="str">
        <f t="shared" si="544"/>
        <v/>
      </c>
      <c r="AC2795" s="3" t="str">
        <f t="shared" si="545"/>
        <v/>
      </c>
      <c r="AD2795" s="5" t="str">
        <f t="shared" si="548"/>
        <v/>
      </c>
      <c r="AE2795" s="3" t="str">
        <f t="shared" si="546"/>
        <v/>
      </c>
      <c r="AF2795" s="3"/>
      <c r="AH2795">
        <f>MATCH(ROUND(M2795,0)&amp;ROUND(N2795,0),樣點!N:N,0)</f>
        <v>2020</v>
      </c>
      <c r="AI2795" s="5">
        <f t="shared" si="547"/>
        <v>1.3888888992369175E-2</v>
      </c>
    </row>
    <row r="2796" spans="3:35">
      <c r="C2796" s="246" t="s">
        <v>1138</v>
      </c>
      <c r="D2796" s="246" t="s">
        <v>1208</v>
      </c>
      <c r="E2796" s="246" t="s">
        <v>1217</v>
      </c>
      <c r="F2796" s="246" t="s">
        <v>1218</v>
      </c>
      <c r="G2796" s="246">
        <v>2019</v>
      </c>
      <c r="H2796" s="246">
        <v>5</v>
      </c>
      <c r="I2796" s="246">
        <v>30</v>
      </c>
      <c r="J2796" s="246">
        <v>1</v>
      </c>
      <c r="K2796" s="246" t="s">
        <v>1219</v>
      </c>
      <c r="L2796" s="247">
        <v>6</v>
      </c>
      <c r="M2796" s="246">
        <v>325070</v>
      </c>
      <c r="N2796" s="246">
        <v>2690661</v>
      </c>
      <c r="O2796" s="246">
        <v>12</v>
      </c>
      <c r="P2796" s="246">
        <v>10</v>
      </c>
      <c r="Q2796" s="246">
        <v>0</v>
      </c>
      <c r="R2796" s="246"/>
      <c r="S2796" s="246" t="s">
        <v>90</v>
      </c>
      <c r="T2796" s="246" t="s">
        <v>26</v>
      </c>
      <c r="U2796" s="246"/>
      <c r="V2796" t="str">
        <f>INDEX(樣區!H:H,MATCH(F2796,樣區!E:E,0))</f>
        <v>3月,5月</v>
      </c>
      <c r="W2796" s="3" t="str">
        <f t="shared" si="539"/>
        <v>Y</v>
      </c>
      <c r="X2796" s="3" t="str">
        <f t="shared" si="540"/>
        <v/>
      </c>
      <c r="Y2796" s="3" t="str">
        <f t="shared" si="541"/>
        <v>時間太晚</v>
      </c>
      <c r="Z2796" s="3" t="str">
        <f t="shared" si="542"/>
        <v/>
      </c>
      <c r="AA2796" s="3" t="str">
        <f t="shared" si="543"/>
        <v/>
      </c>
      <c r="AB2796" s="249" t="str">
        <f t="shared" si="544"/>
        <v/>
      </c>
      <c r="AC2796" s="3" t="str">
        <f t="shared" si="545"/>
        <v/>
      </c>
      <c r="AD2796" s="5" t="str">
        <f t="shared" si="548"/>
        <v/>
      </c>
      <c r="AE2796" s="3" t="str">
        <f t="shared" si="546"/>
        <v/>
      </c>
      <c r="AF2796" s="3"/>
      <c r="AH2796">
        <f>MATCH(ROUND(M2796,0)&amp;ROUND(N2796,0),樣點!N:N,0)</f>
        <v>2021</v>
      </c>
      <c r="AI2796" s="5" t="str">
        <f t="shared" si="547"/>
        <v/>
      </c>
    </row>
    <row r="2797" spans="3:35">
      <c r="C2797" s="246" t="s">
        <v>1138</v>
      </c>
      <c r="D2797" s="246" t="s">
        <v>1208</v>
      </c>
      <c r="E2797" s="246" t="s">
        <v>1220</v>
      </c>
      <c r="F2797" s="246" t="s">
        <v>1221</v>
      </c>
      <c r="G2797" s="246">
        <v>2019</v>
      </c>
      <c r="H2797" s="246">
        <v>5</v>
      </c>
      <c r="I2797" s="246">
        <v>30</v>
      </c>
      <c r="J2797" s="246">
        <v>1</v>
      </c>
      <c r="K2797" s="246" t="s">
        <v>1222</v>
      </c>
      <c r="L2797" s="247">
        <v>1</v>
      </c>
      <c r="M2797" s="246">
        <v>323585</v>
      </c>
      <c r="N2797" s="246">
        <v>2690286</v>
      </c>
      <c r="O2797" s="246">
        <v>9</v>
      </c>
      <c r="P2797" s="246">
        <v>45</v>
      </c>
      <c r="Q2797" s="246">
        <v>0</v>
      </c>
      <c r="R2797" s="246"/>
      <c r="S2797" s="246" t="s">
        <v>90</v>
      </c>
      <c r="T2797" s="246" t="s">
        <v>26</v>
      </c>
      <c r="U2797" s="246"/>
      <c r="V2797" t="str">
        <f>INDEX(樣區!H:H,MATCH(F2797,樣區!E:E,0))</f>
        <v>3月,5月</v>
      </c>
      <c r="W2797" s="3" t="str">
        <f t="shared" si="539"/>
        <v>Y</v>
      </c>
      <c r="X2797" s="3" t="str">
        <f t="shared" si="540"/>
        <v/>
      </c>
      <c r="Y2797" s="3" t="str">
        <f t="shared" si="541"/>
        <v/>
      </c>
      <c r="Z2797" s="3" t="str">
        <f t="shared" si="542"/>
        <v/>
      </c>
      <c r="AA2797" s="3" t="str">
        <f t="shared" si="543"/>
        <v/>
      </c>
      <c r="AB2797" s="249" t="str">
        <f t="shared" si="544"/>
        <v/>
      </c>
      <c r="AC2797" s="3" t="str">
        <f t="shared" si="545"/>
        <v/>
      </c>
      <c r="AD2797" s="5" t="str">
        <f t="shared" si="548"/>
        <v/>
      </c>
      <c r="AE2797" s="3" t="str">
        <f t="shared" si="546"/>
        <v/>
      </c>
      <c r="AF2797" s="3"/>
      <c r="AH2797">
        <f>MATCH(ROUND(M2797,0)&amp;ROUND(N2797,0),樣點!N:N,0)</f>
        <v>2022</v>
      </c>
      <c r="AI2797" s="5">
        <f t="shared" si="547"/>
        <v>6.2499999767169356E-3</v>
      </c>
    </row>
    <row r="2798" spans="3:35">
      <c r="C2798" s="246" t="s">
        <v>1138</v>
      </c>
      <c r="D2798" s="246" t="s">
        <v>1208</v>
      </c>
      <c r="E2798" s="246" t="s">
        <v>1220</v>
      </c>
      <c r="F2798" s="246" t="s">
        <v>1221</v>
      </c>
      <c r="G2798" s="246">
        <v>2019</v>
      </c>
      <c r="H2798" s="246">
        <v>5</v>
      </c>
      <c r="I2798" s="246">
        <v>30</v>
      </c>
      <c r="J2798" s="246">
        <v>1</v>
      </c>
      <c r="K2798" s="246" t="s">
        <v>1222</v>
      </c>
      <c r="L2798" s="247">
        <v>2</v>
      </c>
      <c r="M2798" s="246">
        <v>323627</v>
      </c>
      <c r="N2798" s="246">
        <v>2690082</v>
      </c>
      <c r="O2798" s="246">
        <v>9</v>
      </c>
      <c r="P2798" s="246">
        <v>54</v>
      </c>
      <c r="Q2798" s="246">
        <v>0</v>
      </c>
      <c r="R2798" s="246"/>
      <c r="S2798" s="246" t="s">
        <v>90</v>
      </c>
      <c r="T2798" s="246" t="s">
        <v>26</v>
      </c>
      <c r="U2798" s="246"/>
      <c r="V2798" t="str">
        <f>INDEX(樣區!H:H,MATCH(F2798,樣區!E:E,0))</f>
        <v>3月,5月</v>
      </c>
      <c r="W2798" s="3" t="str">
        <f t="shared" si="539"/>
        <v>Y</v>
      </c>
      <c r="X2798" s="3" t="str">
        <f t="shared" si="540"/>
        <v/>
      </c>
      <c r="Y2798" s="3" t="str">
        <f t="shared" si="541"/>
        <v/>
      </c>
      <c r="Z2798" s="3" t="str">
        <f t="shared" si="542"/>
        <v/>
      </c>
      <c r="AA2798" s="3" t="str">
        <f t="shared" si="543"/>
        <v/>
      </c>
      <c r="AB2798" s="249" t="str">
        <f t="shared" si="544"/>
        <v/>
      </c>
      <c r="AC2798" s="3" t="str">
        <f t="shared" si="545"/>
        <v/>
      </c>
      <c r="AD2798" s="5" t="str">
        <f t="shared" si="548"/>
        <v/>
      </c>
      <c r="AE2798" s="3" t="str">
        <f t="shared" si="546"/>
        <v/>
      </c>
      <c r="AF2798" s="3"/>
      <c r="AH2798">
        <f>MATCH(ROUND(M2798,0)&amp;ROUND(N2798,0),樣點!N:N,0)</f>
        <v>2023</v>
      </c>
      <c r="AI2798" s="5">
        <f t="shared" si="547"/>
        <v>6.2500000349245965E-3</v>
      </c>
    </row>
    <row r="2799" spans="3:35">
      <c r="C2799" s="246" t="s">
        <v>1138</v>
      </c>
      <c r="D2799" s="246" t="s">
        <v>1208</v>
      </c>
      <c r="E2799" s="246" t="s">
        <v>1220</v>
      </c>
      <c r="F2799" s="246" t="s">
        <v>1221</v>
      </c>
      <c r="G2799" s="246">
        <v>2019</v>
      </c>
      <c r="H2799" s="246">
        <v>5</v>
      </c>
      <c r="I2799" s="246">
        <v>30</v>
      </c>
      <c r="J2799" s="246">
        <v>1</v>
      </c>
      <c r="K2799" s="246" t="s">
        <v>1222</v>
      </c>
      <c r="L2799" s="247">
        <v>3</v>
      </c>
      <c r="M2799" s="246">
        <v>323424</v>
      </c>
      <c r="N2799" s="246">
        <v>2690063</v>
      </c>
      <c r="O2799" s="246">
        <v>10</v>
      </c>
      <c r="P2799" s="246">
        <v>3</v>
      </c>
      <c r="Q2799" s="246">
        <v>0</v>
      </c>
      <c r="R2799" s="246"/>
      <c r="S2799" s="246" t="s">
        <v>90</v>
      </c>
      <c r="T2799" s="246" t="s">
        <v>26</v>
      </c>
      <c r="U2799" s="246"/>
      <c r="V2799" t="str">
        <f>INDEX(樣區!H:H,MATCH(F2799,樣區!E:E,0))</f>
        <v>3月,5月</v>
      </c>
      <c r="W2799" s="3" t="str">
        <f t="shared" si="539"/>
        <v>Y</v>
      </c>
      <c r="X2799" s="3" t="str">
        <f t="shared" si="540"/>
        <v/>
      </c>
      <c r="Y2799" s="3" t="str">
        <f t="shared" si="541"/>
        <v>時間太晚</v>
      </c>
      <c r="Z2799" s="3" t="str">
        <f t="shared" si="542"/>
        <v/>
      </c>
      <c r="AA2799" s="3" t="str">
        <f t="shared" si="543"/>
        <v/>
      </c>
      <c r="AB2799" s="249" t="str">
        <f t="shared" si="544"/>
        <v/>
      </c>
      <c r="AC2799" s="3" t="str">
        <f t="shared" si="545"/>
        <v/>
      </c>
      <c r="AD2799" s="5" t="str">
        <f t="shared" si="548"/>
        <v/>
      </c>
      <c r="AE2799" s="3" t="str">
        <f t="shared" si="546"/>
        <v/>
      </c>
      <c r="AF2799" s="3"/>
      <c r="AH2799">
        <f>MATCH(ROUND(M2799,0)&amp;ROUND(N2799,0),樣點!N:N,0)</f>
        <v>2024</v>
      </c>
      <c r="AI2799" s="5">
        <f t="shared" si="547"/>
        <v>6.9444439723156393E-3</v>
      </c>
    </row>
    <row r="2800" spans="3:35">
      <c r="C2800" s="246" t="s">
        <v>1138</v>
      </c>
      <c r="D2800" s="246" t="s">
        <v>1208</v>
      </c>
      <c r="E2800" s="246" t="s">
        <v>1220</v>
      </c>
      <c r="F2800" s="246" t="s">
        <v>1221</v>
      </c>
      <c r="G2800" s="246">
        <v>2019</v>
      </c>
      <c r="H2800" s="246">
        <v>5</v>
      </c>
      <c r="I2800" s="246">
        <v>30</v>
      </c>
      <c r="J2800" s="246">
        <v>1</v>
      </c>
      <c r="K2800" s="246" t="s">
        <v>1222</v>
      </c>
      <c r="L2800" s="247">
        <v>4</v>
      </c>
      <c r="M2800" s="246">
        <v>323286</v>
      </c>
      <c r="N2800" s="246">
        <v>2689914</v>
      </c>
      <c r="O2800" s="246">
        <v>10</v>
      </c>
      <c r="P2800" s="246">
        <v>13</v>
      </c>
      <c r="Q2800" s="246">
        <v>2</v>
      </c>
      <c r="R2800" s="246" t="s">
        <v>43</v>
      </c>
      <c r="S2800" s="246" t="s">
        <v>44</v>
      </c>
      <c r="T2800" s="246" t="s">
        <v>26</v>
      </c>
      <c r="U2800" s="246"/>
      <c r="V2800" t="str">
        <f>INDEX(樣區!H:H,MATCH(F2800,樣區!E:E,0))</f>
        <v>3月,5月</v>
      </c>
      <c r="W2800" s="3" t="str">
        <f t="shared" si="539"/>
        <v>Y</v>
      </c>
      <c r="X2800" s="3" t="str">
        <f t="shared" si="540"/>
        <v/>
      </c>
      <c r="Y2800" s="3" t="str">
        <f t="shared" si="541"/>
        <v>時間太晚</v>
      </c>
      <c r="Z2800" s="3" t="str">
        <f t="shared" si="542"/>
        <v/>
      </c>
      <c r="AA2800" s="3" t="str">
        <f t="shared" si="543"/>
        <v/>
      </c>
      <c r="AB2800" s="249" t="str">
        <f t="shared" si="544"/>
        <v/>
      </c>
      <c r="AC2800" s="3" t="str">
        <f t="shared" si="545"/>
        <v/>
      </c>
      <c r="AD2800" s="5" t="str">
        <f t="shared" si="548"/>
        <v/>
      </c>
      <c r="AE2800" s="3" t="str">
        <f t="shared" si="546"/>
        <v/>
      </c>
      <c r="AF2800" s="3"/>
      <c r="AH2800">
        <f>MATCH(ROUND(M2800,0)&amp;ROUND(N2800,0),樣點!N:N,0)</f>
        <v>2025</v>
      </c>
      <c r="AI2800" s="5">
        <f t="shared" si="547"/>
        <v>8.3333330112509429E-3</v>
      </c>
    </row>
    <row r="2801" spans="3:35">
      <c r="C2801" s="246" t="s">
        <v>1138</v>
      </c>
      <c r="D2801" s="246" t="s">
        <v>1208</v>
      </c>
      <c r="E2801" s="246" t="s">
        <v>1220</v>
      </c>
      <c r="F2801" s="246" t="s">
        <v>1221</v>
      </c>
      <c r="G2801" s="246">
        <v>2019</v>
      </c>
      <c r="H2801" s="246">
        <v>5</v>
      </c>
      <c r="I2801" s="246">
        <v>30</v>
      </c>
      <c r="J2801" s="246">
        <v>1</v>
      </c>
      <c r="K2801" s="246" t="s">
        <v>1222</v>
      </c>
      <c r="L2801" s="247">
        <v>5</v>
      </c>
      <c r="M2801" s="246">
        <v>323090</v>
      </c>
      <c r="N2801" s="246">
        <v>2689863</v>
      </c>
      <c r="O2801" s="246">
        <v>10</v>
      </c>
      <c r="P2801" s="246">
        <v>25</v>
      </c>
      <c r="Q2801" s="246">
        <v>2</v>
      </c>
      <c r="R2801" s="246" t="s">
        <v>43</v>
      </c>
      <c r="S2801" s="246" t="s">
        <v>44</v>
      </c>
      <c r="T2801" s="246" t="s">
        <v>26</v>
      </c>
      <c r="U2801" s="246"/>
      <c r="V2801" t="str">
        <f>INDEX(樣區!H:H,MATCH(F2801,樣區!E:E,0))</f>
        <v>3月,5月</v>
      </c>
      <c r="W2801" s="3" t="str">
        <f t="shared" si="539"/>
        <v>Y</v>
      </c>
      <c r="X2801" s="3" t="str">
        <f t="shared" si="540"/>
        <v/>
      </c>
      <c r="Y2801" s="3" t="str">
        <f t="shared" si="541"/>
        <v>時間太晚</v>
      </c>
      <c r="Z2801" s="3" t="str">
        <f t="shared" si="542"/>
        <v/>
      </c>
      <c r="AA2801" s="3" t="str">
        <f t="shared" si="543"/>
        <v/>
      </c>
      <c r="AB2801" s="249" t="str">
        <f t="shared" si="544"/>
        <v/>
      </c>
      <c r="AC2801" s="3" t="str">
        <f t="shared" si="545"/>
        <v/>
      </c>
      <c r="AD2801" s="5" t="str">
        <f t="shared" si="548"/>
        <v/>
      </c>
      <c r="AE2801" s="3" t="str">
        <f t="shared" si="546"/>
        <v/>
      </c>
      <c r="AF2801" s="3"/>
      <c r="AH2801">
        <f>MATCH(ROUND(M2801,0)&amp;ROUND(N2801,0),樣點!N:N,0)</f>
        <v>2026</v>
      </c>
      <c r="AI2801" s="5">
        <f t="shared" si="547"/>
        <v>6.9444450200535357E-3</v>
      </c>
    </row>
    <row r="2802" spans="3:35">
      <c r="C2802" s="246" t="s">
        <v>1138</v>
      </c>
      <c r="D2802" s="246" t="s">
        <v>1208</v>
      </c>
      <c r="E2802" s="246" t="s">
        <v>1220</v>
      </c>
      <c r="F2802" s="246" t="s">
        <v>1221</v>
      </c>
      <c r="G2802" s="246">
        <v>2019</v>
      </c>
      <c r="H2802" s="246">
        <v>5</v>
      </c>
      <c r="I2802" s="246">
        <v>30</v>
      </c>
      <c r="J2802" s="246">
        <v>1</v>
      </c>
      <c r="K2802" s="246" t="s">
        <v>1222</v>
      </c>
      <c r="L2802" s="247">
        <v>6</v>
      </c>
      <c r="M2802" s="246">
        <v>322897</v>
      </c>
      <c r="N2802" s="246">
        <v>2689910</v>
      </c>
      <c r="O2802" s="246">
        <v>10</v>
      </c>
      <c r="P2802" s="246">
        <v>35</v>
      </c>
      <c r="Q2802" s="246">
        <v>0</v>
      </c>
      <c r="R2802" s="246"/>
      <c r="S2802" s="246" t="s">
        <v>90</v>
      </c>
      <c r="T2802" s="246" t="s">
        <v>26</v>
      </c>
      <c r="U2802" s="246"/>
      <c r="V2802" t="str">
        <f>INDEX(樣區!H:H,MATCH(F2802,樣區!E:E,0))</f>
        <v>3月,5月</v>
      </c>
      <c r="W2802" s="3" t="str">
        <f t="shared" si="539"/>
        <v>Y</v>
      </c>
      <c r="X2802" s="3" t="str">
        <f t="shared" si="540"/>
        <v/>
      </c>
      <c r="Y2802" s="3" t="str">
        <f t="shared" si="541"/>
        <v>時間太晚</v>
      </c>
      <c r="Z2802" s="3" t="str">
        <f t="shared" si="542"/>
        <v/>
      </c>
      <c r="AA2802" s="3" t="str">
        <f t="shared" si="543"/>
        <v/>
      </c>
      <c r="AB2802" s="249" t="str">
        <f t="shared" si="544"/>
        <v/>
      </c>
      <c r="AC2802" s="3" t="str">
        <f t="shared" si="545"/>
        <v/>
      </c>
      <c r="AD2802" s="5" t="str">
        <f t="shared" si="548"/>
        <v/>
      </c>
      <c r="AE2802" s="3" t="str">
        <f t="shared" si="546"/>
        <v/>
      </c>
      <c r="AF2802" s="3"/>
      <c r="AH2802">
        <f>MATCH(ROUND(M2802,0)&amp;ROUND(N2802,0),樣點!N:N,0)</f>
        <v>2027</v>
      </c>
      <c r="AI2802" s="5" t="str">
        <f t="shared" si="547"/>
        <v/>
      </c>
    </row>
    <row r="2803" spans="3:35">
      <c r="C2803" s="246" t="s">
        <v>1138</v>
      </c>
      <c r="D2803" s="246" t="s">
        <v>1208</v>
      </c>
      <c r="E2803" s="246" t="s">
        <v>1223</v>
      </c>
      <c r="F2803" s="246" t="s">
        <v>1224</v>
      </c>
      <c r="G2803" s="246">
        <v>2019</v>
      </c>
      <c r="H2803" s="246">
        <v>5</v>
      </c>
      <c r="I2803" s="246">
        <v>24</v>
      </c>
      <c r="J2803" s="246">
        <v>1</v>
      </c>
      <c r="K2803" s="246" t="s">
        <v>1225</v>
      </c>
      <c r="L2803" s="247">
        <v>1</v>
      </c>
      <c r="M2803" s="246">
        <v>329408</v>
      </c>
      <c r="N2803" s="246">
        <v>2697575</v>
      </c>
      <c r="O2803" s="246">
        <v>9</v>
      </c>
      <c r="P2803" s="246">
        <v>30</v>
      </c>
      <c r="Q2803" s="246">
        <v>0</v>
      </c>
      <c r="R2803" s="246"/>
      <c r="S2803" s="246" t="s">
        <v>90</v>
      </c>
      <c r="T2803" s="246" t="s">
        <v>26</v>
      </c>
      <c r="U2803" s="246" t="s">
        <v>1226</v>
      </c>
      <c r="V2803" t="str">
        <f>INDEX(樣區!H:H,MATCH(F2803,樣區!E:E,0))</f>
        <v>3月,5月</v>
      </c>
      <c r="W2803" s="3" t="str">
        <f t="shared" si="539"/>
        <v>Y</v>
      </c>
      <c r="X2803" s="3" t="str">
        <f t="shared" si="540"/>
        <v/>
      </c>
      <c r="Y2803" s="3" t="str">
        <f t="shared" si="541"/>
        <v/>
      </c>
      <c r="Z2803" s="3" t="str">
        <f t="shared" si="542"/>
        <v/>
      </c>
      <c r="AA2803" s="3" t="str">
        <f t="shared" si="543"/>
        <v/>
      </c>
      <c r="AB2803" s="249" t="str">
        <f t="shared" si="544"/>
        <v/>
      </c>
      <c r="AC2803" s="3" t="str">
        <f t="shared" si="545"/>
        <v/>
      </c>
      <c r="AD2803" s="5" t="str">
        <f t="shared" si="548"/>
        <v/>
      </c>
      <c r="AE2803" s="3" t="str">
        <f t="shared" si="546"/>
        <v/>
      </c>
      <c r="AF2803" s="3"/>
      <c r="AH2803">
        <f>MATCH(ROUND(M2803,0)&amp;ROUND(N2803,0),樣點!N:N,0)</f>
        <v>2028</v>
      </c>
      <c r="AI2803" s="5">
        <f t="shared" si="547"/>
        <v>6.2499999767169356E-3</v>
      </c>
    </row>
    <row r="2804" spans="3:35">
      <c r="C2804" s="246" t="s">
        <v>1138</v>
      </c>
      <c r="D2804" s="246" t="s">
        <v>1208</v>
      </c>
      <c r="E2804" s="246" t="s">
        <v>1223</v>
      </c>
      <c r="F2804" s="246" t="s">
        <v>1224</v>
      </c>
      <c r="G2804" s="246">
        <v>2019</v>
      </c>
      <c r="H2804" s="246">
        <v>5</v>
      </c>
      <c r="I2804" s="246">
        <v>24</v>
      </c>
      <c r="J2804" s="246">
        <v>1</v>
      </c>
      <c r="K2804" s="246" t="s">
        <v>1225</v>
      </c>
      <c r="L2804" s="247">
        <v>2</v>
      </c>
      <c r="M2804" s="246">
        <v>329467</v>
      </c>
      <c r="N2804" s="246">
        <v>2697792</v>
      </c>
      <c r="O2804" s="246">
        <v>9</v>
      </c>
      <c r="P2804" s="246">
        <v>39</v>
      </c>
      <c r="Q2804" s="246">
        <v>0</v>
      </c>
      <c r="R2804" s="246"/>
      <c r="S2804" s="246" t="s">
        <v>90</v>
      </c>
      <c r="T2804" s="246" t="s">
        <v>26</v>
      </c>
      <c r="U2804" s="246"/>
      <c r="V2804" t="str">
        <f>INDEX(樣區!H:H,MATCH(F2804,樣區!E:E,0))</f>
        <v>3月,5月</v>
      </c>
      <c r="W2804" s="3" t="str">
        <f t="shared" si="539"/>
        <v>Y</v>
      </c>
      <c r="X2804" s="3" t="str">
        <f t="shared" si="540"/>
        <v/>
      </c>
      <c r="Y2804" s="3" t="str">
        <f t="shared" si="541"/>
        <v/>
      </c>
      <c r="Z2804" s="3" t="str">
        <f t="shared" si="542"/>
        <v/>
      </c>
      <c r="AA2804" s="3" t="str">
        <f t="shared" si="543"/>
        <v/>
      </c>
      <c r="AB2804" s="249" t="str">
        <f t="shared" si="544"/>
        <v/>
      </c>
      <c r="AC2804" s="3" t="str">
        <f t="shared" si="545"/>
        <v/>
      </c>
      <c r="AD2804" s="5" t="str">
        <f t="shared" si="548"/>
        <v/>
      </c>
      <c r="AE2804" s="3" t="str">
        <f t="shared" si="546"/>
        <v/>
      </c>
      <c r="AF2804" s="3"/>
      <c r="AH2804">
        <f>MATCH(ROUND(M2804,0)&amp;ROUND(N2804,0),樣點!N:N,0)</f>
        <v>2029</v>
      </c>
      <c r="AI2804" s="5">
        <f t="shared" si="547"/>
        <v>5.5555549915879965E-3</v>
      </c>
    </row>
    <row r="2805" spans="3:35">
      <c r="C2805" s="246" t="s">
        <v>1138</v>
      </c>
      <c r="D2805" s="246" t="s">
        <v>1208</v>
      </c>
      <c r="E2805" s="246" t="s">
        <v>1223</v>
      </c>
      <c r="F2805" s="246" t="s">
        <v>1224</v>
      </c>
      <c r="G2805" s="246">
        <v>2019</v>
      </c>
      <c r="H2805" s="246">
        <v>5</v>
      </c>
      <c r="I2805" s="246">
        <v>24</v>
      </c>
      <c r="J2805" s="246">
        <v>1</v>
      </c>
      <c r="K2805" s="246" t="s">
        <v>1225</v>
      </c>
      <c r="L2805" s="247">
        <v>3</v>
      </c>
      <c r="M2805" s="246">
        <v>329399</v>
      </c>
      <c r="N2805" s="246">
        <v>2697976</v>
      </c>
      <c r="O2805" s="246">
        <v>9</v>
      </c>
      <c r="P2805" s="246">
        <v>47</v>
      </c>
      <c r="Q2805" s="246">
        <v>0</v>
      </c>
      <c r="R2805" s="246"/>
      <c r="S2805" s="246" t="s">
        <v>90</v>
      </c>
      <c r="T2805" s="246" t="s">
        <v>26</v>
      </c>
      <c r="U2805" s="246"/>
      <c r="V2805" t="str">
        <f>INDEX(樣區!H:H,MATCH(F2805,樣區!E:E,0))</f>
        <v>3月,5月</v>
      </c>
      <c r="W2805" s="3" t="str">
        <f t="shared" si="539"/>
        <v>Y</v>
      </c>
      <c r="X2805" s="3" t="str">
        <f t="shared" si="540"/>
        <v/>
      </c>
      <c r="Y2805" s="3" t="str">
        <f t="shared" si="541"/>
        <v/>
      </c>
      <c r="Z2805" s="3" t="str">
        <f t="shared" si="542"/>
        <v/>
      </c>
      <c r="AA2805" s="3" t="str">
        <f t="shared" si="543"/>
        <v/>
      </c>
      <c r="AB2805" s="249" t="str">
        <f t="shared" si="544"/>
        <v/>
      </c>
      <c r="AC2805" s="3" t="str">
        <f t="shared" si="545"/>
        <v/>
      </c>
      <c r="AD2805" s="5" t="str">
        <f t="shared" si="548"/>
        <v/>
      </c>
      <c r="AE2805" s="3" t="str">
        <f t="shared" si="546"/>
        <v/>
      </c>
      <c r="AF2805" s="3"/>
      <c r="AH2805">
        <f>MATCH(ROUND(M2805,0)&amp;ROUND(N2805,0),樣點!N:N,0)</f>
        <v>2030</v>
      </c>
      <c r="AI2805" s="5">
        <f t="shared" si="547"/>
        <v>5.555555981118232E-3</v>
      </c>
    </row>
    <row r="2806" spans="3:35">
      <c r="C2806" s="246" t="s">
        <v>1138</v>
      </c>
      <c r="D2806" s="246" t="s">
        <v>1208</v>
      </c>
      <c r="E2806" s="246" t="s">
        <v>1223</v>
      </c>
      <c r="F2806" s="246" t="s">
        <v>1224</v>
      </c>
      <c r="G2806" s="246">
        <v>2019</v>
      </c>
      <c r="H2806" s="246">
        <v>5</v>
      </c>
      <c r="I2806" s="246">
        <v>24</v>
      </c>
      <c r="J2806" s="246">
        <v>1</v>
      </c>
      <c r="K2806" s="246" t="s">
        <v>1225</v>
      </c>
      <c r="L2806" s="247">
        <v>4</v>
      </c>
      <c r="M2806" s="246">
        <v>329358</v>
      </c>
      <c r="N2806" s="246">
        <v>2698179</v>
      </c>
      <c r="O2806" s="246">
        <v>9</v>
      </c>
      <c r="P2806" s="246">
        <v>55</v>
      </c>
      <c r="Q2806" s="246">
        <v>0</v>
      </c>
      <c r="R2806" s="246"/>
      <c r="S2806" s="246" t="s">
        <v>90</v>
      </c>
      <c r="T2806" s="246" t="s">
        <v>26</v>
      </c>
      <c r="U2806" s="246"/>
      <c r="V2806" t="str">
        <f>INDEX(樣區!H:H,MATCH(F2806,樣區!E:E,0))</f>
        <v>3月,5月</v>
      </c>
      <c r="W2806" s="3" t="str">
        <f t="shared" si="539"/>
        <v>Y</v>
      </c>
      <c r="X2806" s="3" t="str">
        <f t="shared" si="540"/>
        <v/>
      </c>
      <c r="Y2806" s="3" t="str">
        <f t="shared" si="541"/>
        <v/>
      </c>
      <c r="Z2806" s="3" t="str">
        <f t="shared" si="542"/>
        <v/>
      </c>
      <c r="AA2806" s="3" t="str">
        <f t="shared" si="543"/>
        <v/>
      </c>
      <c r="AB2806" s="249" t="str">
        <f t="shared" si="544"/>
        <v/>
      </c>
      <c r="AC2806" s="3" t="str">
        <f t="shared" si="545"/>
        <v/>
      </c>
      <c r="AD2806" s="5" t="str">
        <f t="shared" si="548"/>
        <v/>
      </c>
      <c r="AE2806" s="3" t="str">
        <f t="shared" si="546"/>
        <v/>
      </c>
      <c r="AF2806" s="3"/>
      <c r="AH2806">
        <f>MATCH(ROUND(M2806,0)&amp;ROUND(N2806,0),樣點!N:N,0)</f>
        <v>2031</v>
      </c>
      <c r="AI2806" s="5">
        <f t="shared" si="547"/>
        <v>5.5555560393258929E-3</v>
      </c>
    </row>
    <row r="2807" spans="3:35">
      <c r="C2807" s="246" t="s">
        <v>1138</v>
      </c>
      <c r="D2807" s="246" t="s">
        <v>1208</v>
      </c>
      <c r="E2807" s="246" t="s">
        <v>1223</v>
      </c>
      <c r="F2807" s="246" t="s">
        <v>1224</v>
      </c>
      <c r="G2807" s="246">
        <v>2019</v>
      </c>
      <c r="H2807" s="246">
        <v>5</v>
      </c>
      <c r="I2807" s="246">
        <v>24</v>
      </c>
      <c r="J2807" s="246">
        <v>1</v>
      </c>
      <c r="K2807" s="246" t="s">
        <v>1225</v>
      </c>
      <c r="L2807" s="247">
        <v>5</v>
      </c>
      <c r="M2807" s="246">
        <v>329219</v>
      </c>
      <c r="N2807" s="246">
        <v>2698354</v>
      </c>
      <c r="O2807" s="246">
        <v>10</v>
      </c>
      <c r="P2807" s="246">
        <v>3</v>
      </c>
      <c r="Q2807" s="246">
        <v>0</v>
      </c>
      <c r="R2807" s="246"/>
      <c r="S2807" s="246" t="s">
        <v>90</v>
      </c>
      <c r="T2807" s="246" t="s">
        <v>26</v>
      </c>
      <c r="U2807" s="246"/>
      <c r="V2807" t="str">
        <f>INDEX(樣區!H:H,MATCH(F2807,樣區!E:E,0))</f>
        <v>3月,5月</v>
      </c>
      <c r="W2807" s="3" t="str">
        <f t="shared" si="539"/>
        <v>Y</v>
      </c>
      <c r="X2807" s="3" t="str">
        <f t="shared" si="540"/>
        <v/>
      </c>
      <c r="Y2807" s="3" t="str">
        <f t="shared" si="541"/>
        <v>時間太晚</v>
      </c>
      <c r="Z2807" s="3" t="str">
        <f t="shared" si="542"/>
        <v/>
      </c>
      <c r="AA2807" s="3" t="str">
        <f t="shared" si="543"/>
        <v/>
      </c>
      <c r="AB2807" s="249" t="str">
        <f t="shared" si="544"/>
        <v/>
      </c>
      <c r="AC2807" s="3" t="str">
        <f t="shared" si="545"/>
        <v/>
      </c>
      <c r="AD2807" s="5" t="str">
        <f t="shared" si="548"/>
        <v/>
      </c>
      <c r="AE2807" s="3" t="str">
        <f t="shared" si="546"/>
        <v/>
      </c>
      <c r="AF2807" s="3"/>
      <c r="AH2807">
        <f>MATCH(ROUND(M2807,0)&amp;ROUND(N2807,0),樣點!N:N,0)</f>
        <v>2032</v>
      </c>
      <c r="AI2807" s="5">
        <f t="shared" si="547"/>
        <v>9.7222219919785857E-3</v>
      </c>
    </row>
    <row r="2808" spans="3:35">
      <c r="C2808" s="246" t="s">
        <v>1138</v>
      </c>
      <c r="D2808" s="246" t="s">
        <v>1208</v>
      </c>
      <c r="E2808" s="246" t="s">
        <v>1223</v>
      </c>
      <c r="F2808" s="246" t="s">
        <v>1224</v>
      </c>
      <c r="G2808" s="246">
        <v>2019</v>
      </c>
      <c r="H2808" s="246">
        <v>5</v>
      </c>
      <c r="I2808" s="246">
        <v>24</v>
      </c>
      <c r="J2808" s="246">
        <v>1</v>
      </c>
      <c r="K2808" s="246" t="s">
        <v>1225</v>
      </c>
      <c r="L2808" s="247">
        <v>6</v>
      </c>
      <c r="M2808" s="246">
        <v>329014</v>
      </c>
      <c r="N2808" s="246">
        <v>2698519</v>
      </c>
      <c r="O2808" s="246">
        <v>10</v>
      </c>
      <c r="P2808" s="246">
        <v>17</v>
      </c>
      <c r="Q2808" s="246">
        <v>0</v>
      </c>
      <c r="R2808" s="246"/>
      <c r="S2808" s="246" t="s">
        <v>90</v>
      </c>
      <c r="T2808" s="246" t="s">
        <v>26</v>
      </c>
      <c r="U2808" s="246"/>
      <c r="V2808" t="str">
        <f>INDEX(樣區!H:H,MATCH(F2808,樣區!E:E,0))</f>
        <v>3月,5月</v>
      </c>
      <c r="W2808" s="3" t="str">
        <f t="shared" si="539"/>
        <v>Y</v>
      </c>
      <c r="X2808" s="3" t="str">
        <f t="shared" si="540"/>
        <v/>
      </c>
      <c r="Y2808" s="3" t="str">
        <f t="shared" si="541"/>
        <v>時間太晚</v>
      </c>
      <c r="Z2808" s="3" t="str">
        <f t="shared" si="542"/>
        <v/>
      </c>
      <c r="AA2808" s="3" t="str">
        <f t="shared" si="543"/>
        <v/>
      </c>
      <c r="AB2808" s="249" t="str">
        <f t="shared" si="544"/>
        <v/>
      </c>
      <c r="AC2808" s="3" t="str">
        <f t="shared" si="545"/>
        <v/>
      </c>
      <c r="AD2808" s="5" t="str">
        <f t="shared" si="548"/>
        <v/>
      </c>
      <c r="AE2808" s="3" t="str">
        <f t="shared" si="546"/>
        <v/>
      </c>
      <c r="AF2808" s="3"/>
      <c r="AH2808">
        <f>MATCH(ROUND(M2808,0)&amp;ROUND(N2808,0),樣點!N:N,0)</f>
        <v>2033</v>
      </c>
      <c r="AI2808" s="5" t="str">
        <f t="shared" si="547"/>
        <v/>
      </c>
    </row>
    <row r="2809" spans="3:35">
      <c r="C2809" s="246" t="s">
        <v>1138</v>
      </c>
      <c r="D2809" s="246" t="s">
        <v>1208</v>
      </c>
      <c r="E2809" s="246" t="s">
        <v>1227</v>
      </c>
      <c r="F2809" s="246" t="s">
        <v>1228</v>
      </c>
      <c r="G2809" s="246">
        <v>2019</v>
      </c>
      <c r="H2809" s="246">
        <v>5</v>
      </c>
      <c r="I2809" s="246">
        <v>30</v>
      </c>
      <c r="J2809" s="246">
        <v>1</v>
      </c>
      <c r="K2809" s="246" t="s">
        <v>1229</v>
      </c>
      <c r="L2809" s="247">
        <v>1</v>
      </c>
      <c r="M2809" s="246">
        <v>327015</v>
      </c>
      <c r="N2809" s="246">
        <v>2691442</v>
      </c>
      <c r="O2809" s="246">
        <v>10</v>
      </c>
      <c r="P2809" s="246">
        <v>58</v>
      </c>
      <c r="Q2809" s="246">
        <v>0</v>
      </c>
      <c r="R2809" s="246"/>
      <c r="S2809" s="246" t="s">
        <v>90</v>
      </c>
      <c r="T2809" s="246" t="s">
        <v>26</v>
      </c>
      <c r="U2809" s="246" t="s">
        <v>1230</v>
      </c>
      <c r="V2809" t="str">
        <f>INDEX(樣區!H:H,MATCH(F2809,樣區!E:E,0))</f>
        <v>3月,5月</v>
      </c>
      <c r="W2809" s="3" t="str">
        <f t="shared" si="539"/>
        <v>N</v>
      </c>
      <c r="X2809" s="3" t="str">
        <f t="shared" si="540"/>
        <v/>
      </c>
      <c r="Y2809" s="3" t="str">
        <f t="shared" si="541"/>
        <v>時間太晚</v>
      </c>
      <c r="Z2809" s="3" t="str">
        <f t="shared" si="542"/>
        <v/>
      </c>
      <c r="AA2809" s="3" t="str">
        <f t="shared" si="543"/>
        <v/>
      </c>
      <c r="AB2809" s="2" t="str">
        <f t="shared" si="544"/>
        <v/>
      </c>
      <c r="AC2809" s="3" t="str">
        <f t="shared" si="545"/>
        <v/>
      </c>
      <c r="AD2809" s="5" t="str">
        <f>IF(ISBLANK(O2809),"需記錄時間",IFERROR(IF((AI2809-TIME(0,5,59))&lt;0,"需計滿6分鍾",""),""))</f>
        <v/>
      </c>
      <c r="AE2809" s="3" t="str">
        <f t="shared" si="546"/>
        <v/>
      </c>
      <c r="AF2809" s="3"/>
      <c r="AH2809" t="e">
        <f>MATCH(ROUND(M2809,0)&amp;ROUND(N2809,0),樣點!N:N,0)</f>
        <v>#N/A</v>
      </c>
      <c r="AI2809" s="5">
        <f t="shared" si="547"/>
        <v>5.555555981118232E-3</v>
      </c>
    </row>
    <row r="2810" spans="3:35">
      <c r="C2810" s="246" t="s">
        <v>1138</v>
      </c>
      <c r="D2810" s="246" t="s">
        <v>1208</v>
      </c>
      <c r="E2810" s="246" t="s">
        <v>1227</v>
      </c>
      <c r="F2810" s="246" t="s">
        <v>1228</v>
      </c>
      <c r="G2810" s="246">
        <v>2019</v>
      </c>
      <c r="H2810" s="246">
        <v>5</v>
      </c>
      <c r="I2810" s="246">
        <v>30</v>
      </c>
      <c r="J2810" s="246">
        <v>1</v>
      </c>
      <c r="K2810" s="246" t="s">
        <v>1229</v>
      </c>
      <c r="L2810" s="247">
        <v>2</v>
      </c>
      <c r="M2810" s="246">
        <v>326986</v>
      </c>
      <c r="N2810" s="246">
        <v>2691626</v>
      </c>
      <c r="O2810" s="246">
        <v>10</v>
      </c>
      <c r="P2810" s="246">
        <v>50</v>
      </c>
      <c r="Q2810" s="246">
        <v>0</v>
      </c>
      <c r="R2810" s="246"/>
      <c r="S2810" s="246" t="s">
        <v>90</v>
      </c>
      <c r="T2810" s="246" t="s">
        <v>26</v>
      </c>
      <c r="U2810" s="246"/>
      <c r="V2810" t="str">
        <f>INDEX(樣區!H:H,MATCH(F2810,樣區!E:E,0))</f>
        <v>3月,5月</v>
      </c>
      <c r="W2810" s="3" t="str">
        <f t="shared" si="539"/>
        <v>Y</v>
      </c>
      <c r="X2810" s="3" t="str">
        <f t="shared" si="540"/>
        <v/>
      </c>
      <c r="Y2810" s="3" t="str">
        <f t="shared" si="541"/>
        <v>時間太晚</v>
      </c>
      <c r="Z2810" s="3" t="str">
        <f t="shared" si="542"/>
        <v/>
      </c>
      <c r="AA2810" s="3" t="str">
        <f t="shared" si="543"/>
        <v/>
      </c>
      <c r="AB2810" s="249" t="str">
        <f t="shared" si="544"/>
        <v/>
      </c>
      <c r="AC2810" s="3" t="str">
        <f t="shared" si="545"/>
        <v/>
      </c>
      <c r="AD2810" s="5" t="str">
        <f t="shared" ref="AD2810:AD2820" si="549">IF(ISBLANK(O2810),"需記錄時間",IFERROR(IF((AI2810-TIME(0,5,59))&lt;0,"需計滿6分鐘",""),""))</f>
        <v/>
      </c>
      <c r="AE2810" s="3" t="str">
        <f t="shared" si="546"/>
        <v/>
      </c>
      <c r="AF2810" s="3"/>
      <c r="AH2810">
        <f>MATCH(ROUND(M2810,0)&amp;ROUND(N2810,0),樣點!N:N,0)</f>
        <v>2035</v>
      </c>
      <c r="AI2810" s="5">
        <f t="shared" si="547"/>
        <v>7.6388880261220038E-3</v>
      </c>
    </row>
    <row r="2811" spans="3:35">
      <c r="C2811" s="246" t="s">
        <v>1138</v>
      </c>
      <c r="D2811" s="246" t="s">
        <v>1208</v>
      </c>
      <c r="E2811" s="246" t="s">
        <v>1227</v>
      </c>
      <c r="F2811" s="246" t="s">
        <v>1228</v>
      </c>
      <c r="G2811" s="246">
        <v>2019</v>
      </c>
      <c r="H2811" s="246">
        <v>5</v>
      </c>
      <c r="I2811" s="246">
        <v>30</v>
      </c>
      <c r="J2811" s="246">
        <v>1</v>
      </c>
      <c r="K2811" s="246" t="s">
        <v>1229</v>
      </c>
      <c r="L2811" s="247">
        <v>3</v>
      </c>
      <c r="M2811" s="246">
        <v>326817</v>
      </c>
      <c r="N2811" s="246">
        <v>2691533</v>
      </c>
      <c r="O2811" s="246">
        <v>10</v>
      </c>
      <c r="P2811" s="246">
        <v>39</v>
      </c>
      <c r="Q2811" s="246">
        <v>0</v>
      </c>
      <c r="R2811" s="246"/>
      <c r="S2811" s="246" t="s">
        <v>90</v>
      </c>
      <c r="T2811" s="246" t="s">
        <v>26</v>
      </c>
      <c r="U2811" s="246" t="s">
        <v>31</v>
      </c>
      <c r="V2811" t="str">
        <f>INDEX(樣區!H:H,MATCH(F2811,樣區!E:E,0))</f>
        <v>3月,5月</v>
      </c>
      <c r="W2811" s="3" t="str">
        <f t="shared" si="539"/>
        <v>Y</v>
      </c>
      <c r="X2811" s="3" t="str">
        <f t="shared" si="540"/>
        <v/>
      </c>
      <c r="Y2811" s="3" t="str">
        <f t="shared" si="541"/>
        <v>時間太晚</v>
      </c>
      <c r="Z2811" s="3" t="str">
        <f t="shared" si="542"/>
        <v/>
      </c>
      <c r="AA2811" s="3" t="str">
        <f t="shared" si="543"/>
        <v/>
      </c>
      <c r="AB2811" s="249" t="str">
        <f t="shared" si="544"/>
        <v/>
      </c>
      <c r="AC2811" s="3" t="str">
        <f t="shared" si="545"/>
        <v/>
      </c>
      <c r="AD2811" s="5" t="str">
        <f t="shared" si="549"/>
        <v/>
      </c>
      <c r="AE2811" s="3" t="str">
        <f t="shared" si="546"/>
        <v/>
      </c>
      <c r="AF2811" s="3"/>
      <c r="AH2811">
        <f>MATCH(ROUND(M2811,0)&amp;ROUND(N2811,0),樣點!N:N,0)</f>
        <v>2036</v>
      </c>
      <c r="AI2811" s="5">
        <f t="shared" si="547"/>
        <v>7.6388889574445784E-3</v>
      </c>
    </row>
    <row r="2812" spans="3:35">
      <c r="C2812" s="246" t="s">
        <v>1138</v>
      </c>
      <c r="D2812" s="246" t="s">
        <v>1208</v>
      </c>
      <c r="E2812" s="246" t="s">
        <v>1227</v>
      </c>
      <c r="F2812" s="246" t="s">
        <v>1228</v>
      </c>
      <c r="G2812" s="246">
        <v>2019</v>
      </c>
      <c r="H2812" s="246">
        <v>5</v>
      </c>
      <c r="I2812" s="246">
        <v>30</v>
      </c>
      <c r="J2812" s="246">
        <v>1</v>
      </c>
      <c r="K2812" s="246" t="s">
        <v>1229</v>
      </c>
      <c r="L2812" s="247">
        <v>4</v>
      </c>
      <c r="M2812" s="246">
        <v>326452</v>
      </c>
      <c r="N2812" s="246">
        <v>2691346</v>
      </c>
      <c r="O2812" s="246">
        <v>10</v>
      </c>
      <c r="P2812" s="246">
        <v>28</v>
      </c>
      <c r="Q2812" s="246">
        <v>0</v>
      </c>
      <c r="R2812" s="246"/>
      <c r="S2812" s="246" t="s">
        <v>90</v>
      </c>
      <c r="T2812" s="246" t="s">
        <v>26</v>
      </c>
      <c r="U2812" s="246"/>
      <c r="V2812" t="str">
        <f>INDEX(樣區!H:H,MATCH(F2812,樣區!E:E,0))</f>
        <v>3月,5月</v>
      </c>
      <c r="W2812" s="3" t="str">
        <f t="shared" si="539"/>
        <v>Y</v>
      </c>
      <c r="X2812" s="3" t="str">
        <f t="shared" si="540"/>
        <v/>
      </c>
      <c r="Y2812" s="3" t="str">
        <f t="shared" si="541"/>
        <v>時間太晚</v>
      </c>
      <c r="Z2812" s="3" t="str">
        <f t="shared" si="542"/>
        <v/>
      </c>
      <c r="AA2812" s="3" t="str">
        <f t="shared" si="543"/>
        <v/>
      </c>
      <c r="AB2812" s="249" t="str">
        <f t="shared" si="544"/>
        <v/>
      </c>
      <c r="AC2812" s="3" t="str">
        <f t="shared" si="545"/>
        <v/>
      </c>
      <c r="AD2812" s="5" t="str">
        <f t="shared" si="549"/>
        <v/>
      </c>
      <c r="AE2812" s="3" t="str">
        <f t="shared" si="546"/>
        <v/>
      </c>
      <c r="AF2812" s="3"/>
      <c r="AH2812">
        <f>MATCH(ROUND(M2812,0)&amp;ROUND(N2812,0),樣點!N:N,0)</f>
        <v>2037</v>
      </c>
      <c r="AI2812" s="5">
        <f t="shared" si="547"/>
        <v>1.2500000011641532E-2</v>
      </c>
    </row>
    <row r="2813" spans="3:35">
      <c r="C2813" s="246" t="s">
        <v>1138</v>
      </c>
      <c r="D2813" s="246" t="s">
        <v>1208</v>
      </c>
      <c r="E2813" s="246" t="s">
        <v>1227</v>
      </c>
      <c r="F2813" s="246" t="s">
        <v>1228</v>
      </c>
      <c r="G2813" s="246">
        <v>2019</v>
      </c>
      <c r="H2813" s="246">
        <v>5</v>
      </c>
      <c r="I2813" s="246">
        <v>30</v>
      </c>
      <c r="J2813" s="246">
        <v>1</v>
      </c>
      <c r="K2813" s="246" t="s">
        <v>1229</v>
      </c>
      <c r="L2813" s="247">
        <v>5</v>
      </c>
      <c r="M2813" s="246">
        <v>326227</v>
      </c>
      <c r="N2813" s="246">
        <v>2691222</v>
      </c>
      <c r="O2813" s="246">
        <v>10</v>
      </c>
      <c r="P2813" s="246">
        <v>10</v>
      </c>
      <c r="Q2813" s="246">
        <v>0</v>
      </c>
      <c r="R2813" s="246"/>
      <c r="S2813" s="246" t="s">
        <v>90</v>
      </c>
      <c r="T2813" s="246" t="s">
        <v>26</v>
      </c>
      <c r="U2813" s="246" t="s">
        <v>50</v>
      </c>
      <c r="V2813" t="str">
        <f>INDEX(樣區!H:H,MATCH(F2813,樣區!E:E,0))</f>
        <v>3月,5月</v>
      </c>
      <c r="W2813" s="3" t="str">
        <f t="shared" si="539"/>
        <v>Y</v>
      </c>
      <c r="X2813" s="3" t="str">
        <f t="shared" si="540"/>
        <v/>
      </c>
      <c r="Y2813" s="3" t="str">
        <f t="shared" si="541"/>
        <v>時間太晚</v>
      </c>
      <c r="Z2813" s="3" t="str">
        <f t="shared" si="542"/>
        <v/>
      </c>
      <c r="AA2813" s="3" t="str">
        <f t="shared" si="543"/>
        <v/>
      </c>
      <c r="AB2813" s="249" t="str">
        <f t="shared" si="544"/>
        <v/>
      </c>
      <c r="AC2813" s="3" t="str">
        <f t="shared" si="545"/>
        <v/>
      </c>
      <c r="AD2813" s="5" t="str">
        <f t="shared" si="549"/>
        <v/>
      </c>
      <c r="AE2813" s="3" t="str">
        <f t="shared" si="546"/>
        <v/>
      </c>
      <c r="AF2813" s="3"/>
      <c r="AH2813">
        <f>MATCH(ROUND(M2813,0)&amp;ROUND(N2813,0),樣點!N:N,0)</f>
        <v>2038</v>
      </c>
      <c r="AI2813" s="5">
        <f t="shared" si="547"/>
        <v>1.9444445031695068E-2</v>
      </c>
    </row>
    <row r="2814" spans="3:35">
      <c r="C2814" s="246" t="s">
        <v>1138</v>
      </c>
      <c r="D2814" s="246" t="s">
        <v>1208</v>
      </c>
      <c r="E2814" s="246" t="s">
        <v>1227</v>
      </c>
      <c r="F2814" s="246" t="s">
        <v>1228</v>
      </c>
      <c r="G2814" s="246">
        <v>2019</v>
      </c>
      <c r="H2814" s="246">
        <v>5</v>
      </c>
      <c r="I2814" s="246">
        <v>30</v>
      </c>
      <c r="J2814" s="246">
        <v>1</v>
      </c>
      <c r="K2814" s="246" t="s">
        <v>1229</v>
      </c>
      <c r="L2814" s="247">
        <v>6</v>
      </c>
      <c r="M2814" s="246">
        <v>326197</v>
      </c>
      <c r="N2814" s="246">
        <v>2691499</v>
      </c>
      <c r="O2814" s="246">
        <v>9</v>
      </c>
      <c r="P2814" s="246">
        <v>42</v>
      </c>
      <c r="Q2814" s="246">
        <v>2</v>
      </c>
      <c r="R2814" s="246" t="s">
        <v>43</v>
      </c>
      <c r="S2814" s="246" t="s">
        <v>44</v>
      </c>
      <c r="T2814" s="246" t="s">
        <v>31</v>
      </c>
      <c r="U2814" s="246" t="s">
        <v>61</v>
      </c>
      <c r="V2814" t="str">
        <f>INDEX(樣區!H:H,MATCH(F2814,樣區!E:E,0))</f>
        <v>3月,5月</v>
      </c>
      <c r="W2814" s="3" t="str">
        <f t="shared" si="539"/>
        <v>Y</v>
      </c>
      <c r="X2814" s="3" t="str">
        <f t="shared" si="540"/>
        <v/>
      </c>
      <c r="Y2814" s="3" t="str">
        <f t="shared" si="541"/>
        <v/>
      </c>
      <c r="Z2814" s="3" t="str">
        <f t="shared" si="542"/>
        <v/>
      </c>
      <c r="AA2814" s="3" t="str">
        <f t="shared" si="543"/>
        <v/>
      </c>
      <c r="AB2814" s="249" t="str">
        <f t="shared" si="544"/>
        <v/>
      </c>
      <c r="AC2814" s="3" t="str">
        <f t="shared" si="545"/>
        <v/>
      </c>
      <c r="AD2814" s="5" t="str">
        <f t="shared" si="549"/>
        <v/>
      </c>
      <c r="AE2814" s="3" t="str">
        <f t="shared" si="546"/>
        <v/>
      </c>
      <c r="AF2814" s="3"/>
      <c r="AH2814">
        <f>MATCH(ROUND(M2814,0)&amp;ROUND(N2814,0),樣點!N:N,0)</f>
        <v>2039</v>
      </c>
      <c r="AI2814" s="5" t="str">
        <f t="shared" si="547"/>
        <v/>
      </c>
    </row>
    <row r="2815" spans="3:35">
      <c r="C2815" s="246" t="s">
        <v>1138</v>
      </c>
      <c r="D2815" s="246" t="s">
        <v>1208</v>
      </c>
      <c r="E2815" s="246" t="s">
        <v>1231</v>
      </c>
      <c r="F2815" s="246" t="s">
        <v>1232</v>
      </c>
      <c r="G2815" s="246">
        <v>2019</v>
      </c>
      <c r="H2815" s="246">
        <v>5</v>
      </c>
      <c r="I2815" s="246">
        <v>29</v>
      </c>
      <c r="J2815" s="246">
        <v>1</v>
      </c>
      <c r="K2815" s="246" t="s">
        <v>1233</v>
      </c>
      <c r="L2815" s="247">
        <v>1</v>
      </c>
      <c r="M2815" s="246">
        <v>327471</v>
      </c>
      <c r="N2815" s="246">
        <v>2710951</v>
      </c>
      <c r="O2815" s="246">
        <v>9</v>
      </c>
      <c r="P2815" s="246">
        <v>30</v>
      </c>
      <c r="Q2815" s="246">
        <v>0</v>
      </c>
      <c r="R2815" s="246"/>
      <c r="S2815" s="246" t="s">
        <v>90</v>
      </c>
      <c r="T2815" s="246" t="s">
        <v>26</v>
      </c>
      <c r="U2815" s="246" t="s">
        <v>230</v>
      </c>
      <c r="V2815" t="str">
        <f>INDEX(樣區!H:H,MATCH(F2815,樣區!E:E,0))</f>
        <v>3月,5月</v>
      </c>
      <c r="W2815" s="3" t="str">
        <f t="shared" si="539"/>
        <v>Y</v>
      </c>
      <c r="X2815" s="3" t="str">
        <f t="shared" si="540"/>
        <v/>
      </c>
      <c r="Y2815" s="3" t="str">
        <f t="shared" si="541"/>
        <v/>
      </c>
      <c r="Z2815" s="3" t="str">
        <f t="shared" si="542"/>
        <v/>
      </c>
      <c r="AA2815" s="3" t="str">
        <f t="shared" si="543"/>
        <v/>
      </c>
      <c r="AB2815" s="249" t="str">
        <f t="shared" si="544"/>
        <v/>
      </c>
      <c r="AC2815" s="3" t="str">
        <f t="shared" si="545"/>
        <v/>
      </c>
      <c r="AD2815" s="5" t="str">
        <f t="shared" si="549"/>
        <v/>
      </c>
      <c r="AE2815" s="3" t="str">
        <f t="shared" si="546"/>
        <v/>
      </c>
      <c r="AF2815" s="3"/>
      <c r="AH2815">
        <f>MATCH(ROUND(M2815,0)&amp;ROUND(N2815,0),樣點!N:N,0)</f>
        <v>2040</v>
      </c>
      <c r="AI2815" s="5">
        <f t="shared" si="547"/>
        <v>6.9444439723156393E-3</v>
      </c>
    </row>
    <row r="2816" spans="3:35">
      <c r="C2816" s="246" t="s">
        <v>1138</v>
      </c>
      <c r="D2816" s="246" t="s">
        <v>1208</v>
      </c>
      <c r="E2816" s="246" t="s">
        <v>1231</v>
      </c>
      <c r="F2816" s="246" t="s">
        <v>1232</v>
      </c>
      <c r="G2816" s="246">
        <v>2019</v>
      </c>
      <c r="H2816" s="246">
        <v>5</v>
      </c>
      <c r="I2816" s="246">
        <v>29</v>
      </c>
      <c r="J2816" s="246">
        <v>1</v>
      </c>
      <c r="K2816" s="246" t="s">
        <v>1233</v>
      </c>
      <c r="L2816" s="247">
        <v>2</v>
      </c>
      <c r="M2816" s="246">
        <v>327302</v>
      </c>
      <c r="N2816" s="246">
        <v>2711134</v>
      </c>
      <c r="O2816" s="246">
        <v>9</v>
      </c>
      <c r="P2816" s="246">
        <v>40</v>
      </c>
      <c r="Q2816" s="246">
        <v>0</v>
      </c>
      <c r="R2816" s="246"/>
      <c r="S2816" s="246" t="s">
        <v>90</v>
      </c>
      <c r="T2816" s="246" t="s">
        <v>26</v>
      </c>
      <c r="U2816" s="246" t="s">
        <v>50</v>
      </c>
      <c r="V2816" t="str">
        <f>INDEX(樣區!H:H,MATCH(F2816,樣區!E:E,0))</f>
        <v>3月,5月</v>
      </c>
      <c r="W2816" s="3" t="str">
        <f t="shared" si="539"/>
        <v>Y</v>
      </c>
      <c r="X2816" s="3" t="str">
        <f t="shared" si="540"/>
        <v/>
      </c>
      <c r="Y2816" s="3" t="str">
        <f t="shared" si="541"/>
        <v/>
      </c>
      <c r="Z2816" s="3" t="str">
        <f t="shared" si="542"/>
        <v/>
      </c>
      <c r="AA2816" s="3" t="str">
        <f t="shared" si="543"/>
        <v/>
      </c>
      <c r="AB2816" s="249" t="str">
        <f t="shared" si="544"/>
        <v/>
      </c>
      <c r="AC2816" s="3" t="str">
        <f t="shared" si="545"/>
        <v/>
      </c>
      <c r="AD2816" s="5" t="str">
        <f t="shared" si="549"/>
        <v/>
      </c>
      <c r="AE2816" s="3" t="str">
        <f t="shared" si="546"/>
        <v/>
      </c>
      <c r="AF2816" s="3"/>
      <c r="AH2816">
        <f>MATCH(ROUND(M2816,0)&amp;ROUND(N2816,0),樣點!N:N,0)</f>
        <v>2041</v>
      </c>
      <c r="AI2816" s="5">
        <f t="shared" si="547"/>
        <v>5.555555981118232E-3</v>
      </c>
    </row>
    <row r="2817" spans="3:35">
      <c r="C2817" s="246" t="s">
        <v>1138</v>
      </c>
      <c r="D2817" s="246" t="s">
        <v>1208</v>
      </c>
      <c r="E2817" s="246" t="s">
        <v>1231</v>
      </c>
      <c r="F2817" s="246" t="s">
        <v>1232</v>
      </c>
      <c r="G2817" s="246">
        <v>2019</v>
      </c>
      <c r="H2817" s="246">
        <v>5</v>
      </c>
      <c r="I2817" s="246">
        <v>29</v>
      </c>
      <c r="J2817" s="246">
        <v>1</v>
      </c>
      <c r="K2817" s="246" t="s">
        <v>1233</v>
      </c>
      <c r="L2817" s="247">
        <v>3</v>
      </c>
      <c r="M2817" s="246">
        <v>327132</v>
      </c>
      <c r="N2817" s="246">
        <v>2711226</v>
      </c>
      <c r="O2817" s="246">
        <v>9</v>
      </c>
      <c r="P2817" s="246">
        <v>48</v>
      </c>
      <c r="Q2817" s="246">
        <v>0</v>
      </c>
      <c r="R2817" s="246"/>
      <c r="S2817" s="246" t="s">
        <v>90</v>
      </c>
      <c r="T2817" s="246" t="s">
        <v>26</v>
      </c>
      <c r="U2817" s="246"/>
      <c r="V2817" t="str">
        <f>INDEX(樣區!H:H,MATCH(F2817,樣區!E:E,0))</f>
        <v>3月,5月</v>
      </c>
      <c r="W2817" s="3" t="str">
        <f t="shared" si="539"/>
        <v>Y</v>
      </c>
      <c r="X2817" s="3" t="str">
        <f t="shared" si="540"/>
        <v/>
      </c>
      <c r="Y2817" s="3" t="str">
        <f t="shared" si="541"/>
        <v/>
      </c>
      <c r="Z2817" s="3" t="str">
        <f t="shared" si="542"/>
        <v/>
      </c>
      <c r="AA2817" s="3" t="str">
        <f t="shared" si="543"/>
        <v/>
      </c>
      <c r="AB2817" s="249" t="str">
        <f t="shared" si="544"/>
        <v/>
      </c>
      <c r="AC2817" s="3" t="str">
        <f t="shared" si="545"/>
        <v/>
      </c>
      <c r="AD2817" s="5" t="str">
        <f t="shared" si="549"/>
        <v/>
      </c>
      <c r="AE2817" s="3" t="str">
        <f t="shared" si="546"/>
        <v/>
      </c>
      <c r="AF2817" s="3"/>
      <c r="AH2817">
        <f>MATCH(ROUND(M2817,0)&amp;ROUND(N2817,0),樣點!N:N,0)</f>
        <v>2042</v>
      </c>
      <c r="AI2817" s="5">
        <f t="shared" si="547"/>
        <v>6.2500000349245965E-3</v>
      </c>
    </row>
    <row r="2818" spans="3:35">
      <c r="C2818" s="246" t="s">
        <v>1138</v>
      </c>
      <c r="D2818" s="246" t="s">
        <v>1208</v>
      </c>
      <c r="E2818" s="246" t="s">
        <v>1231</v>
      </c>
      <c r="F2818" s="246" t="s">
        <v>1232</v>
      </c>
      <c r="G2818" s="246">
        <v>2019</v>
      </c>
      <c r="H2818" s="246">
        <v>5</v>
      </c>
      <c r="I2818" s="246">
        <v>29</v>
      </c>
      <c r="J2818" s="246">
        <v>1</v>
      </c>
      <c r="K2818" s="246" t="s">
        <v>1233</v>
      </c>
      <c r="L2818" s="247">
        <v>4</v>
      </c>
      <c r="M2818" s="246">
        <v>326964</v>
      </c>
      <c r="N2818" s="246">
        <v>2711071</v>
      </c>
      <c r="O2818" s="246">
        <v>9</v>
      </c>
      <c r="P2818" s="246">
        <v>57</v>
      </c>
      <c r="Q2818" s="246">
        <v>0</v>
      </c>
      <c r="R2818" s="246"/>
      <c r="S2818" s="246" t="s">
        <v>90</v>
      </c>
      <c r="T2818" s="246" t="s">
        <v>26</v>
      </c>
      <c r="U2818" s="246"/>
      <c r="V2818" t="str">
        <f>INDEX(樣區!H:H,MATCH(F2818,樣區!E:E,0))</f>
        <v>3月,5月</v>
      </c>
      <c r="W2818" s="3" t="str">
        <f t="shared" ref="W2818:W2881" si="550">IF(ISNUMBER(AH2818),"Y","N")</f>
        <v>Y</v>
      </c>
      <c r="X2818" s="3" t="str">
        <f t="shared" ref="X2818:X2881" si="551">IF(OR(ISBLANK(H2818),ISBLANK(I2818)),"需記錄日期","")</f>
        <v/>
      </c>
      <c r="Y2818" s="3" t="str">
        <f t="shared" ref="Y2818:Y2881" si="552">IF(O2818&gt;9,"時間太晚","")</f>
        <v/>
      </c>
      <c r="Z2818" s="3" t="str">
        <f t="shared" ref="Z2818:Z2881" si="553">IF(ISBLANK(Q2818),"需記錄數量",IF(Q2818&gt;2,"2隻以上，請記為猴群",""))</f>
        <v/>
      </c>
      <c r="AA2818" s="3" t="str">
        <f t="shared" ref="AA2818:AA2881" si="554">IF(OR(Q2818=1,Q2818=2),IF(ISTEXT(R2818),"","需記錄距離"),"")</f>
        <v/>
      </c>
      <c r="AB2818" s="249" t="str">
        <f t="shared" ref="AB2818:AB2881" si="555">IF(S2818="Y",IF(Q2818&lt;&gt;2,"有叫聲應為猴群",""),"")</f>
        <v/>
      </c>
      <c r="AC2818" s="3" t="str">
        <f t="shared" ref="AC2818:AC2881" si="556">IF(ISBLANK(T2818),"需記錄棲地類型",IF(LEN(T2818)&lt;&gt;2,"請填最主要的棲地類型，其餘的可在備注補充說明",""))</f>
        <v/>
      </c>
      <c r="AD2818" s="5" t="str">
        <f t="shared" si="549"/>
        <v/>
      </c>
      <c r="AE2818" s="3" t="str">
        <f t="shared" ref="AE2818:AE2881" si="557">IF(COUNTIF(U2818,"*搖樹*")=1,IF(Q2818&lt;&gt;2,"有搖樹行為應為猴群",""),"")</f>
        <v/>
      </c>
      <c r="AF2818" s="3"/>
      <c r="AH2818">
        <f>MATCH(ROUND(M2818,0)&amp;ROUND(N2818,0),樣點!N:N,0)</f>
        <v>2043</v>
      </c>
      <c r="AI2818" s="5">
        <f t="shared" ref="AI2818:AI2881" si="558">IF((F2819&amp;J2819)=(F2818&amp;J2818),ABS((DATE(G2819,H2819,I2819)&amp;TIME(O2819,P2819,0))-(DATE(G2818,H2818,I2818)&amp;TIME(O2818,P2818,0))),"")</f>
        <v>9.0277779963798821E-3</v>
      </c>
    </row>
    <row r="2819" spans="3:35">
      <c r="C2819" s="246" t="s">
        <v>1138</v>
      </c>
      <c r="D2819" s="246" t="s">
        <v>1208</v>
      </c>
      <c r="E2819" s="246" t="s">
        <v>1231</v>
      </c>
      <c r="F2819" s="246" t="s">
        <v>1232</v>
      </c>
      <c r="G2819" s="246">
        <v>2019</v>
      </c>
      <c r="H2819" s="246">
        <v>5</v>
      </c>
      <c r="I2819" s="246">
        <v>29</v>
      </c>
      <c r="J2819" s="246">
        <v>1</v>
      </c>
      <c r="K2819" s="246" t="s">
        <v>1233</v>
      </c>
      <c r="L2819" s="247">
        <v>5</v>
      </c>
      <c r="M2819" s="246">
        <v>326739</v>
      </c>
      <c r="N2819" s="246">
        <v>2710978</v>
      </c>
      <c r="O2819" s="246">
        <v>10</v>
      </c>
      <c r="P2819" s="246">
        <v>10</v>
      </c>
      <c r="Q2819" s="246">
        <v>0</v>
      </c>
      <c r="R2819" s="246"/>
      <c r="S2819" s="246" t="s">
        <v>90</v>
      </c>
      <c r="T2819" s="246" t="s">
        <v>26</v>
      </c>
      <c r="U2819" s="246" t="s">
        <v>30</v>
      </c>
      <c r="V2819" t="str">
        <f>INDEX(樣區!H:H,MATCH(F2819,樣區!E:E,0))</f>
        <v>3月,5月</v>
      </c>
      <c r="W2819" s="3" t="str">
        <f t="shared" si="550"/>
        <v>Y</v>
      </c>
      <c r="X2819" s="3" t="str">
        <f t="shared" si="551"/>
        <v/>
      </c>
      <c r="Y2819" s="3" t="str">
        <f t="shared" si="552"/>
        <v>時間太晚</v>
      </c>
      <c r="Z2819" s="3" t="str">
        <f t="shared" si="553"/>
        <v/>
      </c>
      <c r="AA2819" s="3" t="str">
        <f t="shared" si="554"/>
        <v/>
      </c>
      <c r="AB2819" s="249" t="str">
        <f t="shared" si="555"/>
        <v/>
      </c>
      <c r="AC2819" s="3" t="str">
        <f t="shared" si="556"/>
        <v/>
      </c>
      <c r="AD2819" s="5" t="str">
        <f t="shared" si="549"/>
        <v/>
      </c>
      <c r="AE2819" s="3" t="str">
        <f t="shared" si="557"/>
        <v/>
      </c>
      <c r="AF2819" s="3"/>
      <c r="AH2819">
        <f>MATCH(ROUND(M2819,0)&amp;ROUND(N2819,0),樣點!N:N,0)</f>
        <v>2044</v>
      </c>
      <c r="AI2819" s="5">
        <f t="shared" si="558"/>
        <v>6.9444439723156393E-3</v>
      </c>
    </row>
    <row r="2820" spans="3:35">
      <c r="C2820" s="246" t="s">
        <v>1138</v>
      </c>
      <c r="D2820" s="246" t="s">
        <v>1208</v>
      </c>
      <c r="E2820" s="246" t="s">
        <v>1231</v>
      </c>
      <c r="F2820" s="246" t="s">
        <v>1232</v>
      </c>
      <c r="G2820" s="246">
        <v>2019</v>
      </c>
      <c r="H2820" s="246">
        <v>5</v>
      </c>
      <c r="I2820" s="246">
        <v>29</v>
      </c>
      <c r="J2820" s="246">
        <v>1</v>
      </c>
      <c r="K2820" s="246" t="s">
        <v>1233</v>
      </c>
      <c r="L2820" s="247">
        <v>6</v>
      </c>
      <c r="M2820" s="246">
        <v>326457</v>
      </c>
      <c r="N2820" s="246">
        <v>2711099</v>
      </c>
      <c r="O2820" s="246">
        <v>10</v>
      </c>
      <c r="P2820" s="246">
        <v>20</v>
      </c>
      <c r="Q2820" s="246">
        <v>0</v>
      </c>
      <c r="R2820" s="246"/>
      <c r="S2820" s="246" t="s">
        <v>90</v>
      </c>
      <c r="T2820" s="246" t="s">
        <v>26</v>
      </c>
      <c r="U2820" s="246"/>
      <c r="V2820" t="str">
        <f>INDEX(樣區!H:H,MATCH(F2820,樣區!E:E,0))</f>
        <v>3月,5月</v>
      </c>
      <c r="W2820" s="3" t="str">
        <f t="shared" si="550"/>
        <v>Y</v>
      </c>
      <c r="X2820" s="3" t="str">
        <f t="shared" si="551"/>
        <v/>
      </c>
      <c r="Y2820" s="3" t="str">
        <f t="shared" si="552"/>
        <v>時間太晚</v>
      </c>
      <c r="Z2820" s="3" t="str">
        <f t="shared" si="553"/>
        <v/>
      </c>
      <c r="AA2820" s="3" t="str">
        <f t="shared" si="554"/>
        <v/>
      </c>
      <c r="AB2820" s="249" t="str">
        <f t="shared" si="555"/>
        <v/>
      </c>
      <c r="AC2820" s="3" t="str">
        <f t="shared" si="556"/>
        <v/>
      </c>
      <c r="AD2820" s="5" t="str">
        <f t="shared" si="549"/>
        <v/>
      </c>
      <c r="AE2820" s="3" t="str">
        <f t="shared" si="557"/>
        <v/>
      </c>
      <c r="AF2820" s="3"/>
      <c r="AH2820">
        <f>MATCH(ROUND(M2820,0)&amp;ROUND(N2820,0),樣點!N:N,0)</f>
        <v>2045</v>
      </c>
      <c r="AI2820" s="5" t="str">
        <f t="shared" si="558"/>
        <v/>
      </c>
    </row>
    <row r="2821" spans="3:35">
      <c r="C2821" s="246" t="s">
        <v>1138</v>
      </c>
      <c r="D2821" s="246" t="s">
        <v>1208</v>
      </c>
      <c r="E2821" s="246" t="s">
        <v>1234</v>
      </c>
      <c r="F2821" s="246" t="s">
        <v>1235</v>
      </c>
      <c r="G2821" s="246">
        <v>2019</v>
      </c>
      <c r="H2821" s="246">
        <v>5</v>
      </c>
      <c r="I2821" s="246">
        <v>29</v>
      </c>
      <c r="J2821" s="246">
        <v>1</v>
      </c>
      <c r="K2821" s="246" t="s">
        <v>1236</v>
      </c>
      <c r="L2821" s="247">
        <v>1</v>
      </c>
      <c r="M2821" s="246">
        <v>321166</v>
      </c>
      <c r="N2821" s="246">
        <v>2702419</v>
      </c>
      <c r="O2821" s="246">
        <v>10</v>
      </c>
      <c r="P2821" s="246">
        <v>17</v>
      </c>
      <c r="Q2821" s="246">
        <v>0</v>
      </c>
      <c r="R2821" s="246"/>
      <c r="S2821" s="246" t="s">
        <v>90</v>
      </c>
      <c r="T2821" s="246" t="s">
        <v>26</v>
      </c>
      <c r="U2821" s="246" t="s">
        <v>1237</v>
      </c>
      <c r="V2821" t="str">
        <f>INDEX(樣區!H:H,MATCH(F2821,樣區!E:E,0))</f>
        <v>3月,5月</v>
      </c>
      <c r="W2821" s="3" t="str">
        <f t="shared" si="550"/>
        <v>N</v>
      </c>
      <c r="X2821" s="3" t="str">
        <f t="shared" si="551"/>
        <v/>
      </c>
      <c r="Y2821" s="3" t="str">
        <f t="shared" si="552"/>
        <v>時間太晚</v>
      </c>
      <c r="Z2821" s="3" t="str">
        <f t="shared" si="553"/>
        <v/>
      </c>
      <c r="AA2821" s="3" t="str">
        <f t="shared" si="554"/>
        <v/>
      </c>
      <c r="AB2821" s="2" t="str">
        <f t="shared" si="555"/>
        <v/>
      </c>
      <c r="AC2821" s="3" t="str">
        <f t="shared" si="556"/>
        <v/>
      </c>
      <c r="AD2821" s="5" t="str">
        <f>IF(ISBLANK(O2821),"需記錄時間",IFERROR(IF((AI2821-TIME(0,5,59))&lt;0,"需計滿6分鍾",""),""))</f>
        <v/>
      </c>
      <c r="AE2821" s="3" t="str">
        <f t="shared" si="557"/>
        <v/>
      </c>
      <c r="AF2821" s="3"/>
      <c r="AH2821" t="e">
        <f>MATCH(ROUND(M2821,0)&amp;ROUND(N2821,0),樣點!N:N,0)</f>
        <v>#N/A</v>
      </c>
      <c r="AI2821" s="5">
        <f t="shared" si="558"/>
        <v>1.2500000011641532E-2</v>
      </c>
    </row>
    <row r="2822" spans="3:35">
      <c r="C2822" s="246" t="s">
        <v>1138</v>
      </c>
      <c r="D2822" s="246" t="s">
        <v>1208</v>
      </c>
      <c r="E2822" s="246" t="s">
        <v>1234</v>
      </c>
      <c r="F2822" s="246" t="s">
        <v>1235</v>
      </c>
      <c r="G2822" s="246">
        <v>2019</v>
      </c>
      <c r="H2822" s="246">
        <v>5</v>
      </c>
      <c r="I2822" s="246">
        <v>29</v>
      </c>
      <c r="J2822" s="246">
        <v>1</v>
      </c>
      <c r="K2822" s="246" t="s">
        <v>1236</v>
      </c>
      <c r="L2822" s="247">
        <v>2</v>
      </c>
      <c r="M2822" s="246">
        <v>321253</v>
      </c>
      <c r="N2822" s="246">
        <v>2702234</v>
      </c>
      <c r="O2822" s="246">
        <v>10</v>
      </c>
      <c r="P2822" s="246">
        <v>35</v>
      </c>
      <c r="Q2822" s="246">
        <v>0</v>
      </c>
      <c r="R2822" s="246"/>
      <c r="S2822" s="246" t="s">
        <v>90</v>
      </c>
      <c r="T2822" s="246" t="s">
        <v>26</v>
      </c>
      <c r="U2822" s="246" t="s">
        <v>1238</v>
      </c>
      <c r="V2822" t="str">
        <f>INDEX(樣區!H:H,MATCH(F2822,樣區!E:E,0))</f>
        <v>3月,5月</v>
      </c>
      <c r="W2822" s="3" t="str">
        <f t="shared" si="550"/>
        <v>N</v>
      </c>
      <c r="X2822" s="3" t="str">
        <f t="shared" si="551"/>
        <v/>
      </c>
      <c r="Y2822" s="3" t="str">
        <f t="shared" si="552"/>
        <v>時間太晚</v>
      </c>
      <c r="Z2822" s="3" t="str">
        <f t="shared" si="553"/>
        <v/>
      </c>
      <c r="AA2822" s="3" t="str">
        <f t="shared" si="554"/>
        <v/>
      </c>
      <c r="AB2822" s="2" t="str">
        <f t="shared" si="555"/>
        <v/>
      </c>
      <c r="AC2822" s="3" t="str">
        <f t="shared" si="556"/>
        <v/>
      </c>
      <c r="AD2822" s="5" t="str">
        <f>IF(ISBLANK(O2822),"需記錄時間",IFERROR(IF((AI2822-TIME(0,5,59))&lt;0,"需計滿6分鍾",""),""))</f>
        <v/>
      </c>
      <c r="AE2822" s="3" t="str">
        <f t="shared" si="557"/>
        <v/>
      </c>
      <c r="AF2822" s="3"/>
      <c r="AH2822" t="e">
        <f>MATCH(ROUND(M2822,0)&amp;ROUND(N2822,0),樣點!N:N,0)</f>
        <v>#N/A</v>
      </c>
      <c r="AI2822" s="5">
        <f t="shared" si="558"/>
        <v>1.8055555003229529E-2</v>
      </c>
    </row>
    <row r="2823" spans="3:35">
      <c r="C2823" s="246" t="s">
        <v>1138</v>
      </c>
      <c r="D2823" s="246" t="s">
        <v>1208</v>
      </c>
      <c r="E2823" s="246" t="s">
        <v>1234</v>
      </c>
      <c r="F2823" s="246" t="s">
        <v>1235</v>
      </c>
      <c r="G2823" s="246">
        <v>2019</v>
      </c>
      <c r="H2823" s="246">
        <v>5</v>
      </c>
      <c r="I2823" s="246">
        <v>29</v>
      </c>
      <c r="J2823" s="246">
        <v>1</v>
      </c>
      <c r="K2823" s="246" t="s">
        <v>1236</v>
      </c>
      <c r="L2823" s="247">
        <v>3</v>
      </c>
      <c r="M2823" s="246">
        <v>320971</v>
      </c>
      <c r="N2823" s="246">
        <v>2702361</v>
      </c>
      <c r="O2823" s="246">
        <v>11</v>
      </c>
      <c r="P2823" s="246">
        <v>1</v>
      </c>
      <c r="Q2823" s="246">
        <v>0</v>
      </c>
      <c r="R2823" s="246"/>
      <c r="S2823" s="246" t="s">
        <v>90</v>
      </c>
      <c r="T2823" s="246" t="s">
        <v>26</v>
      </c>
      <c r="U2823" s="246" t="s">
        <v>1239</v>
      </c>
      <c r="V2823" t="str">
        <f>INDEX(樣區!H:H,MATCH(F2823,樣區!E:E,0))</f>
        <v>3月,5月</v>
      </c>
      <c r="W2823" s="3" t="str">
        <f t="shared" si="550"/>
        <v>N</v>
      </c>
      <c r="X2823" s="3" t="str">
        <f t="shared" si="551"/>
        <v/>
      </c>
      <c r="Y2823" s="3" t="str">
        <f t="shared" si="552"/>
        <v>時間太晚</v>
      </c>
      <c r="Z2823" s="3" t="str">
        <f t="shared" si="553"/>
        <v/>
      </c>
      <c r="AA2823" s="3" t="str">
        <f t="shared" si="554"/>
        <v/>
      </c>
      <c r="AB2823" s="2" t="str">
        <f t="shared" si="555"/>
        <v/>
      </c>
      <c r="AC2823" s="3" t="str">
        <f t="shared" si="556"/>
        <v/>
      </c>
      <c r="AD2823" s="5" t="str">
        <f>IF(ISBLANK(O2823),"需記錄時間",IFERROR(IF((AI2823-TIME(0,5,59))&lt;0,"需計滿6分鍾",""),""))</f>
        <v/>
      </c>
      <c r="AE2823" s="3" t="str">
        <f t="shared" si="557"/>
        <v/>
      </c>
      <c r="AF2823" s="3"/>
      <c r="AH2823" t="e">
        <f>MATCH(ROUND(M2823,0)&amp;ROUND(N2823,0),樣點!N:N,0)</f>
        <v>#N/A</v>
      </c>
      <c r="AI2823" s="5">
        <f t="shared" si="558"/>
        <v>1.0416666977107525E-2</v>
      </c>
    </row>
    <row r="2824" spans="3:35">
      <c r="C2824" s="246" t="s">
        <v>1138</v>
      </c>
      <c r="D2824" s="246" t="s">
        <v>1208</v>
      </c>
      <c r="E2824" s="246" t="s">
        <v>1234</v>
      </c>
      <c r="F2824" s="246" t="s">
        <v>1235</v>
      </c>
      <c r="G2824" s="246">
        <v>2019</v>
      </c>
      <c r="H2824" s="246">
        <v>5</v>
      </c>
      <c r="I2824" s="246">
        <v>29</v>
      </c>
      <c r="J2824" s="246">
        <v>1</v>
      </c>
      <c r="K2824" s="246" t="s">
        <v>1236</v>
      </c>
      <c r="L2824" s="247">
        <v>4</v>
      </c>
      <c r="M2824" s="246">
        <v>320986</v>
      </c>
      <c r="N2824" s="246">
        <v>2702152</v>
      </c>
      <c r="O2824" s="246">
        <v>11</v>
      </c>
      <c r="P2824" s="246">
        <v>16</v>
      </c>
      <c r="Q2824" s="246">
        <v>0</v>
      </c>
      <c r="R2824" s="246"/>
      <c r="S2824" s="246" t="s">
        <v>90</v>
      </c>
      <c r="T2824" s="246" t="s">
        <v>26</v>
      </c>
      <c r="U2824" s="246" t="s">
        <v>1240</v>
      </c>
      <c r="V2824" t="str">
        <f>INDEX(樣區!H:H,MATCH(F2824,樣區!E:E,0))</f>
        <v>3月,5月</v>
      </c>
      <c r="W2824" s="3" t="str">
        <f t="shared" si="550"/>
        <v>N</v>
      </c>
      <c r="X2824" s="3" t="str">
        <f t="shared" si="551"/>
        <v/>
      </c>
      <c r="Y2824" s="3" t="str">
        <f t="shared" si="552"/>
        <v>時間太晚</v>
      </c>
      <c r="Z2824" s="3" t="str">
        <f t="shared" si="553"/>
        <v/>
      </c>
      <c r="AA2824" s="3" t="str">
        <f t="shared" si="554"/>
        <v/>
      </c>
      <c r="AB2824" s="2" t="str">
        <f t="shared" si="555"/>
        <v/>
      </c>
      <c r="AC2824" s="3" t="str">
        <f t="shared" si="556"/>
        <v/>
      </c>
      <c r="AD2824" s="5" t="str">
        <f>IF(ISBLANK(O2824),"需記錄時間",IFERROR(IF((AI2824-TIME(0,5,59))&lt;0,"需計滿6分鍾",""),""))</f>
        <v/>
      </c>
      <c r="AE2824" s="3" t="str">
        <f t="shared" si="557"/>
        <v/>
      </c>
      <c r="AF2824" s="3"/>
      <c r="AH2824" t="e">
        <f>MATCH(ROUND(M2824,0)&amp;ROUND(N2824,0),樣點!N:N,0)</f>
        <v>#N/A</v>
      </c>
      <c r="AI2824" s="5">
        <f t="shared" si="558"/>
        <v>1.1805556016042829E-2</v>
      </c>
    </row>
    <row r="2825" spans="3:35">
      <c r="C2825" s="246" t="s">
        <v>1138</v>
      </c>
      <c r="D2825" s="246" t="s">
        <v>1208</v>
      </c>
      <c r="E2825" s="246" t="s">
        <v>1234</v>
      </c>
      <c r="F2825" s="246" t="s">
        <v>1235</v>
      </c>
      <c r="G2825" s="246">
        <v>2019</v>
      </c>
      <c r="H2825" s="246">
        <v>5</v>
      </c>
      <c r="I2825" s="246">
        <v>29</v>
      </c>
      <c r="J2825" s="246">
        <v>1</v>
      </c>
      <c r="K2825" s="246" t="s">
        <v>1236</v>
      </c>
      <c r="L2825" s="247">
        <v>5</v>
      </c>
      <c r="M2825" s="246">
        <v>320894</v>
      </c>
      <c r="N2825" s="246">
        <v>2701973</v>
      </c>
      <c r="O2825" s="246">
        <v>11</v>
      </c>
      <c r="P2825" s="246">
        <v>33</v>
      </c>
      <c r="Q2825" s="246">
        <v>0</v>
      </c>
      <c r="R2825" s="246"/>
      <c r="S2825" s="246" t="s">
        <v>90</v>
      </c>
      <c r="T2825" s="246" t="s">
        <v>26</v>
      </c>
      <c r="U2825" s="246" t="s">
        <v>1241</v>
      </c>
      <c r="V2825" t="str">
        <f>INDEX(樣區!H:H,MATCH(F2825,樣區!E:E,0))</f>
        <v>3月,5月</v>
      </c>
      <c r="W2825" s="3" t="str">
        <f t="shared" si="550"/>
        <v>N</v>
      </c>
      <c r="X2825" s="3" t="str">
        <f t="shared" si="551"/>
        <v/>
      </c>
      <c r="Y2825" s="3" t="str">
        <f t="shared" si="552"/>
        <v>時間太晚</v>
      </c>
      <c r="Z2825" s="3" t="str">
        <f t="shared" si="553"/>
        <v/>
      </c>
      <c r="AA2825" s="3" t="str">
        <f t="shared" si="554"/>
        <v/>
      </c>
      <c r="AB2825" s="2" t="str">
        <f t="shared" si="555"/>
        <v/>
      </c>
      <c r="AC2825" s="3" t="str">
        <f t="shared" si="556"/>
        <v/>
      </c>
      <c r="AD2825" s="5" t="str">
        <f>IF(ISBLANK(O2825),"需記錄時間",IFERROR(IF((AI2825-TIME(0,5,59))&lt;0,"需計滿6分鍾",""),""))</f>
        <v/>
      </c>
      <c r="AE2825" s="3" t="str">
        <f t="shared" si="557"/>
        <v/>
      </c>
      <c r="AF2825" s="3"/>
      <c r="AH2825" t="e">
        <f>MATCH(ROUND(M2825,0)&amp;ROUND(N2825,0),樣點!N:N,0)</f>
        <v>#N/A</v>
      </c>
      <c r="AI2825" s="5">
        <f t="shared" si="558"/>
        <v>7.6388879679143429E-3</v>
      </c>
    </row>
    <row r="2826" spans="3:35">
      <c r="C2826" s="246" t="s">
        <v>1138</v>
      </c>
      <c r="D2826" s="246" t="s">
        <v>1208</v>
      </c>
      <c r="E2826" s="246" t="s">
        <v>1234</v>
      </c>
      <c r="F2826" s="246" t="s">
        <v>1235</v>
      </c>
      <c r="G2826" s="246">
        <v>2019</v>
      </c>
      <c r="H2826" s="246">
        <v>5</v>
      </c>
      <c r="I2826" s="246">
        <v>29</v>
      </c>
      <c r="J2826" s="246">
        <v>1</v>
      </c>
      <c r="K2826" s="246" t="s">
        <v>1236</v>
      </c>
      <c r="L2826" s="247">
        <v>6</v>
      </c>
      <c r="M2826" s="246">
        <v>320690</v>
      </c>
      <c r="N2826" s="246">
        <v>2701938</v>
      </c>
      <c r="O2826" s="246">
        <v>11</v>
      </c>
      <c r="P2826" s="246">
        <v>44</v>
      </c>
      <c r="Q2826" s="246">
        <v>0</v>
      </c>
      <c r="R2826" s="246"/>
      <c r="S2826" s="246" t="s">
        <v>90</v>
      </c>
      <c r="T2826" s="246" t="s">
        <v>26</v>
      </c>
      <c r="U2826" s="246"/>
      <c r="V2826" t="str">
        <f>INDEX(樣區!H:H,MATCH(F2826,樣區!E:E,0))</f>
        <v>3月,5月</v>
      </c>
      <c r="W2826" s="3" t="str">
        <f t="shared" si="550"/>
        <v>Y</v>
      </c>
      <c r="X2826" s="3" t="str">
        <f t="shared" si="551"/>
        <v/>
      </c>
      <c r="Y2826" s="3" t="str">
        <f t="shared" si="552"/>
        <v>時間太晚</v>
      </c>
      <c r="Z2826" s="3" t="str">
        <f t="shared" si="553"/>
        <v/>
      </c>
      <c r="AA2826" s="3" t="str">
        <f t="shared" si="554"/>
        <v/>
      </c>
      <c r="AB2826" s="249" t="str">
        <f t="shared" si="555"/>
        <v/>
      </c>
      <c r="AC2826" s="3" t="str">
        <f t="shared" si="556"/>
        <v/>
      </c>
      <c r="AD2826" s="5" t="str">
        <f>IF(ISBLANK(O2826),"需記錄時間",IFERROR(IF((AI2826-TIME(0,5,59))&lt;0,"需計滿6分鐘",""),""))</f>
        <v/>
      </c>
      <c r="AE2826" s="3" t="str">
        <f t="shared" si="557"/>
        <v/>
      </c>
      <c r="AF2826" s="3"/>
      <c r="AH2826">
        <f>MATCH(ROUND(M2826,0)&amp;ROUND(N2826,0),樣點!N:N,0)</f>
        <v>2051</v>
      </c>
      <c r="AI2826" s="5" t="str">
        <f t="shared" si="558"/>
        <v/>
      </c>
    </row>
    <row r="2827" spans="3:35">
      <c r="C2827" s="246" t="s">
        <v>1138</v>
      </c>
      <c r="D2827" s="246" t="s">
        <v>1242</v>
      </c>
      <c r="E2827" s="246" t="s">
        <v>1243</v>
      </c>
      <c r="F2827" s="246" t="s">
        <v>1244</v>
      </c>
      <c r="G2827" s="246">
        <v>2019</v>
      </c>
      <c r="H2827" s="246">
        <v>5</v>
      </c>
      <c r="I2827" s="246">
        <v>31</v>
      </c>
      <c r="J2827" s="246">
        <v>1</v>
      </c>
      <c r="K2827" s="246" t="s">
        <v>1245</v>
      </c>
      <c r="L2827" s="247">
        <v>1</v>
      </c>
      <c r="M2827" s="246">
        <v>318670</v>
      </c>
      <c r="N2827" s="246">
        <v>2756348</v>
      </c>
      <c r="O2827" s="246">
        <v>9</v>
      </c>
      <c r="P2827" s="246">
        <v>18</v>
      </c>
      <c r="Q2827" s="246">
        <v>0</v>
      </c>
      <c r="R2827" s="246"/>
      <c r="S2827" s="246" t="s">
        <v>90</v>
      </c>
      <c r="T2827" s="246" t="s">
        <v>1246</v>
      </c>
      <c r="U2827" s="246"/>
      <c r="V2827" t="str">
        <f>INDEX(樣區!H:H,MATCH(F2827,樣區!E:E,0))</f>
        <v>3月,5月</v>
      </c>
      <c r="W2827" s="3" t="str">
        <f t="shared" si="550"/>
        <v>N</v>
      </c>
      <c r="X2827" s="3" t="str">
        <f t="shared" si="551"/>
        <v/>
      </c>
      <c r="Y2827" s="3" t="str">
        <f t="shared" si="552"/>
        <v/>
      </c>
      <c r="Z2827" s="3" t="str">
        <f t="shared" si="553"/>
        <v/>
      </c>
      <c r="AA2827" s="3" t="str">
        <f t="shared" si="554"/>
        <v/>
      </c>
      <c r="AB2827" s="2" t="str">
        <f t="shared" si="555"/>
        <v/>
      </c>
      <c r="AC2827" s="3" t="str">
        <f t="shared" si="556"/>
        <v>請填最主要的棲地類型，其餘的可在備注補充說明</v>
      </c>
      <c r="AD2827" s="5" t="str">
        <f t="shared" ref="AD2827:AD2850" si="559">IF(ISBLANK(O2827),"需記錄時間",IFERROR(IF((AI2827-TIME(0,5,59))&lt;0,"需計滿6分鍾",""),""))</f>
        <v/>
      </c>
      <c r="AE2827" s="3" t="str">
        <f t="shared" si="557"/>
        <v/>
      </c>
      <c r="AF2827" s="3"/>
      <c r="AH2827" t="e">
        <f>MATCH(ROUND(M2827,0)&amp;ROUND(N2827,0),樣點!N:N,0)</f>
        <v>#N/A</v>
      </c>
      <c r="AI2827" s="5">
        <f t="shared" si="558"/>
        <v>7.6388879679143429E-3</v>
      </c>
    </row>
    <row r="2828" spans="3:35">
      <c r="C2828" s="246" t="s">
        <v>1138</v>
      </c>
      <c r="D2828" s="246" t="s">
        <v>1242</v>
      </c>
      <c r="E2828" s="246" t="s">
        <v>1243</v>
      </c>
      <c r="F2828" s="246" t="s">
        <v>1244</v>
      </c>
      <c r="G2828" s="246">
        <v>2019</v>
      </c>
      <c r="H2828" s="246">
        <v>5</v>
      </c>
      <c r="I2828" s="246">
        <v>31</v>
      </c>
      <c r="J2828" s="246">
        <v>1</v>
      </c>
      <c r="K2828" s="246" t="s">
        <v>1245</v>
      </c>
      <c r="L2828" s="247">
        <v>2</v>
      </c>
      <c r="M2828" s="246">
        <v>318620</v>
      </c>
      <c r="N2828" s="246">
        <v>2756165</v>
      </c>
      <c r="O2828" s="246">
        <v>9</v>
      </c>
      <c r="P2828" s="246">
        <v>29</v>
      </c>
      <c r="Q2828" s="246">
        <v>0</v>
      </c>
      <c r="R2828" s="246"/>
      <c r="S2828" s="246" t="s">
        <v>90</v>
      </c>
      <c r="T2828" s="246" t="s">
        <v>26</v>
      </c>
      <c r="U2828" s="246"/>
      <c r="V2828" t="str">
        <f>INDEX(樣區!H:H,MATCH(F2828,樣區!E:E,0))</f>
        <v>3月,5月</v>
      </c>
      <c r="W2828" s="3" t="str">
        <f t="shared" si="550"/>
        <v>N</v>
      </c>
      <c r="X2828" s="3" t="str">
        <f t="shared" si="551"/>
        <v/>
      </c>
      <c r="Y2828" s="3" t="str">
        <f t="shared" si="552"/>
        <v/>
      </c>
      <c r="Z2828" s="3" t="str">
        <f t="shared" si="553"/>
        <v/>
      </c>
      <c r="AA2828" s="3" t="str">
        <f t="shared" si="554"/>
        <v/>
      </c>
      <c r="AB2828" s="2" t="str">
        <f t="shared" si="555"/>
        <v/>
      </c>
      <c r="AC2828" s="3" t="str">
        <f t="shared" si="556"/>
        <v/>
      </c>
      <c r="AD2828" s="5" t="str">
        <f t="shared" si="559"/>
        <v/>
      </c>
      <c r="AE2828" s="3" t="str">
        <f t="shared" si="557"/>
        <v/>
      </c>
      <c r="AF2828" s="3"/>
      <c r="AH2828" t="e">
        <f>MATCH(ROUND(M2828,0)&amp;ROUND(N2828,0),樣點!N:N,0)</f>
        <v>#N/A</v>
      </c>
      <c r="AI2828" s="5">
        <f t="shared" si="558"/>
        <v>6.2500000349245965E-3</v>
      </c>
    </row>
    <row r="2829" spans="3:35">
      <c r="C2829" s="246" t="s">
        <v>1138</v>
      </c>
      <c r="D2829" s="246" t="s">
        <v>1242</v>
      </c>
      <c r="E2829" s="246" t="s">
        <v>1243</v>
      </c>
      <c r="F2829" s="246" t="s">
        <v>1244</v>
      </c>
      <c r="G2829" s="246">
        <v>2019</v>
      </c>
      <c r="H2829" s="246">
        <v>5</v>
      </c>
      <c r="I2829" s="246">
        <v>31</v>
      </c>
      <c r="J2829" s="246">
        <v>1</v>
      </c>
      <c r="K2829" s="246" t="s">
        <v>1245</v>
      </c>
      <c r="L2829" s="247">
        <v>3</v>
      </c>
      <c r="M2829" s="246">
        <v>318501</v>
      </c>
      <c r="N2829" s="246">
        <v>2755976</v>
      </c>
      <c r="O2829" s="246">
        <v>9</v>
      </c>
      <c r="P2829" s="246">
        <v>38</v>
      </c>
      <c r="Q2829" s="246">
        <v>0</v>
      </c>
      <c r="R2829" s="246"/>
      <c r="S2829" s="246" t="s">
        <v>90</v>
      </c>
      <c r="T2829" s="246" t="s">
        <v>26</v>
      </c>
      <c r="U2829" s="246"/>
      <c r="V2829" t="str">
        <f>INDEX(樣區!H:H,MATCH(F2829,樣區!E:E,0))</f>
        <v>3月,5月</v>
      </c>
      <c r="W2829" s="3" t="str">
        <f t="shared" si="550"/>
        <v>N</v>
      </c>
      <c r="X2829" s="3" t="str">
        <f t="shared" si="551"/>
        <v/>
      </c>
      <c r="Y2829" s="3" t="str">
        <f t="shared" si="552"/>
        <v/>
      </c>
      <c r="Z2829" s="3" t="str">
        <f t="shared" si="553"/>
        <v/>
      </c>
      <c r="AA2829" s="3" t="str">
        <f t="shared" si="554"/>
        <v/>
      </c>
      <c r="AB2829" s="2" t="str">
        <f t="shared" si="555"/>
        <v/>
      </c>
      <c r="AC2829" s="3" t="str">
        <f t="shared" si="556"/>
        <v/>
      </c>
      <c r="AD2829" s="5" t="str">
        <f t="shared" si="559"/>
        <v/>
      </c>
      <c r="AE2829" s="3" t="str">
        <f t="shared" si="557"/>
        <v/>
      </c>
      <c r="AF2829" s="3"/>
      <c r="AH2829" t="e">
        <f>MATCH(ROUND(M2829,0)&amp;ROUND(N2829,0),樣點!N:N,0)</f>
        <v>#N/A</v>
      </c>
      <c r="AI2829" s="5">
        <f t="shared" si="558"/>
        <v>8.3333340007811785E-3</v>
      </c>
    </row>
    <row r="2830" spans="3:35">
      <c r="C2830" s="246" t="s">
        <v>1138</v>
      </c>
      <c r="D2830" s="246" t="s">
        <v>1242</v>
      </c>
      <c r="E2830" s="246" t="s">
        <v>1243</v>
      </c>
      <c r="F2830" s="246" t="s">
        <v>1244</v>
      </c>
      <c r="G2830" s="246">
        <v>2019</v>
      </c>
      <c r="H2830" s="246">
        <v>5</v>
      </c>
      <c r="I2830" s="246">
        <v>31</v>
      </c>
      <c r="J2830" s="246">
        <v>1</v>
      </c>
      <c r="K2830" s="246" t="s">
        <v>1245</v>
      </c>
      <c r="L2830" s="247">
        <v>4</v>
      </c>
      <c r="M2830" s="246">
        <v>318770</v>
      </c>
      <c r="N2830" s="246">
        <v>2755840</v>
      </c>
      <c r="O2830" s="246">
        <v>9</v>
      </c>
      <c r="P2830" s="246">
        <v>50</v>
      </c>
      <c r="Q2830" s="246">
        <v>0</v>
      </c>
      <c r="R2830" s="246"/>
      <c r="S2830" s="246" t="s">
        <v>90</v>
      </c>
      <c r="T2830" s="246" t="s">
        <v>26</v>
      </c>
      <c r="U2830" s="246"/>
      <c r="V2830" t="str">
        <f>INDEX(樣區!H:H,MATCH(F2830,樣區!E:E,0))</f>
        <v>3月,5月</v>
      </c>
      <c r="W2830" s="3" t="str">
        <f t="shared" si="550"/>
        <v>N</v>
      </c>
      <c r="X2830" s="3" t="str">
        <f t="shared" si="551"/>
        <v/>
      </c>
      <c r="Y2830" s="3" t="str">
        <f t="shared" si="552"/>
        <v/>
      </c>
      <c r="Z2830" s="3" t="str">
        <f t="shared" si="553"/>
        <v/>
      </c>
      <c r="AA2830" s="3" t="str">
        <f t="shared" si="554"/>
        <v/>
      </c>
      <c r="AB2830" s="2" t="str">
        <f t="shared" si="555"/>
        <v/>
      </c>
      <c r="AC2830" s="3" t="str">
        <f t="shared" si="556"/>
        <v/>
      </c>
      <c r="AD2830" s="5" t="str">
        <f t="shared" si="559"/>
        <v/>
      </c>
      <c r="AE2830" s="3" t="str">
        <f t="shared" si="557"/>
        <v/>
      </c>
      <c r="AF2830" s="3"/>
      <c r="AH2830" t="e">
        <f>MATCH(ROUND(M2830,0)&amp;ROUND(N2830,0),樣點!N:N,0)</f>
        <v>#N/A</v>
      </c>
      <c r="AI2830" s="5">
        <f t="shared" si="558"/>
        <v>8.3333330112509429E-3</v>
      </c>
    </row>
    <row r="2831" spans="3:35">
      <c r="C2831" s="246" t="s">
        <v>1138</v>
      </c>
      <c r="D2831" s="246" t="s">
        <v>1242</v>
      </c>
      <c r="E2831" s="246" t="s">
        <v>1243</v>
      </c>
      <c r="F2831" s="246" t="s">
        <v>1244</v>
      </c>
      <c r="G2831" s="246">
        <v>2019</v>
      </c>
      <c r="H2831" s="246">
        <v>5</v>
      </c>
      <c r="I2831" s="246">
        <v>31</v>
      </c>
      <c r="J2831" s="246">
        <v>1</v>
      </c>
      <c r="K2831" s="246" t="s">
        <v>1245</v>
      </c>
      <c r="L2831" s="247">
        <v>5</v>
      </c>
      <c r="M2831" s="246">
        <v>318302</v>
      </c>
      <c r="N2831" s="246">
        <v>2755812</v>
      </c>
      <c r="O2831" s="246">
        <v>10</v>
      </c>
      <c r="P2831" s="246">
        <v>2</v>
      </c>
      <c r="Q2831" s="246">
        <v>0</v>
      </c>
      <c r="R2831" s="246"/>
      <c r="S2831" s="246" t="s">
        <v>90</v>
      </c>
      <c r="T2831" s="246" t="s">
        <v>26</v>
      </c>
      <c r="U2831" s="246"/>
      <c r="V2831" t="str">
        <f>INDEX(樣區!H:H,MATCH(F2831,樣區!E:E,0))</f>
        <v>3月,5月</v>
      </c>
      <c r="W2831" s="3" t="str">
        <f t="shared" si="550"/>
        <v>N</v>
      </c>
      <c r="X2831" s="3" t="str">
        <f t="shared" si="551"/>
        <v/>
      </c>
      <c r="Y2831" s="3" t="str">
        <f t="shared" si="552"/>
        <v>時間太晚</v>
      </c>
      <c r="Z2831" s="3" t="str">
        <f t="shared" si="553"/>
        <v/>
      </c>
      <c r="AA2831" s="3" t="str">
        <f t="shared" si="554"/>
        <v/>
      </c>
      <c r="AB2831" s="2" t="str">
        <f t="shared" si="555"/>
        <v/>
      </c>
      <c r="AC2831" s="3" t="str">
        <f t="shared" si="556"/>
        <v/>
      </c>
      <c r="AD2831" s="5" t="str">
        <f t="shared" si="559"/>
        <v/>
      </c>
      <c r="AE2831" s="3" t="str">
        <f t="shared" si="557"/>
        <v/>
      </c>
      <c r="AF2831" s="3"/>
      <c r="AH2831" t="e">
        <f>MATCH(ROUND(M2831,0)&amp;ROUND(N2831,0),樣點!N:N,0)</f>
        <v>#N/A</v>
      </c>
      <c r="AI2831" s="5">
        <f t="shared" si="558"/>
        <v>9.7222219919785857E-3</v>
      </c>
    </row>
    <row r="2832" spans="3:35">
      <c r="C2832" s="246" t="s">
        <v>1138</v>
      </c>
      <c r="D2832" s="246" t="s">
        <v>1242</v>
      </c>
      <c r="E2832" s="246" t="s">
        <v>1243</v>
      </c>
      <c r="F2832" s="246" t="s">
        <v>1244</v>
      </c>
      <c r="G2832" s="246">
        <v>2019</v>
      </c>
      <c r="H2832" s="246">
        <v>5</v>
      </c>
      <c r="I2832" s="246">
        <v>31</v>
      </c>
      <c r="J2832" s="246">
        <v>1</v>
      </c>
      <c r="K2832" s="246" t="s">
        <v>1245</v>
      </c>
      <c r="L2832" s="247">
        <v>6</v>
      </c>
      <c r="M2832" s="246">
        <v>318346</v>
      </c>
      <c r="N2832" s="246">
        <v>2755470</v>
      </c>
      <c r="O2832" s="246">
        <v>10</v>
      </c>
      <c r="P2832" s="246">
        <v>16</v>
      </c>
      <c r="Q2832" s="246">
        <v>0</v>
      </c>
      <c r="R2832" s="246"/>
      <c r="S2832" s="246" t="s">
        <v>90</v>
      </c>
      <c r="T2832" s="246" t="s">
        <v>26</v>
      </c>
      <c r="U2832" s="246"/>
      <c r="V2832" t="str">
        <f>INDEX(樣區!H:H,MATCH(F2832,樣區!E:E,0))</f>
        <v>3月,5月</v>
      </c>
      <c r="W2832" s="3" t="str">
        <f t="shared" si="550"/>
        <v>N</v>
      </c>
      <c r="X2832" s="3" t="str">
        <f t="shared" si="551"/>
        <v/>
      </c>
      <c r="Y2832" s="3" t="str">
        <f t="shared" si="552"/>
        <v>時間太晚</v>
      </c>
      <c r="Z2832" s="3" t="str">
        <f t="shared" si="553"/>
        <v/>
      </c>
      <c r="AA2832" s="3" t="str">
        <f t="shared" si="554"/>
        <v/>
      </c>
      <c r="AB2832" s="2" t="str">
        <f t="shared" si="555"/>
        <v/>
      </c>
      <c r="AC2832" s="3" t="str">
        <f t="shared" si="556"/>
        <v/>
      </c>
      <c r="AD2832" s="5" t="str">
        <f t="shared" si="559"/>
        <v/>
      </c>
      <c r="AE2832" s="3" t="str">
        <f t="shared" si="557"/>
        <v/>
      </c>
      <c r="AF2832" s="3"/>
      <c r="AH2832" t="e">
        <f>MATCH(ROUND(M2832,0)&amp;ROUND(N2832,0),樣點!N:N,0)</f>
        <v>#N/A</v>
      </c>
      <c r="AI2832" s="5">
        <f t="shared" si="558"/>
        <v>6.9444449618458748E-3</v>
      </c>
    </row>
    <row r="2833" spans="3:35">
      <c r="C2833" s="246" t="s">
        <v>1138</v>
      </c>
      <c r="D2833" s="246" t="s">
        <v>1242</v>
      </c>
      <c r="E2833" s="246" t="s">
        <v>1243</v>
      </c>
      <c r="F2833" s="246" t="s">
        <v>1244</v>
      </c>
      <c r="G2833" s="246">
        <v>2019</v>
      </c>
      <c r="H2833" s="246">
        <v>5</v>
      </c>
      <c r="I2833" s="246">
        <v>31</v>
      </c>
      <c r="J2833" s="246">
        <v>1</v>
      </c>
      <c r="K2833" s="246" t="s">
        <v>1245</v>
      </c>
      <c r="L2833" s="247">
        <v>7</v>
      </c>
      <c r="M2833" s="246">
        <v>318393</v>
      </c>
      <c r="N2833" s="246">
        <v>2755248</v>
      </c>
      <c r="O2833" s="246">
        <v>10</v>
      </c>
      <c r="P2833" s="246">
        <v>26</v>
      </c>
      <c r="Q2833" s="246">
        <v>0</v>
      </c>
      <c r="R2833" s="246"/>
      <c r="S2833" s="246" t="s">
        <v>90</v>
      </c>
      <c r="T2833" s="246" t="s">
        <v>26</v>
      </c>
      <c r="U2833" s="246"/>
      <c r="V2833" t="str">
        <f>INDEX(樣區!H:H,MATCH(F2833,樣區!E:E,0))</f>
        <v>3月,5月</v>
      </c>
      <c r="W2833" s="3" t="str">
        <f t="shared" si="550"/>
        <v>N</v>
      </c>
      <c r="X2833" s="3" t="str">
        <f t="shared" si="551"/>
        <v/>
      </c>
      <c r="Y2833" s="3" t="str">
        <f t="shared" si="552"/>
        <v>時間太晚</v>
      </c>
      <c r="Z2833" s="3" t="str">
        <f t="shared" si="553"/>
        <v/>
      </c>
      <c r="AA2833" s="3" t="str">
        <f t="shared" si="554"/>
        <v/>
      </c>
      <c r="AB2833" s="2" t="str">
        <f t="shared" si="555"/>
        <v/>
      </c>
      <c r="AC2833" s="3" t="str">
        <f t="shared" si="556"/>
        <v/>
      </c>
      <c r="AD2833" s="5" t="str">
        <f t="shared" si="559"/>
        <v/>
      </c>
      <c r="AE2833" s="3" t="str">
        <f t="shared" si="557"/>
        <v/>
      </c>
      <c r="AF2833" s="3"/>
      <c r="AH2833" t="e">
        <f>MATCH(ROUND(M2833,0)&amp;ROUND(N2833,0),樣點!N:N,0)</f>
        <v>#N/A</v>
      </c>
      <c r="AI2833" s="5">
        <f t="shared" si="558"/>
        <v>1.1111111030913889E-2</v>
      </c>
    </row>
    <row r="2834" spans="3:35">
      <c r="C2834" s="246" t="s">
        <v>1138</v>
      </c>
      <c r="D2834" s="246" t="s">
        <v>1242</v>
      </c>
      <c r="E2834" s="246" t="s">
        <v>1243</v>
      </c>
      <c r="F2834" s="246" t="s">
        <v>1244</v>
      </c>
      <c r="G2834" s="246">
        <v>2019</v>
      </c>
      <c r="H2834" s="246">
        <v>5</v>
      </c>
      <c r="I2834" s="246">
        <v>31</v>
      </c>
      <c r="J2834" s="246">
        <v>1</v>
      </c>
      <c r="K2834" s="246" t="s">
        <v>1245</v>
      </c>
      <c r="L2834" s="247">
        <v>8</v>
      </c>
      <c r="M2834" s="246">
        <v>318269</v>
      </c>
      <c r="N2834" s="246">
        <v>2755076</v>
      </c>
      <c r="O2834" s="246">
        <v>10</v>
      </c>
      <c r="P2834" s="246">
        <v>42</v>
      </c>
      <c r="Q2834" s="246">
        <v>0</v>
      </c>
      <c r="R2834" s="246"/>
      <c r="S2834" s="246" t="s">
        <v>90</v>
      </c>
      <c r="T2834" s="246" t="s">
        <v>26</v>
      </c>
      <c r="U2834" s="246"/>
      <c r="V2834" t="str">
        <f>INDEX(樣區!H:H,MATCH(F2834,樣區!E:E,0))</f>
        <v>3月,5月</v>
      </c>
      <c r="W2834" s="3" t="str">
        <f t="shared" si="550"/>
        <v>N</v>
      </c>
      <c r="X2834" s="3" t="str">
        <f t="shared" si="551"/>
        <v/>
      </c>
      <c r="Y2834" s="3" t="str">
        <f t="shared" si="552"/>
        <v>時間太晚</v>
      </c>
      <c r="Z2834" s="3" t="str">
        <f t="shared" si="553"/>
        <v/>
      </c>
      <c r="AA2834" s="3" t="str">
        <f t="shared" si="554"/>
        <v/>
      </c>
      <c r="AB2834" s="2" t="str">
        <f t="shared" si="555"/>
        <v/>
      </c>
      <c r="AC2834" s="3" t="str">
        <f t="shared" si="556"/>
        <v/>
      </c>
      <c r="AD2834" s="5" t="str">
        <f t="shared" si="559"/>
        <v/>
      </c>
      <c r="AE2834" s="3" t="str">
        <f t="shared" si="557"/>
        <v/>
      </c>
      <c r="AF2834" s="3"/>
      <c r="AH2834" t="e">
        <f>MATCH(ROUND(M2834,0)&amp;ROUND(N2834,0),樣點!N:N,0)</f>
        <v>#N/A</v>
      </c>
      <c r="AI2834" s="5">
        <f t="shared" si="558"/>
        <v>6.9444439723156393E-3</v>
      </c>
    </row>
    <row r="2835" spans="3:35">
      <c r="C2835" s="246" t="s">
        <v>1138</v>
      </c>
      <c r="D2835" s="246" t="s">
        <v>1242</v>
      </c>
      <c r="E2835" s="246" t="s">
        <v>1243</v>
      </c>
      <c r="F2835" s="246" t="s">
        <v>1244</v>
      </c>
      <c r="G2835" s="246">
        <v>2019</v>
      </c>
      <c r="H2835" s="246">
        <v>5</v>
      </c>
      <c r="I2835" s="246">
        <v>31</v>
      </c>
      <c r="J2835" s="246">
        <v>1</v>
      </c>
      <c r="K2835" s="246" t="s">
        <v>1245</v>
      </c>
      <c r="L2835" s="247">
        <v>9</v>
      </c>
      <c r="M2835" s="246">
        <v>318035</v>
      </c>
      <c r="N2835" s="246">
        <v>2754874</v>
      </c>
      <c r="O2835" s="246">
        <v>10</v>
      </c>
      <c r="P2835" s="246">
        <v>52</v>
      </c>
      <c r="Q2835" s="246">
        <v>0</v>
      </c>
      <c r="R2835" s="246"/>
      <c r="S2835" s="246" t="s">
        <v>90</v>
      </c>
      <c r="T2835" s="246" t="s">
        <v>26</v>
      </c>
      <c r="U2835" s="246"/>
      <c r="V2835" t="str">
        <f>INDEX(樣區!H:H,MATCH(F2835,樣區!E:E,0))</f>
        <v>3月,5月</v>
      </c>
      <c r="W2835" s="3" t="str">
        <f t="shared" si="550"/>
        <v>N</v>
      </c>
      <c r="X2835" s="3" t="str">
        <f t="shared" si="551"/>
        <v/>
      </c>
      <c r="Y2835" s="3" t="str">
        <f t="shared" si="552"/>
        <v>時間太晚</v>
      </c>
      <c r="Z2835" s="3" t="str">
        <f t="shared" si="553"/>
        <v/>
      </c>
      <c r="AA2835" s="3" t="str">
        <f t="shared" si="554"/>
        <v/>
      </c>
      <c r="AB2835" s="2" t="str">
        <f t="shared" si="555"/>
        <v/>
      </c>
      <c r="AC2835" s="3" t="str">
        <f t="shared" si="556"/>
        <v/>
      </c>
      <c r="AD2835" s="5" t="str">
        <f t="shared" si="559"/>
        <v/>
      </c>
      <c r="AE2835" s="3" t="str">
        <f t="shared" si="557"/>
        <v/>
      </c>
      <c r="AF2835" s="3"/>
      <c r="AH2835" t="e">
        <f>MATCH(ROUND(M2835,0)&amp;ROUND(N2835,0),樣點!N:N,0)</f>
        <v>#N/A</v>
      </c>
      <c r="AI2835" s="5">
        <f t="shared" si="558"/>
        <v>9.0277779963798821E-3</v>
      </c>
    </row>
    <row r="2836" spans="3:35">
      <c r="C2836" s="246" t="s">
        <v>1138</v>
      </c>
      <c r="D2836" s="246" t="s">
        <v>1242</v>
      </c>
      <c r="E2836" s="246" t="s">
        <v>1243</v>
      </c>
      <c r="F2836" s="246" t="s">
        <v>1244</v>
      </c>
      <c r="G2836" s="246">
        <v>2019</v>
      </c>
      <c r="H2836" s="246">
        <v>5</v>
      </c>
      <c r="I2836" s="246">
        <v>31</v>
      </c>
      <c r="J2836" s="246">
        <v>1</v>
      </c>
      <c r="K2836" s="246" t="s">
        <v>1245</v>
      </c>
      <c r="L2836" s="247">
        <v>10</v>
      </c>
      <c r="M2836" s="246">
        <v>317916</v>
      </c>
      <c r="N2836" s="246">
        <v>2754489</v>
      </c>
      <c r="O2836" s="246">
        <v>11</v>
      </c>
      <c r="P2836" s="246">
        <v>5</v>
      </c>
      <c r="Q2836" s="246">
        <v>0</v>
      </c>
      <c r="R2836" s="246"/>
      <c r="S2836" s="246" t="s">
        <v>90</v>
      </c>
      <c r="T2836" s="246" t="s">
        <v>26</v>
      </c>
      <c r="U2836" s="246"/>
      <c r="V2836" t="str">
        <f>INDEX(樣區!H:H,MATCH(F2836,樣區!E:E,0))</f>
        <v>3月,5月</v>
      </c>
      <c r="W2836" s="3" t="str">
        <f t="shared" si="550"/>
        <v>N</v>
      </c>
      <c r="X2836" s="3" t="str">
        <f t="shared" si="551"/>
        <v/>
      </c>
      <c r="Y2836" s="3" t="str">
        <f t="shared" si="552"/>
        <v>時間太晚</v>
      </c>
      <c r="Z2836" s="3" t="str">
        <f t="shared" si="553"/>
        <v/>
      </c>
      <c r="AA2836" s="3" t="str">
        <f t="shared" si="554"/>
        <v/>
      </c>
      <c r="AB2836" s="2" t="str">
        <f t="shared" si="555"/>
        <v/>
      </c>
      <c r="AC2836" s="3" t="str">
        <f t="shared" si="556"/>
        <v/>
      </c>
      <c r="AD2836" s="5" t="str">
        <f t="shared" si="559"/>
        <v/>
      </c>
      <c r="AE2836" s="3" t="str">
        <f t="shared" si="557"/>
        <v/>
      </c>
      <c r="AF2836" s="3"/>
      <c r="AH2836" t="e">
        <f>MATCH(ROUND(M2836,0)&amp;ROUND(N2836,0),樣點!N:N,0)</f>
        <v>#N/A</v>
      </c>
      <c r="AI2836" s="5" t="str">
        <f t="shared" si="558"/>
        <v/>
      </c>
    </row>
    <row r="2837" spans="3:35">
      <c r="C2837" s="246" t="s">
        <v>1138</v>
      </c>
      <c r="D2837" s="246" t="s">
        <v>1242</v>
      </c>
      <c r="E2837" s="246" t="s">
        <v>1247</v>
      </c>
      <c r="F2837" s="246" t="s">
        <v>1248</v>
      </c>
      <c r="G2837" s="246">
        <v>2019</v>
      </c>
      <c r="H2837" s="246">
        <v>5</v>
      </c>
      <c r="I2837" s="246">
        <v>30</v>
      </c>
      <c r="J2837" s="246">
        <v>1</v>
      </c>
      <c r="K2837" s="246" t="s">
        <v>1249</v>
      </c>
      <c r="L2837" s="247">
        <v>1</v>
      </c>
      <c r="M2837" s="246">
        <v>332709</v>
      </c>
      <c r="N2837" s="246">
        <v>2763341</v>
      </c>
      <c r="O2837" s="246">
        <v>10</v>
      </c>
      <c r="P2837" s="246">
        <v>50</v>
      </c>
      <c r="Q2837" s="246">
        <v>0</v>
      </c>
      <c r="R2837" s="246"/>
      <c r="S2837" s="246" t="s">
        <v>90</v>
      </c>
      <c r="T2837" s="246" t="s">
        <v>26</v>
      </c>
      <c r="U2837" s="246"/>
      <c r="V2837" t="str">
        <f>INDEX(樣區!H:H,MATCH(F2837,樣區!E:E,0))</f>
        <v>3月,5月</v>
      </c>
      <c r="W2837" s="3" t="str">
        <f t="shared" si="550"/>
        <v>N</v>
      </c>
      <c r="X2837" s="3" t="str">
        <f t="shared" si="551"/>
        <v/>
      </c>
      <c r="Y2837" s="3" t="str">
        <f t="shared" si="552"/>
        <v>時間太晚</v>
      </c>
      <c r="Z2837" s="3" t="str">
        <f t="shared" si="553"/>
        <v/>
      </c>
      <c r="AA2837" s="3" t="str">
        <f t="shared" si="554"/>
        <v/>
      </c>
      <c r="AB2837" s="2" t="str">
        <f t="shared" si="555"/>
        <v/>
      </c>
      <c r="AC2837" s="3" t="str">
        <f t="shared" si="556"/>
        <v/>
      </c>
      <c r="AD2837" s="5" t="str">
        <f t="shared" si="559"/>
        <v/>
      </c>
      <c r="AE2837" s="3" t="str">
        <f t="shared" si="557"/>
        <v/>
      </c>
      <c r="AF2837" s="3"/>
      <c r="AH2837" t="e">
        <f>MATCH(ROUND(M2837,0)&amp;ROUND(N2837,0),樣點!N:N,0)</f>
        <v>#N/A</v>
      </c>
      <c r="AI2837" s="5">
        <f t="shared" si="558"/>
        <v>1.0416666977107525E-2</v>
      </c>
    </row>
    <row r="2838" spans="3:35">
      <c r="C2838" s="246" t="s">
        <v>1138</v>
      </c>
      <c r="D2838" s="246" t="s">
        <v>1242</v>
      </c>
      <c r="E2838" s="246" t="s">
        <v>1247</v>
      </c>
      <c r="F2838" s="246" t="s">
        <v>1248</v>
      </c>
      <c r="G2838" s="246">
        <v>2019</v>
      </c>
      <c r="H2838" s="246">
        <v>5</v>
      </c>
      <c r="I2838" s="246">
        <v>30</v>
      </c>
      <c r="J2838" s="246">
        <v>1</v>
      </c>
      <c r="K2838" s="246" t="s">
        <v>1249</v>
      </c>
      <c r="L2838" s="247">
        <v>2</v>
      </c>
      <c r="M2838" s="246">
        <v>332467</v>
      </c>
      <c r="N2838" s="246">
        <v>2763057</v>
      </c>
      <c r="O2838" s="246">
        <v>11</v>
      </c>
      <c r="P2838" s="246">
        <v>5</v>
      </c>
      <c r="Q2838" s="246">
        <v>0</v>
      </c>
      <c r="R2838" s="246"/>
      <c r="S2838" s="246" t="s">
        <v>90</v>
      </c>
      <c r="T2838" s="246" t="s">
        <v>26</v>
      </c>
      <c r="U2838" s="246"/>
      <c r="V2838" t="str">
        <f>INDEX(樣區!H:H,MATCH(F2838,樣區!E:E,0))</f>
        <v>3月,5月</v>
      </c>
      <c r="W2838" s="3" t="str">
        <f t="shared" si="550"/>
        <v>N</v>
      </c>
      <c r="X2838" s="3" t="str">
        <f t="shared" si="551"/>
        <v/>
      </c>
      <c r="Y2838" s="3" t="str">
        <f t="shared" si="552"/>
        <v>時間太晚</v>
      </c>
      <c r="Z2838" s="3" t="str">
        <f t="shared" si="553"/>
        <v/>
      </c>
      <c r="AA2838" s="3" t="str">
        <f t="shared" si="554"/>
        <v/>
      </c>
      <c r="AB2838" s="2" t="str">
        <f t="shared" si="555"/>
        <v/>
      </c>
      <c r="AC2838" s="3" t="str">
        <f t="shared" si="556"/>
        <v/>
      </c>
      <c r="AD2838" s="5" t="str">
        <f t="shared" si="559"/>
        <v/>
      </c>
      <c r="AE2838" s="3" t="str">
        <f t="shared" si="557"/>
        <v/>
      </c>
      <c r="AF2838" s="3"/>
      <c r="AH2838" t="e">
        <f>MATCH(ROUND(M2838,0)&amp;ROUND(N2838,0),樣點!N:N,0)</f>
        <v>#N/A</v>
      </c>
      <c r="AI2838" s="5">
        <f t="shared" si="558"/>
        <v>6.9444450200535357E-3</v>
      </c>
    </row>
    <row r="2839" spans="3:35">
      <c r="C2839" s="246" t="s">
        <v>1138</v>
      </c>
      <c r="D2839" s="246" t="s">
        <v>1242</v>
      </c>
      <c r="E2839" s="246" t="s">
        <v>1247</v>
      </c>
      <c r="F2839" s="246" t="s">
        <v>1248</v>
      </c>
      <c r="G2839" s="246">
        <v>2019</v>
      </c>
      <c r="H2839" s="246">
        <v>5</v>
      </c>
      <c r="I2839" s="246">
        <v>30</v>
      </c>
      <c r="J2839" s="246">
        <v>1</v>
      </c>
      <c r="K2839" s="246" t="s">
        <v>1249</v>
      </c>
      <c r="L2839" s="247">
        <v>3</v>
      </c>
      <c r="M2839" s="246">
        <v>331998</v>
      </c>
      <c r="N2839" s="246">
        <v>2763204</v>
      </c>
      <c r="O2839" s="246">
        <v>11</v>
      </c>
      <c r="P2839" s="246">
        <v>15</v>
      </c>
      <c r="Q2839" s="246">
        <v>0</v>
      </c>
      <c r="R2839" s="246"/>
      <c r="S2839" s="246" t="s">
        <v>90</v>
      </c>
      <c r="T2839" s="246" t="s">
        <v>26</v>
      </c>
      <c r="U2839" s="246"/>
      <c r="V2839" t="str">
        <f>INDEX(樣區!H:H,MATCH(F2839,樣區!E:E,0))</f>
        <v>3月,5月</v>
      </c>
      <c r="W2839" s="3" t="str">
        <f t="shared" si="550"/>
        <v>N</v>
      </c>
      <c r="X2839" s="3" t="str">
        <f t="shared" si="551"/>
        <v/>
      </c>
      <c r="Y2839" s="3" t="str">
        <f t="shared" si="552"/>
        <v>時間太晚</v>
      </c>
      <c r="Z2839" s="3" t="str">
        <f t="shared" si="553"/>
        <v/>
      </c>
      <c r="AA2839" s="3" t="str">
        <f t="shared" si="554"/>
        <v/>
      </c>
      <c r="AB2839" s="2" t="str">
        <f t="shared" si="555"/>
        <v/>
      </c>
      <c r="AC2839" s="3" t="str">
        <f t="shared" si="556"/>
        <v/>
      </c>
      <c r="AD2839" s="5" t="str">
        <f t="shared" si="559"/>
        <v/>
      </c>
      <c r="AE2839" s="3" t="str">
        <f t="shared" si="557"/>
        <v/>
      </c>
      <c r="AF2839" s="3"/>
      <c r="AH2839" t="e">
        <f>MATCH(ROUND(M2839,0)&amp;ROUND(N2839,0),樣點!N:N,0)</f>
        <v>#N/A</v>
      </c>
      <c r="AI2839" s="5">
        <f t="shared" si="558"/>
        <v>6.9444439723156393E-3</v>
      </c>
    </row>
    <row r="2840" spans="3:35">
      <c r="C2840" s="246" t="s">
        <v>1138</v>
      </c>
      <c r="D2840" s="246" t="s">
        <v>1242</v>
      </c>
      <c r="E2840" s="246" t="s">
        <v>1247</v>
      </c>
      <c r="F2840" s="246" t="s">
        <v>1248</v>
      </c>
      <c r="G2840" s="246">
        <v>2019</v>
      </c>
      <c r="H2840" s="246">
        <v>5</v>
      </c>
      <c r="I2840" s="246">
        <v>30</v>
      </c>
      <c r="J2840" s="246">
        <v>1</v>
      </c>
      <c r="K2840" s="246" t="s">
        <v>1249</v>
      </c>
      <c r="L2840" s="247">
        <v>4</v>
      </c>
      <c r="M2840" s="246">
        <v>331943</v>
      </c>
      <c r="N2840" s="246">
        <v>2763442</v>
      </c>
      <c r="O2840" s="246">
        <v>11</v>
      </c>
      <c r="P2840" s="246">
        <v>25</v>
      </c>
      <c r="Q2840" s="246">
        <v>0</v>
      </c>
      <c r="R2840" s="246"/>
      <c r="S2840" s="246" t="s">
        <v>90</v>
      </c>
      <c r="T2840" s="246" t="s">
        <v>26</v>
      </c>
      <c r="U2840" s="246"/>
      <c r="V2840" t="str">
        <f>INDEX(樣區!H:H,MATCH(F2840,樣區!E:E,0))</f>
        <v>3月,5月</v>
      </c>
      <c r="W2840" s="3" t="str">
        <f t="shared" si="550"/>
        <v>N</v>
      </c>
      <c r="X2840" s="3" t="str">
        <f t="shared" si="551"/>
        <v/>
      </c>
      <c r="Y2840" s="3" t="str">
        <f t="shared" si="552"/>
        <v>時間太晚</v>
      </c>
      <c r="Z2840" s="3" t="str">
        <f t="shared" si="553"/>
        <v/>
      </c>
      <c r="AA2840" s="3" t="str">
        <f t="shared" si="554"/>
        <v/>
      </c>
      <c r="AB2840" s="2" t="str">
        <f t="shared" si="555"/>
        <v/>
      </c>
      <c r="AC2840" s="3" t="str">
        <f t="shared" si="556"/>
        <v/>
      </c>
      <c r="AD2840" s="5" t="str">
        <f t="shared" si="559"/>
        <v/>
      </c>
      <c r="AE2840" s="3" t="str">
        <f t="shared" si="557"/>
        <v/>
      </c>
      <c r="AF2840" s="3"/>
      <c r="AH2840" t="e">
        <f>MATCH(ROUND(M2840,0)&amp;ROUND(N2840,0),樣點!N:N,0)</f>
        <v>#N/A</v>
      </c>
      <c r="AI2840" s="5">
        <f t="shared" si="558"/>
        <v>1.0416667035315186E-2</v>
      </c>
    </row>
    <row r="2841" spans="3:35">
      <c r="C2841" s="246" t="s">
        <v>1138</v>
      </c>
      <c r="D2841" s="246" t="s">
        <v>1242</v>
      </c>
      <c r="E2841" s="246" t="s">
        <v>1247</v>
      </c>
      <c r="F2841" s="246" t="s">
        <v>1248</v>
      </c>
      <c r="G2841" s="246">
        <v>2019</v>
      </c>
      <c r="H2841" s="246">
        <v>5</v>
      </c>
      <c r="I2841" s="246">
        <v>30</v>
      </c>
      <c r="J2841" s="246">
        <v>1</v>
      </c>
      <c r="K2841" s="246" t="s">
        <v>1249</v>
      </c>
      <c r="L2841" s="247">
        <v>5</v>
      </c>
      <c r="M2841" s="246">
        <v>331955</v>
      </c>
      <c r="N2841" s="246">
        <v>2762841</v>
      </c>
      <c r="O2841" s="246">
        <v>11</v>
      </c>
      <c r="P2841" s="246">
        <v>40</v>
      </c>
      <c r="Q2841" s="246">
        <v>0</v>
      </c>
      <c r="R2841" s="246"/>
      <c r="S2841" s="246" t="s">
        <v>90</v>
      </c>
      <c r="T2841" s="246" t="s">
        <v>26</v>
      </c>
      <c r="U2841" s="246"/>
      <c r="V2841" t="str">
        <f>INDEX(樣區!H:H,MATCH(F2841,樣區!E:E,0))</f>
        <v>3月,5月</v>
      </c>
      <c r="W2841" s="3" t="str">
        <f t="shared" si="550"/>
        <v>N</v>
      </c>
      <c r="X2841" s="3" t="str">
        <f t="shared" si="551"/>
        <v/>
      </c>
      <c r="Y2841" s="3" t="str">
        <f t="shared" si="552"/>
        <v>時間太晚</v>
      </c>
      <c r="Z2841" s="3" t="str">
        <f t="shared" si="553"/>
        <v/>
      </c>
      <c r="AA2841" s="3" t="str">
        <f t="shared" si="554"/>
        <v/>
      </c>
      <c r="AB2841" s="2" t="str">
        <f t="shared" si="555"/>
        <v/>
      </c>
      <c r="AC2841" s="3" t="str">
        <f t="shared" si="556"/>
        <v/>
      </c>
      <c r="AD2841" s="5" t="str">
        <f t="shared" si="559"/>
        <v/>
      </c>
      <c r="AE2841" s="3" t="str">
        <f t="shared" si="557"/>
        <v/>
      </c>
      <c r="AF2841" s="3"/>
      <c r="AH2841" t="e">
        <f>MATCH(ROUND(M2841,0)&amp;ROUND(N2841,0),樣點!N:N,0)</f>
        <v>#N/A</v>
      </c>
      <c r="AI2841" s="5">
        <f t="shared" si="558"/>
        <v>1.0416665987577289E-2</v>
      </c>
    </row>
    <row r="2842" spans="3:35">
      <c r="C2842" s="246" t="s">
        <v>1138</v>
      </c>
      <c r="D2842" s="246" t="s">
        <v>1242</v>
      </c>
      <c r="E2842" s="246" t="s">
        <v>1247</v>
      </c>
      <c r="F2842" s="246" t="s">
        <v>1248</v>
      </c>
      <c r="G2842" s="246">
        <v>2019</v>
      </c>
      <c r="H2842" s="246">
        <v>5</v>
      </c>
      <c r="I2842" s="246">
        <v>30</v>
      </c>
      <c r="J2842" s="246">
        <v>1</v>
      </c>
      <c r="K2842" s="246" t="s">
        <v>1249</v>
      </c>
      <c r="L2842" s="247">
        <v>6</v>
      </c>
      <c r="M2842" s="246">
        <v>331838</v>
      </c>
      <c r="N2842" s="246">
        <v>2762703</v>
      </c>
      <c r="O2842" s="246">
        <v>11</v>
      </c>
      <c r="P2842" s="246">
        <v>55</v>
      </c>
      <c r="Q2842" s="246">
        <v>0</v>
      </c>
      <c r="R2842" s="246"/>
      <c r="S2842" s="246" t="s">
        <v>90</v>
      </c>
      <c r="T2842" s="246" t="s">
        <v>26</v>
      </c>
      <c r="U2842" s="246"/>
      <c r="V2842" t="str">
        <f>INDEX(樣區!H:H,MATCH(F2842,樣區!E:E,0))</f>
        <v>3月,5月</v>
      </c>
      <c r="W2842" s="3" t="str">
        <f t="shared" si="550"/>
        <v>N</v>
      </c>
      <c r="X2842" s="3" t="str">
        <f t="shared" si="551"/>
        <v/>
      </c>
      <c r="Y2842" s="3" t="str">
        <f t="shared" si="552"/>
        <v>時間太晚</v>
      </c>
      <c r="Z2842" s="3" t="str">
        <f t="shared" si="553"/>
        <v/>
      </c>
      <c r="AA2842" s="3" t="str">
        <f t="shared" si="554"/>
        <v/>
      </c>
      <c r="AB2842" s="2" t="str">
        <f t="shared" si="555"/>
        <v/>
      </c>
      <c r="AC2842" s="3" t="str">
        <f t="shared" si="556"/>
        <v/>
      </c>
      <c r="AD2842" s="5" t="str">
        <f t="shared" si="559"/>
        <v/>
      </c>
      <c r="AE2842" s="3" t="str">
        <f t="shared" si="557"/>
        <v/>
      </c>
      <c r="AF2842" s="3"/>
      <c r="AH2842" t="e">
        <f>MATCH(ROUND(M2842,0)&amp;ROUND(N2842,0),樣點!N:N,0)</f>
        <v>#N/A</v>
      </c>
      <c r="AI2842" s="5">
        <f t="shared" si="558"/>
        <v>1.0416666977107525E-2</v>
      </c>
    </row>
    <row r="2843" spans="3:35">
      <c r="C2843" s="246" t="s">
        <v>1138</v>
      </c>
      <c r="D2843" s="246" t="s">
        <v>1242</v>
      </c>
      <c r="E2843" s="246" t="s">
        <v>1247</v>
      </c>
      <c r="F2843" s="246" t="s">
        <v>1248</v>
      </c>
      <c r="G2843" s="246">
        <v>2019</v>
      </c>
      <c r="H2843" s="246">
        <v>5</v>
      </c>
      <c r="I2843" s="246">
        <v>30</v>
      </c>
      <c r="J2843" s="246">
        <v>1</v>
      </c>
      <c r="K2843" s="246" t="s">
        <v>1249</v>
      </c>
      <c r="L2843" s="247">
        <v>7</v>
      </c>
      <c r="M2843" s="246">
        <v>332164</v>
      </c>
      <c r="N2843" s="246">
        <v>2762764</v>
      </c>
      <c r="O2843" s="246">
        <v>12</v>
      </c>
      <c r="P2843" s="246">
        <v>10</v>
      </c>
      <c r="Q2843" s="246">
        <v>0</v>
      </c>
      <c r="R2843" s="246"/>
      <c r="S2843" s="246" t="s">
        <v>90</v>
      </c>
      <c r="T2843" s="246" t="s">
        <v>26</v>
      </c>
      <c r="U2843" s="246"/>
      <c r="V2843" t="str">
        <f>INDEX(樣區!H:H,MATCH(F2843,樣區!E:E,0))</f>
        <v>3月,5月</v>
      </c>
      <c r="W2843" s="3" t="str">
        <f t="shared" si="550"/>
        <v>N</v>
      </c>
      <c r="X2843" s="3" t="str">
        <f t="shared" si="551"/>
        <v/>
      </c>
      <c r="Y2843" s="3" t="str">
        <f t="shared" si="552"/>
        <v>時間太晚</v>
      </c>
      <c r="Z2843" s="3" t="str">
        <f t="shared" si="553"/>
        <v/>
      </c>
      <c r="AA2843" s="3" t="str">
        <f t="shared" si="554"/>
        <v/>
      </c>
      <c r="AB2843" s="2" t="str">
        <f t="shared" si="555"/>
        <v/>
      </c>
      <c r="AC2843" s="3" t="str">
        <f t="shared" si="556"/>
        <v/>
      </c>
      <c r="AD2843" s="5" t="str">
        <f t="shared" si="559"/>
        <v/>
      </c>
      <c r="AE2843" s="3" t="str">
        <f t="shared" si="557"/>
        <v/>
      </c>
      <c r="AF2843" s="3"/>
      <c r="AH2843" t="e">
        <f>MATCH(ROUND(M2843,0)&amp;ROUND(N2843,0),樣點!N:N,0)</f>
        <v>#N/A</v>
      </c>
      <c r="AI2843" s="5" t="str">
        <f t="shared" si="558"/>
        <v/>
      </c>
    </row>
    <row r="2844" spans="3:35">
      <c r="C2844" s="246" t="s">
        <v>1138</v>
      </c>
      <c r="D2844" s="246" t="s">
        <v>1242</v>
      </c>
      <c r="E2844" s="246" t="s">
        <v>1250</v>
      </c>
      <c r="F2844" s="246" t="s">
        <v>1251</v>
      </c>
      <c r="G2844" s="246">
        <v>2019</v>
      </c>
      <c r="H2844" s="246">
        <v>5</v>
      </c>
      <c r="I2844" s="246">
        <v>15</v>
      </c>
      <c r="J2844" s="246">
        <v>1</v>
      </c>
      <c r="K2844" s="246" t="s">
        <v>1252</v>
      </c>
      <c r="L2844" s="247">
        <v>1</v>
      </c>
      <c r="M2844" s="246">
        <v>309725</v>
      </c>
      <c r="N2844" s="246">
        <v>2789023</v>
      </c>
      <c r="O2844" s="246">
        <v>9</v>
      </c>
      <c r="P2844" s="246">
        <v>55</v>
      </c>
      <c r="Q2844" s="246">
        <v>0</v>
      </c>
      <c r="R2844" s="246"/>
      <c r="S2844" s="246" t="s">
        <v>90</v>
      </c>
      <c r="T2844" s="246" t="s">
        <v>26</v>
      </c>
      <c r="U2844" s="246"/>
      <c r="V2844" t="str">
        <f>INDEX(樣區!H:H,MATCH(F2844,樣區!E:E,0))</f>
        <v>3月,5月</v>
      </c>
      <c r="W2844" s="3" t="str">
        <f t="shared" si="550"/>
        <v>N</v>
      </c>
      <c r="X2844" s="3" t="str">
        <f t="shared" si="551"/>
        <v/>
      </c>
      <c r="Y2844" s="3" t="str">
        <f t="shared" si="552"/>
        <v/>
      </c>
      <c r="Z2844" s="3" t="str">
        <f t="shared" si="553"/>
        <v/>
      </c>
      <c r="AA2844" s="3" t="str">
        <f t="shared" si="554"/>
        <v/>
      </c>
      <c r="AB2844" s="2" t="str">
        <f t="shared" si="555"/>
        <v/>
      </c>
      <c r="AC2844" s="3" t="str">
        <f t="shared" si="556"/>
        <v/>
      </c>
      <c r="AD2844" s="5" t="str">
        <f t="shared" si="559"/>
        <v/>
      </c>
      <c r="AE2844" s="3" t="str">
        <f t="shared" si="557"/>
        <v/>
      </c>
      <c r="AF2844" s="3"/>
      <c r="AH2844" t="e">
        <f>MATCH(ROUND(M2844,0)&amp;ROUND(N2844,0),樣點!N:N,0)</f>
        <v>#N/A</v>
      </c>
      <c r="AI2844" s="5">
        <f t="shared" si="558"/>
        <v>6.9444440305233002E-3</v>
      </c>
    </row>
    <row r="2845" spans="3:35">
      <c r="C2845" s="246" t="s">
        <v>1138</v>
      </c>
      <c r="D2845" s="246" t="s">
        <v>1242</v>
      </c>
      <c r="E2845" s="246" t="s">
        <v>1250</v>
      </c>
      <c r="F2845" s="246" t="s">
        <v>1251</v>
      </c>
      <c r="G2845" s="246">
        <v>2019</v>
      </c>
      <c r="H2845" s="246">
        <v>5</v>
      </c>
      <c r="I2845" s="246">
        <v>15</v>
      </c>
      <c r="J2845" s="246">
        <v>1</v>
      </c>
      <c r="K2845" s="246" t="s">
        <v>1252</v>
      </c>
      <c r="L2845" s="247">
        <v>2</v>
      </c>
      <c r="M2845" s="246">
        <v>309426</v>
      </c>
      <c r="N2845" s="246">
        <v>2789107</v>
      </c>
      <c r="O2845" s="246">
        <v>10</v>
      </c>
      <c r="P2845" s="246">
        <v>5</v>
      </c>
      <c r="Q2845" s="246">
        <v>0</v>
      </c>
      <c r="R2845" s="246"/>
      <c r="S2845" s="246" t="s">
        <v>90</v>
      </c>
      <c r="T2845" s="246" t="s">
        <v>26</v>
      </c>
      <c r="U2845" s="246"/>
      <c r="V2845" t="str">
        <f>INDEX(樣區!H:H,MATCH(F2845,樣區!E:E,0))</f>
        <v>3月,5月</v>
      </c>
      <c r="W2845" s="3" t="str">
        <f t="shared" si="550"/>
        <v>N</v>
      </c>
      <c r="X2845" s="3" t="str">
        <f t="shared" si="551"/>
        <v/>
      </c>
      <c r="Y2845" s="3" t="str">
        <f t="shared" si="552"/>
        <v>時間太晚</v>
      </c>
      <c r="Z2845" s="3" t="str">
        <f t="shared" si="553"/>
        <v/>
      </c>
      <c r="AA2845" s="3" t="str">
        <f t="shared" si="554"/>
        <v/>
      </c>
      <c r="AB2845" s="2" t="str">
        <f t="shared" si="555"/>
        <v/>
      </c>
      <c r="AC2845" s="3" t="str">
        <f t="shared" si="556"/>
        <v/>
      </c>
      <c r="AD2845" s="5" t="str">
        <f t="shared" si="559"/>
        <v/>
      </c>
      <c r="AE2845" s="3" t="str">
        <f t="shared" si="557"/>
        <v/>
      </c>
      <c r="AF2845" s="3"/>
      <c r="AH2845" t="e">
        <f>MATCH(ROUND(M2845,0)&amp;ROUND(N2845,0),樣點!N:N,0)</f>
        <v>#N/A</v>
      </c>
      <c r="AI2845" s="5">
        <f t="shared" si="558"/>
        <v>6.2499999767169356E-3</v>
      </c>
    </row>
    <row r="2846" spans="3:35">
      <c r="C2846" s="246" t="s">
        <v>1138</v>
      </c>
      <c r="D2846" s="246" t="s">
        <v>1242</v>
      </c>
      <c r="E2846" s="246" t="s">
        <v>1250</v>
      </c>
      <c r="F2846" s="246" t="s">
        <v>1251</v>
      </c>
      <c r="G2846" s="246">
        <v>2019</v>
      </c>
      <c r="H2846" s="246">
        <v>5</v>
      </c>
      <c r="I2846" s="246">
        <v>15</v>
      </c>
      <c r="J2846" s="246">
        <v>1</v>
      </c>
      <c r="K2846" s="246" t="s">
        <v>1252</v>
      </c>
      <c r="L2846" s="247">
        <v>3</v>
      </c>
      <c r="M2846" s="246">
        <v>309227</v>
      </c>
      <c r="N2846" s="246">
        <v>2789199</v>
      </c>
      <c r="O2846" s="246">
        <v>10</v>
      </c>
      <c r="P2846" s="246">
        <v>14</v>
      </c>
      <c r="Q2846" s="246">
        <v>0</v>
      </c>
      <c r="R2846" s="246"/>
      <c r="S2846" s="246" t="s">
        <v>90</v>
      </c>
      <c r="T2846" s="246" t="s">
        <v>26</v>
      </c>
      <c r="U2846" s="246"/>
      <c r="V2846" t="str">
        <f>INDEX(樣區!H:H,MATCH(F2846,樣區!E:E,0))</f>
        <v>3月,5月</v>
      </c>
      <c r="W2846" s="3" t="str">
        <f t="shared" si="550"/>
        <v>N</v>
      </c>
      <c r="X2846" s="3" t="str">
        <f t="shared" si="551"/>
        <v/>
      </c>
      <c r="Y2846" s="3" t="str">
        <f t="shared" si="552"/>
        <v>時間太晚</v>
      </c>
      <c r="Z2846" s="3" t="str">
        <f t="shared" si="553"/>
        <v/>
      </c>
      <c r="AA2846" s="3" t="str">
        <f t="shared" si="554"/>
        <v/>
      </c>
      <c r="AB2846" s="2" t="str">
        <f t="shared" si="555"/>
        <v/>
      </c>
      <c r="AC2846" s="3" t="str">
        <f t="shared" si="556"/>
        <v/>
      </c>
      <c r="AD2846" s="5" t="str">
        <f t="shared" si="559"/>
        <v/>
      </c>
      <c r="AE2846" s="3" t="str">
        <f t="shared" si="557"/>
        <v/>
      </c>
      <c r="AF2846" s="3"/>
      <c r="AH2846" t="e">
        <f>MATCH(ROUND(M2846,0)&amp;ROUND(N2846,0),樣點!N:N,0)</f>
        <v>#N/A</v>
      </c>
      <c r="AI2846" s="5">
        <f t="shared" si="558"/>
        <v>1.3194444996770471E-2</v>
      </c>
    </row>
    <row r="2847" spans="3:35">
      <c r="C2847" s="246" t="s">
        <v>1138</v>
      </c>
      <c r="D2847" s="246" t="s">
        <v>1242</v>
      </c>
      <c r="E2847" s="246" t="s">
        <v>1250</v>
      </c>
      <c r="F2847" s="246" t="s">
        <v>1251</v>
      </c>
      <c r="G2847" s="246">
        <v>2019</v>
      </c>
      <c r="H2847" s="246">
        <v>5</v>
      </c>
      <c r="I2847" s="246">
        <v>15</v>
      </c>
      <c r="J2847" s="246">
        <v>1</v>
      </c>
      <c r="K2847" s="246" t="s">
        <v>1252</v>
      </c>
      <c r="L2847" s="247">
        <v>4</v>
      </c>
      <c r="M2847" s="246">
        <v>308853</v>
      </c>
      <c r="N2847" s="246">
        <v>2789020</v>
      </c>
      <c r="O2847" s="246">
        <v>10</v>
      </c>
      <c r="P2847" s="246">
        <v>33</v>
      </c>
      <c r="Q2847" s="246">
        <v>0</v>
      </c>
      <c r="R2847" s="246"/>
      <c r="S2847" s="246" t="s">
        <v>90</v>
      </c>
      <c r="T2847" s="246" t="s">
        <v>26</v>
      </c>
      <c r="U2847" s="246"/>
      <c r="V2847" t="str">
        <f>INDEX(樣區!H:H,MATCH(F2847,樣區!E:E,0))</f>
        <v>3月,5月</v>
      </c>
      <c r="W2847" s="3" t="str">
        <f t="shared" si="550"/>
        <v>N</v>
      </c>
      <c r="X2847" s="3" t="str">
        <f t="shared" si="551"/>
        <v/>
      </c>
      <c r="Y2847" s="3" t="str">
        <f t="shared" si="552"/>
        <v>時間太晚</v>
      </c>
      <c r="Z2847" s="3" t="str">
        <f t="shared" si="553"/>
        <v/>
      </c>
      <c r="AA2847" s="3" t="str">
        <f t="shared" si="554"/>
        <v/>
      </c>
      <c r="AB2847" s="2" t="str">
        <f t="shared" si="555"/>
        <v/>
      </c>
      <c r="AC2847" s="3" t="str">
        <f t="shared" si="556"/>
        <v/>
      </c>
      <c r="AD2847" s="5" t="str">
        <f t="shared" si="559"/>
        <v/>
      </c>
      <c r="AE2847" s="3" t="str">
        <f t="shared" si="557"/>
        <v/>
      </c>
      <c r="AF2847" s="3"/>
      <c r="AH2847" t="e">
        <f>MATCH(ROUND(M2847,0)&amp;ROUND(N2847,0),樣點!N:N,0)</f>
        <v>#N/A</v>
      </c>
      <c r="AI2847" s="5">
        <f t="shared" si="558"/>
        <v>4.1666670003905892E-3</v>
      </c>
    </row>
    <row r="2848" spans="3:35">
      <c r="C2848" s="246" t="s">
        <v>1138</v>
      </c>
      <c r="D2848" s="246" t="s">
        <v>1242</v>
      </c>
      <c r="E2848" s="246" t="s">
        <v>1250</v>
      </c>
      <c r="F2848" s="246" t="s">
        <v>1251</v>
      </c>
      <c r="G2848" s="246">
        <v>2019</v>
      </c>
      <c r="H2848" s="246">
        <v>5</v>
      </c>
      <c r="I2848" s="246">
        <v>15</v>
      </c>
      <c r="J2848" s="246">
        <v>1</v>
      </c>
      <c r="K2848" s="246" t="s">
        <v>1252</v>
      </c>
      <c r="L2848" s="247">
        <v>5</v>
      </c>
      <c r="M2848" s="246">
        <v>308664</v>
      </c>
      <c r="N2848" s="246">
        <v>2788904</v>
      </c>
      <c r="O2848" s="246">
        <v>10</v>
      </c>
      <c r="P2848" s="246">
        <v>39</v>
      </c>
      <c r="Q2848" s="246">
        <v>0</v>
      </c>
      <c r="R2848" s="246"/>
      <c r="S2848" s="246" t="s">
        <v>90</v>
      </c>
      <c r="T2848" s="246" t="s">
        <v>26</v>
      </c>
      <c r="U2848" s="246"/>
      <c r="V2848" t="str">
        <f>INDEX(樣區!H:H,MATCH(F2848,樣區!E:E,0))</f>
        <v>3月,5月</v>
      </c>
      <c r="W2848" s="3" t="str">
        <f t="shared" si="550"/>
        <v>N</v>
      </c>
      <c r="X2848" s="3" t="str">
        <f t="shared" si="551"/>
        <v/>
      </c>
      <c r="Y2848" s="3" t="str">
        <f t="shared" si="552"/>
        <v>時間太晚</v>
      </c>
      <c r="Z2848" s="3" t="str">
        <f t="shared" si="553"/>
        <v/>
      </c>
      <c r="AA2848" s="3" t="str">
        <f t="shared" si="554"/>
        <v/>
      </c>
      <c r="AB2848" s="2" t="str">
        <f t="shared" si="555"/>
        <v/>
      </c>
      <c r="AC2848" s="3" t="str">
        <f t="shared" si="556"/>
        <v/>
      </c>
      <c r="AD2848" s="5" t="str">
        <f t="shared" si="559"/>
        <v/>
      </c>
      <c r="AE2848" s="3" t="str">
        <f t="shared" si="557"/>
        <v/>
      </c>
      <c r="AF2848" s="3"/>
      <c r="AH2848" t="e">
        <f>MATCH(ROUND(M2848,0)&amp;ROUND(N2848,0),樣點!N:N,0)</f>
        <v>#N/A</v>
      </c>
      <c r="AI2848" s="5">
        <f t="shared" si="558"/>
        <v>7.6388880261220038E-3</v>
      </c>
    </row>
    <row r="2849" spans="3:35">
      <c r="C2849" s="246" t="s">
        <v>1138</v>
      </c>
      <c r="D2849" s="246" t="s">
        <v>1242</v>
      </c>
      <c r="E2849" s="246" t="s">
        <v>1250</v>
      </c>
      <c r="F2849" s="246" t="s">
        <v>1251</v>
      </c>
      <c r="G2849" s="246">
        <v>2019</v>
      </c>
      <c r="H2849" s="246">
        <v>5</v>
      </c>
      <c r="I2849" s="246">
        <v>15</v>
      </c>
      <c r="J2849" s="246">
        <v>1</v>
      </c>
      <c r="K2849" s="246" t="s">
        <v>1252</v>
      </c>
      <c r="L2849" s="247">
        <v>6</v>
      </c>
      <c r="M2849" s="246">
        <v>308576</v>
      </c>
      <c r="N2849" s="246">
        <v>2788745</v>
      </c>
      <c r="O2849" s="246">
        <v>10</v>
      </c>
      <c r="P2849" s="246">
        <v>50</v>
      </c>
      <c r="Q2849" s="246">
        <v>0</v>
      </c>
      <c r="R2849" s="246"/>
      <c r="S2849" s="246" t="s">
        <v>90</v>
      </c>
      <c r="T2849" s="246" t="s">
        <v>26</v>
      </c>
      <c r="U2849" s="246"/>
      <c r="V2849" t="str">
        <f>INDEX(樣區!H:H,MATCH(F2849,樣區!E:E,0))</f>
        <v>3月,5月</v>
      </c>
      <c r="W2849" s="3" t="str">
        <f t="shared" si="550"/>
        <v>N</v>
      </c>
      <c r="X2849" s="3" t="str">
        <f t="shared" si="551"/>
        <v/>
      </c>
      <c r="Y2849" s="3" t="str">
        <f t="shared" si="552"/>
        <v>時間太晚</v>
      </c>
      <c r="Z2849" s="3" t="str">
        <f t="shared" si="553"/>
        <v/>
      </c>
      <c r="AA2849" s="3" t="str">
        <f t="shared" si="554"/>
        <v/>
      </c>
      <c r="AB2849" s="2" t="str">
        <f t="shared" si="555"/>
        <v/>
      </c>
      <c r="AC2849" s="3" t="str">
        <f t="shared" si="556"/>
        <v/>
      </c>
      <c r="AD2849" s="5" t="str">
        <f t="shared" si="559"/>
        <v/>
      </c>
      <c r="AE2849" s="3" t="str">
        <f t="shared" si="557"/>
        <v/>
      </c>
      <c r="AF2849" s="3"/>
      <c r="AH2849" t="e">
        <f>MATCH(ROUND(M2849,0)&amp;ROUND(N2849,0),樣點!N:N,0)</f>
        <v>#N/A</v>
      </c>
      <c r="AI2849" s="5">
        <f t="shared" si="558"/>
        <v>9.0277779963798821E-3</v>
      </c>
    </row>
    <row r="2850" spans="3:35">
      <c r="C2850" s="246" t="s">
        <v>1138</v>
      </c>
      <c r="D2850" s="246" t="s">
        <v>1242</v>
      </c>
      <c r="E2850" s="246" t="s">
        <v>1250</v>
      </c>
      <c r="F2850" s="246" t="s">
        <v>1251</v>
      </c>
      <c r="G2850" s="246">
        <v>2019</v>
      </c>
      <c r="H2850" s="246">
        <v>5</v>
      </c>
      <c r="I2850" s="246">
        <v>15</v>
      </c>
      <c r="J2850" s="246">
        <v>1</v>
      </c>
      <c r="K2850" s="246" t="s">
        <v>1252</v>
      </c>
      <c r="L2850" s="247">
        <v>7</v>
      </c>
      <c r="M2850" s="246">
        <v>308563</v>
      </c>
      <c r="N2850" s="246">
        <v>2789142</v>
      </c>
      <c r="O2850" s="246">
        <v>11</v>
      </c>
      <c r="P2850" s="246">
        <v>3</v>
      </c>
      <c r="Q2850" s="246">
        <v>0</v>
      </c>
      <c r="R2850" s="246"/>
      <c r="S2850" s="246" t="s">
        <v>90</v>
      </c>
      <c r="T2850" s="246" t="s">
        <v>26</v>
      </c>
      <c r="U2850" s="246"/>
      <c r="V2850" t="str">
        <f>INDEX(樣區!H:H,MATCH(F2850,樣區!E:E,0))</f>
        <v>3月,5月</v>
      </c>
      <c r="W2850" s="3" t="str">
        <f t="shared" si="550"/>
        <v>N</v>
      </c>
      <c r="X2850" s="3" t="str">
        <f t="shared" si="551"/>
        <v/>
      </c>
      <c r="Y2850" s="3" t="str">
        <f t="shared" si="552"/>
        <v>時間太晚</v>
      </c>
      <c r="Z2850" s="3" t="str">
        <f t="shared" si="553"/>
        <v/>
      </c>
      <c r="AA2850" s="3" t="str">
        <f t="shared" si="554"/>
        <v/>
      </c>
      <c r="AB2850" s="2" t="str">
        <f t="shared" si="555"/>
        <v/>
      </c>
      <c r="AC2850" s="3" t="str">
        <f t="shared" si="556"/>
        <v/>
      </c>
      <c r="AD2850" s="5" t="str">
        <f t="shared" si="559"/>
        <v/>
      </c>
      <c r="AE2850" s="3" t="str">
        <f t="shared" si="557"/>
        <v/>
      </c>
      <c r="AF2850" s="3"/>
      <c r="AH2850" t="e">
        <f>MATCH(ROUND(M2850,0)&amp;ROUND(N2850,0),樣點!N:N,0)</f>
        <v>#N/A</v>
      </c>
      <c r="AI2850" s="5" t="str">
        <f t="shared" si="558"/>
        <v/>
      </c>
    </row>
    <row r="2851" spans="3:35">
      <c r="C2851" s="246" t="s">
        <v>1138</v>
      </c>
      <c r="D2851" s="246" t="s">
        <v>1242</v>
      </c>
      <c r="E2851" s="246" t="s">
        <v>1253</v>
      </c>
      <c r="F2851" s="246" t="s">
        <v>1254</v>
      </c>
      <c r="G2851" s="246">
        <v>2019</v>
      </c>
      <c r="H2851" s="246">
        <v>5</v>
      </c>
      <c r="I2851" s="246">
        <v>30</v>
      </c>
      <c r="J2851" s="246">
        <v>1</v>
      </c>
      <c r="K2851" s="246" t="s">
        <v>1255</v>
      </c>
      <c r="L2851" s="247">
        <v>1</v>
      </c>
      <c r="M2851" s="246">
        <v>305101</v>
      </c>
      <c r="N2851" s="246">
        <v>2782360</v>
      </c>
      <c r="O2851" s="246">
        <v>9</v>
      </c>
      <c r="P2851" s="246">
        <v>4</v>
      </c>
      <c r="Q2851" s="246">
        <v>0</v>
      </c>
      <c r="R2851" s="246"/>
      <c r="S2851" s="246" t="s">
        <v>90</v>
      </c>
      <c r="T2851" s="246" t="s">
        <v>26</v>
      </c>
      <c r="U2851" s="246"/>
      <c r="V2851" t="str">
        <f>INDEX(樣區!H:H,MATCH(F2851,樣區!E:E,0))</f>
        <v>3月,5月</v>
      </c>
      <c r="W2851" s="3" t="str">
        <f t="shared" si="550"/>
        <v>Y</v>
      </c>
      <c r="X2851" s="3" t="str">
        <f t="shared" si="551"/>
        <v/>
      </c>
      <c r="Y2851" s="3" t="str">
        <f t="shared" si="552"/>
        <v/>
      </c>
      <c r="Z2851" s="3" t="str">
        <f t="shared" si="553"/>
        <v/>
      </c>
      <c r="AA2851" s="3" t="str">
        <f t="shared" si="554"/>
        <v/>
      </c>
      <c r="AB2851" s="249" t="str">
        <f t="shared" si="555"/>
        <v/>
      </c>
      <c r="AC2851" s="3" t="str">
        <f t="shared" si="556"/>
        <v/>
      </c>
      <c r="AD2851" s="5" t="str">
        <f t="shared" ref="AD2851:AD2857" si="560">IF(ISBLANK(O2851),"需記錄時間",IFERROR(IF((AI2851-TIME(0,5,59))&lt;0,"需計滿6分鐘",""),""))</f>
        <v/>
      </c>
      <c r="AE2851" s="3" t="str">
        <f t="shared" si="557"/>
        <v/>
      </c>
      <c r="AF2851" s="3"/>
      <c r="AH2851">
        <f>MATCH(ROUND(M2851,0)&amp;ROUND(N2851,0),樣點!N:N,0)</f>
        <v>2076</v>
      </c>
      <c r="AI2851" s="5">
        <f t="shared" si="558"/>
        <v>6.9444450200535357E-3</v>
      </c>
    </row>
    <row r="2852" spans="3:35">
      <c r="C2852" s="246" t="s">
        <v>1138</v>
      </c>
      <c r="D2852" s="246" t="s">
        <v>1242</v>
      </c>
      <c r="E2852" s="246" t="s">
        <v>1253</v>
      </c>
      <c r="F2852" s="246" t="s">
        <v>1254</v>
      </c>
      <c r="G2852" s="246">
        <v>2019</v>
      </c>
      <c r="H2852" s="246">
        <v>5</v>
      </c>
      <c r="I2852" s="246">
        <v>30</v>
      </c>
      <c r="J2852" s="246">
        <v>1</v>
      </c>
      <c r="K2852" s="246" t="s">
        <v>1255</v>
      </c>
      <c r="L2852" s="247">
        <v>2</v>
      </c>
      <c r="M2852" s="246">
        <v>304763</v>
      </c>
      <c r="N2852" s="246">
        <v>2782194</v>
      </c>
      <c r="O2852" s="246">
        <v>9</v>
      </c>
      <c r="P2852" s="246">
        <v>14</v>
      </c>
      <c r="Q2852" s="246">
        <v>0</v>
      </c>
      <c r="R2852" s="246"/>
      <c r="S2852" s="246" t="s">
        <v>90</v>
      </c>
      <c r="T2852" s="246" t="s">
        <v>26</v>
      </c>
      <c r="U2852" s="246"/>
      <c r="V2852" t="str">
        <f>INDEX(樣區!H:H,MATCH(F2852,樣區!E:E,0))</f>
        <v>3月,5月</v>
      </c>
      <c r="W2852" s="3" t="str">
        <f t="shared" si="550"/>
        <v>Y</v>
      </c>
      <c r="X2852" s="3" t="str">
        <f t="shared" si="551"/>
        <v/>
      </c>
      <c r="Y2852" s="3" t="str">
        <f t="shared" si="552"/>
        <v/>
      </c>
      <c r="Z2852" s="3" t="str">
        <f t="shared" si="553"/>
        <v/>
      </c>
      <c r="AA2852" s="3" t="str">
        <f t="shared" si="554"/>
        <v/>
      </c>
      <c r="AB2852" s="249" t="str">
        <f t="shared" si="555"/>
        <v/>
      </c>
      <c r="AC2852" s="3" t="str">
        <f t="shared" si="556"/>
        <v/>
      </c>
      <c r="AD2852" s="5" t="str">
        <f t="shared" si="560"/>
        <v/>
      </c>
      <c r="AE2852" s="3" t="str">
        <f t="shared" si="557"/>
        <v/>
      </c>
      <c r="AF2852" s="3"/>
      <c r="AH2852">
        <f>MATCH(ROUND(M2852,0)&amp;ROUND(N2852,0),樣點!N:N,0)</f>
        <v>2077</v>
      </c>
      <c r="AI2852" s="5">
        <f t="shared" si="558"/>
        <v>6.9444440305233002E-3</v>
      </c>
    </row>
    <row r="2853" spans="3:35">
      <c r="C2853" s="246" t="s">
        <v>1138</v>
      </c>
      <c r="D2853" s="246" t="s">
        <v>1242</v>
      </c>
      <c r="E2853" s="246" t="s">
        <v>1253</v>
      </c>
      <c r="F2853" s="246" t="s">
        <v>1254</v>
      </c>
      <c r="G2853" s="246">
        <v>2019</v>
      </c>
      <c r="H2853" s="246">
        <v>5</v>
      </c>
      <c r="I2853" s="246">
        <v>30</v>
      </c>
      <c r="J2853" s="246">
        <v>1</v>
      </c>
      <c r="K2853" s="246" t="s">
        <v>1255</v>
      </c>
      <c r="L2853" s="247">
        <v>3</v>
      </c>
      <c r="M2853" s="246">
        <v>304459</v>
      </c>
      <c r="N2853" s="246">
        <v>2781988</v>
      </c>
      <c r="O2853" s="246">
        <v>9</v>
      </c>
      <c r="P2853" s="246">
        <v>24</v>
      </c>
      <c r="Q2853" s="246">
        <v>0</v>
      </c>
      <c r="R2853" s="246"/>
      <c r="S2853" s="246" t="s">
        <v>90</v>
      </c>
      <c r="T2853" s="246" t="s">
        <v>26</v>
      </c>
      <c r="U2853" s="246"/>
      <c r="V2853" t="str">
        <f>INDEX(樣區!H:H,MATCH(F2853,樣區!E:E,0))</f>
        <v>3月,5月</v>
      </c>
      <c r="W2853" s="3" t="str">
        <f t="shared" si="550"/>
        <v>Y</v>
      </c>
      <c r="X2853" s="3" t="str">
        <f t="shared" si="551"/>
        <v/>
      </c>
      <c r="Y2853" s="3" t="str">
        <f t="shared" si="552"/>
        <v/>
      </c>
      <c r="Z2853" s="3" t="str">
        <f t="shared" si="553"/>
        <v/>
      </c>
      <c r="AA2853" s="3" t="str">
        <f t="shared" si="554"/>
        <v/>
      </c>
      <c r="AB2853" s="249" t="str">
        <f t="shared" si="555"/>
        <v/>
      </c>
      <c r="AC2853" s="3" t="str">
        <f t="shared" si="556"/>
        <v/>
      </c>
      <c r="AD2853" s="5" t="str">
        <f t="shared" si="560"/>
        <v/>
      </c>
      <c r="AE2853" s="3" t="str">
        <f t="shared" si="557"/>
        <v/>
      </c>
      <c r="AF2853" s="3"/>
      <c r="AH2853">
        <f>MATCH(ROUND(M2853,0)&amp;ROUND(N2853,0),樣點!N:N,0)</f>
        <v>2078</v>
      </c>
      <c r="AI2853" s="5">
        <f t="shared" si="558"/>
        <v>6.9444449618458748E-3</v>
      </c>
    </row>
    <row r="2854" spans="3:35">
      <c r="C2854" s="246" t="s">
        <v>1138</v>
      </c>
      <c r="D2854" s="246" t="s">
        <v>1242</v>
      </c>
      <c r="E2854" s="246" t="s">
        <v>1253</v>
      </c>
      <c r="F2854" s="246" t="s">
        <v>1254</v>
      </c>
      <c r="G2854" s="246">
        <v>2019</v>
      </c>
      <c r="H2854" s="246">
        <v>5</v>
      </c>
      <c r="I2854" s="246">
        <v>30</v>
      </c>
      <c r="J2854" s="246">
        <v>1</v>
      </c>
      <c r="K2854" s="246" t="s">
        <v>1255</v>
      </c>
      <c r="L2854" s="247">
        <v>4</v>
      </c>
      <c r="M2854" s="246">
        <v>304251</v>
      </c>
      <c r="N2854" s="246">
        <v>2781919</v>
      </c>
      <c r="O2854" s="246">
        <v>9</v>
      </c>
      <c r="P2854" s="246">
        <v>34</v>
      </c>
      <c r="Q2854" s="246">
        <v>0</v>
      </c>
      <c r="R2854" s="246"/>
      <c r="S2854" s="246" t="s">
        <v>90</v>
      </c>
      <c r="T2854" s="246" t="s">
        <v>26</v>
      </c>
      <c r="U2854" s="246"/>
      <c r="V2854" t="str">
        <f>INDEX(樣區!H:H,MATCH(F2854,樣區!E:E,0))</f>
        <v>3月,5月</v>
      </c>
      <c r="W2854" s="3" t="str">
        <f t="shared" si="550"/>
        <v>Y</v>
      </c>
      <c r="X2854" s="3" t="str">
        <f t="shared" si="551"/>
        <v/>
      </c>
      <c r="Y2854" s="3" t="str">
        <f t="shared" si="552"/>
        <v/>
      </c>
      <c r="Z2854" s="3" t="str">
        <f t="shared" si="553"/>
        <v/>
      </c>
      <c r="AA2854" s="3" t="str">
        <f t="shared" si="554"/>
        <v/>
      </c>
      <c r="AB2854" s="249" t="str">
        <f t="shared" si="555"/>
        <v/>
      </c>
      <c r="AC2854" s="3" t="str">
        <f t="shared" si="556"/>
        <v/>
      </c>
      <c r="AD2854" s="5" t="str">
        <f t="shared" si="560"/>
        <v/>
      </c>
      <c r="AE2854" s="3" t="str">
        <f t="shared" si="557"/>
        <v/>
      </c>
      <c r="AF2854" s="3"/>
      <c r="AH2854">
        <f>MATCH(ROUND(M2854,0)&amp;ROUND(N2854,0),樣點!N:N,0)</f>
        <v>2079</v>
      </c>
      <c r="AI2854" s="5">
        <f t="shared" si="558"/>
        <v>6.9444440305233002E-3</v>
      </c>
    </row>
    <row r="2855" spans="3:35">
      <c r="C2855" s="246" t="s">
        <v>1138</v>
      </c>
      <c r="D2855" s="246" t="s">
        <v>1242</v>
      </c>
      <c r="E2855" s="246" t="s">
        <v>1253</v>
      </c>
      <c r="F2855" s="246" t="s">
        <v>1254</v>
      </c>
      <c r="G2855" s="246">
        <v>2019</v>
      </c>
      <c r="H2855" s="246">
        <v>5</v>
      </c>
      <c r="I2855" s="246">
        <v>30</v>
      </c>
      <c r="J2855" s="246">
        <v>1</v>
      </c>
      <c r="K2855" s="246" t="s">
        <v>1255</v>
      </c>
      <c r="L2855" s="247">
        <v>5</v>
      </c>
      <c r="M2855" s="246">
        <v>304018</v>
      </c>
      <c r="N2855" s="246">
        <v>2781757</v>
      </c>
      <c r="O2855" s="246">
        <v>9</v>
      </c>
      <c r="P2855" s="246">
        <v>44</v>
      </c>
      <c r="Q2855" s="246">
        <v>0</v>
      </c>
      <c r="R2855" s="246"/>
      <c r="S2855" s="246" t="s">
        <v>90</v>
      </c>
      <c r="T2855" s="246" t="s">
        <v>26</v>
      </c>
      <c r="U2855" s="246"/>
      <c r="V2855" t="str">
        <f>INDEX(樣區!H:H,MATCH(F2855,樣區!E:E,0))</f>
        <v>3月,5月</v>
      </c>
      <c r="W2855" s="3" t="str">
        <f t="shared" si="550"/>
        <v>Y</v>
      </c>
      <c r="X2855" s="3" t="str">
        <f t="shared" si="551"/>
        <v/>
      </c>
      <c r="Y2855" s="3" t="str">
        <f t="shared" si="552"/>
        <v/>
      </c>
      <c r="Z2855" s="3" t="str">
        <f t="shared" si="553"/>
        <v/>
      </c>
      <c r="AA2855" s="3" t="str">
        <f t="shared" si="554"/>
        <v/>
      </c>
      <c r="AB2855" s="249" t="str">
        <f t="shared" si="555"/>
        <v/>
      </c>
      <c r="AC2855" s="3" t="str">
        <f t="shared" si="556"/>
        <v/>
      </c>
      <c r="AD2855" s="5" t="str">
        <f t="shared" si="560"/>
        <v/>
      </c>
      <c r="AE2855" s="3" t="str">
        <f t="shared" si="557"/>
        <v/>
      </c>
      <c r="AF2855" s="3"/>
      <c r="AH2855">
        <f>MATCH(ROUND(M2855,0)&amp;ROUND(N2855,0),樣點!N:N,0)</f>
        <v>2080</v>
      </c>
      <c r="AI2855" s="5">
        <f t="shared" si="558"/>
        <v>6.9444449618458748E-3</v>
      </c>
    </row>
    <row r="2856" spans="3:35">
      <c r="C2856" s="246" t="s">
        <v>1138</v>
      </c>
      <c r="D2856" s="246" t="s">
        <v>1242</v>
      </c>
      <c r="E2856" s="246" t="s">
        <v>1253</v>
      </c>
      <c r="F2856" s="246" t="s">
        <v>1254</v>
      </c>
      <c r="G2856" s="246">
        <v>2019</v>
      </c>
      <c r="H2856" s="246">
        <v>5</v>
      </c>
      <c r="I2856" s="246">
        <v>30</v>
      </c>
      <c r="J2856" s="246">
        <v>1</v>
      </c>
      <c r="K2856" s="246" t="s">
        <v>1255</v>
      </c>
      <c r="L2856" s="247">
        <v>6</v>
      </c>
      <c r="M2856" s="246">
        <v>304271</v>
      </c>
      <c r="N2856" s="246">
        <v>2782587</v>
      </c>
      <c r="O2856" s="246">
        <v>9</v>
      </c>
      <c r="P2856" s="246">
        <v>54</v>
      </c>
      <c r="Q2856" s="246">
        <v>0</v>
      </c>
      <c r="R2856" s="246"/>
      <c r="S2856" s="246" t="s">
        <v>90</v>
      </c>
      <c r="T2856" s="246" t="s">
        <v>26</v>
      </c>
      <c r="U2856" s="246"/>
      <c r="V2856" t="str">
        <f>INDEX(樣區!H:H,MATCH(F2856,樣區!E:E,0))</f>
        <v>3月,5月</v>
      </c>
      <c r="W2856" s="3" t="str">
        <f t="shared" si="550"/>
        <v>Y</v>
      </c>
      <c r="X2856" s="3" t="str">
        <f t="shared" si="551"/>
        <v/>
      </c>
      <c r="Y2856" s="3" t="str">
        <f t="shared" si="552"/>
        <v/>
      </c>
      <c r="Z2856" s="3" t="str">
        <f t="shared" si="553"/>
        <v/>
      </c>
      <c r="AA2856" s="3" t="str">
        <f t="shared" si="554"/>
        <v/>
      </c>
      <c r="AB2856" s="249" t="str">
        <f t="shared" si="555"/>
        <v/>
      </c>
      <c r="AC2856" s="3" t="str">
        <f t="shared" si="556"/>
        <v/>
      </c>
      <c r="AD2856" s="5" t="str">
        <f t="shared" si="560"/>
        <v/>
      </c>
      <c r="AE2856" s="3" t="str">
        <f t="shared" si="557"/>
        <v/>
      </c>
      <c r="AF2856" s="3"/>
      <c r="AH2856">
        <f>MATCH(ROUND(M2856,0)&amp;ROUND(N2856,0),樣點!N:N,0)</f>
        <v>2081</v>
      </c>
      <c r="AI2856" s="5">
        <f t="shared" si="558"/>
        <v>6.9444440305233002E-3</v>
      </c>
    </row>
    <row r="2857" spans="3:35">
      <c r="C2857" s="246" t="s">
        <v>1138</v>
      </c>
      <c r="D2857" s="246" t="s">
        <v>1242</v>
      </c>
      <c r="E2857" s="246" t="s">
        <v>1253</v>
      </c>
      <c r="F2857" s="246" t="s">
        <v>1254</v>
      </c>
      <c r="G2857" s="246">
        <v>2019</v>
      </c>
      <c r="H2857" s="246">
        <v>5</v>
      </c>
      <c r="I2857" s="246">
        <v>30</v>
      </c>
      <c r="J2857" s="246">
        <v>1</v>
      </c>
      <c r="K2857" s="246" t="s">
        <v>1255</v>
      </c>
      <c r="L2857" s="247">
        <v>7</v>
      </c>
      <c r="M2857" s="246">
        <v>303192</v>
      </c>
      <c r="N2857" s="246">
        <v>2781927</v>
      </c>
      <c r="O2857" s="246">
        <v>10</v>
      </c>
      <c r="P2857" s="246">
        <v>4</v>
      </c>
      <c r="Q2857" s="246">
        <v>0</v>
      </c>
      <c r="R2857" s="246"/>
      <c r="S2857" s="246" t="s">
        <v>90</v>
      </c>
      <c r="T2857" s="246" t="s">
        <v>26</v>
      </c>
      <c r="U2857" s="246"/>
      <c r="V2857" t="str">
        <f>INDEX(樣區!H:H,MATCH(F2857,樣區!E:E,0))</f>
        <v>3月,5月</v>
      </c>
      <c r="W2857" s="3" t="str">
        <f t="shared" si="550"/>
        <v>Y</v>
      </c>
      <c r="X2857" s="3" t="str">
        <f t="shared" si="551"/>
        <v/>
      </c>
      <c r="Y2857" s="3" t="str">
        <f t="shared" si="552"/>
        <v>時間太晚</v>
      </c>
      <c r="Z2857" s="3" t="str">
        <f t="shared" si="553"/>
        <v/>
      </c>
      <c r="AA2857" s="3" t="str">
        <f t="shared" si="554"/>
        <v/>
      </c>
      <c r="AB2857" s="249" t="str">
        <f t="shared" si="555"/>
        <v/>
      </c>
      <c r="AC2857" s="3" t="str">
        <f t="shared" si="556"/>
        <v/>
      </c>
      <c r="AD2857" s="5" t="str">
        <f t="shared" si="560"/>
        <v/>
      </c>
      <c r="AE2857" s="3" t="str">
        <f t="shared" si="557"/>
        <v/>
      </c>
      <c r="AF2857" s="3"/>
      <c r="AH2857">
        <f>MATCH(ROUND(M2857,0)&amp;ROUND(N2857,0),樣點!N:N,0)</f>
        <v>2082</v>
      </c>
      <c r="AI2857" s="5" t="str">
        <f t="shared" si="558"/>
        <v/>
      </c>
    </row>
    <row r="2858" spans="3:35">
      <c r="C2858" s="246" t="s">
        <v>1138</v>
      </c>
      <c r="D2858" s="246" t="s">
        <v>1242</v>
      </c>
      <c r="E2858" s="246" t="s">
        <v>1256</v>
      </c>
      <c r="F2858" s="246" t="s">
        <v>1257</v>
      </c>
      <c r="G2858" s="246">
        <v>2019</v>
      </c>
      <c r="H2858" s="246">
        <v>5</v>
      </c>
      <c r="I2858" s="246">
        <v>30</v>
      </c>
      <c r="J2858" s="246">
        <v>1</v>
      </c>
      <c r="K2858" s="246" t="s">
        <v>1258</v>
      </c>
      <c r="L2858" s="247">
        <v>1</v>
      </c>
      <c r="M2858" s="246">
        <v>318800</v>
      </c>
      <c r="N2858" s="246">
        <v>2770794</v>
      </c>
      <c r="O2858" s="246">
        <v>9</v>
      </c>
      <c r="P2858" s="246">
        <v>20</v>
      </c>
      <c r="Q2858" s="246">
        <v>0</v>
      </c>
      <c r="R2858" s="246"/>
      <c r="S2858" s="246" t="s">
        <v>90</v>
      </c>
      <c r="T2858" s="246" t="s">
        <v>26</v>
      </c>
      <c r="U2858" s="246"/>
      <c r="V2858" t="str">
        <f>INDEX(樣區!H:H,MATCH(F2858,樣區!E:E,0))</f>
        <v>3月,5月</v>
      </c>
      <c r="W2858" s="3" t="str">
        <f t="shared" si="550"/>
        <v>N</v>
      </c>
      <c r="X2858" s="3" t="str">
        <f t="shared" si="551"/>
        <v/>
      </c>
      <c r="Y2858" s="3" t="str">
        <f t="shared" si="552"/>
        <v/>
      </c>
      <c r="Z2858" s="3" t="str">
        <f t="shared" si="553"/>
        <v/>
      </c>
      <c r="AA2858" s="3" t="str">
        <f t="shared" si="554"/>
        <v/>
      </c>
      <c r="AB2858" s="2" t="str">
        <f t="shared" si="555"/>
        <v/>
      </c>
      <c r="AC2858" s="3" t="str">
        <f t="shared" si="556"/>
        <v/>
      </c>
      <c r="AD2858" s="5" t="str">
        <f>IF(ISBLANK(O2858),"需記錄時間",IFERROR(IF((AI2858-TIME(0,5,59))&lt;0,"需計滿6分鍾",""),""))</f>
        <v/>
      </c>
      <c r="AE2858" s="3" t="str">
        <f t="shared" si="557"/>
        <v/>
      </c>
      <c r="AF2858" s="3"/>
      <c r="AH2858" t="e">
        <f>MATCH(ROUND(M2858,0)&amp;ROUND(N2858,0),樣點!N:N,0)</f>
        <v>#N/A</v>
      </c>
      <c r="AI2858" s="5">
        <f t="shared" si="558"/>
        <v>1.0416666977107525E-2</v>
      </c>
    </row>
    <row r="2859" spans="3:35">
      <c r="C2859" s="246" t="s">
        <v>1138</v>
      </c>
      <c r="D2859" s="246" t="s">
        <v>1242</v>
      </c>
      <c r="E2859" s="246" t="s">
        <v>1256</v>
      </c>
      <c r="F2859" s="246" t="s">
        <v>1257</v>
      </c>
      <c r="G2859" s="246">
        <v>2019</v>
      </c>
      <c r="H2859" s="246">
        <v>5</v>
      </c>
      <c r="I2859" s="246">
        <v>30</v>
      </c>
      <c r="J2859" s="246">
        <v>1</v>
      </c>
      <c r="K2859" s="246" t="s">
        <v>1258</v>
      </c>
      <c r="L2859" s="247">
        <v>2</v>
      </c>
      <c r="M2859" s="246">
        <v>318707</v>
      </c>
      <c r="N2859" s="246">
        <v>2770470</v>
      </c>
      <c r="O2859" s="246">
        <v>9</v>
      </c>
      <c r="P2859" s="246">
        <v>35</v>
      </c>
      <c r="Q2859" s="246">
        <v>0</v>
      </c>
      <c r="R2859" s="246"/>
      <c r="S2859" s="246" t="s">
        <v>90</v>
      </c>
      <c r="T2859" s="246" t="s">
        <v>26</v>
      </c>
      <c r="U2859" s="246"/>
      <c r="V2859" t="str">
        <f>INDEX(樣區!H:H,MATCH(F2859,樣區!E:E,0))</f>
        <v>3月,5月</v>
      </c>
      <c r="W2859" s="3" t="str">
        <f t="shared" si="550"/>
        <v>N</v>
      </c>
      <c r="X2859" s="3" t="str">
        <f t="shared" si="551"/>
        <v/>
      </c>
      <c r="Y2859" s="3" t="str">
        <f t="shared" si="552"/>
        <v/>
      </c>
      <c r="Z2859" s="3" t="str">
        <f t="shared" si="553"/>
        <v/>
      </c>
      <c r="AA2859" s="3" t="str">
        <f t="shared" si="554"/>
        <v/>
      </c>
      <c r="AB2859" s="2" t="str">
        <f t="shared" si="555"/>
        <v/>
      </c>
      <c r="AC2859" s="3" t="str">
        <f t="shared" si="556"/>
        <v/>
      </c>
      <c r="AD2859" s="5" t="str">
        <f>IF(ISBLANK(O2859),"需記錄時間",IFERROR(IF((AI2859-TIME(0,5,59))&lt;0,"需計滿6分鍾",""),""))</f>
        <v/>
      </c>
      <c r="AE2859" s="3" t="str">
        <f t="shared" si="557"/>
        <v/>
      </c>
      <c r="AF2859" s="3"/>
      <c r="AH2859" t="e">
        <f>MATCH(ROUND(M2859,0)&amp;ROUND(N2859,0),樣點!N:N,0)</f>
        <v>#N/A</v>
      </c>
      <c r="AI2859" s="5">
        <f t="shared" si="558"/>
        <v>6.9444450200535357E-3</v>
      </c>
    </row>
    <row r="2860" spans="3:35">
      <c r="C2860" s="246" t="s">
        <v>1138</v>
      </c>
      <c r="D2860" s="246" t="s">
        <v>1242</v>
      </c>
      <c r="E2860" s="246" t="s">
        <v>1256</v>
      </c>
      <c r="F2860" s="246" t="s">
        <v>1257</v>
      </c>
      <c r="G2860" s="246">
        <v>2019</v>
      </c>
      <c r="H2860" s="246">
        <v>5</v>
      </c>
      <c r="I2860" s="246">
        <v>30</v>
      </c>
      <c r="J2860" s="246">
        <v>1</v>
      </c>
      <c r="K2860" s="246" t="s">
        <v>1258</v>
      </c>
      <c r="L2860" s="247">
        <v>3</v>
      </c>
      <c r="M2860" s="246">
        <v>318818</v>
      </c>
      <c r="N2860" s="246">
        <v>2770256</v>
      </c>
      <c r="O2860" s="246">
        <v>9</v>
      </c>
      <c r="P2860" s="246">
        <v>45</v>
      </c>
      <c r="Q2860" s="246">
        <v>0</v>
      </c>
      <c r="R2860" s="246"/>
      <c r="S2860" s="246" t="s">
        <v>90</v>
      </c>
      <c r="T2860" s="246" t="s">
        <v>26</v>
      </c>
      <c r="U2860" s="246"/>
      <c r="V2860" t="str">
        <f>INDEX(樣區!H:H,MATCH(F2860,樣區!E:E,0))</f>
        <v>3月,5月</v>
      </c>
      <c r="W2860" s="3" t="str">
        <f t="shared" si="550"/>
        <v>Y</v>
      </c>
      <c r="X2860" s="3" t="str">
        <f t="shared" si="551"/>
        <v/>
      </c>
      <c r="Y2860" s="3" t="str">
        <f t="shared" si="552"/>
        <v/>
      </c>
      <c r="Z2860" s="3" t="str">
        <f t="shared" si="553"/>
        <v/>
      </c>
      <c r="AA2860" s="3" t="str">
        <f t="shared" si="554"/>
        <v/>
      </c>
      <c r="AB2860" s="249" t="str">
        <f t="shared" si="555"/>
        <v/>
      </c>
      <c r="AC2860" s="3" t="str">
        <f t="shared" si="556"/>
        <v/>
      </c>
      <c r="AD2860" s="5" t="str">
        <f>IF(ISBLANK(O2860),"需記錄時間",IFERROR(IF((AI2860-TIME(0,5,59))&lt;0,"需計滿6分鐘",""),""))</f>
        <v/>
      </c>
      <c r="AE2860" s="3" t="str">
        <f t="shared" si="557"/>
        <v/>
      </c>
      <c r="AF2860" s="3"/>
      <c r="AH2860">
        <f>MATCH(ROUND(M2860,0)&amp;ROUND(N2860,0),樣點!N:N,0)</f>
        <v>2085</v>
      </c>
      <c r="AI2860" s="5">
        <f t="shared" si="558"/>
        <v>1.0416665987577289E-2</v>
      </c>
    </row>
    <row r="2861" spans="3:35">
      <c r="C2861" s="246" t="s">
        <v>1138</v>
      </c>
      <c r="D2861" s="246" t="s">
        <v>1242</v>
      </c>
      <c r="E2861" s="246" t="s">
        <v>1256</v>
      </c>
      <c r="F2861" s="246" t="s">
        <v>1257</v>
      </c>
      <c r="G2861" s="246">
        <v>2019</v>
      </c>
      <c r="H2861" s="246">
        <v>5</v>
      </c>
      <c r="I2861" s="246">
        <v>30</v>
      </c>
      <c r="J2861" s="246">
        <v>1</v>
      </c>
      <c r="K2861" s="246" t="s">
        <v>1258</v>
      </c>
      <c r="L2861" s="247">
        <v>4</v>
      </c>
      <c r="M2861" s="246">
        <v>318627</v>
      </c>
      <c r="N2861" s="246">
        <v>2769686</v>
      </c>
      <c r="O2861" s="246">
        <v>10</v>
      </c>
      <c r="P2861" s="246">
        <v>0</v>
      </c>
      <c r="Q2861" s="246">
        <v>0</v>
      </c>
      <c r="R2861" s="246"/>
      <c r="S2861" s="246" t="s">
        <v>90</v>
      </c>
      <c r="T2861" s="246" t="s">
        <v>26</v>
      </c>
      <c r="U2861" s="246"/>
      <c r="V2861" t="str">
        <f>INDEX(樣區!H:H,MATCH(F2861,樣區!E:E,0))</f>
        <v>3月,5月</v>
      </c>
      <c r="W2861" s="3" t="str">
        <f t="shared" si="550"/>
        <v>N</v>
      </c>
      <c r="X2861" s="3" t="str">
        <f t="shared" si="551"/>
        <v/>
      </c>
      <c r="Y2861" s="3" t="str">
        <f t="shared" si="552"/>
        <v>時間太晚</v>
      </c>
      <c r="Z2861" s="3" t="str">
        <f t="shared" si="553"/>
        <v/>
      </c>
      <c r="AA2861" s="3" t="str">
        <f t="shared" si="554"/>
        <v/>
      </c>
      <c r="AB2861" s="2" t="str">
        <f t="shared" si="555"/>
        <v/>
      </c>
      <c r="AC2861" s="3" t="str">
        <f t="shared" si="556"/>
        <v/>
      </c>
      <c r="AD2861" s="5" t="str">
        <f t="shared" ref="AD2861:AD2872" si="561">IF(ISBLANK(O2861),"需記錄時間",IFERROR(IF((AI2861-TIME(0,5,59))&lt;0,"需計滿6分鍾",""),""))</f>
        <v/>
      </c>
      <c r="AE2861" s="3" t="str">
        <f t="shared" si="557"/>
        <v/>
      </c>
      <c r="AF2861" s="3"/>
      <c r="AH2861" t="e">
        <f>MATCH(ROUND(M2861,0)&amp;ROUND(N2861,0),樣點!N:N,0)</f>
        <v>#N/A</v>
      </c>
      <c r="AI2861" s="5">
        <f t="shared" si="558"/>
        <v>1.3888888992369175E-2</v>
      </c>
    </row>
    <row r="2862" spans="3:35">
      <c r="C2862" s="246" t="s">
        <v>1138</v>
      </c>
      <c r="D2862" s="246" t="s">
        <v>1242</v>
      </c>
      <c r="E2862" s="246" t="s">
        <v>1256</v>
      </c>
      <c r="F2862" s="246" t="s">
        <v>1257</v>
      </c>
      <c r="G2862" s="246">
        <v>2019</v>
      </c>
      <c r="H2862" s="246">
        <v>5</v>
      </c>
      <c r="I2862" s="246">
        <v>30</v>
      </c>
      <c r="J2862" s="246">
        <v>1</v>
      </c>
      <c r="K2862" s="246" t="s">
        <v>1258</v>
      </c>
      <c r="L2862" s="247">
        <v>5</v>
      </c>
      <c r="M2862" s="246">
        <v>318385</v>
      </c>
      <c r="N2862" s="246">
        <v>2769905</v>
      </c>
      <c r="O2862" s="246">
        <v>10</v>
      </c>
      <c r="P2862" s="246">
        <v>20</v>
      </c>
      <c r="Q2862" s="246">
        <v>0</v>
      </c>
      <c r="R2862" s="246"/>
      <c r="S2862" s="246" t="s">
        <v>90</v>
      </c>
      <c r="T2862" s="246" t="s">
        <v>26</v>
      </c>
      <c r="U2862" s="246"/>
      <c r="V2862" t="str">
        <f>INDEX(樣區!H:H,MATCH(F2862,樣區!E:E,0))</f>
        <v>3月,5月</v>
      </c>
      <c r="W2862" s="3" t="str">
        <f t="shared" si="550"/>
        <v>N</v>
      </c>
      <c r="X2862" s="3" t="str">
        <f t="shared" si="551"/>
        <v/>
      </c>
      <c r="Y2862" s="3" t="str">
        <f t="shared" si="552"/>
        <v>時間太晚</v>
      </c>
      <c r="Z2862" s="3" t="str">
        <f t="shared" si="553"/>
        <v/>
      </c>
      <c r="AA2862" s="3" t="str">
        <f t="shared" si="554"/>
        <v/>
      </c>
      <c r="AB2862" s="2" t="str">
        <f t="shared" si="555"/>
        <v/>
      </c>
      <c r="AC2862" s="3" t="str">
        <f t="shared" si="556"/>
        <v/>
      </c>
      <c r="AD2862" s="5" t="str">
        <f t="shared" si="561"/>
        <v/>
      </c>
      <c r="AE2862" s="3" t="str">
        <f t="shared" si="557"/>
        <v/>
      </c>
      <c r="AF2862" s="3"/>
      <c r="AH2862" t="e">
        <f>MATCH(ROUND(M2862,0)&amp;ROUND(N2862,0),樣點!N:N,0)</f>
        <v>#N/A</v>
      </c>
      <c r="AI2862" s="5">
        <f t="shared" si="558"/>
        <v>6.9444450200535357E-3</v>
      </c>
    </row>
    <row r="2863" spans="3:35">
      <c r="C2863" s="246" t="s">
        <v>1138</v>
      </c>
      <c r="D2863" s="246" t="s">
        <v>1242</v>
      </c>
      <c r="E2863" s="246" t="s">
        <v>1256</v>
      </c>
      <c r="F2863" s="246" t="s">
        <v>1257</v>
      </c>
      <c r="G2863" s="246">
        <v>2019</v>
      </c>
      <c r="H2863" s="246">
        <v>5</v>
      </c>
      <c r="I2863" s="246">
        <v>30</v>
      </c>
      <c r="J2863" s="246">
        <v>1</v>
      </c>
      <c r="K2863" s="246" t="s">
        <v>1258</v>
      </c>
      <c r="L2863" s="247">
        <v>6</v>
      </c>
      <c r="M2863" s="246">
        <v>318242</v>
      </c>
      <c r="N2863" s="246">
        <v>2770452</v>
      </c>
      <c r="O2863" s="246">
        <v>10</v>
      </c>
      <c r="P2863" s="246">
        <v>30</v>
      </c>
      <c r="Q2863" s="246">
        <v>0</v>
      </c>
      <c r="R2863" s="246"/>
      <c r="S2863" s="246" t="s">
        <v>90</v>
      </c>
      <c r="T2863" s="246" t="s">
        <v>26</v>
      </c>
      <c r="U2863" s="246"/>
      <c r="V2863" t="str">
        <f>INDEX(樣區!H:H,MATCH(F2863,樣區!E:E,0))</f>
        <v>3月,5月</v>
      </c>
      <c r="W2863" s="3" t="str">
        <f t="shared" si="550"/>
        <v>N</v>
      </c>
      <c r="X2863" s="3" t="str">
        <f t="shared" si="551"/>
        <v/>
      </c>
      <c r="Y2863" s="3" t="str">
        <f t="shared" si="552"/>
        <v>時間太晚</v>
      </c>
      <c r="Z2863" s="3" t="str">
        <f t="shared" si="553"/>
        <v/>
      </c>
      <c r="AA2863" s="3" t="str">
        <f t="shared" si="554"/>
        <v/>
      </c>
      <c r="AB2863" s="2" t="str">
        <f t="shared" si="555"/>
        <v/>
      </c>
      <c r="AC2863" s="3" t="str">
        <f t="shared" si="556"/>
        <v/>
      </c>
      <c r="AD2863" s="5" t="str">
        <f t="shared" si="561"/>
        <v/>
      </c>
      <c r="AE2863" s="3" t="str">
        <f t="shared" si="557"/>
        <v/>
      </c>
      <c r="AF2863" s="3"/>
      <c r="AH2863" t="e">
        <f>MATCH(ROUND(M2863,0)&amp;ROUND(N2863,0),樣點!N:N,0)</f>
        <v>#N/A</v>
      </c>
      <c r="AI2863" s="5">
        <f t="shared" si="558"/>
        <v>1.3888888002838939E-2</v>
      </c>
    </row>
    <row r="2864" spans="3:35">
      <c r="C2864" s="246" t="s">
        <v>1138</v>
      </c>
      <c r="D2864" s="246" t="s">
        <v>1242</v>
      </c>
      <c r="E2864" s="246" t="s">
        <v>1256</v>
      </c>
      <c r="F2864" s="246" t="s">
        <v>1257</v>
      </c>
      <c r="G2864" s="246">
        <v>2019</v>
      </c>
      <c r="H2864" s="246">
        <v>5</v>
      </c>
      <c r="I2864" s="246">
        <v>30</v>
      </c>
      <c r="J2864" s="246">
        <v>1</v>
      </c>
      <c r="K2864" s="246" t="s">
        <v>1258</v>
      </c>
      <c r="L2864" s="247">
        <v>7</v>
      </c>
      <c r="M2864" s="246">
        <v>317941</v>
      </c>
      <c r="N2864" s="246">
        <v>2770382</v>
      </c>
      <c r="O2864" s="246">
        <v>10</v>
      </c>
      <c r="P2864" s="246">
        <v>50</v>
      </c>
      <c r="Q2864" s="246">
        <v>0</v>
      </c>
      <c r="R2864" s="246"/>
      <c r="S2864" s="246" t="s">
        <v>90</v>
      </c>
      <c r="T2864" s="246" t="s">
        <v>26</v>
      </c>
      <c r="U2864" s="246"/>
      <c r="V2864" t="str">
        <f>INDEX(樣區!H:H,MATCH(F2864,樣區!E:E,0))</f>
        <v>3月,5月</v>
      </c>
      <c r="W2864" s="3" t="str">
        <f t="shared" si="550"/>
        <v>N</v>
      </c>
      <c r="X2864" s="3" t="str">
        <f t="shared" si="551"/>
        <v/>
      </c>
      <c r="Y2864" s="3" t="str">
        <f t="shared" si="552"/>
        <v>時間太晚</v>
      </c>
      <c r="Z2864" s="3" t="str">
        <f t="shared" si="553"/>
        <v/>
      </c>
      <c r="AA2864" s="3" t="str">
        <f t="shared" si="554"/>
        <v/>
      </c>
      <c r="AB2864" s="2" t="str">
        <f t="shared" si="555"/>
        <v/>
      </c>
      <c r="AC2864" s="3" t="str">
        <f t="shared" si="556"/>
        <v/>
      </c>
      <c r="AD2864" s="5" t="str">
        <f t="shared" si="561"/>
        <v/>
      </c>
      <c r="AE2864" s="3" t="str">
        <f t="shared" si="557"/>
        <v/>
      </c>
      <c r="AF2864" s="3"/>
      <c r="AH2864" t="e">
        <f>MATCH(ROUND(M2864,0)&amp;ROUND(N2864,0),樣點!N:N,0)</f>
        <v>#N/A</v>
      </c>
      <c r="AI2864" s="5" t="str">
        <f t="shared" si="558"/>
        <v/>
      </c>
    </row>
    <row r="2865" spans="3:35">
      <c r="C2865" s="246" t="s">
        <v>1138</v>
      </c>
      <c r="D2865" s="246" t="s">
        <v>1242</v>
      </c>
      <c r="E2865" s="246" t="s">
        <v>1259</v>
      </c>
      <c r="F2865" s="246" t="s">
        <v>1260</v>
      </c>
      <c r="G2865" s="246">
        <v>2019</v>
      </c>
      <c r="H2865" s="246">
        <v>5</v>
      </c>
      <c r="I2865" s="246">
        <v>22</v>
      </c>
      <c r="J2865" s="246">
        <v>1</v>
      </c>
      <c r="K2865" s="246" t="s">
        <v>1261</v>
      </c>
      <c r="L2865" s="247">
        <v>1</v>
      </c>
      <c r="M2865" s="246">
        <v>314520</v>
      </c>
      <c r="N2865" s="246">
        <v>2763267</v>
      </c>
      <c r="O2865" s="246">
        <v>9</v>
      </c>
      <c r="P2865" s="246">
        <v>23</v>
      </c>
      <c r="Q2865" s="246">
        <v>0</v>
      </c>
      <c r="R2865" s="246"/>
      <c r="S2865" s="246" t="s">
        <v>90</v>
      </c>
      <c r="T2865" s="246" t="s">
        <v>1262</v>
      </c>
      <c r="U2865" s="246"/>
      <c r="V2865" t="str">
        <f>INDEX(樣區!H:H,MATCH(F2865,樣區!E:E,0))</f>
        <v>3月,5月</v>
      </c>
      <c r="W2865" s="3" t="str">
        <f t="shared" si="550"/>
        <v>N</v>
      </c>
      <c r="X2865" s="3" t="str">
        <f t="shared" si="551"/>
        <v/>
      </c>
      <c r="Y2865" s="3" t="str">
        <f t="shared" si="552"/>
        <v/>
      </c>
      <c r="Z2865" s="3" t="str">
        <f t="shared" si="553"/>
        <v/>
      </c>
      <c r="AA2865" s="3" t="str">
        <f t="shared" si="554"/>
        <v/>
      </c>
      <c r="AB2865" s="2" t="str">
        <f t="shared" si="555"/>
        <v/>
      </c>
      <c r="AC2865" s="3" t="str">
        <f t="shared" si="556"/>
        <v>請填最主要的棲地類型，其餘的可在備注補充說明</v>
      </c>
      <c r="AD2865" s="5" t="str">
        <f t="shared" si="561"/>
        <v/>
      </c>
      <c r="AE2865" s="3" t="str">
        <f t="shared" si="557"/>
        <v/>
      </c>
      <c r="AF2865" s="3"/>
      <c r="AH2865" t="e">
        <f>MATCH(ROUND(M2865,0)&amp;ROUND(N2865,0),樣點!N:N,0)</f>
        <v>#N/A</v>
      </c>
      <c r="AI2865" s="5">
        <f t="shared" si="558"/>
        <v>1.1805554968304932E-2</v>
      </c>
    </row>
    <row r="2866" spans="3:35">
      <c r="C2866" s="246" t="s">
        <v>1138</v>
      </c>
      <c r="D2866" s="246" t="s">
        <v>1242</v>
      </c>
      <c r="E2866" s="246" t="s">
        <v>1259</v>
      </c>
      <c r="F2866" s="246" t="s">
        <v>1260</v>
      </c>
      <c r="G2866" s="246">
        <v>2019</v>
      </c>
      <c r="H2866" s="246">
        <v>5</v>
      </c>
      <c r="I2866" s="246">
        <v>22</v>
      </c>
      <c r="J2866" s="246">
        <v>1</v>
      </c>
      <c r="K2866" s="246" t="s">
        <v>1261</v>
      </c>
      <c r="L2866" s="247">
        <v>2</v>
      </c>
      <c r="M2866" s="246">
        <v>314409</v>
      </c>
      <c r="N2866" s="246">
        <v>2763050</v>
      </c>
      <c r="O2866" s="246">
        <v>9</v>
      </c>
      <c r="P2866" s="246">
        <v>40</v>
      </c>
      <c r="Q2866" s="246">
        <v>0</v>
      </c>
      <c r="R2866" s="246"/>
      <c r="S2866" s="246" t="s">
        <v>90</v>
      </c>
      <c r="T2866" s="246" t="s">
        <v>26</v>
      </c>
      <c r="U2866" s="246"/>
      <c r="V2866" t="str">
        <f>INDEX(樣區!H:H,MATCH(F2866,樣區!E:E,0))</f>
        <v>3月,5月</v>
      </c>
      <c r="W2866" s="3" t="str">
        <f t="shared" si="550"/>
        <v>N</v>
      </c>
      <c r="X2866" s="3" t="str">
        <f t="shared" si="551"/>
        <v/>
      </c>
      <c r="Y2866" s="3" t="str">
        <f t="shared" si="552"/>
        <v/>
      </c>
      <c r="Z2866" s="3" t="str">
        <f t="shared" si="553"/>
        <v/>
      </c>
      <c r="AA2866" s="3" t="str">
        <f t="shared" si="554"/>
        <v/>
      </c>
      <c r="AB2866" s="2" t="str">
        <f t="shared" si="555"/>
        <v/>
      </c>
      <c r="AC2866" s="3" t="str">
        <f t="shared" si="556"/>
        <v/>
      </c>
      <c r="AD2866" s="5" t="str">
        <f t="shared" si="561"/>
        <v/>
      </c>
      <c r="AE2866" s="3" t="str">
        <f t="shared" si="557"/>
        <v/>
      </c>
      <c r="AF2866" s="3"/>
      <c r="AH2866" t="e">
        <f>MATCH(ROUND(M2866,0)&amp;ROUND(N2866,0),樣點!N:N,0)</f>
        <v>#N/A</v>
      </c>
      <c r="AI2866" s="5">
        <f t="shared" si="558"/>
        <v>7.6388890156522393E-3</v>
      </c>
    </row>
    <row r="2867" spans="3:35">
      <c r="C2867" s="246" t="s">
        <v>1138</v>
      </c>
      <c r="D2867" s="246" t="s">
        <v>1242</v>
      </c>
      <c r="E2867" s="246" t="s">
        <v>1325</v>
      </c>
      <c r="F2867" s="246" t="s">
        <v>1260</v>
      </c>
      <c r="G2867" s="246">
        <v>2019</v>
      </c>
      <c r="H2867" s="246">
        <v>5</v>
      </c>
      <c r="I2867" s="246">
        <v>22</v>
      </c>
      <c r="J2867" s="246">
        <v>1</v>
      </c>
      <c r="K2867" s="246" t="s">
        <v>1261</v>
      </c>
      <c r="L2867" s="246" t="s">
        <v>1263</v>
      </c>
      <c r="M2867" s="246">
        <v>314232</v>
      </c>
      <c r="N2867" s="246">
        <v>2762586</v>
      </c>
      <c r="O2867" s="246">
        <v>9</v>
      </c>
      <c r="P2867" s="246">
        <v>51</v>
      </c>
      <c r="Q2867" s="246">
        <v>2</v>
      </c>
      <c r="R2867" s="246" t="s">
        <v>89</v>
      </c>
      <c r="S2867" s="246" t="s">
        <v>44</v>
      </c>
      <c r="T2867" s="246" t="s">
        <v>26</v>
      </c>
      <c r="U2867" s="246" t="s">
        <v>1264</v>
      </c>
      <c r="V2867" t="str">
        <f>INDEX(樣區!H:H,MATCH(F2867,樣區!E:E,0))</f>
        <v>3月,5月</v>
      </c>
      <c r="W2867" s="3" t="str">
        <f t="shared" si="550"/>
        <v>N</v>
      </c>
      <c r="X2867" s="3" t="str">
        <f t="shared" si="551"/>
        <v/>
      </c>
      <c r="Y2867" s="3" t="str">
        <f t="shared" si="552"/>
        <v/>
      </c>
      <c r="Z2867" s="3" t="str">
        <f t="shared" si="553"/>
        <v/>
      </c>
      <c r="AA2867" s="3" t="str">
        <f t="shared" si="554"/>
        <v/>
      </c>
      <c r="AB2867" s="2" t="str">
        <f t="shared" si="555"/>
        <v/>
      </c>
      <c r="AC2867" s="3" t="str">
        <f t="shared" si="556"/>
        <v/>
      </c>
      <c r="AD2867" s="5" t="str">
        <f t="shared" si="561"/>
        <v/>
      </c>
      <c r="AE2867" s="3" t="str">
        <f t="shared" si="557"/>
        <v/>
      </c>
      <c r="AF2867" s="3"/>
      <c r="AH2867" t="e">
        <f>MATCH(ROUND(M2867,0)&amp;ROUND(N2867,0),樣點!N:N,0)</f>
        <v>#N/A</v>
      </c>
      <c r="AI2867" s="5">
        <f t="shared" si="558"/>
        <v>9.0277779963798821E-3</v>
      </c>
    </row>
    <row r="2868" spans="3:35">
      <c r="C2868" s="246" t="s">
        <v>1138</v>
      </c>
      <c r="D2868" s="246" t="s">
        <v>1242</v>
      </c>
      <c r="E2868" s="246" t="s">
        <v>1259</v>
      </c>
      <c r="F2868" s="246" t="s">
        <v>1260</v>
      </c>
      <c r="G2868" s="246">
        <v>2019</v>
      </c>
      <c r="H2868" s="246">
        <v>5</v>
      </c>
      <c r="I2868" s="246">
        <v>22</v>
      </c>
      <c r="J2868" s="246">
        <v>1</v>
      </c>
      <c r="K2868" s="246" t="s">
        <v>1261</v>
      </c>
      <c r="L2868" s="247">
        <v>3</v>
      </c>
      <c r="M2868" s="246">
        <v>314004</v>
      </c>
      <c r="N2868" s="246">
        <v>2762672</v>
      </c>
      <c r="O2868" s="246">
        <v>10</v>
      </c>
      <c r="P2868" s="246">
        <v>4</v>
      </c>
      <c r="Q2868" s="246">
        <v>0</v>
      </c>
      <c r="R2868" s="246"/>
      <c r="S2868" s="246" t="s">
        <v>90</v>
      </c>
      <c r="T2868" s="246" t="s">
        <v>26</v>
      </c>
      <c r="U2868" s="246"/>
      <c r="V2868" t="str">
        <f>INDEX(樣區!H:H,MATCH(F2868,樣區!E:E,0))</f>
        <v>3月,5月</v>
      </c>
      <c r="W2868" s="3" t="str">
        <f t="shared" si="550"/>
        <v>N</v>
      </c>
      <c r="X2868" s="3" t="str">
        <f t="shared" si="551"/>
        <v/>
      </c>
      <c r="Y2868" s="3" t="str">
        <f t="shared" si="552"/>
        <v>時間太晚</v>
      </c>
      <c r="Z2868" s="3" t="str">
        <f t="shared" si="553"/>
        <v/>
      </c>
      <c r="AA2868" s="3" t="str">
        <f t="shared" si="554"/>
        <v/>
      </c>
      <c r="AB2868" s="2" t="str">
        <f t="shared" si="555"/>
        <v/>
      </c>
      <c r="AC2868" s="3" t="str">
        <f t="shared" si="556"/>
        <v/>
      </c>
      <c r="AD2868" s="5" t="str">
        <f t="shared" si="561"/>
        <v/>
      </c>
      <c r="AE2868" s="3" t="str">
        <f t="shared" si="557"/>
        <v/>
      </c>
      <c r="AF2868" s="3"/>
      <c r="AH2868" t="e">
        <f>MATCH(ROUND(M2868,0)&amp;ROUND(N2868,0),樣點!N:N,0)</f>
        <v>#N/A</v>
      </c>
      <c r="AI2868" s="5">
        <f t="shared" si="558"/>
        <v>3.9583333011250943E-2</v>
      </c>
    </row>
    <row r="2869" spans="3:35">
      <c r="C2869" s="246" t="s">
        <v>1138</v>
      </c>
      <c r="D2869" s="246" t="s">
        <v>1242</v>
      </c>
      <c r="E2869" s="246" t="s">
        <v>1259</v>
      </c>
      <c r="F2869" s="246" t="s">
        <v>1260</v>
      </c>
      <c r="G2869" s="246">
        <v>2019</v>
      </c>
      <c r="H2869" s="246">
        <v>5</v>
      </c>
      <c r="I2869" s="246">
        <v>22</v>
      </c>
      <c r="J2869" s="246">
        <v>1</v>
      </c>
      <c r="K2869" s="246" t="s">
        <v>1261</v>
      </c>
      <c r="L2869" s="247">
        <v>4</v>
      </c>
      <c r="M2869" s="246">
        <v>313070</v>
      </c>
      <c r="N2869" s="246">
        <v>2762243</v>
      </c>
      <c r="O2869" s="246">
        <v>11</v>
      </c>
      <c r="P2869" s="246">
        <v>1</v>
      </c>
      <c r="Q2869" s="246">
        <v>0</v>
      </c>
      <c r="R2869" s="246"/>
      <c r="S2869" s="246" t="s">
        <v>90</v>
      </c>
      <c r="T2869" s="246" t="s">
        <v>26</v>
      </c>
      <c r="U2869" s="246"/>
      <c r="V2869" t="str">
        <f>INDEX(樣區!H:H,MATCH(F2869,樣區!E:E,0))</f>
        <v>3月,5月</v>
      </c>
      <c r="W2869" s="3" t="str">
        <f t="shared" si="550"/>
        <v>N</v>
      </c>
      <c r="X2869" s="3" t="str">
        <f t="shared" si="551"/>
        <v/>
      </c>
      <c r="Y2869" s="3" t="str">
        <f t="shared" si="552"/>
        <v>時間太晚</v>
      </c>
      <c r="Z2869" s="3" t="str">
        <f t="shared" si="553"/>
        <v/>
      </c>
      <c r="AA2869" s="3" t="str">
        <f t="shared" si="554"/>
        <v/>
      </c>
      <c r="AB2869" s="2" t="str">
        <f t="shared" si="555"/>
        <v/>
      </c>
      <c r="AC2869" s="3" t="str">
        <f t="shared" si="556"/>
        <v/>
      </c>
      <c r="AD2869" s="5" t="str">
        <f t="shared" si="561"/>
        <v/>
      </c>
      <c r="AE2869" s="3" t="str">
        <f t="shared" si="557"/>
        <v/>
      </c>
      <c r="AF2869" s="3"/>
      <c r="AH2869" t="e">
        <f>MATCH(ROUND(M2869,0)&amp;ROUND(N2869,0),樣點!N:N,0)</f>
        <v>#N/A</v>
      </c>
      <c r="AI2869" s="5">
        <f t="shared" si="558"/>
        <v>7.6388889574445784E-3</v>
      </c>
    </row>
    <row r="2870" spans="3:35">
      <c r="C2870" s="246" t="s">
        <v>1138</v>
      </c>
      <c r="D2870" s="246" t="s">
        <v>1242</v>
      </c>
      <c r="E2870" s="246" t="s">
        <v>1259</v>
      </c>
      <c r="F2870" s="246" t="s">
        <v>1260</v>
      </c>
      <c r="G2870" s="246">
        <v>2019</v>
      </c>
      <c r="H2870" s="246">
        <v>5</v>
      </c>
      <c r="I2870" s="246">
        <v>22</v>
      </c>
      <c r="J2870" s="246">
        <v>1</v>
      </c>
      <c r="K2870" s="246" t="s">
        <v>1261</v>
      </c>
      <c r="L2870" s="247">
        <v>5</v>
      </c>
      <c r="M2870" s="246">
        <v>312641</v>
      </c>
      <c r="N2870" s="246">
        <v>2762514</v>
      </c>
      <c r="O2870" s="246">
        <v>11</v>
      </c>
      <c r="P2870" s="246">
        <v>12</v>
      </c>
      <c r="Q2870" s="246">
        <v>0</v>
      </c>
      <c r="R2870" s="246"/>
      <c r="S2870" s="246" t="s">
        <v>90</v>
      </c>
      <c r="T2870" s="246" t="s">
        <v>26</v>
      </c>
      <c r="U2870" s="246"/>
      <c r="V2870" t="str">
        <f>INDEX(樣區!H:H,MATCH(F2870,樣區!E:E,0))</f>
        <v>3月,5月</v>
      </c>
      <c r="W2870" s="3" t="str">
        <f t="shared" si="550"/>
        <v>N</v>
      </c>
      <c r="X2870" s="3" t="str">
        <f t="shared" si="551"/>
        <v/>
      </c>
      <c r="Y2870" s="3" t="str">
        <f t="shared" si="552"/>
        <v>時間太晚</v>
      </c>
      <c r="Z2870" s="3" t="str">
        <f t="shared" si="553"/>
        <v/>
      </c>
      <c r="AA2870" s="3" t="str">
        <f t="shared" si="554"/>
        <v/>
      </c>
      <c r="AB2870" s="2" t="str">
        <f t="shared" si="555"/>
        <v/>
      </c>
      <c r="AC2870" s="3" t="str">
        <f t="shared" si="556"/>
        <v/>
      </c>
      <c r="AD2870" s="5" t="str">
        <f t="shared" si="561"/>
        <v/>
      </c>
      <c r="AE2870" s="3" t="str">
        <f t="shared" si="557"/>
        <v/>
      </c>
      <c r="AF2870" s="3"/>
      <c r="AH2870" t="e">
        <f>MATCH(ROUND(M2870,0)&amp;ROUND(N2870,0),樣點!N:N,0)</f>
        <v>#N/A</v>
      </c>
      <c r="AI2870" s="5">
        <f t="shared" si="558"/>
        <v>1.5277777973096818E-2</v>
      </c>
    </row>
    <row r="2871" spans="3:35">
      <c r="C2871" s="246" t="s">
        <v>1138</v>
      </c>
      <c r="D2871" s="246" t="s">
        <v>1242</v>
      </c>
      <c r="E2871" s="246" t="s">
        <v>1259</v>
      </c>
      <c r="F2871" s="246" t="s">
        <v>1260</v>
      </c>
      <c r="G2871" s="246">
        <v>2019</v>
      </c>
      <c r="H2871" s="246">
        <v>5</v>
      </c>
      <c r="I2871" s="246">
        <v>22</v>
      </c>
      <c r="J2871" s="246">
        <v>1</v>
      </c>
      <c r="K2871" s="246" t="s">
        <v>1261</v>
      </c>
      <c r="L2871" s="247">
        <v>6</v>
      </c>
      <c r="M2871" s="246">
        <v>312777</v>
      </c>
      <c r="N2871" s="246">
        <v>2761960</v>
      </c>
      <c r="O2871" s="246">
        <v>10</v>
      </c>
      <c r="P2871" s="246">
        <v>50</v>
      </c>
      <c r="Q2871" s="246">
        <v>0</v>
      </c>
      <c r="R2871" s="246"/>
      <c r="S2871" s="246" t="s">
        <v>90</v>
      </c>
      <c r="T2871" s="246" t="s">
        <v>26</v>
      </c>
      <c r="U2871" s="246"/>
      <c r="V2871" t="str">
        <f>INDEX(樣區!H:H,MATCH(F2871,樣區!E:E,0))</f>
        <v>3月,5月</v>
      </c>
      <c r="W2871" s="3" t="str">
        <f t="shared" si="550"/>
        <v>N</v>
      </c>
      <c r="X2871" s="3" t="str">
        <f t="shared" si="551"/>
        <v/>
      </c>
      <c r="Y2871" s="3" t="str">
        <f t="shared" si="552"/>
        <v>時間太晚</v>
      </c>
      <c r="Z2871" s="3" t="str">
        <f t="shared" si="553"/>
        <v/>
      </c>
      <c r="AA2871" s="3" t="str">
        <f t="shared" si="554"/>
        <v/>
      </c>
      <c r="AB2871" s="2" t="str">
        <f t="shared" si="555"/>
        <v/>
      </c>
      <c r="AC2871" s="3" t="str">
        <f t="shared" si="556"/>
        <v/>
      </c>
      <c r="AD2871" s="5" t="str">
        <f t="shared" si="561"/>
        <v/>
      </c>
      <c r="AE2871" s="3" t="str">
        <f t="shared" si="557"/>
        <v/>
      </c>
      <c r="AF2871" s="3"/>
      <c r="AH2871" t="e">
        <f>MATCH(ROUND(M2871,0)&amp;ROUND(N2871,0),樣點!N:N,0)</f>
        <v>#N/A</v>
      </c>
      <c r="AI2871" s="5">
        <f t="shared" si="558"/>
        <v>1.1111111030913889E-2</v>
      </c>
    </row>
    <row r="2872" spans="3:35">
      <c r="C2872" s="246" t="s">
        <v>1138</v>
      </c>
      <c r="D2872" s="246" t="s">
        <v>1242</v>
      </c>
      <c r="E2872" s="246" t="s">
        <v>1259</v>
      </c>
      <c r="F2872" s="246" t="s">
        <v>1260</v>
      </c>
      <c r="G2872" s="246">
        <v>2019</v>
      </c>
      <c r="H2872" s="246">
        <v>5</v>
      </c>
      <c r="I2872" s="246">
        <v>22</v>
      </c>
      <c r="J2872" s="246">
        <v>1</v>
      </c>
      <c r="K2872" s="246" t="s">
        <v>1261</v>
      </c>
      <c r="L2872" s="247">
        <v>7</v>
      </c>
      <c r="M2872" s="246">
        <v>313043</v>
      </c>
      <c r="N2872" s="246">
        <v>2761718</v>
      </c>
      <c r="O2872" s="246">
        <v>10</v>
      </c>
      <c r="P2872" s="246">
        <v>34</v>
      </c>
      <c r="Q2872" s="246">
        <v>0</v>
      </c>
      <c r="R2872" s="246"/>
      <c r="S2872" s="246" t="s">
        <v>90</v>
      </c>
      <c r="T2872" s="246" t="s">
        <v>26</v>
      </c>
      <c r="U2872" s="246"/>
      <c r="V2872" t="str">
        <f>INDEX(樣區!H:H,MATCH(F2872,樣區!E:E,0))</f>
        <v>3月,5月</v>
      </c>
      <c r="W2872" s="3" t="str">
        <f t="shared" si="550"/>
        <v>N</v>
      </c>
      <c r="X2872" s="3" t="str">
        <f t="shared" si="551"/>
        <v/>
      </c>
      <c r="Y2872" s="3" t="str">
        <f t="shared" si="552"/>
        <v>時間太晚</v>
      </c>
      <c r="Z2872" s="3" t="str">
        <f t="shared" si="553"/>
        <v/>
      </c>
      <c r="AA2872" s="3" t="str">
        <f t="shared" si="554"/>
        <v/>
      </c>
      <c r="AB2872" s="2" t="str">
        <f t="shared" si="555"/>
        <v/>
      </c>
      <c r="AC2872" s="3" t="str">
        <f t="shared" si="556"/>
        <v/>
      </c>
      <c r="AD2872" s="5" t="str">
        <f t="shared" si="561"/>
        <v/>
      </c>
      <c r="AE2872" s="3" t="str">
        <f t="shared" si="557"/>
        <v/>
      </c>
      <c r="AF2872" s="3"/>
      <c r="AH2872" t="e">
        <f>MATCH(ROUND(M2872,0)&amp;ROUND(N2872,0),樣點!N:N,0)</f>
        <v>#N/A</v>
      </c>
      <c r="AI2872" s="5" t="str">
        <f t="shared" si="558"/>
        <v/>
      </c>
    </row>
    <row r="2873" spans="3:35">
      <c r="C2873" s="246" t="s">
        <v>1138</v>
      </c>
      <c r="D2873" s="246" t="s">
        <v>1242</v>
      </c>
      <c r="E2873" s="246" t="s">
        <v>1265</v>
      </c>
      <c r="F2873" s="246" t="s">
        <v>1266</v>
      </c>
      <c r="G2873" s="246">
        <v>2019</v>
      </c>
      <c r="H2873" s="246">
        <v>5</v>
      </c>
      <c r="I2873" s="246">
        <v>31</v>
      </c>
      <c r="J2873" s="246">
        <v>1</v>
      </c>
      <c r="K2873" s="246" t="s">
        <v>1267</v>
      </c>
      <c r="L2873" s="247">
        <v>1</v>
      </c>
      <c r="M2873" s="246">
        <v>310955</v>
      </c>
      <c r="N2873" s="246">
        <v>2759504</v>
      </c>
      <c r="O2873" s="246">
        <v>8</v>
      </c>
      <c r="P2873" s="246">
        <v>57</v>
      </c>
      <c r="Q2873" s="246">
        <v>0</v>
      </c>
      <c r="R2873" s="246"/>
      <c r="S2873" s="246" t="s">
        <v>90</v>
      </c>
      <c r="T2873" s="246" t="s">
        <v>863</v>
      </c>
      <c r="U2873" s="246"/>
      <c r="V2873" t="str">
        <f>INDEX(樣區!H:H,MATCH(F2873,樣區!E:E,0))</f>
        <v>3月,5月</v>
      </c>
      <c r="W2873" s="3" t="str">
        <f t="shared" si="550"/>
        <v>Y</v>
      </c>
      <c r="X2873" s="3" t="str">
        <f t="shared" si="551"/>
        <v/>
      </c>
      <c r="Y2873" s="3" t="str">
        <f t="shared" si="552"/>
        <v/>
      </c>
      <c r="Z2873" s="3" t="str">
        <f t="shared" si="553"/>
        <v/>
      </c>
      <c r="AA2873" s="3" t="str">
        <f t="shared" si="554"/>
        <v/>
      </c>
      <c r="AB2873" s="249" t="str">
        <f t="shared" si="555"/>
        <v/>
      </c>
      <c r="AC2873" s="3" t="str">
        <f t="shared" si="556"/>
        <v>請填最主要的棲地類型，其餘的可在備注補充說明</v>
      </c>
      <c r="AD2873" s="5" t="str">
        <f t="shared" ref="AD2873:AD2880" si="562">IF(ISBLANK(O2873),"需記錄時間",IFERROR(IF((AI2873-TIME(0,5,59))&lt;0,"需計滿6分鐘",""),""))</f>
        <v/>
      </c>
      <c r="AE2873" s="3" t="str">
        <f t="shared" si="557"/>
        <v/>
      </c>
      <c r="AF2873" s="3"/>
      <c r="AH2873">
        <f>MATCH(ROUND(M2873,0)&amp;ROUND(N2873,0),樣點!N:N,0)</f>
        <v>2097</v>
      </c>
      <c r="AI2873" s="5">
        <f t="shared" si="558"/>
        <v>6.9444450200535357E-3</v>
      </c>
    </row>
    <row r="2874" spans="3:35">
      <c r="C2874" s="246" t="s">
        <v>1138</v>
      </c>
      <c r="D2874" s="246" t="s">
        <v>1242</v>
      </c>
      <c r="E2874" s="246" t="s">
        <v>1265</v>
      </c>
      <c r="F2874" s="246" t="s">
        <v>1266</v>
      </c>
      <c r="G2874" s="246">
        <v>2019</v>
      </c>
      <c r="H2874" s="246">
        <v>5</v>
      </c>
      <c r="I2874" s="246">
        <v>31</v>
      </c>
      <c r="J2874" s="246">
        <v>1</v>
      </c>
      <c r="K2874" s="246" t="s">
        <v>1267</v>
      </c>
      <c r="L2874" s="247">
        <v>2</v>
      </c>
      <c r="M2874" s="246">
        <v>310743</v>
      </c>
      <c r="N2874" s="246">
        <v>2759703</v>
      </c>
      <c r="O2874" s="246">
        <v>9</v>
      </c>
      <c r="P2874" s="246">
        <v>7</v>
      </c>
      <c r="Q2874" s="246">
        <v>0</v>
      </c>
      <c r="R2874" s="246"/>
      <c r="S2874" s="246" t="s">
        <v>90</v>
      </c>
      <c r="T2874" s="246" t="s">
        <v>1268</v>
      </c>
      <c r="U2874" s="246"/>
      <c r="V2874" t="str">
        <f>INDEX(樣區!H:H,MATCH(F2874,樣區!E:E,0))</f>
        <v>3月,5月</v>
      </c>
      <c r="W2874" s="3" t="str">
        <f t="shared" si="550"/>
        <v>Y</v>
      </c>
      <c r="X2874" s="3" t="str">
        <f t="shared" si="551"/>
        <v/>
      </c>
      <c r="Y2874" s="3" t="str">
        <f t="shared" si="552"/>
        <v/>
      </c>
      <c r="Z2874" s="3" t="str">
        <f t="shared" si="553"/>
        <v/>
      </c>
      <c r="AA2874" s="3" t="str">
        <f t="shared" si="554"/>
        <v/>
      </c>
      <c r="AB2874" s="249" t="str">
        <f t="shared" si="555"/>
        <v/>
      </c>
      <c r="AC2874" s="3" t="str">
        <f t="shared" si="556"/>
        <v>請填最主要的棲地類型，其餘的可在備注補充說明</v>
      </c>
      <c r="AD2874" s="5" t="str">
        <f t="shared" si="562"/>
        <v/>
      </c>
      <c r="AE2874" s="3" t="str">
        <f t="shared" si="557"/>
        <v/>
      </c>
      <c r="AF2874" s="3"/>
      <c r="AH2874">
        <f>MATCH(ROUND(M2874,0)&amp;ROUND(N2874,0),樣點!N:N,0)</f>
        <v>2098</v>
      </c>
      <c r="AI2874" s="5">
        <f t="shared" si="558"/>
        <v>6.9444440305233002E-3</v>
      </c>
    </row>
    <row r="2875" spans="3:35">
      <c r="C2875" s="246" t="s">
        <v>1138</v>
      </c>
      <c r="D2875" s="246" t="s">
        <v>1242</v>
      </c>
      <c r="E2875" s="246" t="s">
        <v>1265</v>
      </c>
      <c r="F2875" s="246" t="s">
        <v>1266</v>
      </c>
      <c r="G2875" s="246">
        <v>2019</v>
      </c>
      <c r="H2875" s="246">
        <v>5</v>
      </c>
      <c r="I2875" s="246">
        <v>31</v>
      </c>
      <c r="J2875" s="246">
        <v>1</v>
      </c>
      <c r="K2875" s="246" t="s">
        <v>1267</v>
      </c>
      <c r="L2875" s="247">
        <v>3</v>
      </c>
      <c r="M2875" s="246">
        <v>311032</v>
      </c>
      <c r="N2875" s="246">
        <v>2759828</v>
      </c>
      <c r="O2875" s="246">
        <v>9</v>
      </c>
      <c r="P2875" s="246">
        <v>17</v>
      </c>
      <c r="Q2875" s="246">
        <v>0</v>
      </c>
      <c r="R2875" s="246"/>
      <c r="S2875" s="246" t="s">
        <v>90</v>
      </c>
      <c r="T2875" s="246" t="s">
        <v>26</v>
      </c>
      <c r="U2875" s="246"/>
      <c r="V2875" t="str">
        <f>INDEX(樣區!H:H,MATCH(F2875,樣區!E:E,0))</f>
        <v>3月,5月</v>
      </c>
      <c r="W2875" s="3" t="str">
        <f t="shared" si="550"/>
        <v>Y</v>
      </c>
      <c r="X2875" s="3" t="str">
        <f t="shared" si="551"/>
        <v/>
      </c>
      <c r="Y2875" s="3" t="str">
        <f t="shared" si="552"/>
        <v/>
      </c>
      <c r="Z2875" s="3" t="str">
        <f t="shared" si="553"/>
        <v/>
      </c>
      <c r="AA2875" s="3" t="str">
        <f t="shared" si="554"/>
        <v/>
      </c>
      <c r="AB2875" s="249" t="str">
        <f t="shared" si="555"/>
        <v/>
      </c>
      <c r="AC2875" s="3" t="str">
        <f t="shared" si="556"/>
        <v/>
      </c>
      <c r="AD2875" s="5" t="str">
        <f t="shared" si="562"/>
        <v/>
      </c>
      <c r="AE2875" s="3" t="str">
        <f t="shared" si="557"/>
        <v/>
      </c>
      <c r="AF2875" s="3"/>
      <c r="AH2875">
        <f>MATCH(ROUND(M2875,0)&amp;ROUND(N2875,0),樣點!N:N,0)</f>
        <v>2099</v>
      </c>
      <c r="AI2875" s="5">
        <f t="shared" si="558"/>
        <v>7.6388889574445784E-3</v>
      </c>
    </row>
    <row r="2876" spans="3:35">
      <c r="C2876" s="246" t="s">
        <v>1138</v>
      </c>
      <c r="D2876" s="246" t="s">
        <v>1242</v>
      </c>
      <c r="E2876" s="246" t="s">
        <v>1265</v>
      </c>
      <c r="F2876" s="246" t="s">
        <v>1266</v>
      </c>
      <c r="G2876" s="246">
        <v>2019</v>
      </c>
      <c r="H2876" s="246">
        <v>5</v>
      </c>
      <c r="I2876" s="246">
        <v>31</v>
      </c>
      <c r="J2876" s="246">
        <v>1</v>
      </c>
      <c r="K2876" s="246" t="s">
        <v>1267</v>
      </c>
      <c r="L2876" s="247">
        <v>4</v>
      </c>
      <c r="M2876" s="246">
        <v>311161</v>
      </c>
      <c r="N2876" s="246">
        <v>2760302</v>
      </c>
      <c r="O2876" s="246">
        <v>9</v>
      </c>
      <c r="P2876" s="246">
        <v>28</v>
      </c>
      <c r="Q2876" s="246">
        <v>0</v>
      </c>
      <c r="R2876" s="246"/>
      <c r="S2876" s="246" t="s">
        <v>90</v>
      </c>
      <c r="T2876" s="246" t="s">
        <v>26</v>
      </c>
      <c r="U2876" s="246"/>
      <c r="V2876" t="str">
        <f>INDEX(樣區!H:H,MATCH(F2876,樣區!E:E,0))</f>
        <v>3月,5月</v>
      </c>
      <c r="W2876" s="3" t="str">
        <f t="shared" si="550"/>
        <v>Y</v>
      </c>
      <c r="X2876" s="3" t="str">
        <f t="shared" si="551"/>
        <v/>
      </c>
      <c r="Y2876" s="3" t="str">
        <f t="shared" si="552"/>
        <v/>
      </c>
      <c r="Z2876" s="3" t="str">
        <f t="shared" si="553"/>
        <v/>
      </c>
      <c r="AA2876" s="3" t="str">
        <f t="shared" si="554"/>
        <v/>
      </c>
      <c r="AB2876" s="249" t="str">
        <f t="shared" si="555"/>
        <v/>
      </c>
      <c r="AC2876" s="3" t="str">
        <f t="shared" si="556"/>
        <v/>
      </c>
      <c r="AD2876" s="5" t="str">
        <f t="shared" si="562"/>
        <v/>
      </c>
      <c r="AE2876" s="3" t="str">
        <f t="shared" si="557"/>
        <v/>
      </c>
      <c r="AF2876" s="3"/>
      <c r="AH2876">
        <f>MATCH(ROUND(M2876,0)&amp;ROUND(N2876,0),樣點!N:N,0)</f>
        <v>2100</v>
      </c>
      <c r="AI2876" s="5">
        <f t="shared" si="558"/>
        <v>6.2500000349245965E-3</v>
      </c>
    </row>
    <row r="2877" spans="3:35">
      <c r="C2877" s="246" t="s">
        <v>1138</v>
      </c>
      <c r="D2877" s="246" t="s">
        <v>1242</v>
      </c>
      <c r="E2877" s="246" t="s">
        <v>1265</v>
      </c>
      <c r="F2877" s="246" t="s">
        <v>1266</v>
      </c>
      <c r="G2877" s="246">
        <v>2019</v>
      </c>
      <c r="H2877" s="246">
        <v>5</v>
      </c>
      <c r="I2877" s="246">
        <v>31</v>
      </c>
      <c r="J2877" s="246">
        <v>1</v>
      </c>
      <c r="K2877" s="246" t="s">
        <v>1267</v>
      </c>
      <c r="L2877" s="247">
        <v>5</v>
      </c>
      <c r="M2877" s="246">
        <v>310853</v>
      </c>
      <c r="N2877" s="246">
        <v>2760253</v>
      </c>
      <c r="O2877" s="246">
        <v>9</v>
      </c>
      <c r="P2877" s="246">
        <v>37</v>
      </c>
      <c r="Q2877" s="246">
        <v>0</v>
      </c>
      <c r="R2877" s="246"/>
      <c r="S2877" s="246" t="s">
        <v>90</v>
      </c>
      <c r="T2877" s="246" t="s">
        <v>26</v>
      </c>
      <c r="U2877" s="246"/>
      <c r="V2877" t="str">
        <f>INDEX(樣區!H:H,MATCH(F2877,樣區!E:E,0))</f>
        <v>3月,5月</v>
      </c>
      <c r="W2877" s="3" t="str">
        <f t="shared" si="550"/>
        <v>Y</v>
      </c>
      <c r="X2877" s="3" t="str">
        <f t="shared" si="551"/>
        <v/>
      </c>
      <c r="Y2877" s="3" t="str">
        <f t="shared" si="552"/>
        <v/>
      </c>
      <c r="Z2877" s="3" t="str">
        <f t="shared" si="553"/>
        <v/>
      </c>
      <c r="AA2877" s="3" t="str">
        <f t="shared" si="554"/>
        <v/>
      </c>
      <c r="AB2877" s="249" t="str">
        <f t="shared" si="555"/>
        <v/>
      </c>
      <c r="AC2877" s="3" t="str">
        <f t="shared" si="556"/>
        <v/>
      </c>
      <c r="AD2877" s="5" t="str">
        <f t="shared" si="562"/>
        <v/>
      </c>
      <c r="AE2877" s="3" t="str">
        <f t="shared" si="557"/>
        <v/>
      </c>
      <c r="AF2877" s="3"/>
      <c r="AH2877">
        <f>MATCH(ROUND(M2877,0)&amp;ROUND(N2877,0),樣點!N:N,0)</f>
        <v>2101</v>
      </c>
      <c r="AI2877" s="5">
        <f t="shared" si="558"/>
        <v>3.6111110995989293E-2</v>
      </c>
    </row>
    <row r="2878" spans="3:35">
      <c r="C2878" s="246" t="s">
        <v>1138</v>
      </c>
      <c r="D2878" s="246" t="s">
        <v>1242</v>
      </c>
      <c r="E2878" s="246" t="s">
        <v>1265</v>
      </c>
      <c r="F2878" s="246" t="s">
        <v>1266</v>
      </c>
      <c r="G2878" s="246">
        <v>2019</v>
      </c>
      <c r="H2878" s="246">
        <v>5</v>
      </c>
      <c r="I2878" s="246">
        <v>31</v>
      </c>
      <c r="J2878" s="246">
        <v>1</v>
      </c>
      <c r="K2878" s="246" t="s">
        <v>1267</v>
      </c>
      <c r="L2878" s="247">
        <v>6</v>
      </c>
      <c r="M2878" s="246">
        <v>310608</v>
      </c>
      <c r="N2878" s="246">
        <v>2760182</v>
      </c>
      <c r="O2878" s="246">
        <v>10</v>
      </c>
      <c r="P2878" s="246">
        <v>29</v>
      </c>
      <c r="Q2878" s="246">
        <v>0</v>
      </c>
      <c r="R2878" s="246"/>
      <c r="S2878" s="246" t="s">
        <v>90</v>
      </c>
      <c r="T2878" s="246" t="s">
        <v>1268</v>
      </c>
      <c r="U2878" s="246"/>
      <c r="V2878" t="str">
        <f>INDEX(樣區!H:H,MATCH(F2878,樣區!E:E,0))</f>
        <v>3月,5月</v>
      </c>
      <c r="W2878" s="3" t="str">
        <f t="shared" si="550"/>
        <v>Y</v>
      </c>
      <c r="X2878" s="3" t="str">
        <f t="shared" si="551"/>
        <v/>
      </c>
      <c r="Y2878" s="3" t="str">
        <f t="shared" si="552"/>
        <v>時間太晚</v>
      </c>
      <c r="Z2878" s="3" t="str">
        <f t="shared" si="553"/>
        <v/>
      </c>
      <c r="AA2878" s="3" t="str">
        <f t="shared" si="554"/>
        <v/>
      </c>
      <c r="AB2878" s="249" t="str">
        <f t="shared" si="555"/>
        <v/>
      </c>
      <c r="AC2878" s="3" t="str">
        <f t="shared" si="556"/>
        <v>請填最主要的棲地類型，其餘的可在備注補充說明</v>
      </c>
      <c r="AD2878" s="5" t="str">
        <f t="shared" si="562"/>
        <v/>
      </c>
      <c r="AE2878" s="3" t="str">
        <f t="shared" si="557"/>
        <v/>
      </c>
      <c r="AF2878" s="3"/>
      <c r="AH2878">
        <f>MATCH(ROUND(M2878,0)&amp;ROUND(N2878,0),樣點!N:N,0)</f>
        <v>2102</v>
      </c>
      <c r="AI2878" s="5">
        <f t="shared" si="558"/>
        <v>9.0277779963798821E-3</v>
      </c>
    </row>
    <row r="2879" spans="3:35">
      <c r="C2879" s="246" t="s">
        <v>1138</v>
      </c>
      <c r="D2879" s="246" t="s">
        <v>1242</v>
      </c>
      <c r="E2879" s="246" t="s">
        <v>1265</v>
      </c>
      <c r="F2879" s="246" t="s">
        <v>1266</v>
      </c>
      <c r="G2879" s="246">
        <v>2019</v>
      </c>
      <c r="H2879" s="246">
        <v>5</v>
      </c>
      <c r="I2879" s="246">
        <v>31</v>
      </c>
      <c r="J2879" s="246">
        <v>1</v>
      </c>
      <c r="K2879" s="246" t="s">
        <v>1267</v>
      </c>
      <c r="L2879" s="247">
        <v>7</v>
      </c>
      <c r="M2879" s="246">
        <v>310329</v>
      </c>
      <c r="N2879" s="246">
        <v>2760213</v>
      </c>
      <c r="O2879" s="246">
        <v>10</v>
      </c>
      <c r="P2879" s="246">
        <v>42</v>
      </c>
      <c r="Q2879" s="246">
        <v>0</v>
      </c>
      <c r="R2879" s="246"/>
      <c r="S2879" s="246" t="s">
        <v>90</v>
      </c>
      <c r="T2879" s="246" t="s">
        <v>26</v>
      </c>
      <c r="U2879" s="246"/>
      <c r="V2879" t="str">
        <f>INDEX(樣區!H:H,MATCH(F2879,樣區!E:E,0))</f>
        <v>3月,5月</v>
      </c>
      <c r="W2879" s="3" t="str">
        <f t="shared" si="550"/>
        <v>Y</v>
      </c>
      <c r="X2879" s="3" t="str">
        <f t="shared" si="551"/>
        <v/>
      </c>
      <c r="Y2879" s="3" t="str">
        <f t="shared" si="552"/>
        <v>時間太晚</v>
      </c>
      <c r="Z2879" s="3" t="str">
        <f t="shared" si="553"/>
        <v/>
      </c>
      <c r="AA2879" s="3" t="str">
        <f t="shared" si="554"/>
        <v/>
      </c>
      <c r="AB2879" s="249" t="str">
        <f t="shared" si="555"/>
        <v/>
      </c>
      <c r="AC2879" s="3" t="str">
        <f t="shared" si="556"/>
        <v/>
      </c>
      <c r="AD2879" s="5" t="str">
        <f t="shared" si="562"/>
        <v/>
      </c>
      <c r="AE2879" s="3" t="str">
        <f t="shared" si="557"/>
        <v/>
      </c>
      <c r="AF2879" s="3"/>
      <c r="AH2879">
        <f>MATCH(ROUND(M2879,0)&amp;ROUND(N2879,0),樣點!N:N,0)</f>
        <v>2103</v>
      </c>
      <c r="AI2879" s="5">
        <f t="shared" si="558"/>
        <v>7.6388890156522393E-3</v>
      </c>
    </row>
    <row r="2880" spans="3:35">
      <c r="C2880" s="246" t="s">
        <v>1138</v>
      </c>
      <c r="D2880" s="246" t="s">
        <v>1242</v>
      </c>
      <c r="E2880" s="246" t="s">
        <v>1265</v>
      </c>
      <c r="F2880" s="246" t="s">
        <v>1266</v>
      </c>
      <c r="G2880" s="246">
        <v>2019</v>
      </c>
      <c r="H2880" s="246">
        <v>5</v>
      </c>
      <c r="I2880" s="246">
        <v>31</v>
      </c>
      <c r="J2880" s="246">
        <v>1</v>
      </c>
      <c r="K2880" s="246" t="s">
        <v>1267</v>
      </c>
      <c r="L2880" s="247">
        <v>8</v>
      </c>
      <c r="M2880" s="246">
        <v>310131</v>
      </c>
      <c r="N2880" s="246">
        <v>2760033</v>
      </c>
      <c r="O2880" s="246">
        <v>10</v>
      </c>
      <c r="P2880" s="246">
        <v>53</v>
      </c>
      <c r="Q2880" s="246">
        <v>0</v>
      </c>
      <c r="R2880" s="246"/>
      <c r="S2880" s="246" t="s">
        <v>90</v>
      </c>
      <c r="T2880" s="246" t="s">
        <v>26</v>
      </c>
      <c r="U2880" s="246"/>
      <c r="V2880" t="str">
        <f>INDEX(樣區!H:H,MATCH(F2880,樣區!E:E,0))</f>
        <v>3月,5月</v>
      </c>
      <c r="W2880" s="3" t="str">
        <f t="shared" si="550"/>
        <v>Y</v>
      </c>
      <c r="X2880" s="3" t="str">
        <f t="shared" si="551"/>
        <v/>
      </c>
      <c r="Y2880" s="3" t="str">
        <f t="shared" si="552"/>
        <v>時間太晚</v>
      </c>
      <c r="Z2880" s="3" t="str">
        <f t="shared" si="553"/>
        <v/>
      </c>
      <c r="AA2880" s="3" t="str">
        <f t="shared" si="554"/>
        <v/>
      </c>
      <c r="AB2880" s="249" t="str">
        <f t="shared" si="555"/>
        <v/>
      </c>
      <c r="AC2880" s="3" t="str">
        <f t="shared" si="556"/>
        <v/>
      </c>
      <c r="AD2880" s="5" t="str">
        <f t="shared" si="562"/>
        <v/>
      </c>
      <c r="AE2880" s="3" t="str">
        <f t="shared" si="557"/>
        <v/>
      </c>
      <c r="AF2880" s="3"/>
      <c r="AH2880">
        <f>MATCH(ROUND(M2880,0)&amp;ROUND(N2880,0),樣點!N:N,0)</f>
        <v>2104</v>
      </c>
      <c r="AI2880" s="5" t="str">
        <f t="shared" si="558"/>
        <v/>
      </c>
    </row>
    <row r="2881" spans="3:35">
      <c r="C2881" s="246" t="s">
        <v>1138</v>
      </c>
      <c r="D2881" s="246" t="s">
        <v>1242</v>
      </c>
      <c r="E2881" s="246" t="s">
        <v>1269</v>
      </c>
      <c r="F2881" s="246" t="s">
        <v>1270</v>
      </c>
      <c r="G2881" s="246">
        <v>2019</v>
      </c>
      <c r="H2881" s="246">
        <v>5</v>
      </c>
      <c r="I2881" s="246">
        <v>21</v>
      </c>
      <c r="J2881" s="246">
        <v>1</v>
      </c>
      <c r="K2881" s="246" t="s">
        <v>1271</v>
      </c>
      <c r="L2881" s="247">
        <v>1</v>
      </c>
      <c r="M2881" s="246">
        <v>323502</v>
      </c>
      <c r="N2881" s="246">
        <v>2759486</v>
      </c>
      <c r="O2881" s="246">
        <v>10</v>
      </c>
      <c r="P2881" s="246">
        <v>25</v>
      </c>
      <c r="Q2881" s="246">
        <v>0</v>
      </c>
      <c r="R2881" s="246"/>
      <c r="S2881" s="246" t="s">
        <v>90</v>
      </c>
      <c r="T2881" s="246" t="s">
        <v>26</v>
      </c>
      <c r="U2881" s="246"/>
      <c r="V2881" t="str">
        <f>INDEX(樣區!H:H,MATCH(F2881,樣區!E:E,0))</f>
        <v>3月,5月</v>
      </c>
      <c r="W2881" s="3" t="str">
        <f t="shared" si="550"/>
        <v>N</v>
      </c>
      <c r="X2881" s="3" t="str">
        <f t="shared" si="551"/>
        <v/>
      </c>
      <c r="Y2881" s="3" t="str">
        <f t="shared" si="552"/>
        <v>時間太晚</v>
      </c>
      <c r="Z2881" s="3" t="str">
        <f t="shared" si="553"/>
        <v/>
      </c>
      <c r="AA2881" s="3" t="str">
        <f t="shared" si="554"/>
        <v/>
      </c>
      <c r="AB2881" s="2" t="str">
        <f t="shared" si="555"/>
        <v/>
      </c>
      <c r="AC2881" s="3" t="str">
        <f t="shared" si="556"/>
        <v/>
      </c>
      <c r="AD2881" s="5" t="str">
        <f t="shared" ref="AD2881:AD2912" si="563">IF(ISBLANK(O2881),"需記錄時間",IFERROR(IF((AI2881-TIME(0,5,59))&lt;0,"需計滿6分鍾",""),""))</f>
        <v/>
      </c>
      <c r="AE2881" s="3" t="str">
        <f t="shared" si="557"/>
        <v/>
      </c>
      <c r="AF2881" s="3"/>
      <c r="AH2881" t="e">
        <f>MATCH(ROUND(M2881,0)&amp;ROUND(N2881,0),樣點!N:N,0)</f>
        <v>#N/A</v>
      </c>
      <c r="AI2881" s="5">
        <f t="shared" si="558"/>
        <v>6.9444439723156393E-3</v>
      </c>
    </row>
    <row r="2882" spans="3:35">
      <c r="C2882" s="246" t="s">
        <v>1138</v>
      </c>
      <c r="D2882" s="246" t="s">
        <v>1242</v>
      </c>
      <c r="E2882" s="246" t="s">
        <v>1269</v>
      </c>
      <c r="F2882" s="246" t="s">
        <v>1270</v>
      </c>
      <c r="G2882" s="246">
        <v>2019</v>
      </c>
      <c r="H2882" s="246">
        <v>5</v>
      </c>
      <c r="I2882" s="246">
        <v>21</v>
      </c>
      <c r="J2882" s="246">
        <v>1</v>
      </c>
      <c r="K2882" s="246" t="s">
        <v>1271</v>
      </c>
      <c r="L2882" s="247">
        <v>2</v>
      </c>
      <c r="M2882" s="246">
        <v>323840</v>
      </c>
      <c r="N2882" s="246">
        <v>2759380</v>
      </c>
      <c r="O2882" s="246">
        <v>10</v>
      </c>
      <c r="P2882" s="246">
        <v>15</v>
      </c>
      <c r="Q2882" s="246">
        <v>0</v>
      </c>
      <c r="R2882" s="246"/>
      <c r="S2882" s="246" t="s">
        <v>90</v>
      </c>
      <c r="T2882" s="246" t="s">
        <v>26</v>
      </c>
      <c r="U2882" s="246"/>
      <c r="V2882" t="str">
        <f>INDEX(樣區!H:H,MATCH(F2882,樣區!E:E,0))</f>
        <v>3月,5月</v>
      </c>
      <c r="W2882" s="3" t="str">
        <f t="shared" ref="W2882:W2945" si="564">IF(ISNUMBER(AH2882),"Y","N")</f>
        <v>N</v>
      </c>
      <c r="X2882" s="3" t="str">
        <f t="shared" ref="X2882:X2942" si="565">IF(OR(ISBLANK(H2882),ISBLANK(I2882)),"需記錄日期","")</f>
        <v/>
      </c>
      <c r="Y2882" s="3" t="str">
        <f t="shared" ref="Y2882:Y2942" si="566">IF(O2882&gt;9,"時間太晚","")</f>
        <v>時間太晚</v>
      </c>
      <c r="Z2882" s="3" t="str">
        <f t="shared" ref="Z2882:Z2942" si="567">IF(ISBLANK(Q2882),"需記錄數量",IF(Q2882&gt;2,"2隻以上，請記為猴群",""))</f>
        <v/>
      </c>
      <c r="AA2882" s="3" t="str">
        <f t="shared" ref="AA2882:AA2942" si="568">IF(OR(Q2882=1,Q2882=2),IF(ISTEXT(R2882),"","需記錄距離"),"")</f>
        <v/>
      </c>
      <c r="AB2882" s="2" t="str">
        <f t="shared" ref="AB2882:AB2942" si="569">IF(S2882="Y",IF(Q2882&lt;&gt;2,"有叫聲應為猴群",""),"")</f>
        <v/>
      </c>
      <c r="AC2882" s="3" t="str">
        <f t="shared" ref="AC2882:AC2945" si="570">IF(ISBLANK(T2882),"需記錄棲地類型",IF(LEN(T2882)&lt;&gt;2,"請填最主要的棲地類型，其餘的可在備注補充說明",""))</f>
        <v/>
      </c>
      <c r="AD2882" s="5" t="str">
        <f t="shared" si="563"/>
        <v/>
      </c>
      <c r="AE2882" s="3" t="str">
        <f t="shared" ref="AE2882:AE2942" si="571">IF(COUNTIF(U2882,"*搖樹*")=1,IF(Q2882&lt;&gt;2,"有搖樹行為應為猴群",""),"")</f>
        <v/>
      </c>
      <c r="AF2882" s="3"/>
      <c r="AH2882" t="e">
        <f>MATCH(ROUND(M2882,0)&amp;ROUND(N2882,0),樣點!N:N,0)</f>
        <v>#N/A</v>
      </c>
      <c r="AI2882" s="5">
        <f t="shared" ref="AI2882:AI2945" si="572">IF((F2883&amp;J2883)=(F2882&amp;J2882),ABS((DATE(G2883,H2883,I2883)&amp;TIME(O2883,P2883,0))-(DATE(G2882,H2882,I2882)&amp;TIME(O2882,P2882,0))),"")</f>
        <v>1.0416667035315186E-2</v>
      </c>
    </row>
    <row r="2883" spans="3:35">
      <c r="C2883" s="246" t="s">
        <v>1138</v>
      </c>
      <c r="D2883" s="246" t="s">
        <v>1242</v>
      </c>
      <c r="E2883" s="246" t="s">
        <v>1269</v>
      </c>
      <c r="F2883" s="246" t="s">
        <v>1270</v>
      </c>
      <c r="G2883" s="246">
        <v>2019</v>
      </c>
      <c r="H2883" s="246">
        <v>5</v>
      </c>
      <c r="I2883" s="246">
        <v>21</v>
      </c>
      <c r="J2883" s="246">
        <v>1</v>
      </c>
      <c r="K2883" s="246" t="s">
        <v>1271</v>
      </c>
      <c r="L2883" s="247">
        <v>3</v>
      </c>
      <c r="M2883" s="246">
        <v>324102</v>
      </c>
      <c r="N2883" s="246">
        <v>2759418</v>
      </c>
      <c r="O2883" s="246">
        <v>10</v>
      </c>
      <c r="P2883" s="246">
        <v>0</v>
      </c>
      <c r="Q2883" s="246">
        <v>0</v>
      </c>
      <c r="R2883" s="246"/>
      <c r="S2883" s="246" t="s">
        <v>90</v>
      </c>
      <c r="T2883" s="246" t="s">
        <v>32</v>
      </c>
      <c r="U2883" s="246"/>
      <c r="V2883" t="str">
        <f>INDEX(樣區!H:H,MATCH(F2883,樣區!E:E,0))</f>
        <v>3月,5月</v>
      </c>
      <c r="W2883" s="3" t="str">
        <f t="shared" si="564"/>
        <v>N</v>
      </c>
      <c r="X2883" s="3" t="str">
        <f t="shared" si="565"/>
        <v/>
      </c>
      <c r="Y2883" s="3" t="str">
        <f t="shared" si="566"/>
        <v>時間太晚</v>
      </c>
      <c r="Z2883" s="3" t="str">
        <f t="shared" si="567"/>
        <v/>
      </c>
      <c r="AA2883" s="3" t="str">
        <f t="shared" si="568"/>
        <v/>
      </c>
      <c r="AB2883" s="2" t="str">
        <f t="shared" si="569"/>
        <v/>
      </c>
      <c r="AC2883" s="3" t="str">
        <f t="shared" si="570"/>
        <v/>
      </c>
      <c r="AD2883" s="5" t="str">
        <f t="shared" si="563"/>
        <v/>
      </c>
      <c r="AE2883" s="3" t="str">
        <f t="shared" si="571"/>
        <v/>
      </c>
      <c r="AF2883" s="3"/>
      <c r="AH2883" t="e">
        <f>MATCH(ROUND(M2883,0)&amp;ROUND(N2883,0),樣點!N:N,0)</f>
        <v>#N/A</v>
      </c>
      <c r="AI2883" s="5">
        <f t="shared" si="572"/>
        <v>2.0833332964684814E-2</v>
      </c>
    </row>
    <row r="2884" spans="3:35">
      <c r="C2884" s="246" t="s">
        <v>1138</v>
      </c>
      <c r="D2884" s="246" t="s">
        <v>1242</v>
      </c>
      <c r="E2884" s="246" t="s">
        <v>1269</v>
      </c>
      <c r="F2884" s="246" t="s">
        <v>1270</v>
      </c>
      <c r="G2884" s="246">
        <v>2019</v>
      </c>
      <c r="H2884" s="246">
        <v>5</v>
      </c>
      <c r="I2884" s="246">
        <v>21</v>
      </c>
      <c r="J2884" s="246">
        <v>1</v>
      </c>
      <c r="K2884" s="246" t="s">
        <v>1271</v>
      </c>
      <c r="L2884" s="247">
        <v>4</v>
      </c>
      <c r="M2884" s="246">
        <v>324330</v>
      </c>
      <c r="N2884" s="246">
        <v>2759369</v>
      </c>
      <c r="O2884" s="246">
        <v>9</v>
      </c>
      <c r="P2884" s="246">
        <v>30</v>
      </c>
      <c r="Q2884" s="246">
        <v>0</v>
      </c>
      <c r="R2884" s="246"/>
      <c r="S2884" s="246" t="s">
        <v>90</v>
      </c>
      <c r="T2884" s="246" t="s">
        <v>230</v>
      </c>
      <c r="U2884" s="246"/>
      <c r="V2884" t="str">
        <f>INDEX(樣區!H:H,MATCH(F2884,樣區!E:E,0))</f>
        <v>3月,5月</v>
      </c>
      <c r="W2884" s="3" t="str">
        <f t="shared" si="564"/>
        <v>N</v>
      </c>
      <c r="X2884" s="3" t="str">
        <f t="shared" si="565"/>
        <v/>
      </c>
      <c r="Y2884" s="3" t="str">
        <f t="shared" si="566"/>
        <v/>
      </c>
      <c r="Z2884" s="3" t="str">
        <f t="shared" si="567"/>
        <v/>
      </c>
      <c r="AA2884" s="3" t="str">
        <f t="shared" si="568"/>
        <v/>
      </c>
      <c r="AB2884" s="2" t="str">
        <f t="shared" si="569"/>
        <v/>
      </c>
      <c r="AC2884" s="3" t="str">
        <f t="shared" si="570"/>
        <v/>
      </c>
      <c r="AD2884" s="5" t="str">
        <f t="shared" si="563"/>
        <v/>
      </c>
      <c r="AE2884" s="3" t="str">
        <f t="shared" si="571"/>
        <v/>
      </c>
      <c r="AF2884" s="3"/>
      <c r="AH2884" t="e">
        <f>MATCH(ROUND(M2884,0)&amp;ROUND(N2884,0),樣點!N:N,0)</f>
        <v>#N/A</v>
      </c>
      <c r="AI2884" s="5">
        <f t="shared" si="572"/>
        <v>1.3888889050576836E-2</v>
      </c>
    </row>
    <row r="2885" spans="3:35">
      <c r="C2885" s="246" t="s">
        <v>1138</v>
      </c>
      <c r="D2885" s="246" t="s">
        <v>1242</v>
      </c>
      <c r="E2885" s="246" t="s">
        <v>1269</v>
      </c>
      <c r="F2885" s="246" t="s">
        <v>1270</v>
      </c>
      <c r="G2885" s="246">
        <v>2019</v>
      </c>
      <c r="H2885" s="246">
        <v>5</v>
      </c>
      <c r="I2885" s="246">
        <v>21</v>
      </c>
      <c r="J2885" s="246">
        <v>1</v>
      </c>
      <c r="K2885" s="246" t="s">
        <v>1271</v>
      </c>
      <c r="L2885" s="247">
        <v>5</v>
      </c>
      <c r="M2885" s="246">
        <v>324420</v>
      </c>
      <c r="N2885" s="246">
        <v>2759136</v>
      </c>
      <c r="O2885" s="246">
        <v>9</v>
      </c>
      <c r="P2885" s="246">
        <v>10</v>
      </c>
      <c r="Q2885" s="246">
        <v>0</v>
      </c>
      <c r="R2885" s="246"/>
      <c r="S2885" s="246" t="s">
        <v>90</v>
      </c>
      <c r="T2885" s="246" t="s">
        <v>32</v>
      </c>
      <c r="U2885" s="246"/>
      <c r="V2885" t="str">
        <f>INDEX(樣區!H:H,MATCH(F2885,樣區!E:E,0))</f>
        <v>3月,5月</v>
      </c>
      <c r="W2885" s="3" t="str">
        <f t="shared" si="564"/>
        <v>N</v>
      </c>
      <c r="X2885" s="3" t="str">
        <f t="shared" si="565"/>
        <v/>
      </c>
      <c r="Y2885" s="3" t="str">
        <f t="shared" si="566"/>
        <v/>
      </c>
      <c r="Z2885" s="3" t="str">
        <f t="shared" si="567"/>
        <v/>
      </c>
      <c r="AA2885" s="3" t="str">
        <f t="shared" si="568"/>
        <v/>
      </c>
      <c r="AB2885" s="2" t="str">
        <f t="shared" si="569"/>
        <v/>
      </c>
      <c r="AC2885" s="3" t="str">
        <f t="shared" si="570"/>
        <v/>
      </c>
      <c r="AD2885" s="5" t="str">
        <f t="shared" si="563"/>
        <v/>
      </c>
      <c r="AE2885" s="3" t="str">
        <f t="shared" si="571"/>
        <v/>
      </c>
      <c r="AF2885" s="3"/>
      <c r="AH2885" t="e">
        <f>MATCH(ROUND(M2885,0)&amp;ROUND(N2885,0),樣點!N:N,0)</f>
        <v>#N/A</v>
      </c>
      <c r="AI2885" s="5">
        <f t="shared" si="572"/>
        <v>1.2499999953433871E-2</v>
      </c>
    </row>
    <row r="2886" spans="3:35">
      <c r="C2886" s="246" t="s">
        <v>1138</v>
      </c>
      <c r="D2886" s="246" t="s">
        <v>1242</v>
      </c>
      <c r="E2886" s="246" t="s">
        <v>1269</v>
      </c>
      <c r="F2886" s="246" t="s">
        <v>1270</v>
      </c>
      <c r="G2886" s="246">
        <v>2019</v>
      </c>
      <c r="H2886" s="246">
        <v>5</v>
      </c>
      <c r="I2886" s="246">
        <v>21</v>
      </c>
      <c r="J2886" s="246">
        <v>1</v>
      </c>
      <c r="K2886" s="246" t="s">
        <v>1271</v>
      </c>
      <c r="L2886" s="247">
        <v>6</v>
      </c>
      <c r="M2886" s="246">
        <v>324322</v>
      </c>
      <c r="N2886" s="246">
        <v>2758847</v>
      </c>
      <c r="O2886" s="246">
        <v>8</v>
      </c>
      <c r="P2886" s="246">
        <v>52</v>
      </c>
      <c r="Q2886" s="246">
        <v>0</v>
      </c>
      <c r="R2886" s="246"/>
      <c r="S2886" s="246" t="s">
        <v>90</v>
      </c>
      <c r="T2886" s="246" t="s">
        <v>26</v>
      </c>
      <c r="U2886" s="246"/>
      <c r="V2886" t="str">
        <f>INDEX(樣區!H:H,MATCH(F2886,樣區!E:E,0))</f>
        <v>3月,5月</v>
      </c>
      <c r="W2886" s="3" t="str">
        <f t="shared" si="564"/>
        <v>N</v>
      </c>
      <c r="X2886" s="3" t="str">
        <f t="shared" si="565"/>
        <v/>
      </c>
      <c r="Y2886" s="3" t="str">
        <f t="shared" si="566"/>
        <v/>
      </c>
      <c r="Z2886" s="3" t="str">
        <f t="shared" si="567"/>
        <v/>
      </c>
      <c r="AA2886" s="3" t="str">
        <f t="shared" si="568"/>
        <v/>
      </c>
      <c r="AB2886" s="2" t="str">
        <f t="shared" si="569"/>
        <v/>
      </c>
      <c r="AC2886" s="3" t="str">
        <f t="shared" si="570"/>
        <v/>
      </c>
      <c r="AD2886" s="5" t="str">
        <f t="shared" si="563"/>
        <v/>
      </c>
      <c r="AE2886" s="3" t="str">
        <f t="shared" si="571"/>
        <v/>
      </c>
      <c r="AF2886" s="3"/>
      <c r="AH2886" t="e">
        <f>MATCH(ROUND(M2886,0)&amp;ROUND(N2886,0),樣點!N:N,0)</f>
        <v>#N/A</v>
      </c>
      <c r="AI2886" s="5">
        <f t="shared" si="572"/>
        <v>1.1111111030913889E-2</v>
      </c>
    </row>
    <row r="2887" spans="3:35">
      <c r="C2887" s="246" t="s">
        <v>1138</v>
      </c>
      <c r="D2887" s="246" t="s">
        <v>1242</v>
      </c>
      <c r="E2887" s="246" t="s">
        <v>1269</v>
      </c>
      <c r="F2887" s="246" t="s">
        <v>1270</v>
      </c>
      <c r="G2887" s="246">
        <v>2019</v>
      </c>
      <c r="H2887" s="246">
        <v>5</v>
      </c>
      <c r="I2887" s="246">
        <v>21</v>
      </c>
      <c r="J2887" s="246">
        <v>1</v>
      </c>
      <c r="K2887" s="246" t="s">
        <v>1271</v>
      </c>
      <c r="L2887" s="247">
        <v>7</v>
      </c>
      <c r="M2887" s="246">
        <v>324739</v>
      </c>
      <c r="N2887" s="246">
        <v>2759086</v>
      </c>
      <c r="O2887" s="246">
        <v>8</v>
      </c>
      <c r="P2887" s="246">
        <v>36</v>
      </c>
      <c r="Q2887" s="246">
        <v>0</v>
      </c>
      <c r="R2887" s="246"/>
      <c r="S2887" s="246" t="s">
        <v>90</v>
      </c>
      <c r="T2887" s="246" t="s">
        <v>32</v>
      </c>
      <c r="U2887" s="246"/>
      <c r="V2887" t="str">
        <f>INDEX(樣區!H:H,MATCH(F2887,樣區!E:E,0))</f>
        <v>3月,5月</v>
      </c>
      <c r="W2887" s="3" t="str">
        <f t="shared" si="564"/>
        <v>N</v>
      </c>
      <c r="X2887" s="3" t="str">
        <f t="shared" si="565"/>
        <v/>
      </c>
      <c r="Y2887" s="3" t="str">
        <f t="shared" si="566"/>
        <v/>
      </c>
      <c r="Z2887" s="3" t="str">
        <f t="shared" si="567"/>
        <v/>
      </c>
      <c r="AA2887" s="3" t="str">
        <f t="shared" si="568"/>
        <v/>
      </c>
      <c r="AB2887" s="2" t="str">
        <f t="shared" si="569"/>
        <v/>
      </c>
      <c r="AC2887" s="3" t="str">
        <f t="shared" si="570"/>
        <v/>
      </c>
      <c r="AD2887" s="5" t="str">
        <f t="shared" si="563"/>
        <v/>
      </c>
      <c r="AE2887" s="3" t="str">
        <f t="shared" si="571"/>
        <v/>
      </c>
      <c r="AF2887" s="3"/>
      <c r="AH2887" t="e">
        <f>MATCH(ROUND(M2887,0)&amp;ROUND(N2887,0),樣點!N:N,0)</f>
        <v>#N/A</v>
      </c>
      <c r="AI2887" s="5">
        <f t="shared" si="572"/>
        <v>1.4583332987967879E-2</v>
      </c>
    </row>
    <row r="2888" spans="3:35">
      <c r="C2888" s="246" t="s">
        <v>1138</v>
      </c>
      <c r="D2888" s="246" t="s">
        <v>1242</v>
      </c>
      <c r="E2888" s="246" t="s">
        <v>1269</v>
      </c>
      <c r="F2888" s="246" t="s">
        <v>1270</v>
      </c>
      <c r="G2888" s="246">
        <v>2019</v>
      </c>
      <c r="H2888" s="246">
        <v>5</v>
      </c>
      <c r="I2888" s="246">
        <v>21</v>
      </c>
      <c r="J2888" s="246">
        <v>1</v>
      </c>
      <c r="K2888" s="246" t="s">
        <v>1271</v>
      </c>
      <c r="L2888" s="247">
        <v>8</v>
      </c>
      <c r="M2888" s="246">
        <v>324871</v>
      </c>
      <c r="N2888" s="246">
        <v>2758825</v>
      </c>
      <c r="O2888" s="246">
        <v>8</v>
      </c>
      <c r="P2888" s="246">
        <v>15</v>
      </c>
      <c r="Q2888" s="246">
        <v>0</v>
      </c>
      <c r="R2888" s="246"/>
      <c r="S2888" s="246" t="s">
        <v>90</v>
      </c>
      <c r="T2888" s="246" t="s">
        <v>26</v>
      </c>
      <c r="U2888" s="246"/>
      <c r="V2888" t="str">
        <f>INDEX(樣區!H:H,MATCH(F2888,樣區!E:E,0))</f>
        <v>3月,5月</v>
      </c>
      <c r="W2888" s="3" t="str">
        <f t="shared" si="564"/>
        <v>N</v>
      </c>
      <c r="X2888" s="3" t="str">
        <f t="shared" si="565"/>
        <v/>
      </c>
      <c r="Y2888" s="3" t="str">
        <f t="shared" si="566"/>
        <v/>
      </c>
      <c r="Z2888" s="3" t="str">
        <f t="shared" si="567"/>
        <v/>
      </c>
      <c r="AA2888" s="3" t="str">
        <f t="shared" si="568"/>
        <v/>
      </c>
      <c r="AB2888" s="2" t="str">
        <f t="shared" si="569"/>
        <v/>
      </c>
      <c r="AC2888" s="3" t="str">
        <f t="shared" si="570"/>
        <v/>
      </c>
      <c r="AD2888" s="5" t="str">
        <f t="shared" si="563"/>
        <v/>
      </c>
      <c r="AE2888" s="3" t="str">
        <f t="shared" si="571"/>
        <v/>
      </c>
      <c r="AF2888" s="3"/>
      <c r="AH2888" t="e">
        <f>MATCH(ROUND(M2888,0)&amp;ROUND(N2888,0),樣點!N:N,0)</f>
        <v>#N/A</v>
      </c>
      <c r="AI2888" s="5" t="str">
        <f t="shared" si="572"/>
        <v/>
      </c>
    </row>
    <row r="2889" spans="3:35">
      <c r="C2889" s="246" t="s">
        <v>1138</v>
      </c>
      <c r="D2889" s="246" t="s">
        <v>1272</v>
      </c>
      <c r="E2889" s="246" t="s">
        <v>1273</v>
      </c>
      <c r="F2889" s="246" t="s">
        <v>1274</v>
      </c>
      <c r="G2889" s="246">
        <v>2019</v>
      </c>
      <c r="H2889" s="246">
        <v>5</v>
      </c>
      <c r="I2889" s="246">
        <v>14</v>
      </c>
      <c r="J2889" s="246">
        <v>1</v>
      </c>
      <c r="K2889" s="246" t="s">
        <v>1275</v>
      </c>
      <c r="L2889" s="247">
        <v>1</v>
      </c>
      <c r="M2889" s="246">
        <v>320908</v>
      </c>
      <c r="N2889" s="246">
        <v>2744999</v>
      </c>
      <c r="O2889" s="246">
        <v>10</v>
      </c>
      <c r="P2889" s="246">
        <v>35</v>
      </c>
      <c r="Q2889" s="246">
        <v>0</v>
      </c>
      <c r="R2889" s="246"/>
      <c r="S2889" s="246" t="s">
        <v>90</v>
      </c>
      <c r="T2889" s="246" t="s">
        <v>26</v>
      </c>
      <c r="U2889" s="246" t="s">
        <v>1276</v>
      </c>
      <c r="V2889" t="str">
        <f>INDEX(樣區!H:H,MATCH(F2889,樣區!E:E,0))</f>
        <v>3月,5月</v>
      </c>
      <c r="W2889" s="3" t="str">
        <f t="shared" si="564"/>
        <v>N</v>
      </c>
      <c r="X2889" s="3" t="str">
        <f t="shared" si="565"/>
        <v/>
      </c>
      <c r="Y2889" s="3" t="str">
        <f t="shared" si="566"/>
        <v>時間太晚</v>
      </c>
      <c r="Z2889" s="3" t="str">
        <f t="shared" si="567"/>
        <v/>
      </c>
      <c r="AA2889" s="3" t="str">
        <f t="shared" si="568"/>
        <v/>
      </c>
      <c r="AB2889" s="2" t="str">
        <f t="shared" si="569"/>
        <v/>
      </c>
      <c r="AC2889" s="3" t="str">
        <f t="shared" si="570"/>
        <v/>
      </c>
      <c r="AD2889" s="5" t="str">
        <f t="shared" si="563"/>
        <v/>
      </c>
      <c r="AE2889" s="3" t="str">
        <f t="shared" si="571"/>
        <v/>
      </c>
      <c r="AF2889" s="3"/>
      <c r="AH2889" t="e">
        <f>MATCH(ROUND(M2889,0)&amp;ROUND(N2889,0),樣點!N:N,0)</f>
        <v>#N/A</v>
      </c>
      <c r="AI2889" s="5">
        <f t="shared" si="572"/>
        <v>8.3333330112509429E-3</v>
      </c>
    </row>
    <row r="2890" spans="3:35">
      <c r="C2890" s="246" t="s">
        <v>1138</v>
      </c>
      <c r="D2890" s="246" t="s">
        <v>1272</v>
      </c>
      <c r="E2890" s="246" t="s">
        <v>1273</v>
      </c>
      <c r="F2890" s="246" t="s">
        <v>1274</v>
      </c>
      <c r="G2890" s="246">
        <v>2019</v>
      </c>
      <c r="H2890" s="246">
        <v>5</v>
      </c>
      <c r="I2890" s="246">
        <v>14</v>
      </c>
      <c r="J2890" s="246">
        <v>1</v>
      </c>
      <c r="K2890" s="246" t="s">
        <v>1275</v>
      </c>
      <c r="L2890" s="247">
        <v>2</v>
      </c>
      <c r="M2890" s="246">
        <v>320716</v>
      </c>
      <c r="N2890" s="246">
        <v>2744817</v>
      </c>
      <c r="O2890" s="246">
        <v>10</v>
      </c>
      <c r="P2890" s="246">
        <v>47</v>
      </c>
      <c r="Q2890" s="246">
        <v>0</v>
      </c>
      <c r="R2890" s="246"/>
      <c r="S2890" s="246" t="s">
        <v>90</v>
      </c>
      <c r="T2890" s="246" t="s">
        <v>26</v>
      </c>
      <c r="U2890" s="246"/>
      <c r="V2890" t="str">
        <f>INDEX(樣區!H:H,MATCH(F2890,樣區!E:E,0))</f>
        <v>3月,5月</v>
      </c>
      <c r="W2890" s="3" t="str">
        <f t="shared" si="564"/>
        <v>N</v>
      </c>
      <c r="X2890" s="3" t="str">
        <f t="shared" si="565"/>
        <v/>
      </c>
      <c r="Y2890" s="3" t="str">
        <f t="shared" si="566"/>
        <v>時間太晚</v>
      </c>
      <c r="Z2890" s="3" t="str">
        <f t="shared" si="567"/>
        <v/>
      </c>
      <c r="AA2890" s="3" t="str">
        <f t="shared" si="568"/>
        <v/>
      </c>
      <c r="AB2890" s="2" t="str">
        <f t="shared" si="569"/>
        <v/>
      </c>
      <c r="AC2890" s="3" t="str">
        <f t="shared" si="570"/>
        <v/>
      </c>
      <c r="AD2890" s="5" t="str">
        <f t="shared" si="563"/>
        <v/>
      </c>
      <c r="AE2890" s="3" t="str">
        <f t="shared" si="571"/>
        <v/>
      </c>
      <c r="AF2890" s="3"/>
      <c r="AH2890" t="e">
        <f>MATCH(ROUND(M2890,0)&amp;ROUND(N2890,0),樣點!N:N,0)</f>
        <v>#N/A</v>
      </c>
      <c r="AI2890" s="5">
        <f t="shared" si="572"/>
        <v>7.6388889574445784E-3</v>
      </c>
    </row>
    <row r="2891" spans="3:35">
      <c r="C2891" s="246" t="s">
        <v>1138</v>
      </c>
      <c r="D2891" s="246" t="s">
        <v>1272</v>
      </c>
      <c r="E2891" s="246" t="s">
        <v>1273</v>
      </c>
      <c r="F2891" s="246" t="s">
        <v>1274</v>
      </c>
      <c r="G2891" s="246">
        <v>2019</v>
      </c>
      <c r="H2891" s="246">
        <v>5</v>
      </c>
      <c r="I2891" s="246">
        <v>14</v>
      </c>
      <c r="J2891" s="246">
        <v>1</v>
      </c>
      <c r="K2891" s="246" t="s">
        <v>1275</v>
      </c>
      <c r="L2891" s="247">
        <v>3</v>
      </c>
      <c r="M2891" s="246">
        <v>320508</v>
      </c>
      <c r="N2891" s="246">
        <v>2744910</v>
      </c>
      <c r="O2891" s="246">
        <v>10</v>
      </c>
      <c r="P2891" s="246">
        <v>58</v>
      </c>
      <c r="Q2891" s="246">
        <v>0</v>
      </c>
      <c r="R2891" s="246"/>
      <c r="S2891" s="246" t="s">
        <v>90</v>
      </c>
      <c r="T2891" s="246" t="s">
        <v>26</v>
      </c>
      <c r="U2891" s="246"/>
      <c r="V2891" t="str">
        <f>INDEX(樣區!H:H,MATCH(F2891,樣區!E:E,0))</f>
        <v>3月,5月</v>
      </c>
      <c r="W2891" s="3" t="str">
        <f t="shared" si="564"/>
        <v>N</v>
      </c>
      <c r="X2891" s="3" t="str">
        <f t="shared" si="565"/>
        <v/>
      </c>
      <c r="Y2891" s="3" t="str">
        <f t="shared" si="566"/>
        <v>時間太晚</v>
      </c>
      <c r="Z2891" s="3" t="str">
        <f t="shared" si="567"/>
        <v/>
      </c>
      <c r="AA2891" s="3" t="str">
        <f t="shared" si="568"/>
        <v/>
      </c>
      <c r="AB2891" s="2" t="str">
        <f t="shared" si="569"/>
        <v/>
      </c>
      <c r="AC2891" s="3" t="str">
        <f t="shared" si="570"/>
        <v/>
      </c>
      <c r="AD2891" s="5" t="str">
        <f t="shared" si="563"/>
        <v/>
      </c>
      <c r="AE2891" s="3" t="str">
        <f t="shared" si="571"/>
        <v/>
      </c>
      <c r="AF2891" s="3"/>
      <c r="AH2891" t="e">
        <f>MATCH(ROUND(M2891,0)&amp;ROUND(N2891,0),樣點!N:N,0)</f>
        <v>#N/A</v>
      </c>
      <c r="AI2891" s="5">
        <f t="shared" si="572"/>
        <v>1.1805556016042829E-2</v>
      </c>
    </row>
    <row r="2892" spans="3:35">
      <c r="C2892" s="246" t="s">
        <v>1138</v>
      </c>
      <c r="D2892" s="246" t="s">
        <v>1272</v>
      </c>
      <c r="E2892" s="246" t="s">
        <v>1273</v>
      </c>
      <c r="F2892" s="246" t="s">
        <v>1274</v>
      </c>
      <c r="G2892" s="246">
        <v>2019</v>
      </c>
      <c r="H2892" s="246">
        <v>5</v>
      </c>
      <c r="I2892" s="246">
        <v>14</v>
      </c>
      <c r="J2892" s="246">
        <v>1</v>
      </c>
      <c r="K2892" s="246" t="s">
        <v>1275</v>
      </c>
      <c r="L2892" s="247">
        <v>4</v>
      </c>
      <c r="M2892" s="246">
        <v>320425</v>
      </c>
      <c r="N2892" s="246">
        <v>2744682</v>
      </c>
      <c r="O2892" s="246">
        <v>11</v>
      </c>
      <c r="P2892" s="246">
        <v>15</v>
      </c>
      <c r="Q2892" s="246">
        <v>0</v>
      </c>
      <c r="R2892" s="246"/>
      <c r="S2892" s="246" t="s">
        <v>90</v>
      </c>
      <c r="T2892" s="246" t="s">
        <v>32</v>
      </c>
      <c r="U2892" s="246"/>
      <c r="V2892" t="str">
        <f>INDEX(樣區!H:H,MATCH(F2892,樣區!E:E,0))</f>
        <v>3月,5月</v>
      </c>
      <c r="W2892" s="3" t="str">
        <f t="shared" si="564"/>
        <v>N</v>
      </c>
      <c r="X2892" s="3" t="str">
        <f t="shared" si="565"/>
        <v/>
      </c>
      <c r="Y2892" s="3" t="str">
        <f t="shared" si="566"/>
        <v>時間太晚</v>
      </c>
      <c r="Z2892" s="3" t="str">
        <f t="shared" si="567"/>
        <v/>
      </c>
      <c r="AA2892" s="3" t="str">
        <f t="shared" si="568"/>
        <v/>
      </c>
      <c r="AB2892" s="2" t="str">
        <f t="shared" si="569"/>
        <v/>
      </c>
      <c r="AC2892" s="3" t="str">
        <f t="shared" si="570"/>
        <v/>
      </c>
      <c r="AD2892" s="5" t="str">
        <f t="shared" si="563"/>
        <v/>
      </c>
      <c r="AE2892" s="3" t="str">
        <f t="shared" si="571"/>
        <v/>
      </c>
      <c r="AF2892" s="3"/>
      <c r="AH2892" t="e">
        <f>MATCH(ROUND(M2892,0)&amp;ROUND(N2892,0),樣點!N:N,0)</f>
        <v>#N/A</v>
      </c>
      <c r="AI2892" s="5">
        <f t="shared" si="572"/>
        <v>6.2499999767169356E-3</v>
      </c>
    </row>
    <row r="2893" spans="3:35">
      <c r="C2893" s="246" t="s">
        <v>1138</v>
      </c>
      <c r="D2893" s="246" t="s">
        <v>1272</v>
      </c>
      <c r="E2893" s="246" t="s">
        <v>1273</v>
      </c>
      <c r="F2893" s="246" t="s">
        <v>1274</v>
      </c>
      <c r="G2893" s="246">
        <v>2019</v>
      </c>
      <c r="H2893" s="246">
        <v>5</v>
      </c>
      <c r="I2893" s="246">
        <v>14</v>
      </c>
      <c r="J2893" s="246">
        <v>1</v>
      </c>
      <c r="K2893" s="246" t="s">
        <v>1275</v>
      </c>
      <c r="L2893" s="247">
        <v>5</v>
      </c>
      <c r="M2893" s="246">
        <v>320250</v>
      </c>
      <c r="N2893" s="246">
        <v>2744804</v>
      </c>
      <c r="O2893" s="246">
        <v>11</v>
      </c>
      <c r="P2893" s="246">
        <v>24</v>
      </c>
      <c r="Q2893" s="246">
        <v>0</v>
      </c>
      <c r="R2893" s="246"/>
      <c r="S2893" s="246" t="s">
        <v>90</v>
      </c>
      <c r="T2893" s="246" t="s">
        <v>32</v>
      </c>
      <c r="U2893" s="246"/>
      <c r="V2893" t="str">
        <f>INDEX(樣區!H:H,MATCH(F2893,樣區!E:E,0))</f>
        <v>3月,5月</v>
      </c>
      <c r="W2893" s="3" t="str">
        <f t="shared" si="564"/>
        <v>N</v>
      </c>
      <c r="X2893" s="3" t="str">
        <f t="shared" si="565"/>
        <v/>
      </c>
      <c r="Y2893" s="3" t="str">
        <f t="shared" si="566"/>
        <v>時間太晚</v>
      </c>
      <c r="Z2893" s="3" t="str">
        <f t="shared" si="567"/>
        <v/>
      </c>
      <c r="AA2893" s="3" t="str">
        <f t="shared" si="568"/>
        <v/>
      </c>
      <c r="AB2893" s="2" t="str">
        <f t="shared" si="569"/>
        <v/>
      </c>
      <c r="AC2893" s="3" t="str">
        <f t="shared" si="570"/>
        <v/>
      </c>
      <c r="AD2893" s="5" t="str">
        <f t="shared" si="563"/>
        <v/>
      </c>
      <c r="AE2893" s="3" t="str">
        <f t="shared" si="571"/>
        <v/>
      </c>
      <c r="AF2893" s="3"/>
      <c r="AH2893" t="e">
        <f>MATCH(ROUND(M2893,0)&amp;ROUND(N2893,0),樣點!N:N,0)</f>
        <v>#N/A</v>
      </c>
      <c r="AI2893" s="5">
        <f t="shared" si="572"/>
        <v>6.2500000349245965E-3</v>
      </c>
    </row>
    <row r="2894" spans="3:35">
      <c r="C2894" s="246" t="s">
        <v>1138</v>
      </c>
      <c r="D2894" s="246" t="s">
        <v>1272</v>
      </c>
      <c r="E2894" s="246" t="s">
        <v>1273</v>
      </c>
      <c r="F2894" s="246" t="s">
        <v>1274</v>
      </c>
      <c r="G2894" s="246">
        <v>2019</v>
      </c>
      <c r="H2894" s="246">
        <v>5</v>
      </c>
      <c r="I2894" s="246">
        <v>14</v>
      </c>
      <c r="J2894" s="246">
        <v>1</v>
      </c>
      <c r="K2894" s="246" t="s">
        <v>1275</v>
      </c>
      <c r="L2894" s="247">
        <v>6</v>
      </c>
      <c r="M2894" s="246">
        <v>319971</v>
      </c>
      <c r="N2894" s="246">
        <v>2744896</v>
      </c>
      <c r="O2894" s="246">
        <v>11</v>
      </c>
      <c r="P2894" s="246">
        <v>33</v>
      </c>
      <c r="Q2894" s="246">
        <v>0</v>
      </c>
      <c r="R2894" s="246"/>
      <c r="S2894" s="246" t="s">
        <v>90</v>
      </c>
      <c r="T2894" s="246" t="s">
        <v>32</v>
      </c>
      <c r="U2894" s="246"/>
      <c r="V2894" t="str">
        <f>INDEX(樣區!H:H,MATCH(F2894,樣區!E:E,0))</f>
        <v>3月,5月</v>
      </c>
      <c r="W2894" s="3" t="str">
        <f t="shared" si="564"/>
        <v>N</v>
      </c>
      <c r="X2894" s="3" t="str">
        <f t="shared" si="565"/>
        <v/>
      </c>
      <c r="Y2894" s="3" t="str">
        <f t="shared" si="566"/>
        <v>時間太晚</v>
      </c>
      <c r="Z2894" s="3" t="str">
        <f t="shared" si="567"/>
        <v/>
      </c>
      <c r="AA2894" s="3" t="str">
        <f t="shared" si="568"/>
        <v/>
      </c>
      <c r="AB2894" s="2" t="str">
        <f t="shared" si="569"/>
        <v/>
      </c>
      <c r="AC2894" s="3" t="str">
        <f t="shared" si="570"/>
        <v/>
      </c>
      <c r="AD2894" s="5" t="str">
        <f t="shared" si="563"/>
        <v/>
      </c>
      <c r="AE2894" s="3" t="str">
        <f t="shared" si="571"/>
        <v/>
      </c>
      <c r="AF2894" s="3"/>
      <c r="AH2894" t="e">
        <f>MATCH(ROUND(M2894,0)&amp;ROUND(N2894,0),樣點!N:N,0)</f>
        <v>#N/A</v>
      </c>
      <c r="AI2894" s="5" t="str">
        <f t="shared" si="572"/>
        <v/>
      </c>
    </row>
    <row r="2895" spans="3:35">
      <c r="C2895" s="246" t="s">
        <v>1138</v>
      </c>
      <c r="D2895" s="246" t="s">
        <v>1272</v>
      </c>
      <c r="E2895" s="246" t="s">
        <v>1277</v>
      </c>
      <c r="F2895" s="246" t="s">
        <v>1278</v>
      </c>
      <c r="G2895" s="246">
        <v>2019</v>
      </c>
      <c r="H2895" s="246">
        <v>5</v>
      </c>
      <c r="I2895" s="246">
        <v>15</v>
      </c>
      <c r="J2895" s="246">
        <v>1</v>
      </c>
      <c r="K2895" s="246" t="s">
        <v>1279</v>
      </c>
      <c r="L2895" s="247">
        <v>1</v>
      </c>
      <c r="M2895" s="246">
        <v>317076</v>
      </c>
      <c r="N2895" s="246">
        <v>2738609</v>
      </c>
      <c r="O2895" s="246">
        <v>8</v>
      </c>
      <c r="P2895" s="246">
        <v>40</v>
      </c>
      <c r="Q2895" s="246">
        <v>0</v>
      </c>
      <c r="R2895" s="246"/>
      <c r="S2895" s="246" t="s">
        <v>90</v>
      </c>
      <c r="T2895" s="246" t="s">
        <v>26</v>
      </c>
      <c r="U2895" s="246" t="s">
        <v>1280</v>
      </c>
      <c r="V2895" t="str">
        <f>INDEX(樣區!H:H,MATCH(F2895,樣區!E:E,0))</f>
        <v>3月,5月</v>
      </c>
      <c r="W2895" s="3" t="str">
        <f t="shared" si="564"/>
        <v>N</v>
      </c>
      <c r="X2895" s="3" t="str">
        <f t="shared" si="565"/>
        <v/>
      </c>
      <c r="Y2895" s="3" t="str">
        <f t="shared" si="566"/>
        <v/>
      </c>
      <c r="Z2895" s="3" t="str">
        <f t="shared" si="567"/>
        <v/>
      </c>
      <c r="AA2895" s="3" t="str">
        <f t="shared" si="568"/>
        <v/>
      </c>
      <c r="AB2895" s="2" t="str">
        <f t="shared" si="569"/>
        <v/>
      </c>
      <c r="AC2895" s="3" t="str">
        <f t="shared" si="570"/>
        <v/>
      </c>
      <c r="AD2895" s="5" t="str">
        <f t="shared" si="563"/>
        <v/>
      </c>
      <c r="AE2895" s="3" t="str">
        <f t="shared" si="571"/>
        <v/>
      </c>
      <c r="AF2895" s="3"/>
      <c r="AH2895" t="e">
        <f>MATCH(ROUND(M2895,0)&amp;ROUND(N2895,0),樣點!N:N,0)</f>
        <v>#N/A</v>
      </c>
      <c r="AI2895" s="5">
        <f t="shared" si="572"/>
        <v>6.2499999767169356E-3</v>
      </c>
    </row>
    <row r="2896" spans="3:35">
      <c r="C2896" s="246" t="s">
        <v>1138</v>
      </c>
      <c r="D2896" s="246" t="s">
        <v>1272</v>
      </c>
      <c r="E2896" s="246" t="s">
        <v>1277</v>
      </c>
      <c r="F2896" s="246" t="s">
        <v>1278</v>
      </c>
      <c r="G2896" s="246">
        <v>2019</v>
      </c>
      <c r="H2896" s="246">
        <v>5</v>
      </c>
      <c r="I2896" s="246">
        <v>15</v>
      </c>
      <c r="J2896" s="246">
        <v>1</v>
      </c>
      <c r="K2896" s="246" t="s">
        <v>1279</v>
      </c>
      <c r="L2896" s="247">
        <v>2</v>
      </c>
      <c r="M2896" s="246">
        <v>316857</v>
      </c>
      <c r="N2896" s="246">
        <v>2738688</v>
      </c>
      <c r="O2896" s="246">
        <v>8</v>
      </c>
      <c r="P2896" s="246">
        <v>49</v>
      </c>
      <c r="Q2896" s="246">
        <v>0</v>
      </c>
      <c r="R2896" s="246"/>
      <c r="S2896" s="246" t="s">
        <v>90</v>
      </c>
      <c r="T2896" s="246" t="s">
        <v>26</v>
      </c>
      <c r="U2896" s="246"/>
      <c r="V2896" t="str">
        <f>INDEX(樣區!H:H,MATCH(F2896,樣區!E:E,0))</f>
        <v>3月,5月</v>
      </c>
      <c r="W2896" s="3" t="str">
        <f t="shared" si="564"/>
        <v>N</v>
      </c>
      <c r="X2896" s="3" t="str">
        <f t="shared" si="565"/>
        <v/>
      </c>
      <c r="Y2896" s="3" t="str">
        <f t="shared" si="566"/>
        <v/>
      </c>
      <c r="Z2896" s="3" t="str">
        <f t="shared" si="567"/>
        <v/>
      </c>
      <c r="AA2896" s="3" t="str">
        <f t="shared" si="568"/>
        <v/>
      </c>
      <c r="AB2896" s="2" t="str">
        <f t="shared" si="569"/>
        <v/>
      </c>
      <c r="AC2896" s="3" t="str">
        <f t="shared" si="570"/>
        <v/>
      </c>
      <c r="AD2896" s="5" t="str">
        <f t="shared" si="563"/>
        <v/>
      </c>
      <c r="AE2896" s="3" t="str">
        <f t="shared" si="571"/>
        <v/>
      </c>
      <c r="AF2896" s="3"/>
      <c r="AH2896" t="e">
        <f>MATCH(ROUND(M2896,0)&amp;ROUND(N2896,0),樣點!N:N,0)</f>
        <v>#N/A</v>
      </c>
      <c r="AI2896" s="5">
        <f t="shared" si="572"/>
        <v>6.9444440305233002E-3</v>
      </c>
    </row>
    <row r="2897" spans="3:35">
      <c r="C2897" s="246" t="s">
        <v>1138</v>
      </c>
      <c r="D2897" s="246" t="s">
        <v>1272</v>
      </c>
      <c r="E2897" s="246" t="s">
        <v>1277</v>
      </c>
      <c r="F2897" s="246" t="s">
        <v>1278</v>
      </c>
      <c r="G2897" s="246">
        <v>2019</v>
      </c>
      <c r="H2897" s="246">
        <v>5</v>
      </c>
      <c r="I2897" s="246">
        <v>15</v>
      </c>
      <c r="J2897" s="246">
        <v>1</v>
      </c>
      <c r="K2897" s="246" t="s">
        <v>1279</v>
      </c>
      <c r="L2897" s="247">
        <v>3</v>
      </c>
      <c r="M2897" s="246">
        <v>316958</v>
      </c>
      <c r="N2897" s="246">
        <v>2738876</v>
      </c>
      <c r="O2897" s="246">
        <v>8</v>
      </c>
      <c r="P2897" s="246">
        <v>59</v>
      </c>
      <c r="Q2897" s="246">
        <v>0</v>
      </c>
      <c r="R2897" s="246"/>
      <c r="S2897" s="246" t="s">
        <v>90</v>
      </c>
      <c r="T2897" s="246" t="s">
        <v>26</v>
      </c>
      <c r="U2897" s="246" t="s">
        <v>1281</v>
      </c>
      <c r="V2897" t="str">
        <f>INDEX(樣區!H:H,MATCH(F2897,樣區!E:E,0))</f>
        <v>3月,5月</v>
      </c>
      <c r="W2897" s="3" t="str">
        <f t="shared" si="564"/>
        <v>N</v>
      </c>
      <c r="X2897" s="3" t="str">
        <f t="shared" si="565"/>
        <v/>
      </c>
      <c r="Y2897" s="3" t="str">
        <f t="shared" si="566"/>
        <v/>
      </c>
      <c r="Z2897" s="3" t="str">
        <f t="shared" si="567"/>
        <v/>
      </c>
      <c r="AA2897" s="3" t="str">
        <f t="shared" si="568"/>
        <v/>
      </c>
      <c r="AB2897" s="2" t="str">
        <f t="shared" si="569"/>
        <v/>
      </c>
      <c r="AC2897" s="3" t="str">
        <f t="shared" si="570"/>
        <v/>
      </c>
      <c r="AD2897" s="5" t="str">
        <f t="shared" si="563"/>
        <v/>
      </c>
      <c r="AE2897" s="3" t="str">
        <f t="shared" si="571"/>
        <v/>
      </c>
      <c r="AF2897" s="3" t="s">
        <v>1320</v>
      </c>
      <c r="AH2897" t="e">
        <f>MATCH(ROUND(M2897,0)&amp;ROUND(N2897,0),樣點!N:N,0)</f>
        <v>#N/A</v>
      </c>
      <c r="AI2897" s="5">
        <f t="shared" si="572"/>
        <v>9.0277779963798821E-3</v>
      </c>
    </row>
    <row r="2898" spans="3:35">
      <c r="C2898" s="246" t="s">
        <v>1138</v>
      </c>
      <c r="D2898" s="246" t="s">
        <v>1272</v>
      </c>
      <c r="E2898" s="246" t="s">
        <v>1277</v>
      </c>
      <c r="F2898" s="246" t="s">
        <v>1278</v>
      </c>
      <c r="G2898" s="246">
        <v>2019</v>
      </c>
      <c r="H2898" s="246">
        <v>5</v>
      </c>
      <c r="I2898" s="246">
        <v>15</v>
      </c>
      <c r="J2898" s="246">
        <v>1</v>
      </c>
      <c r="K2898" s="246" t="s">
        <v>1279</v>
      </c>
      <c r="L2898" s="247">
        <v>4</v>
      </c>
      <c r="M2898" s="246">
        <v>316952</v>
      </c>
      <c r="N2898" s="246">
        <v>2739128</v>
      </c>
      <c r="O2898" s="246">
        <v>9</v>
      </c>
      <c r="P2898" s="246">
        <v>12</v>
      </c>
      <c r="Q2898" s="246">
        <v>0</v>
      </c>
      <c r="R2898" s="246"/>
      <c r="S2898" s="246" t="s">
        <v>90</v>
      </c>
      <c r="T2898" s="246" t="s">
        <v>26</v>
      </c>
      <c r="U2898" s="246"/>
      <c r="V2898" t="str">
        <f>INDEX(樣區!H:H,MATCH(F2898,樣區!E:E,0))</f>
        <v>3月,5月</v>
      </c>
      <c r="W2898" s="3" t="str">
        <f t="shared" si="564"/>
        <v>N</v>
      </c>
      <c r="X2898" s="3" t="str">
        <f t="shared" si="565"/>
        <v/>
      </c>
      <c r="Y2898" s="3" t="str">
        <f t="shared" si="566"/>
        <v/>
      </c>
      <c r="Z2898" s="3" t="str">
        <f t="shared" si="567"/>
        <v/>
      </c>
      <c r="AA2898" s="3" t="str">
        <f t="shared" si="568"/>
        <v/>
      </c>
      <c r="AB2898" s="2" t="str">
        <f t="shared" si="569"/>
        <v/>
      </c>
      <c r="AC2898" s="3" t="str">
        <f t="shared" si="570"/>
        <v/>
      </c>
      <c r="AD2898" s="5" t="str">
        <f t="shared" si="563"/>
        <v/>
      </c>
      <c r="AE2898" s="3" t="str">
        <f t="shared" si="571"/>
        <v/>
      </c>
      <c r="AF2898" s="3"/>
      <c r="AH2898" t="e">
        <f>MATCH(ROUND(M2898,0)&amp;ROUND(N2898,0),樣點!N:N,0)</f>
        <v>#N/A</v>
      </c>
      <c r="AI2898" s="5">
        <f t="shared" si="572"/>
        <v>1.0416666977107525E-2</v>
      </c>
    </row>
    <row r="2899" spans="3:35">
      <c r="C2899" s="246" t="s">
        <v>1138</v>
      </c>
      <c r="D2899" s="246" t="s">
        <v>1272</v>
      </c>
      <c r="E2899" s="246" t="s">
        <v>1277</v>
      </c>
      <c r="F2899" s="246" t="s">
        <v>1278</v>
      </c>
      <c r="G2899" s="246">
        <v>2019</v>
      </c>
      <c r="H2899" s="246">
        <v>5</v>
      </c>
      <c r="I2899" s="246">
        <v>15</v>
      </c>
      <c r="J2899" s="246">
        <v>1</v>
      </c>
      <c r="K2899" s="246" t="s">
        <v>1279</v>
      </c>
      <c r="L2899" s="247">
        <v>5</v>
      </c>
      <c r="M2899" s="246">
        <v>316952</v>
      </c>
      <c r="N2899" s="246">
        <v>2738596</v>
      </c>
      <c r="O2899" s="246">
        <v>9</v>
      </c>
      <c r="P2899" s="246">
        <v>27</v>
      </c>
      <c r="Q2899" s="246">
        <v>0</v>
      </c>
      <c r="R2899" s="246"/>
      <c r="S2899" s="246" t="s">
        <v>90</v>
      </c>
      <c r="T2899" s="246" t="s">
        <v>26</v>
      </c>
      <c r="U2899" s="246" t="s">
        <v>1282</v>
      </c>
      <c r="V2899" t="str">
        <f>INDEX(樣區!H:H,MATCH(F2899,樣區!E:E,0))</f>
        <v>3月,5月</v>
      </c>
      <c r="W2899" s="3" t="str">
        <f t="shared" si="564"/>
        <v>N</v>
      </c>
      <c r="X2899" s="3" t="str">
        <f t="shared" si="565"/>
        <v/>
      </c>
      <c r="Y2899" s="3" t="str">
        <f t="shared" si="566"/>
        <v/>
      </c>
      <c r="Z2899" s="3" t="str">
        <f t="shared" si="567"/>
        <v/>
      </c>
      <c r="AA2899" s="3" t="str">
        <f t="shared" si="568"/>
        <v/>
      </c>
      <c r="AB2899" s="2" t="str">
        <f t="shared" si="569"/>
        <v/>
      </c>
      <c r="AC2899" s="3" t="str">
        <f t="shared" si="570"/>
        <v/>
      </c>
      <c r="AD2899" s="5" t="str">
        <f t="shared" si="563"/>
        <v/>
      </c>
      <c r="AE2899" s="3" t="str">
        <f t="shared" si="571"/>
        <v/>
      </c>
      <c r="AF2899" s="3"/>
      <c r="AH2899" t="e">
        <f>MATCH(ROUND(M2899,0)&amp;ROUND(N2899,0),樣點!N:N,0)</f>
        <v>#N/A</v>
      </c>
      <c r="AI2899" s="5">
        <f t="shared" si="572"/>
        <v>6.2500000349245965E-3</v>
      </c>
    </row>
    <row r="2900" spans="3:35">
      <c r="C2900" s="246" t="s">
        <v>1138</v>
      </c>
      <c r="D2900" s="246" t="s">
        <v>1272</v>
      </c>
      <c r="E2900" s="246" t="s">
        <v>1277</v>
      </c>
      <c r="F2900" s="246" t="s">
        <v>1278</v>
      </c>
      <c r="G2900" s="246">
        <v>2019</v>
      </c>
      <c r="H2900" s="246">
        <v>5</v>
      </c>
      <c r="I2900" s="246">
        <v>15</v>
      </c>
      <c r="J2900" s="246">
        <v>1</v>
      </c>
      <c r="K2900" s="246" t="s">
        <v>1279</v>
      </c>
      <c r="L2900" s="247">
        <v>6</v>
      </c>
      <c r="M2900" s="246">
        <v>316380</v>
      </c>
      <c r="N2900" s="246">
        <v>2738777</v>
      </c>
      <c r="O2900" s="246">
        <v>9</v>
      </c>
      <c r="P2900" s="246">
        <v>36</v>
      </c>
      <c r="Q2900" s="246">
        <v>0</v>
      </c>
      <c r="R2900" s="246"/>
      <c r="S2900" s="246" t="s">
        <v>90</v>
      </c>
      <c r="T2900" s="246" t="s">
        <v>26</v>
      </c>
      <c r="U2900" s="246" t="s">
        <v>1282</v>
      </c>
      <c r="V2900" t="str">
        <f>INDEX(樣區!H:H,MATCH(F2900,樣區!E:E,0))</f>
        <v>3月,5月</v>
      </c>
      <c r="W2900" s="3" t="str">
        <f t="shared" si="564"/>
        <v>N</v>
      </c>
      <c r="X2900" s="3" t="str">
        <f t="shared" si="565"/>
        <v/>
      </c>
      <c r="Y2900" s="3" t="str">
        <f t="shared" si="566"/>
        <v/>
      </c>
      <c r="Z2900" s="3" t="str">
        <f t="shared" si="567"/>
        <v/>
      </c>
      <c r="AA2900" s="3" t="str">
        <f t="shared" si="568"/>
        <v/>
      </c>
      <c r="AB2900" s="2" t="str">
        <f t="shared" si="569"/>
        <v/>
      </c>
      <c r="AC2900" s="3" t="str">
        <f t="shared" si="570"/>
        <v/>
      </c>
      <c r="AD2900" s="5" t="str">
        <f t="shared" si="563"/>
        <v/>
      </c>
      <c r="AE2900" s="3" t="str">
        <f t="shared" si="571"/>
        <v/>
      </c>
      <c r="AF2900" s="3"/>
      <c r="AH2900" t="e">
        <f>MATCH(ROUND(M2900,0)&amp;ROUND(N2900,0),樣點!N:N,0)</f>
        <v>#N/A</v>
      </c>
      <c r="AI2900" s="5" t="str">
        <f t="shared" si="572"/>
        <v/>
      </c>
    </row>
    <row r="2901" spans="3:35">
      <c r="C2901" s="246" t="s">
        <v>1138</v>
      </c>
      <c r="D2901" s="246" t="s">
        <v>1272</v>
      </c>
      <c r="E2901" s="246" t="s">
        <v>1283</v>
      </c>
      <c r="F2901" s="246" t="s">
        <v>1284</v>
      </c>
      <c r="G2901" s="246">
        <v>2019</v>
      </c>
      <c r="H2901" s="246">
        <v>5</v>
      </c>
      <c r="I2901" s="246">
        <v>17</v>
      </c>
      <c r="J2901" s="246">
        <v>1</v>
      </c>
      <c r="K2901" s="246" t="s">
        <v>1285</v>
      </c>
      <c r="L2901" s="247">
        <v>1</v>
      </c>
      <c r="M2901" s="246">
        <v>313033</v>
      </c>
      <c r="N2901" s="246">
        <v>2738769</v>
      </c>
      <c r="O2901" s="246">
        <v>9</v>
      </c>
      <c r="P2901" s="246">
        <v>1</v>
      </c>
      <c r="Q2901" s="246">
        <v>0</v>
      </c>
      <c r="R2901" s="246"/>
      <c r="S2901" s="246" t="s">
        <v>90</v>
      </c>
      <c r="T2901" s="246" t="s">
        <v>32</v>
      </c>
      <c r="U2901" s="246" t="s">
        <v>1286</v>
      </c>
      <c r="V2901" t="str">
        <f>INDEX(樣區!H:H,MATCH(F2901,樣區!E:E,0))</f>
        <v>3月,5月</v>
      </c>
      <c r="W2901" s="3" t="str">
        <f t="shared" si="564"/>
        <v>N</v>
      </c>
      <c r="X2901" s="3" t="str">
        <f t="shared" si="565"/>
        <v/>
      </c>
      <c r="Y2901" s="3" t="str">
        <f t="shared" si="566"/>
        <v/>
      </c>
      <c r="Z2901" s="3" t="str">
        <f t="shared" si="567"/>
        <v/>
      </c>
      <c r="AA2901" s="3" t="str">
        <f t="shared" si="568"/>
        <v/>
      </c>
      <c r="AB2901" s="2" t="str">
        <f t="shared" si="569"/>
        <v/>
      </c>
      <c r="AC2901" s="3" t="str">
        <f t="shared" si="570"/>
        <v/>
      </c>
      <c r="AD2901" s="5" t="str">
        <f t="shared" si="563"/>
        <v/>
      </c>
      <c r="AE2901" s="3" t="str">
        <f t="shared" si="571"/>
        <v/>
      </c>
      <c r="AF2901" s="3"/>
      <c r="AH2901" t="e">
        <f>MATCH(ROUND(M2901,0)&amp;ROUND(N2901,0),樣點!N:N,0)</f>
        <v>#N/A</v>
      </c>
      <c r="AI2901" s="5">
        <f t="shared" si="572"/>
        <v>7.6388890156522393E-3</v>
      </c>
    </row>
    <row r="2902" spans="3:35">
      <c r="C2902" s="246" t="s">
        <v>1138</v>
      </c>
      <c r="D2902" s="246" t="s">
        <v>1272</v>
      </c>
      <c r="E2902" s="246" t="s">
        <v>1283</v>
      </c>
      <c r="F2902" s="246" t="s">
        <v>1284</v>
      </c>
      <c r="G2902" s="246">
        <v>2019</v>
      </c>
      <c r="H2902" s="246">
        <v>5</v>
      </c>
      <c r="I2902" s="246">
        <v>17</v>
      </c>
      <c r="J2902" s="246">
        <v>1</v>
      </c>
      <c r="K2902" s="246" t="s">
        <v>1285</v>
      </c>
      <c r="L2902" s="247">
        <v>2</v>
      </c>
      <c r="M2902" s="246">
        <v>312977</v>
      </c>
      <c r="N2902" s="246">
        <v>2739132</v>
      </c>
      <c r="O2902" s="246">
        <v>9</v>
      </c>
      <c r="P2902" s="246">
        <v>12</v>
      </c>
      <c r="Q2902" s="246">
        <v>0</v>
      </c>
      <c r="R2902" s="246"/>
      <c r="S2902" s="246" t="s">
        <v>90</v>
      </c>
      <c r="T2902" s="246" t="s">
        <v>26</v>
      </c>
      <c r="U2902" s="246" t="s">
        <v>1287</v>
      </c>
      <c r="V2902" t="str">
        <f>INDEX(樣區!H:H,MATCH(F2902,樣區!E:E,0))</f>
        <v>3月,5月</v>
      </c>
      <c r="W2902" s="3" t="str">
        <f t="shared" si="564"/>
        <v>N</v>
      </c>
      <c r="X2902" s="3" t="str">
        <f t="shared" si="565"/>
        <v/>
      </c>
      <c r="Y2902" s="3" t="str">
        <f t="shared" si="566"/>
        <v/>
      </c>
      <c r="Z2902" s="3" t="str">
        <f t="shared" si="567"/>
        <v/>
      </c>
      <c r="AA2902" s="3" t="str">
        <f t="shared" si="568"/>
        <v/>
      </c>
      <c r="AB2902" s="2" t="str">
        <f t="shared" si="569"/>
        <v/>
      </c>
      <c r="AC2902" s="3" t="str">
        <f t="shared" si="570"/>
        <v/>
      </c>
      <c r="AD2902" s="5" t="str">
        <f t="shared" si="563"/>
        <v/>
      </c>
      <c r="AE2902" s="3" t="str">
        <f t="shared" si="571"/>
        <v/>
      </c>
      <c r="AF2902" s="3"/>
      <c r="AH2902" t="e">
        <f>MATCH(ROUND(M2902,0)&amp;ROUND(N2902,0),樣點!N:N,0)</f>
        <v>#N/A</v>
      </c>
      <c r="AI2902" s="5">
        <f t="shared" si="572"/>
        <v>5.5555549915879965E-3</v>
      </c>
    </row>
    <row r="2903" spans="3:35">
      <c r="C2903" s="246" t="s">
        <v>1138</v>
      </c>
      <c r="D2903" s="246" t="s">
        <v>1272</v>
      </c>
      <c r="E2903" s="246" t="s">
        <v>1283</v>
      </c>
      <c r="F2903" s="246" t="s">
        <v>1284</v>
      </c>
      <c r="G2903" s="246">
        <v>2019</v>
      </c>
      <c r="H2903" s="246">
        <v>5</v>
      </c>
      <c r="I2903" s="246">
        <v>17</v>
      </c>
      <c r="J2903" s="246">
        <v>1</v>
      </c>
      <c r="K2903" s="246" t="s">
        <v>1285</v>
      </c>
      <c r="L2903" s="247">
        <v>3</v>
      </c>
      <c r="M2903" s="246">
        <v>312809</v>
      </c>
      <c r="N2903" s="246">
        <v>2738918</v>
      </c>
      <c r="O2903" s="246">
        <v>9</v>
      </c>
      <c r="P2903" s="246">
        <v>20</v>
      </c>
      <c r="Q2903" s="246">
        <v>0</v>
      </c>
      <c r="R2903" s="246"/>
      <c r="S2903" s="246" t="s">
        <v>90</v>
      </c>
      <c r="T2903" s="246" t="s">
        <v>26</v>
      </c>
      <c r="U2903" s="246" t="s">
        <v>1079</v>
      </c>
      <c r="V2903" t="str">
        <f>INDEX(樣區!H:H,MATCH(F2903,樣區!E:E,0))</f>
        <v>3月,5月</v>
      </c>
      <c r="W2903" s="3" t="str">
        <f t="shared" si="564"/>
        <v>N</v>
      </c>
      <c r="X2903" s="3" t="str">
        <f t="shared" si="565"/>
        <v/>
      </c>
      <c r="Y2903" s="3" t="str">
        <f t="shared" si="566"/>
        <v/>
      </c>
      <c r="Z2903" s="3" t="str">
        <f t="shared" si="567"/>
        <v/>
      </c>
      <c r="AA2903" s="3" t="str">
        <f t="shared" si="568"/>
        <v/>
      </c>
      <c r="AB2903" s="2" t="str">
        <f t="shared" si="569"/>
        <v/>
      </c>
      <c r="AC2903" s="3" t="str">
        <f t="shared" si="570"/>
        <v/>
      </c>
      <c r="AD2903" s="5" t="str">
        <f t="shared" si="563"/>
        <v/>
      </c>
      <c r="AE2903" s="3" t="str">
        <f t="shared" si="571"/>
        <v/>
      </c>
      <c r="AF2903" s="3"/>
      <c r="AH2903" t="e">
        <f>MATCH(ROUND(M2903,0)&amp;ROUND(N2903,0),樣點!N:N,0)</f>
        <v>#N/A</v>
      </c>
      <c r="AI2903" s="5">
        <f t="shared" si="572"/>
        <v>1.2500000011641532E-2</v>
      </c>
    </row>
    <row r="2904" spans="3:35">
      <c r="C2904" s="246" t="s">
        <v>1138</v>
      </c>
      <c r="D2904" s="246" t="s">
        <v>1272</v>
      </c>
      <c r="E2904" s="246" t="s">
        <v>1283</v>
      </c>
      <c r="F2904" s="246" t="s">
        <v>1284</v>
      </c>
      <c r="G2904" s="246">
        <v>2019</v>
      </c>
      <c r="H2904" s="246">
        <v>5</v>
      </c>
      <c r="I2904" s="246">
        <v>17</v>
      </c>
      <c r="J2904" s="246">
        <v>1</v>
      </c>
      <c r="K2904" s="246" t="s">
        <v>1285</v>
      </c>
      <c r="L2904" s="247">
        <v>4</v>
      </c>
      <c r="M2904" s="246">
        <v>312614</v>
      </c>
      <c r="N2904" s="246">
        <v>2739001</v>
      </c>
      <c r="O2904" s="246">
        <v>9</v>
      </c>
      <c r="P2904" s="246">
        <v>38</v>
      </c>
      <c r="Q2904" s="246">
        <v>0</v>
      </c>
      <c r="R2904" s="246"/>
      <c r="S2904" s="246" t="s">
        <v>90</v>
      </c>
      <c r="T2904" s="246" t="s">
        <v>26</v>
      </c>
      <c r="U2904" s="246" t="s">
        <v>1079</v>
      </c>
      <c r="V2904" t="str">
        <f>INDEX(樣區!H:H,MATCH(F2904,樣區!E:E,0))</f>
        <v>3月,5月</v>
      </c>
      <c r="W2904" s="3" t="str">
        <f t="shared" si="564"/>
        <v>N</v>
      </c>
      <c r="X2904" s="3" t="str">
        <f t="shared" si="565"/>
        <v/>
      </c>
      <c r="Y2904" s="3" t="str">
        <f t="shared" si="566"/>
        <v/>
      </c>
      <c r="Z2904" s="3" t="str">
        <f t="shared" si="567"/>
        <v/>
      </c>
      <c r="AA2904" s="3" t="str">
        <f t="shared" si="568"/>
        <v/>
      </c>
      <c r="AB2904" s="2" t="str">
        <f t="shared" si="569"/>
        <v/>
      </c>
      <c r="AC2904" s="3" t="str">
        <f t="shared" si="570"/>
        <v/>
      </c>
      <c r="AD2904" s="5" t="str">
        <f t="shared" si="563"/>
        <v/>
      </c>
      <c r="AE2904" s="3" t="str">
        <f t="shared" si="571"/>
        <v/>
      </c>
      <c r="AF2904" s="3"/>
      <c r="AH2904" t="e">
        <f>MATCH(ROUND(M2904,0)&amp;ROUND(N2904,0),樣點!N:N,0)</f>
        <v>#N/A</v>
      </c>
      <c r="AI2904" s="5">
        <f t="shared" si="572"/>
        <v>4.8611119855195284E-3</v>
      </c>
    </row>
    <row r="2905" spans="3:35">
      <c r="C2905" s="246" t="s">
        <v>1138</v>
      </c>
      <c r="D2905" s="246" t="s">
        <v>1272</v>
      </c>
      <c r="E2905" s="246" t="s">
        <v>1283</v>
      </c>
      <c r="F2905" s="246" t="s">
        <v>1284</v>
      </c>
      <c r="G2905" s="246">
        <v>2019</v>
      </c>
      <c r="H2905" s="246">
        <v>5</v>
      </c>
      <c r="I2905" s="246">
        <v>17</v>
      </c>
      <c r="J2905" s="246">
        <v>1</v>
      </c>
      <c r="K2905" s="246" t="s">
        <v>1285</v>
      </c>
      <c r="L2905" s="247">
        <v>5</v>
      </c>
      <c r="M2905" s="246">
        <v>312373</v>
      </c>
      <c r="N2905" s="246">
        <v>2739067</v>
      </c>
      <c r="O2905" s="246">
        <v>9</v>
      </c>
      <c r="P2905" s="246">
        <v>45</v>
      </c>
      <c r="Q2905" s="246">
        <v>0</v>
      </c>
      <c r="R2905" s="246"/>
      <c r="S2905" s="246" t="s">
        <v>90</v>
      </c>
      <c r="T2905" s="246" t="s">
        <v>26</v>
      </c>
      <c r="U2905" s="246" t="s">
        <v>1288</v>
      </c>
      <c r="V2905" t="str">
        <f>INDEX(樣區!H:H,MATCH(F2905,樣區!E:E,0))</f>
        <v>3月,5月</v>
      </c>
      <c r="W2905" s="3" t="str">
        <f t="shared" si="564"/>
        <v>N</v>
      </c>
      <c r="X2905" s="3" t="str">
        <f t="shared" si="565"/>
        <v/>
      </c>
      <c r="Y2905" s="3" t="str">
        <f t="shared" si="566"/>
        <v/>
      </c>
      <c r="Z2905" s="3" t="str">
        <f t="shared" si="567"/>
        <v/>
      </c>
      <c r="AA2905" s="3" t="str">
        <f t="shared" si="568"/>
        <v/>
      </c>
      <c r="AB2905" s="2" t="str">
        <f t="shared" si="569"/>
        <v/>
      </c>
      <c r="AC2905" s="3" t="str">
        <f t="shared" si="570"/>
        <v/>
      </c>
      <c r="AD2905" s="5" t="str">
        <f t="shared" si="563"/>
        <v/>
      </c>
      <c r="AE2905" s="3" t="str">
        <f t="shared" si="571"/>
        <v/>
      </c>
      <c r="AF2905" s="3"/>
      <c r="AH2905" t="e">
        <f>MATCH(ROUND(M2905,0)&amp;ROUND(N2905,0),樣點!N:N,0)</f>
        <v>#N/A</v>
      </c>
      <c r="AI2905" s="5">
        <f t="shared" si="572"/>
        <v>5.5555549915879965E-3</v>
      </c>
    </row>
    <row r="2906" spans="3:35">
      <c r="C2906" s="246" t="s">
        <v>1138</v>
      </c>
      <c r="D2906" s="246" t="s">
        <v>1272</v>
      </c>
      <c r="E2906" s="246" t="s">
        <v>1283</v>
      </c>
      <c r="F2906" s="246" t="s">
        <v>1284</v>
      </c>
      <c r="G2906" s="246">
        <v>2019</v>
      </c>
      <c r="H2906" s="246">
        <v>5</v>
      </c>
      <c r="I2906" s="246">
        <v>17</v>
      </c>
      <c r="J2906" s="246">
        <v>1</v>
      </c>
      <c r="K2906" s="246" t="s">
        <v>1285</v>
      </c>
      <c r="L2906" s="247">
        <v>6</v>
      </c>
      <c r="M2906" s="246">
        <v>312074</v>
      </c>
      <c r="N2906" s="246">
        <v>2739120</v>
      </c>
      <c r="O2906" s="246">
        <v>9</v>
      </c>
      <c r="P2906" s="246">
        <v>53</v>
      </c>
      <c r="Q2906" s="246">
        <v>0</v>
      </c>
      <c r="R2906" s="246"/>
      <c r="S2906" s="246" t="s">
        <v>90</v>
      </c>
      <c r="T2906" s="246" t="s">
        <v>26</v>
      </c>
      <c r="U2906" s="246" t="s">
        <v>1287</v>
      </c>
      <c r="V2906" t="str">
        <f>INDEX(樣區!H:H,MATCH(F2906,樣區!E:E,0))</f>
        <v>3月,5月</v>
      </c>
      <c r="W2906" s="3" t="str">
        <f t="shared" si="564"/>
        <v>N</v>
      </c>
      <c r="X2906" s="3" t="str">
        <f t="shared" si="565"/>
        <v/>
      </c>
      <c r="Y2906" s="3" t="str">
        <f t="shared" si="566"/>
        <v/>
      </c>
      <c r="Z2906" s="3" t="str">
        <f t="shared" si="567"/>
        <v/>
      </c>
      <c r="AA2906" s="3" t="str">
        <f t="shared" si="568"/>
        <v/>
      </c>
      <c r="AB2906" s="2" t="str">
        <f t="shared" si="569"/>
        <v/>
      </c>
      <c r="AC2906" s="3" t="str">
        <f t="shared" si="570"/>
        <v/>
      </c>
      <c r="AD2906" s="5" t="str">
        <f t="shared" si="563"/>
        <v/>
      </c>
      <c r="AE2906" s="3" t="str">
        <f t="shared" si="571"/>
        <v/>
      </c>
      <c r="AF2906" s="3"/>
      <c r="AH2906" t="e">
        <f>MATCH(ROUND(M2906,0)&amp;ROUND(N2906,0),樣點!N:N,0)</f>
        <v>#N/A</v>
      </c>
      <c r="AI2906" s="5" t="str">
        <f t="shared" si="572"/>
        <v/>
      </c>
    </row>
    <row r="2907" spans="3:35">
      <c r="C2907" s="246" t="s">
        <v>1138</v>
      </c>
      <c r="D2907" s="246" t="s">
        <v>1272</v>
      </c>
      <c r="E2907" s="246" t="s">
        <v>1289</v>
      </c>
      <c r="F2907" s="246" t="s">
        <v>1290</v>
      </c>
      <c r="G2907" s="246">
        <v>2019</v>
      </c>
      <c r="H2907" s="246">
        <v>5</v>
      </c>
      <c r="I2907" s="246">
        <v>29</v>
      </c>
      <c r="J2907" s="246">
        <v>1</v>
      </c>
      <c r="K2907" s="246" t="s">
        <v>1291</v>
      </c>
      <c r="L2907" s="247">
        <v>1</v>
      </c>
      <c r="M2907" s="246">
        <v>314813</v>
      </c>
      <c r="N2907" s="246">
        <v>2734608</v>
      </c>
      <c r="O2907" s="246">
        <v>8</v>
      </c>
      <c r="P2907" s="246">
        <v>50</v>
      </c>
      <c r="Q2907" s="246">
        <v>0</v>
      </c>
      <c r="R2907" s="246"/>
      <c r="S2907" s="246" t="s">
        <v>90</v>
      </c>
      <c r="T2907" s="246" t="s">
        <v>26</v>
      </c>
      <c r="U2907" s="246"/>
      <c r="V2907" t="str">
        <f>INDEX(樣區!H:H,MATCH(F2907,樣區!E:E,0))</f>
        <v>3月,5月</v>
      </c>
      <c r="W2907" s="3" t="str">
        <f t="shared" si="564"/>
        <v>N</v>
      </c>
      <c r="X2907" s="3" t="str">
        <f t="shared" si="565"/>
        <v/>
      </c>
      <c r="Y2907" s="3" t="str">
        <f t="shared" si="566"/>
        <v/>
      </c>
      <c r="Z2907" s="3" t="str">
        <f t="shared" si="567"/>
        <v/>
      </c>
      <c r="AA2907" s="3" t="str">
        <f t="shared" si="568"/>
        <v/>
      </c>
      <c r="AB2907" s="2" t="str">
        <f t="shared" si="569"/>
        <v/>
      </c>
      <c r="AC2907" s="3" t="str">
        <f t="shared" si="570"/>
        <v/>
      </c>
      <c r="AD2907" s="5" t="str">
        <f t="shared" si="563"/>
        <v/>
      </c>
      <c r="AE2907" s="3" t="str">
        <f t="shared" si="571"/>
        <v/>
      </c>
      <c r="AF2907" s="3"/>
      <c r="AH2907" t="e">
        <f>MATCH(ROUND(M2907,0)&amp;ROUND(N2907,0),樣點!N:N,0)</f>
        <v>#N/A</v>
      </c>
      <c r="AI2907" s="5">
        <f t="shared" si="572"/>
        <v>1.0416667035315186E-2</v>
      </c>
    </row>
    <row r="2908" spans="3:35">
      <c r="C2908" s="246" t="s">
        <v>1138</v>
      </c>
      <c r="D2908" s="246" t="s">
        <v>1272</v>
      </c>
      <c r="E2908" s="246" t="s">
        <v>1289</v>
      </c>
      <c r="F2908" s="246" t="s">
        <v>1290</v>
      </c>
      <c r="G2908" s="246">
        <v>2019</v>
      </c>
      <c r="H2908" s="246">
        <v>5</v>
      </c>
      <c r="I2908" s="246">
        <v>29</v>
      </c>
      <c r="J2908" s="246">
        <v>1</v>
      </c>
      <c r="K2908" s="246" t="s">
        <v>1291</v>
      </c>
      <c r="L2908" s="247">
        <v>2</v>
      </c>
      <c r="M2908" s="246">
        <v>314846</v>
      </c>
      <c r="N2908" s="246">
        <v>2734669</v>
      </c>
      <c r="O2908" s="246">
        <v>9</v>
      </c>
      <c r="P2908" s="246">
        <v>5</v>
      </c>
      <c r="Q2908" s="246">
        <v>0</v>
      </c>
      <c r="R2908" s="246"/>
      <c r="S2908" s="246" t="s">
        <v>90</v>
      </c>
      <c r="T2908" s="246" t="s">
        <v>26</v>
      </c>
      <c r="U2908" s="246"/>
      <c r="V2908" t="str">
        <f>INDEX(樣區!H:H,MATCH(F2908,樣區!E:E,0))</f>
        <v>3月,5月</v>
      </c>
      <c r="W2908" s="3" t="str">
        <f t="shared" si="564"/>
        <v>N</v>
      </c>
      <c r="X2908" s="3" t="str">
        <f t="shared" si="565"/>
        <v/>
      </c>
      <c r="Y2908" s="3" t="str">
        <f t="shared" si="566"/>
        <v/>
      </c>
      <c r="Z2908" s="3" t="str">
        <f t="shared" si="567"/>
        <v/>
      </c>
      <c r="AA2908" s="3" t="str">
        <f t="shared" si="568"/>
        <v/>
      </c>
      <c r="AB2908" s="2" t="str">
        <f t="shared" si="569"/>
        <v/>
      </c>
      <c r="AC2908" s="3" t="str">
        <f t="shared" si="570"/>
        <v/>
      </c>
      <c r="AD2908" s="5" t="str">
        <f t="shared" si="563"/>
        <v/>
      </c>
      <c r="AE2908" s="3" t="str">
        <f t="shared" si="571"/>
        <v/>
      </c>
      <c r="AF2908" s="3"/>
      <c r="AH2908" t="e">
        <f>MATCH(ROUND(M2908,0)&amp;ROUND(N2908,0),樣點!N:N,0)</f>
        <v>#N/A</v>
      </c>
      <c r="AI2908" s="5">
        <f t="shared" si="572"/>
        <v>6.9444439723156393E-3</v>
      </c>
    </row>
    <row r="2909" spans="3:35">
      <c r="C2909" s="246" t="s">
        <v>1138</v>
      </c>
      <c r="D2909" s="246" t="s">
        <v>1272</v>
      </c>
      <c r="E2909" s="246" t="s">
        <v>1289</v>
      </c>
      <c r="F2909" s="246" t="s">
        <v>1290</v>
      </c>
      <c r="G2909" s="246">
        <v>2019</v>
      </c>
      <c r="H2909" s="246">
        <v>5</v>
      </c>
      <c r="I2909" s="246">
        <v>29</v>
      </c>
      <c r="J2909" s="246">
        <v>1</v>
      </c>
      <c r="K2909" s="246" t="s">
        <v>1291</v>
      </c>
      <c r="L2909" s="247">
        <v>3</v>
      </c>
      <c r="M2909" s="246">
        <v>314863</v>
      </c>
      <c r="N2909" s="246">
        <v>2734750</v>
      </c>
      <c r="O2909" s="246">
        <v>9</v>
      </c>
      <c r="P2909" s="246">
        <v>15</v>
      </c>
      <c r="Q2909" s="246">
        <v>0</v>
      </c>
      <c r="R2909" s="246"/>
      <c r="S2909" s="246" t="s">
        <v>90</v>
      </c>
      <c r="T2909" s="246" t="s">
        <v>26</v>
      </c>
      <c r="U2909" s="246"/>
      <c r="V2909" t="str">
        <f>INDEX(樣區!H:H,MATCH(F2909,樣區!E:E,0))</f>
        <v>3月,5月</v>
      </c>
      <c r="W2909" s="3" t="str">
        <f t="shared" si="564"/>
        <v>N</v>
      </c>
      <c r="X2909" s="3" t="str">
        <f t="shared" si="565"/>
        <v/>
      </c>
      <c r="Y2909" s="3" t="str">
        <f t="shared" si="566"/>
        <v/>
      </c>
      <c r="Z2909" s="3" t="str">
        <f t="shared" si="567"/>
        <v/>
      </c>
      <c r="AA2909" s="3" t="str">
        <f t="shared" si="568"/>
        <v/>
      </c>
      <c r="AB2909" s="2" t="str">
        <f t="shared" si="569"/>
        <v/>
      </c>
      <c r="AC2909" s="3" t="str">
        <f t="shared" si="570"/>
        <v/>
      </c>
      <c r="AD2909" s="5" t="str">
        <f t="shared" si="563"/>
        <v/>
      </c>
      <c r="AE2909" s="3" t="str">
        <f t="shared" si="571"/>
        <v/>
      </c>
      <c r="AF2909" s="3"/>
      <c r="AH2909" t="e">
        <f>MATCH(ROUND(M2909,0)&amp;ROUND(N2909,0),樣點!N:N,0)</f>
        <v>#N/A</v>
      </c>
      <c r="AI2909" s="5">
        <f t="shared" si="572"/>
        <v>8.3333340007811785E-3</v>
      </c>
    </row>
    <row r="2910" spans="3:35">
      <c r="C2910" s="246" t="s">
        <v>1138</v>
      </c>
      <c r="D2910" s="246" t="s">
        <v>1272</v>
      </c>
      <c r="E2910" s="246" t="s">
        <v>1289</v>
      </c>
      <c r="F2910" s="246" t="s">
        <v>1290</v>
      </c>
      <c r="G2910" s="246">
        <v>2019</v>
      </c>
      <c r="H2910" s="246">
        <v>5</v>
      </c>
      <c r="I2910" s="246">
        <v>29</v>
      </c>
      <c r="J2910" s="246">
        <v>1</v>
      </c>
      <c r="K2910" s="246" t="s">
        <v>1291</v>
      </c>
      <c r="L2910" s="247">
        <v>4</v>
      </c>
      <c r="M2910" s="246">
        <v>314742</v>
      </c>
      <c r="N2910" s="246">
        <v>2735053</v>
      </c>
      <c r="O2910" s="246">
        <v>9</v>
      </c>
      <c r="P2910" s="246">
        <v>27</v>
      </c>
      <c r="Q2910" s="246">
        <v>0</v>
      </c>
      <c r="R2910" s="246"/>
      <c r="S2910" s="246" t="s">
        <v>90</v>
      </c>
      <c r="T2910" s="246" t="s">
        <v>26</v>
      </c>
      <c r="U2910" s="246"/>
      <c r="V2910" t="str">
        <f>INDEX(樣區!H:H,MATCH(F2910,樣區!E:E,0))</f>
        <v>3月,5月</v>
      </c>
      <c r="W2910" s="3" t="str">
        <f t="shared" si="564"/>
        <v>N</v>
      </c>
      <c r="X2910" s="3" t="str">
        <f t="shared" si="565"/>
        <v/>
      </c>
      <c r="Y2910" s="3" t="str">
        <f t="shared" si="566"/>
        <v/>
      </c>
      <c r="Z2910" s="3" t="str">
        <f t="shared" si="567"/>
        <v/>
      </c>
      <c r="AA2910" s="3" t="str">
        <f t="shared" si="568"/>
        <v/>
      </c>
      <c r="AB2910" s="2" t="str">
        <f t="shared" si="569"/>
        <v/>
      </c>
      <c r="AC2910" s="3" t="str">
        <f t="shared" si="570"/>
        <v/>
      </c>
      <c r="AD2910" s="5" t="str">
        <f t="shared" si="563"/>
        <v/>
      </c>
      <c r="AE2910" s="3" t="str">
        <f t="shared" si="571"/>
        <v/>
      </c>
      <c r="AF2910" s="3"/>
      <c r="AH2910" t="e">
        <f>MATCH(ROUND(M2910,0)&amp;ROUND(N2910,0),樣點!N:N,0)</f>
        <v>#N/A</v>
      </c>
      <c r="AI2910" s="5">
        <f t="shared" si="572"/>
        <v>6.9444440305233002E-3</v>
      </c>
    </row>
    <row r="2911" spans="3:35">
      <c r="C2911" s="246" t="s">
        <v>1138</v>
      </c>
      <c r="D2911" s="246" t="s">
        <v>1272</v>
      </c>
      <c r="E2911" s="246" t="s">
        <v>1289</v>
      </c>
      <c r="F2911" s="246" t="s">
        <v>1290</v>
      </c>
      <c r="G2911" s="246">
        <v>2019</v>
      </c>
      <c r="H2911" s="246">
        <v>5</v>
      </c>
      <c r="I2911" s="246">
        <v>29</v>
      </c>
      <c r="J2911" s="246">
        <v>1</v>
      </c>
      <c r="K2911" s="246" t="s">
        <v>1291</v>
      </c>
      <c r="L2911" s="247">
        <v>5</v>
      </c>
      <c r="M2911" s="246">
        <v>314639</v>
      </c>
      <c r="N2911" s="246">
        <v>2735240</v>
      </c>
      <c r="O2911" s="246">
        <v>9</v>
      </c>
      <c r="P2911" s="246">
        <v>37</v>
      </c>
      <c r="Q2911" s="246">
        <v>0</v>
      </c>
      <c r="R2911" s="246"/>
      <c r="S2911" s="246" t="s">
        <v>90</v>
      </c>
      <c r="T2911" s="246" t="s">
        <v>26</v>
      </c>
      <c r="U2911" s="246"/>
      <c r="V2911" t="str">
        <f>INDEX(樣區!H:H,MATCH(F2911,樣區!E:E,0))</f>
        <v>3月,5月</v>
      </c>
      <c r="W2911" s="3" t="str">
        <f t="shared" si="564"/>
        <v>N</v>
      </c>
      <c r="X2911" s="3" t="str">
        <f t="shared" si="565"/>
        <v/>
      </c>
      <c r="Y2911" s="3" t="str">
        <f t="shared" si="566"/>
        <v/>
      </c>
      <c r="Z2911" s="3" t="str">
        <f t="shared" si="567"/>
        <v/>
      </c>
      <c r="AA2911" s="3" t="str">
        <f t="shared" si="568"/>
        <v/>
      </c>
      <c r="AB2911" s="2" t="str">
        <f t="shared" si="569"/>
        <v/>
      </c>
      <c r="AC2911" s="3" t="str">
        <f t="shared" si="570"/>
        <v/>
      </c>
      <c r="AD2911" s="5" t="str">
        <f t="shared" si="563"/>
        <v/>
      </c>
      <c r="AE2911" s="3" t="str">
        <f t="shared" si="571"/>
        <v/>
      </c>
      <c r="AF2911" s="3"/>
      <c r="AH2911" t="e">
        <f>MATCH(ROUND(M2911,0)&amp;ROUND(N2911,0),樣點!N:N,0)</f>
        <v>#N/A</v>
      </c>
      <c r="AI2911" s="5">
        <f t="shared" si="572"/>
        <v>1.2499999953433871E-2</v>
      </c>
    </row>
    <row r="2912" spans="3:35">
      <c r="C2912" s="246" t="s">
        <v>1138</v>
      </c>
      <c r="D2912" s="246" t="s">
        <v>1272</v>
      </c>
      <c r="E2912" s="246" t="s">
        <v>1289</v>
      </c>
      <c r="F2912" s="246" t="s">
        <v>1290</v>
      </c>
      <c r="G2912" s="246">
        <v>2019</v>
      </c>
      <c r="H2912" s="246">
        <v>5</v>
      </c>
      <c r="I2912" s="246">
        <v>29</v>
      </c>
      <c r="J2912" s="246">
        <v>1</v>
      </c>
      <c r="K2912" s="246" t="s">
        <v>1291</v>
      </c>
      <c r="L2912" s="247">
        <v>6</v>
      </c>
      <c r="M2912" s="246">
        <v>314329</v>
      </c>
      <c r="N2912" s="246">
        <v>2735145</v>
      </c>
      <c r="O2912" s="246">
        <v>9</v>
      </c>
      <c r="P2912" s="246">
        <v>55</v>
      </c>
      <c r="Q2912" s="246">
        <v>0</v>
      </c>
      <c r="R2912" s="246"/>
      <c r="S2912" s="246" t="s">
        <v>90</v>
      </c>
      <c r="T2912" s="246" t="s">
        <v>26</v>
      </c>
      <c r="U2912" s="246"/>
      <c r="V2912" t="str">
        <f>INDEX(樣區!H:H,MATCH(F2912,樣區!E:E,0))</f>
        <v>3月,5月</v>
      </c>
      <c r="W2912" s="3" t="str">
        <f t="shared" si="564"/>
        <v>N</v>
      </c>
      <c r="X2912" s="3" t="str">
        <f t="shared" si="565"/>
        <v/>
      </c>
      <c r="Y2912" s="3" t="str">
        <f t="shared" si="566"/>
        <v/>
      </c>
      <c r="Z2912" s="3" t="str">
        <f t="shared" si="567"/>
        <v/>
      </c>
      <c r="AA2912" s="3" t="str">
        <f t="shared" si="568"/>
        <v/>
      </c>
      <c r="AB2912" s="2" t="str">
        <f t="shared" si="569"/>
        <v/>
      </c>
      <c r="AC2912" s="3" t="str">
        <f t="shared" si="570"/>
        <v/>
      </c>
      <c r="AD2912" s="5" t="str">
        <f t="shared" si="563"/>
        <v/>
      </c>
      <c r="AE2912" s="3" t="str">
        <f t="shared" si="571"/>
        <v/>
      </c>
      <c r="AF2912" s="3"/>
      <c r="AH2912" t="e">
        <f>MATCH(ROUND(M2912,0)&amp;ROUND(N2912,0),樣點!N:N,0)</f>
        <v>#N/A</v>
      </c>
      <c r="AI2912" s="5" t="str">
        <f t="shared" si="572"/>
        <v/>
      </c>
    </row>
    <row r="2913" spans="3:35">
      <c r="C2913" s="246" t="s">
        <v>1138</v>
      </c>
      <c r="D2913" s="246" t="s">
        <v>1272</v>
      </c>
      <c r="E2913" s="246" t="s">
        <v>1292</v>
      </c>
      <c r="F2913" s="246" t="s">
        <v>1293</v>
      </c>
      <c r="G2913" s="246">
        <v>2019</v>
      </c>
      <c r="H2913" s="246">
        <v>5</v>
      </c>
      <c r="I2913" s="246">
        <v>14</v>
      </c>
      <c r="J2913" s="246">
        <v>1</v>
      </c>
      <c r="K2913" s="246" t="s">
        <v>1294</v>
      </c>
      <c r="L2913" s="247">
        <v>1</v>
      </c>
      <c r="M2913" s="246">
        <v>328840</v>
      </c>
      <c r="N2913" s="246">
        <v>2752098</v>
      </c>
      <c r="O2913" s="246">
        <v>9</v>
      </c>
      <c r="P2913" s="246">
        <v>50</v>
      </c>
      <c r="Q2913" s="246">
        <v>0</v>
      </c>
      <c r="R2913" s="246"/>
      <c r="S2913" s="246" t="s">
        <v>90</v>
      </c>
      <c r="T2913" s="246" t="s">
        <v>26</v>
      </c>
      <c r="U2913" s="246"/>
      <c r="V2913" t="str">
        <f>INDEX(樣區!H:H,MATCH(F2913,樣區!E:E,0))</f>
        <v>3月,5月</v>
      </c>
      <c r="W2913" s="3" t="str">
        <f t="shared" si="564"/>
        <v>Y</v>
      </c>
      <c r="X2913" s="3" t="str">
        <f t="shared" si="565"/>
        <v/>
      </c>
      <c r="Y2913" s="3" t="str">
        <f t="shared" si="566"/>
        <v/>
      </c>
      <c r="Z2913" s="3" t="str">
        <f t="shared" si="567"/>
        <v/>
      </c>
      <c r="AA2913" s="3" t="str">
        <f t="shared" si="568"/>
        <v/>
      </c>
      <c r="AB2913" s="249" t="str">
        <f t="shared" si="569"/>
        <v/>
      </c>
      <c r="AC2913" s="3" t="str">
        <f t="shared" si="570"/>
        <v/>
      </c>
      <c r="AD2913" s="5" t="str">
        <f t="shared" ref="AD2913:AD2918" si="573">IF(ISBLANK(O2913),"需記錄時間",IFERROR(IF((AI2913-TIME(0,5,59))&lt;0,"需計滿6分鐘",""),""))</f>
        <v/>
      </c>
      <c r="AE2913" s="3" t="str">
        <f t="shared" si="571"/>
        <v/>
      </c>
      <c r="AF2913" s="3"/>
      <c r="AH2913">
        <f>MATCH(ROUND(M2913,0)&amp;ROUND(N2913,0),樣點!N:N,0)</f>
        <v>1915</v>
      </c>
      <c r="AI2913" s="5">
        <f t="shared" si="572"/>
        <v>1.9444443983957171E-2</v>
      </c>
    </row>
    <row r="2914" spans="3:35">
      <c r="C2914" s="246" t="s">
        <v>1138</v>
      </c>
      <c r="D2914" s="246" t="s">
        <v>1272</v>
      </c>
      <c r="E2914" s="246" t="s">
        <v>1292</v>
      </c>
      <c r="F2914" s="246" t="s">
        <v>1293</v>
      </c>
      <c r="G2914" s="246">
        <v>2019</v>
      </c>
      <c r="H2914" s="246">
        <v>5</v>
      </c>
      <c r="I2914" s="246">
        <v>14</v>
      </c>
      <c r="J2914" s="246">
        <v>1</v>
      </c>
      <c r="K2914" s="246" t="s">
        <v>1294</v>
      </c>
      <c r="L2914" s="247">
        <v>2</v>
      </c>
      <c r="M2914" s="246">
        <v>329062</v>
      </c>
      <c r="N2914" s="246">
        <v>2752217</v>
      </c>
      <c r="O2914" s="246">
        <v>10</v>
      </c>
      <c r="P2914" s="246">
        <v>18</v>
      </c>
      <c r="Q2914" s="246">
        <v>0</v>
      </c>
      <c r="R2914" s="246"/>
      <c r="S2914" s="246" t="s">
        <v>90</v>
      </c>
      <c r="T2914" s="246" t="s">
        <v>26</v>
      </c>
      <c r="U2914" s="246"/>
      <c r="V2914" t="str">
        <f>INDEX(樣區!H:H,MATCH(F2914,樣區!E:E,0))</f>
        <v>3月,5月</v>
      </c>
      <c r="W2914" s="3" t="str">
        <f t="shared" si="564"/>
        <v>Y</v>
      </c>
      <c r="X2914" s="3" t="str">
        <f t="shared" si="565"/>
        <v/>
      </c>
      <c r="Y2914" s="3" t="str">
        <f t="shared" si="566"/>
        <v>時間太晚</v>
      </c>
      <c r="Z2914" s="3" t="str">
        <f t="shared" si="567"/>
        <v/>
      </c>
      <c r="AA2914" s="3" t="str">
        <f t="shared" si="568"/>
        <v/>
      </c>
      <c r="AB2914" s="249" t="str">
        <f t="shared" si="569"/>
        <v/>
      </c>
      <c r="AC2914" s="3" t="str">
        <f t="shared" si="570"/>
        <v/>
      </c>
      <c r="AD2914" s="5" t="str">
        <f t="shared" si="573"/>
        <v/>
      </c>
      <c r="AE2914" s="3" t="str">
        <f t="shared" si="571"/>
        <v/>
      </c>
      <c r="AF2914" s="3"/>
      <c r="AH2914">
        <f>MATCH(ROUND(M2914,0)&amp;ROUND(N2914,0),樣點!N:N,0)</f>
        <v>1916</v>
      </c>
      <c r="AI2914" s="5">
        <f t="shared" si="572"/>
        <v>7.6388890156522393E-3</v>
      </c>
    </row>
    <row r="2915" spans="3:35">
      <c r="C2915" s="246" t="s">
        <v>1138</v>
      </c>
      <c r="D2915" s="246" t="s">
        <v>1272</v>
      </c>
      <c r="E2915" s="246" t="s">
        <v>1292</v>
      </c>
      <c r="F2915" s="246" t="s">
        <v>1293</v>
      </c>
      <c r="G2915" s="246">
        <v>2019</v>
      </c>
      <c r="H2915" s="246">
        <v>5</v>
      </c>
      <c r="I2915" s="246">
        <v>14</v>
      </c>
      <c r="J2915" s="246">
        <v>1</v>
      </c>
      <c r="K2915" s="246" t="s">
        <v>1294</v>
      </c>
      <c r="L2915" s="247">
        <v>3</v>
      </c>
      <c r="M2915" s="246">
        <v>329236</v>
      </c>
      <c r="N2915" s="246">
        <v>2752406</v>
      </c>
      <c r="O2915" s="246">
        <v>10</v>
      </c>
      <c r="P2915" s="246">
        <v>29</v>
      </c>
      <c r="Q2915" s="246">
        <v>0</v>
      </c>
      <c r="R2915" s="246"/>
      <c r="S2915" s="246" t="s">
        <v>90</v>
      </c>
      <c r="T2915" s="246" t="s">
        <v>26</v>
      </c>
      <c r="U2915" s="246"/>
      <c r="V2915" t="str">
        <f>INDEX(樣區!H:H,MATCH(F2915,樣區!E:E,0))</f>
        <v>3月,5月</v>
      </c>
      <c r="W2915" s="3" t="str">
        <f t="shared" si="564"/>
        <v>Y</v>
      </c>
      <c r="X2915" s="3" t="str">
        <f t="shared" si="565"/>
        <v/>
      </c>
      <c r="Y2915" s="3" t="str">
        <f t="shared" si="566"/>
        <v>時間太晚</v>
      </c>
      <c r="Z2915" s="3" t="str">
        <f t="shared" si="567"/>
        <v/>
      </c>
      <c r="AA2915" s="3" t="str">
        <f t="shared" si="568"/>
        <v/>
      </c>
      <c r="AB2915" s="249" t="str">
        <f t="shared" si="569"/>
        <v/>
      </c>
      <c r="AC2915" s="3" t="str">
        <f t="shared" si="570"/>
        <v/>
      </c>
      <c r="AD2915" s="5" t="str">
        <f t="shared" si="573"/>
        <v/>
      </c>
      <c r="AE2915" s="3" t="str">
        <f t="shared" si="571"/>
        <v/>
      </c>
      <c r="AF2915" s="3"/>
      <c r="AH2915">
        <f>MATCH(ROUND(M2915,0)&amp;ROUND(N2915,0),樣點!N:N,0)</f>
        <v>1917</v>
      </c>
      <c r="AI2915" s="5">
        <f t="shared" si="572"/>
        <v>7.6388889574445784E-3</v>
      </c>
    </row>
    <row r="2916" spans="3:35">
      <c r="C2916" s="246" t="s">
        <v>1138</v>
      </c>
      <c r="D2916" s="246" t="s">
        <v>1272</v>
      </c>
      <c r="E2916" s="246" t="s">
        <v>1292</v>
      </c>
      <c r="F2916" s="246" t="s">
        <v>1293</v>
      </c>
      <c r="G2916" s="246">
        <v>2019</v>
      </c>
      <c r="H2916" s="246">
        <v>5</v>
      </c>
      <c r="I2916" s="246">
        <v>14</v>
      </c>
      <c r="J2916" s="246">
        <v>1</v>
      </c>
      <c r="K2916" s="246" t="s">
        <v>1294</v>
      </c>
      <c r="L2916" s="247">
        <v>4</v>
      </c>
      <c r="M2916" s="246">
        <v>329128</v>
      </c>
      <c r="N2916" s="246">
        <v>2752633</v>
      </c>
      <c r="O2916" s="246">
        <v>10</v>
      </c>
      <c r="P2916" s="246">
        <v>40</v>
      </c>
      <c r="Q2916" s="246">
        <v>0</v>
      </c>
      <c r="R2916" s="246"/>
      <c r="S2916" s="246" t="s">
        <v>90</v>
      </c>
      <c r="T2916" s="246" t="s">
        <v>26</v>
      </c>
      <c r="U2916" s="246"/>
      <c r="V2916" t="str">
        <f>INDEX(樣區!H:H,MATCH(F2916,樣區!E:E,0))</f>
        <v>3月,5月</v>
      </c>
      <c r="W2916" s="3" t="str">
        <f t="shared" si="564"/>
        <v>Y</v>
      </c>
      <c r="X2916" s="3" t="str">
        <f t="shared" si="565"/>
        <v/>
      </c>
      <c r="Y2916" s="3" t="str">
        <f t="shared" si="566"/>
        <v>時間太晚</v>
      </c>
      <c r="Z2916" s="3" t="str">
        <f t="shared" si="567"/>
        <v/>
      </c>
      <c r="AA2916" s="3" t="str">
        <f t="shared" si="568"/>
        <v/>
      </c>
      <c r="AB2916" s="249" t="str">
        <f t="shared" si="569"/>
        <v/>
      </c>
      <c r="AC2916" s="3" t="str">
        <f t="shared" si="570"/>
        <v/>
      </c>
      <c r="AD2916" s="5" t="str">
        <f t="shared" si="573"/>
        <v/>
      </c>
      <c r="AE2916" s="3" t="str">
        <f t="shared" si="571"/>
        <v/>
      </c>
      <c r="AF2916" s="3"/>
      <c r="AH2916">
        <f>MATCH(ROUND(M2916,0)&amp;ROUND(N2916,0),樣點!N:N,0)</f>
        <v>1918</v>
      </c>
      <c r="AI2916" s="5">
        <f t="shared" si="572"/>
        <v>7.6388890156522393E-3</v>
      </c>
    </row>
    <row r="2917" spans="3:35">
      <c r="C2917" s="246" t="s">
        <v>1138</v>
      </c>
      <c r="D2917" s="246" t="s">
        <v>1272</v>
      </c>
      <c r="E2917" s="246" t="s">
        <v>1292</v>
      </c>
      <c r="F2917" s="246" t="s">
        <v>1293</v>
      </c>
      <c r="G2917" s="246">
        <v>2019</v>
      </c>
      <c r="H2917" s="246">
        <v>5</v>
      </c>
      <c r="I2917" s="246">
        <v>14</v>
      </c>
      <c r="J2917" s="246">
        <v>1</v>
      </c>
      <c r="K2917" s="246" t="s">
        <v>1294</v>
      </c>
      <c r="L2917" s="247">
        <v>5</v>
      </c>
      <c r="M2917" s="246">
        <v>329114</v>
      </c>
      <c r="N2917" s="246">
        <v>2752893</v>
      </c>
      <c r="O2917" s="246">
        <v>10</v>
      </c>
      <c r="P2917" s="246">
        <v>51</v>
      </c>
      <c r="Q2917" s="246">
        <v>0</v>
      </c>
      <c r="R2917" s="246"/>
      <c r="S2917" s="246" t="s">
        <v>90</v>
      </c>
      <c r="T2917" s="246" t="s">
        <v>26</v>
      </c>
      <c r="U2917" s="246"/>
      <c r="V2917" t="str">
        <f>INDEX(樣區!H:H,MATCH(F2917,樣區!E:E,0))</f>
        <v>3月,5月</v>
      </c>
      <c r="W2917" s="3" t="str">
        <f t="shared" si="564"/>
        <v>Y</v>
      </c>
      <c r="X2917" s="3" t="str">
        <f t="shared" si="565"/>
        <v/>
      </c>
      <c r="Y2917" s="3" t="str">
        <f t="shared" si="566"/>
        <v>時間太晚</v>
      </c>
      <c r="Z2917" s="3" t="str">
        <f t="shared" si="567"/>
        <v/>
      </c>
      <c r="AA2917" s="3" t="str">
        <f t="shared" si="568"/>
        <v/>
      </c>
      <c r="AB2917" s="249" t="str">
        <f t="shared" si="569"/>
        <v/>
      </c>
      <c r="AC2917" s="3" t="str">
        <f t="shared" si="570"/>
        <v/>
      </c>
      <c r="AD2917" s="5" t="str">
        <f t="shared" si="573"/>
        <v/>
      </c>
      <c r="AE2917" s="3" t="str">
        <f t="shared" si="571"/>
        <v/>
      </c>
      <c r="AF2917" s="3"/>
      <c r="AH2917">
        <f>MATCH(ROUND(M2917,0)&amp;ROUND(N2917,0),樣點!N:N,0)</f>
        <v>1919</v>
      </c>
      <c r="AI2917" s="5">
        <f t="shared" si="572"/>
        <v>1.4583332987967879E-2</v>
      </c>
    </row>
    <row r="2918" spans="3:35">
      <c r="C2918" s="246" t="s">
        <v>1138</v>
      </c>
      <c r="D2918" s="246" t="s">
        <v>1272</v>
      </c>
      <c r="E2918" s="246" t="s">
        <v>1292</v>
      </c>
      <c r="F2918" s="246" t="s">
        <v>1293</v>
      </c>
      <c r="G2918" s="246">
        <v>2019</v>
      </c>
      <c r="H2918" s="246">
        <v>5</v>
      </c>
      <c r="I2918" s="246">
        <v>14</v>
      </c>
      <c r="J2918" s="246">
        <v>1</v>
      </c>
      <c r="K2918" s="246" t="s">
        <v>1294</v>
      </c>
      <c r="L2918" s="247">
        <v>6</v>
      </c>
      <c r="M2918" s="246">
        <v>329042</v>
      </c>
      <c r="N2918" s="246">
        <v>2753183</v>
      </c>
      <c r="O2918" s="246">
        <v>11</v>
      </c>
      <c r="P2918" s="246">
        <v>12</v>
      </c>
      <c r="Q2918" s="246">
        <v>0</v>
      </c>
      <c r="R2918" s="246"/>
      <c r="S2918" s="246" t="s">
        <v>90</v>
      </c>
      <c r="T2918" s="246" t="s">
        <v>26</v>
      </c>
      <c r="U2918" s="246"/>
      <c r="V2918" t="str">
        <f>INDEX(樣區!H:H,MATCH(F2918,樣區!E:E,0))</f>
        <v>3月,5月</v>
      </c>
      <c r="W2918" s="3" t="str">
        <f t="shared" si="564"/>
        <v>Y</v>
      </c>
      <c r="X2918" s="3" t="str">
        <f t="shared" si="565"/>
        <v/>
      </c>
      <c r="Y2918" s="3" t="str">
        <f t="shared" si="566"/>
        <v>時間太晚</v>
      </c>
      <c r="Z2918" s="3" t="str">
        <f t="shared" si="567"/>
        <v/>
      </c>
      <c r="AA2918" s="3" t="str">
        <f t="shared" si="568"/>
        <v/>
      </c>
      <c r="AB2918" s="249" t="str">
        <f t="shared" si="569"/>
        <v/>
      </c>
      <c r="AC2918" s="3" t="str">
        <f t="shared" si="570"/>
        <v/>
      </c>
      <c r="AD2918" s="5" t="str">
        <f t="shared" si="573"/>
        <v/>
      </c>
      <c r="AE2918" s="3" t="str">
        <f t="shared" si="571"/>
        <v/>
      </c>
      <c r="AF2918" s="3"/>
      <c r="AH2918">
        <f>MATCH(ROUND(M2918,0)&amp;ROUND(N2918,0),樣點!N:N,0)</f>
        <v>1920</v>
      </c>
      <c r="AI2918" s="5" t="str">
        <f t="shared" si="572"/>
        <v/>
      </c>
    </row>
    <row r="2919" spans="3:35">
      <c r="C2919" s="246" t="s">
        <v>1138</v>
      </c>
      <c r="D2919" s="246" t="s">
        <v>1272</v>
      </c>
      <c r="E2919" s="246" t="s">
        <v>1295</v>
      </c>
      <c r="F2919" s="246" t="s">
        <v>1296</v>
      </c>
      <c r="G2919" s="246">
        <v>2019</v>
      </c>
      <c r="H2919" s="246">
        <v>5</v>
      </c>
      <c r="I2919" s="246">
        <v>22</v>
      </c>
      <c r="J2919" s="246">
        <v>1</v>
      </c>
      <c r="K2919" s="246" t="s">
        <v>1297</v>
      </c>
      <c r="L2919" s="247">
        <v>1</v>
      </c>
      <c r="M2919" s="246">
        <v>324270</v>
      </c>
      <c r="N2919" s="246">
        <v>2749036</v>
      </c>
      <c r="O2919" s="246">
        <v>8</v>
      </c>
      <c r="P2919" s="246">
        <v>36</v>
      </c>
      <c r="Q2919" s="246">
        <v>0</v>
      </c>
      <c r="R2919" s="246"/>
      <c r="S2919" s="246" t="s">
        <v>90</v>
      </c>
      <c r="T2919" s="246" t="s">
        <v>26</v>
      </c>
      <c r="U2919" s="246"/>
      <c r="V2919" t="str">
        <f>INDEX(樣區!H:H,MATCH(F2919,樣區!E:E,0))</f>
        <v>3月,5月</v>
      </c>
      <c r="W2919" s="3" t="str">
        <f t="shared" si="564"/>
        <v>N</v>
      </c>
      <c r="X2919" s="3" t="str">
        <f t="shared" si="565"/>
        <v/>
      </c>
      <c r="Y2919" s="3" t="str">
        <f t="shared" si="566"/>
        <v/>
      </c>
      <c r="Z2919" s="3" t="str">
        <f t="shared" si="567"/>
        <v/>
      </c>
      <c r="AA2919" s="3" t="str">
        <f t="shared" si="568"/>
        <v/>
      </c>
      <c r="AB2919" s="2" t="str">
        <f t="shared" si="569"/>
        <v/>
      </c>
      <c r="AC2919" s="3" t="str">
        <f t="shared" si="570"/>
        <v/>
      </c>
      <c r="AD2919" s="5" t="str">
        <f>IF(ISBLANK(O2919),"需記錄時間",IFERROR(IF((AI2919-TIME(0,5,59))&lt;0,"需計滿6分鍾",""),""))</f>
        <v/>
      </c>
      <c r="AE2919" s="3" t="str">
        <f t="shared" si="571"/>
        <v/>
      </c>
      <c r="AF2919" s="3"/>
      <c r="AH2919" t="e">
        <f>MATCH(ROUND(M2919,0)&amp;ROUND(N2919,0),樣點!N:N,0)</f>
        <v>#N/A</v>
      </c>
      <c r="AI2919" s="5">
        <f t="shared" si="572"/>
        <v>9.7222219919785857E-3</v>
      </c>
    </row>
    <row r="2920" spans="3:35">
      <c r="C2920" s="246" t="s">
        <v>1138</v>
      </c>
      <c r="D2920" s="246" t="s">
        <v>1272</v>
      </c>
      <c r="E2920" s="246" t="s">
        <v>1295</v>
      </c>
      <c r="F2920" s="246" t="s">
        <v>1296</v>
      </c>
      <c r="G2920" s="246">
        <v>2019</v>
      </c>
      <c r="H2920" s="246">
        <v>5</v>
      </c>
      <c r="I2920" s="246">
        <v>22</v>
      </c>
      <c r="J2920" s="246">
        <v>1</v>
      </c>
      <c r="K2920" s="246" t="s">
        <v>1297</v>
      </c>
      <c r="L2920" s="247">
        <v>2</v>
      </c>
      <c r="M2920" s="246">
        <v>324288</v>
      </c>
      <c r="N2920" s="246">
        <v>2749222</v>
      </c>
      <c r="O2920" s="246">
        <v>8</v>
      </c>
      <c r="P2920" s="246">
        <v>50</v>
      </c>
      <c r="Q2920" s="246">
        <v>0</v>
      </c>
      <c r="R2920" s="246"/>
      <c r="S2920" s="246" t="s">
        <v>90</v>
      </c>
      <c r="T2920" s="246" t="s">
        <v>26</v>
      </c>
      <c r="U2920" s="246" t="s">
        <v>1298</v>
      </c>
      <c r="V2920" t="str">
        <f>INDEX(樣區!H:H,MATCH(F2920,樣區!E:E,0))</f>
        <v>3月,5月</v>
      </c>
      <c r="W2920" s="3" t="str">
        <f t="shared" si="564"/>
        <v>N</v>
      </c>
      <c r="X2920" s="3" t="str">
        <f t="shared" si="565"/>
        <v/>
      </c>
      <c r="Y2920" s="3" t="str">
        <f t="shared" si="566"/>
        <v/>
      </c>
      <c r="Z2920" s="3" t="str">
        <f t="shared" si="567"/>
        <v/>
      </c>
      <c r="AA2920" s="3" t="str">
        <f t="shared" si="568"/>
        <v/>
      </c>
      <c r="AB2920" s="2" t="str">
        <f t="shared" si="569"/>
        <v/>
      </c>
      <c r="AC2920" s="3" t="str">
        <f t="shared" si="570"/>
        <v/>
      </c>
      <c r="AD2920" s="5" t="str">
        <f>IF(ISBLANK(O2920),"需記錄時間",IFERROR(IF((AI2920-TIME(0,5,59))&lt;0,"需計滿6分鍾",""),""))</f>
        <v/>
      </c>
      <c r="AE2920" s="3" t="str">
        <f t="shared" si="571"/>
        <v/>
      </c>
      <c r="AF2920" s="3"/>
      <c r="AH2920" t="e">
        <f>MATCH(ROUND(M2920,0)&amp;ROUND(N2920,0),樣點!N:N,0)</f>
        <v>#N/A</v>
      </c>
      <c r="AI2920" s="5">
        <f t="shared" si="572"/>
        <v>9.0277779963798821E-3</v>
      </c>
    </row>
    <row r="2921" spans="3:35">
      <c r="C2921" s="246" t="s">
        <v>1138</v>
      </c>
      <c r="D2921" s="246" t="s">
        <v>1272</v>
      </c>
      <c r="E2921" s="246" t="s">
        <v>1295</v>
      </c>
      <c r="F2921" s="246" t="s">
        <v>1296</v>
      </c>
      <c r="G2921" s="246">
        <v>2019</v>
      </c>
      <c r="H2921" s="246">
        <v>5</v>
      </c>
      <c r="I2921" s="246">
        <v>22</v>
      </c>
      <c r="J2921" s="246">
        <v>1</v>
      </c>
      <c r="K2921" s="246" t="s">
        <v>1297</v>
      </c>
      <c r="L2921" s="247">
        <v>3</v>
      </c>
      <c r="M2921" s="246">
        <v>324268</v>
      </c>
      <c r="N2921" s="246">
        <v>2749390</v>
      </c>
      <c r="O2921" s="246">
        <v>9</v>
      </c>
      <c r="P2921" s="246">
        <v>3</v>
      </c>
      <c r="Q2921" s="246">
        <v>0</v>
      </c>
      <c r="R2921" s="246"/>
      <c r="S2921" s="246" t="s">
        <v>90</v>
      </c>
      <c r="T2921" s="246" t="s">
        <v>26</v>
      </c>
      <c r="U2921" s="246" t="s">
        <v>1299</v>
      </c>
      <c r="V2921" t="str">
        <f>INDEX(樣區!H:H,MATCH(F2921,樣區!E:E,0))</f>
        <v>3月,5月</v>
      </c>
      <c r="W2921" s="3" t="str">
        <f t="shared" si="564"/>
        <v>N</v>
      </c>
      <c r="X2921" s="3" t="str">
        <f t="shared" si="565"/>
        <v/>
      </c>
      <c r="Y2921" s="3" t="str">
        <f t="shared" si="566"/>
        <v/>
      </c>
      <c r="Z2921" s="3" t="str">
        <f t="shared" si="567"/>
        <v/>
      </c>
      <c r="AA2921" s="3" t="str">
        <f t="shared" si="568"/>
        <v/>
      </c>
      <c r="AB2921" s="2" t="str">
        <f t="shared" si="569"/>
        <v/>
      </c>
      <c r="AC2921" s="3" t="str">
        <f t="shared" si="570"/>
        <v/>
      </c>
      <c r="AD2921" s="5" t="str">
        <f>IF(ISBLANK(O2921),"需記錄時間",IFERROR(IF((AI2921-TIME(0,5,59))&lt;0,"需計滿6分鍾",""),""))</f>
        <v/>
      </c>
      <c r="AE2921" s="3" t="str">
        <f t="shared" si="571"/>
        <v/>
      </c>
      <c r="AF2921" s="3"/>
      <c r="AH2921" t="e">
        <f>MATCH(ROUND(M2921,0)&amp;ROUND(N2921,0),樣點!N:N,0)</f>
        <v>#N/A</v>
      </c>
      <c r="AI2921" s="5">
        <f t="shared" si="572"/>
        <v>1.6666667012032121E-2</v>
      </c>
    </row>
    <row r="2922" spans="3:35">
      <c r="C2922" s="246" t="s">
        <v>1138</v>
      </c>
      <c r="D2922" s="246" t="s">
        <v>1272</v>
      </c>
      <c r="E2922" s="246" t="s">
        <v>1295</v>
      </c>
      <c r="F2922" s="246" t="s">
        <v>1296</v>
      </c>
      <c r="G2922" s="246">
        <v>2019</v>
      </c>
      <c r="H2922" s="246">
        <v>5</v>
      </c>
      <c r="I2922" s="246">
        <v>22</v>
      </c>
      <c r="J2922" s="246">
        <v>1</v>
      </c>
      <c r="K2922" s="246" t="s">
        <v>1297</v>
      </c>
      <c r="L2922" s="247">
        <v>4</v>
      </c>
      <c r="M2922" s="246">
        <v>324071</v>
      </c>
      <c r="N2922" s="246">
        <v>2749560</v>
      </c>
      <c r="O2922" s="246">
        <v>9</v>
      </c>
      <c r="P2922" s="246">
        <v>27</v>
      </c>
      <c r="Q2922" s="246">
        <v>0</v>
      </c>
      <c r="R2922" s="246"/>
      <c r="S2922" s="246" t="s">
        <v>90</v>
      </c>
      <c r="T2922" s="246" t="s">
        <v>26</v>
      </c>
      <c r="U2922" s="246" t="s">
        <v>1300</v>
      </c>
      <c r="V2922" t="str">
        <f>INDEX(樣區!H:H,MATCH(F2922,樣區!E:E,0))</f>
        <v>3月,5月</v>
      </c>
      <c r="W2922" s="3" t="str">
        <f t="shared" si="564"/>
        <v>N</v>
      </c>
      <c r="X2922" s="3" t="str">
        <f t="shared" si="565"/>
        <v/>
      </c>
      <c r="Y2922" s="3" t="str">
        <f t="shared" si="566"/>
        <v/>
      </c>
      <c r="Z2922" s="3" t="str">
        <f t="shared" si="567"/>
        <v/>
      </c>
      <c r="AA2922" s="3" t="str">
        <f t="shared" si="568"/>
        <v/>
      </c>
      <c r="AB2922" s="2" t="str">
        <f t="shared" si="569"/>
        <v/>
      </c>
      <c r="AC2922" s="3" t="str">
        <f t="shared" si="570"/>
        <v/>
      </c>
      <c r="AD2922" s="5" t="str">
        <f>IF(ISBLANK(O2922),"需記錄時間",IFERROR(IF((AI2922-TIME(0,5,59))&lt;0,"需計滿6分鍾",""),""))</f>
        <v/>
      </c>
      <c r="AE2922" s="3" t="str">
        <f t="shared" si="571"/>
        <v/>
      </c>
      <c r="AF2922" s="3"/>
      <c r="AH2922" t="e">
        <f>MATCH(ROUND(M2922,0)&amp;ROUND(N2922,0),樣點!N:N,0)</f>
        <v>#N/A</v>
      </c>
      <c r="AI2922" s="5">
        <f t="shared" si="572"/>
        <v>1.3194444007240236E-2</v>
      </c>
    </row>
    <row r="2923" spans="3:35">
      <c r="C2923" s="246" t="s">
        <v>1138</v>
      </c>
      <c r="D2923" s="246" t="s">
        <v>1272</v>
      </c>
      <c r="E2923" s="246" t="s">
        <v>1295</v>
      </c>
      <c r="F2923" s="246" t="s">
        <v>1296</v>
      </c>
      <c r="G2923" s="246">
        <v>2019</v>
      </c>
      <c r="H2923" s="246">
        <v>5</v>
      </c>
      <c r="I2923" s="246">
        <v>22</v>
      </c>
      <c r="J2923" s="246">
        <v>1</v>
      </c>
      <c r="K2923" s="246" t="s">
        <v>1297</v>
      </c>
      <c r="L2923" s="247">
        <v>5</v>
      </c>
      <c r="M2923" s="246">
        <v>324010</v>
      </c>
      <c r="N2923" s="246">
        <v>2749739</v>
      </c>
      <c r="O2923" s="246">
        <v>9</v>
      </c>
      <c r="P2923" s="246">
        <v>46</v>
      </c>
      <c r="Q2923" s="246">
        <v>0</v>
      </c>
      <c r="R2923" s="246"/>
      <c r="S2923" s="246" t="s">
        <v>90</v>
      </c>
      <c r="T2923" s="246" t="s">
        <v>26</v>
      </c>
      <c r="U2923" s="246" t="s">
        <v>1301</v>
      </c>
      <c r="V2923" t="str">
        <f>INDEX(樣區!H:H,MATCH(F2923,樣區!E:E,0))</f>
        <v>3月,5月</v>
      </c>
      <c r="W2923" s="3" t="str">
        <f t="shared" si="564"/>
        <v>N</v>
      </c>
      <c r="X2923" s="3" t="str">
        <f t="shared" si="565"/>
        <v/>
      </c>
      <c r="Y2923" s="3" t="str">
        <f t="shared" si="566"/>
        <v/>
      </c>
      <c r="Z2923" s="3" t="str">
        <f t="shared" si="567"/>
        <v/>
      </c>
      <c r="AA2923" s="3" t="str">
        <f t="shared" si="568"/>
        <v/>
      </c>
      <c r="AB2923" s="2" t="str">
        <f t="shared" si="569"/>
        <v/>
      </c>
      <c r="AC2923" s="3" t="str">
        <f t="shared" si="570"/>
        <v/>
      </c>
      <c r="AD2923" s="5" t="str">
        <f>IF(ISBLANK(O2923),"需記錄時間",IFERROR(IF((AI2923-TIME(0,5,59))&lt;0,"需計滿6分鍾",""),""))</f>
        <v/>
      </c>
      <c r="AE2923" s="3" t="str">
        <f t="shared" si="571"/>
        <v/>
      </c>
      <c r="AF2923" s="3"/>
      <c r="AH2923" t="e">
        <f>MATCH(ROUND(M2923,0)&amp;ROUND(N2923,0),樣點!N:N,0)</f>
        <v>#N/A</v>
      </c>
      <c r="AI2923" s="5">
        <f t="shared" si="572"/>
        <v>1.5277778031304479E-2</v>
      </c>
    </row>
    <row r="2924" spans="3:35">
      <c r="C2924" s="246" t="s">
        <v>1138</v>
      </c>
      <c r="D2924" s="246" t="s">
        <v>1272</v>
      </c>
      <c r="E2924" s="246" t="s">
        <v>1295</v>
      </c>
      <c r="F2924" s="246" t="s">
        <v>1296</v>
      </c>
      <c r="G2924" s="246">
        <v>2019</v>
      </c>
      <c r="H2924" s="246">
        <v>5</v>
      </c>
      <c r="I2924" s="246">
        <v>22</v>
      </c>
      <c r="J2924" s="246">
        <v>1</v>
      </c>
      <c r="K2924" s="246" t="s">
        <v>1297</v>
      </c>
      <c r="L2924" s="247">
        <v>6</v>
      </c>
      <c r="M2924" s="246">
        <v>324321</v>
      </c>
      <c r="N2924" s="246">
        <v>2748989</v>
      </c>
      <c r="O2924" s="246">
        <v>10</v>
      </c>
      <c r="P2924" s="246">
        <v>8</v>
      </c>
      <c r="Q2924" s="246">
        <v>0</v>
      </c>
      <c r="R2924" s="246"/>
      <c r="S2924" s="246" t="s">
        <v>90</v>
      </c>
      <c r="T2924" s="246" t="s">
        <v>26</v>
      </c>
      <c r="U2924" s="246" t="s">
        <v>1302</v>
      </c>
      <c r="V2924" t="str">
        <f>INDEX(樣區!H:H,MATCH(F2924,樣區!E:E,0))</f>
        <v>3月,5月</v>
      </c>
      <c r="W2924" s="3" t="str">
        <f t="shared" si="564"/>
        <v>Y</v>
      </c>
      <c r="X2924" s="3" t="str">
        <f t="shared" si="565"/>
        <v/>
      </c>
      <c r="Y2924" s="3" t="str">
        <f t="shared" si="566"/>
        <v>時間太晚</v>
      </c>
      <c r="Z2924" s="3" t="str">
        <f t="shared" si="567"/>
        <v/>
      </c>
      <c r="AA2924" s="3" t="str">
        <f t="shared" si="568"/>
        <v/>
      </c>
      <c r="AB2924" s="249" t="str">
        <f t="shared" si="569"/>
        <v/>
      </c>
      <c r="AC2924" s="3" t="str">
        <f t="shared" si="570"/>
        <v/>
      </c>
      <c r="AD2924" s="5" t="str">
        <f t="shared" ref="AD2924:AD2929" si="574">IF(ISBLANK(O2924),"需記錄時間",IFERROR(IF((AI2924-TIME(0,5,59))&lt;0,"需計滿6分鐘",""),""))</f>
        <v/>
      </c>
      <c r="AE2924" s="3" t="str">
        <f t="shared" si="571"/>
        <v/>
      </c>
      <c r="AF2924" s="3"/>
      <c r="AH2924">
        <f>MATCH(ROUND(M2924,0)&amp;ROUND(N2924,0),樣點!N:N,0)</f>
        <v>1921</v>
      </c>
      <c r="AI2924" s="5" t="str">
        <f t="shared" si="572"/>
        <v/>
      </c>
    </row>
    <row r="2925" spans="3:35">
      <c r="C2925" s="246" t="s">
        <v>1138</v>
      </c>
      <c r="D2925" s="246" t="s">
        <v>1272</v>
      </c>
      <c r="E2925" s="246" t="s">
        <v>1272</v>
      </c>
      <c r="F2925" s="246" t="s">
        <v>1303</v>
      </c>
      <c r="G2925" s="246">
        <v>2019</v>
      </c>
      <c r="H2925" s="246">
        <v>5</v>
      </c>
      <c r="I2925" s="246">
        <v>31</v>
      </c>
      <c r="J2925" s="246">
        <v>1</v>
      </c>
      <c r="K2925" s="246" t="s">
        <v>1304</v>
      </c>
      <c r="L2925" s="247">
        <v>1</v>
      </c>
      <c r="M2925" s="246">
        <v>328258</v>
      </c>
      <c r="N2925" s="246">
        <v>2749665</v>
      </c>
      <c r="O2925" s="246">
        <v>9</v>
      </c>
      <c r="P2925" s="246">
        <v>52</v>
      </c>
      <c r="Q2925" s="246">
        <v>0</v>
      </c>
      <c r="R2925" s="246"/>
      <c r="S2925" s="246" t="s">
        <v>90</v>
      </c>
      <c r="T2925" s="246" t="s">
        <v>26</v>
      </c>
      <c r="U2925" s="246" t="s">
        <v>1305</v>
      </c>
      <c r="V2925" t="str">
        <f>INDEX(樣區!H:H,MATCH(F2925,樣區!E:E,0))</f>
        <v>3月,5月</v>
      </c>
      <c r="W2925" s="3" t="str">
        <f t="shared" si="564"/>
        <v>Y</v>
      </c>
      <c r="X2925" s="3" t="str">
        <f t="shared" si="565"/>
        <v/>
      </c>
      <c r="Y2925" s="3" t="str">
        <f t="shared" si="566"/>
        <v/>
      </c>
      <c r="Z2925" s="3" t="str">
        <f t="shared" si="567"/>
        <v/>
      </c>
      <c r="AA2925" s="3" t="str">
        <f t="shared" si="568"/>
        <v/>
      </c>
      <c r="AB2925" s="249" t="str">
        <f t="shared" si="569"/>
        <v/>
      </c>
      <c r="AC2925" s="3" t="str">
        <f t="shared" si="570"/>
        <v/>
      </c>
      <c r="AD2925" s="5" t="str">
        <f t="shared" si="574"/>
        <v/>
      </c>
      <c r="AE2925" s="3" t="str">
        <f t="shared" si="571"/>
        <v/>
      </c>
      <c r="AF2925" s="3"/>
      <c r="AH2925">
        <f>MATCH(ROUND(M2925,0)&amp;ROUND(N2925,0),樣點!N:N,0)</f>
        <v>1927</v>
      </c>
      <c r="AI2925" s="5">
        <f t="shared" si="572"/>
        <v>5.555555981118232E-3</v>
      </c>
    </row>
    <row r="2926" spans="3:35">
      <c r="C2926" s="246" t="s">
        <v>1138</v>
      </c>
      <c r="D2926" s="246" t="s">
        <v>1272</v>
      </c>
      <c r="E2926" s="246" t="s">
        <v>1272</v>
      </c>
      <c r="F2926" s="246" t="s">
        <v>1303</v>
      </c>
      <c r="G2926" s="246">
        <v>2019</v>
      </c>
      <c r="H2926" s="246">
        <v>5</v>
      </c>
      <c r="I2926" s="246">
        <v>31</v>
      </c>
      <c r="J2926" s="246">
        <v>1</v>
      </c>
      <c r="K2926" s="246" t="s">
        <v>1304</v>
      </c>
      <c r="L2926" s="247">
        <v>2</v>
      </c>
      <c r="M2926" s="246">
        <v>328210</v>
      </c>
      <c r="N2926" s="246">
        <v>2749447</v>
      </c>
      <c r="O2926" s="246">
        <v>9</v>
      </c>
      <c r="P2926" s="246">
        <v>44</v>
      </c>
      <c r="Q2926" s="246">
        <v>0</v>
      </c>
      <c r="R2926" s="246"/>
      <c r="S2926" s="246" t="s">
        <v>90</v>
      </c>
      <c r="T2926" s="246" t="s">
        <v>26</v>
      </c>
      <c r="U2926" s="246"/>
      <c r="V2926" t="str">
        <f>INDEX(樣區!H:H,MATCH(F2926,樣區!E:E,0))</f>
        <v>3月,5月</v>
      </c>
      <c r="W2926" s="3" t="str">
        <f t="shared" si="564"/>
        <v>Y</v>
      </c>
      <c r="X2926" s="3" t="str">
        <f t="shared" si="565"/>
        <v/>
      </c>
      <c r="Y2926" s="3" t="str">
        <f t="shared" si="566"/>
        <v/>
      </c>
      <c r="Z2926" s="3" t="str">
        <f t="shared" si="567"/>
        <v/>
      </c>
      <c r="AA2926" s="3" t="str">
        <f t="shared" si="568"/>
        <v/>
      </c>
      <c r="AB2926" s="249" t="str">
        <f t="shared" si="569"/>
        <v/>
      </c>
      <c r="AC2926" s="3" t="str">
        <f t="shared" si="570"/>
        <v/>
      </c>
      <c r="AD2926" s="5" t="str">
        <f t="shared" si="574"/>
        <v/>
      </c>
      <c r="AE2926" s="3" t="str">
        <f t="shared" si="571"/>
        <v/>
      </c>
      <c r="AF2926" s="3"/>
      <c r="AH2926">
        <f>MATCH(ROUND(M2926,0)&amp;ROUND(N2926,0),樣點!N:N,0)</f>
        <v>1928</v>
      </c>
      <c r="AI2926" s="5">
        <f t="shared" si="572"/>
        <v>6.9444440305233002E-3</v>
      </c>
    </row>
    <row r="2927" spans="3:35">
      <c r="C2927" s="246" t="s">
        <v>1138</v>
      </c>
      <c r="D2927" s="246" t="s">
        <v>1272</v>
      </c>
      <c r="E2927" s="246" t="s">
        <v>1272</v>
      </c>
      <c r="F2927" s="246" t="s">
        <v>1303</v>
      </c>
      <c r="G2927" s="246">
        <v>2019</v>
      </c>
      <c r="H2927" s="246">
        <v>5</v>
      </c>
      <c r="I2927" s="246">
        <v>31</v>
      </c>
      <c r="J2927" s="246">
        <v>1</v>
      </c>
      <c r="K2927" s="246" t="s">
        <v>1304</v>
      </c>
      <c r="L2927" s="247">
        <v>3</v>
      </c>
      <c r="M2927" s="246">
        <v>328292</v>
      </c>
      <c r="N2927" s="246">
        <v>2749262</v>
      </c>
      <c r="O2927" s="246">
        <v>9</v>
      </c>
      <c r="P2927" s="246">
        <v>34</v>
      </c>
      <c r="Q2927" s="246">
        <v>0</v>
      </c>
      <c r="R2927" s="246"/>
      <c r="S2927" s="246" t="s">
        <v>90</v>
      </c>
      <c r="T2927" s="246" t="s">
        <v>26</v>
      </c>
      <c r="U2927" s="246"/>
      <c r="V2927" t="str">
        <f>INDEX(樣區!H:H,MATCH(F2927,樣區!E:E,0))</f>
        <v>3月,5月</v>
      </c>
      <c r="W2927" s="3" t="str">
        <f t="shared" si="564"/>
        <v>Y</v>
      </c>
      <c r="X2927" s="3" t="str">
        <f t="shared" si="565"/>
        <v/>
      </c>
      <c r="Y2927" s="3" t="str">
        <f t="shared" si="566"/>
        <v/>
      </c>
      <c r="Z2927" s="3" t="str">
        <f t="shared" si="567"/>
        <v/>
      </c>
      <c r="AA2927" s="3" t="str">
        <f t="shared" si="568"/>
        <v/>
      </c>
      <c r="AB2927" s="249" t="str">
        <f t="shared" si="569"/>
        <v/>
      </c>
      <c r="AC2927" s="3" t="str">
        <f t="shared" si="570"/>
        <v/>
      </c>
      <c r="AD2927" s="5" t="str">
        <f t="shared" si="574"/>
        <v/>
      </c>
      <c r="AE2927" s="3" t="str">
        <f t="shared" si="571"/>
        <v/>
      </c>
      <c r="AF2927" s="3"/>
      <c r="AH2927">
        <f>MATCH(ROUND(M2927,0)&amp;ROUND(N2927,0),樣點!N:N,0)</f>
        <v>1929</v>
      </c>
      <c r="AI2927" s="5">
        <f t="shared" si="572"/>
        <v>6.2499999767169356E-3</v>
      </c>
    </row>
    <row r="2928" spans="3:35">
      <c r="C2928" s="246" t="s">
        <v>1138</v>
      </c>
      <c r="D2928" s="246" t="s">
        <v>1272</v>
      </c>
      <c r="E2928" s="246" t="s">
        <v>1272</v>
      </c>
      <c r="F2928" s="246" t="s">
        <v>1303</v>
      </c>
      <c r="G2928" s="246">
        <v>2019</v>
      </c>
      <c r="H2928" s="246">
        <v>5</v>
      </c>
      <c r="I2928" s="246">
        <v>31</v>
      </c>
      <c r="J2928" s="246">
        <v>1</v>
      </c>
      <c r="K2928" s="246" t="s">
        <v>1304</v>
      </c>
      <c r="L2928" s="247">
        <v>4</v>
      </c>
      <c r="M2928" s="246">
        <v>328378</v>
      </c>
      <c r="N2928" s="246">
        <v>2749071</v>
      </c>
      <c r="O2928" s="246">
        <v>9</v>
      </c>
      <c r="P2928" s="246">
        <v>25</v>
      </c>
      <c r="Q2928" s="246">
        <v>0</v>
      </c>
      <c r="R2928" s="246"/>
      <c r="S2928" s="246" t="s">
        <v>90</v>
      </c>
      <c r="T2928" s="246" t="s">
        <v>26</v>
      </c>
      <c r="U2928" s="246"/>
      <c r="V2928" t="str">
        <f>INDEX(樣區!H:H,MATCH(F2928,樣區!E:E,0))</f>
        <v>3月,5月</v>
      </c>
      <c r="W2928" s="3" t="str">
        <f t="shared" si="564"/>
        <v>Y</v>
      </c>
      <c r="X2928" s="3" t="str">
        <f t="shared" si="565"/>
        <v/>
      </c>
      <c r="Y2928" s="3" t="str">
        <f t="shared" si="566"/>
        <v/>
      </c>
      <c r="Z2928" s="3" t="str">
        <f t="shared" si="567"/>
        <v/>
      </c>
      <c r="AA2928" s="3" t="str">
        <f t="shared" si="568"/>
        <v/>
      </c>
      <c r="AB2928" s="249" t="str">
        <f t="shared" si="569"/>
        <v/>
      </c>
      <c r="AC2928" s="3" t="str">
        <f t="shared" si="570"/>
        <v/>
      </c>
      <c r="AD2928" s="5" t="str">
        <f t="shared" si="574"/>
        <v/>
      </c>
      <c r="AE2928" s="3" t="str">
        <f t="shared" si="571"/>
        <v/>
      </c>
      <c r="AF2928" s="3"/>
      <c r="AH2928">
        <f>MATCH(ROUND(M2928,0)&amp;ROUND(N2928,0),樣點!N:N,0)</f>
        <v>1930</v>
      </c>
      <c r="AI2928" s="5">
        <f t="shared" si="572"/>
        <v>6.2500000349245965E-3</v>
      </c>
    </row>
    <row r="2929" spans="3:35">
      <c r="C2929" s="246" t="s">
        <v>1138</v>
      </c>
      <c r="D2929" s="246" t="s">
        <v>1272</v>
      </c>
      <c r="E2929" s="246" t="s">
        <v>1272</v>
      </c>
      <c r="F2929" s="246" t="s">
        <v>1303</v>
      </c>
      <c r="G2929" s="246">
        <v>2019</v>
      </c>
      <c r="H2929" s="246">
        <v>5</v>
      </c>
      <c r="I2929" s="246">
        <v>31</v>
      </c>
      <c r="J2929" s="246">
        <v>1</v>
      </c>
      <c r="K2929" s="246" t="s">
        <v>1304</v>
      </c>
      <c r="L2929" s="247">
        <v>5</v>
      </c>
      <c r="M2929" s="246">
        <v>328466</v>
      </c>
      <c r="N2929" s="246">
        <v>2748878</v>
      </c>
      <c r="O2929" s="246">
        <v>9</v>
      </c>
      <c r="P2929" s="246">
        <v>16</v>
      </c>
      <c r="Q2929" s="246">
        <v>0</v>
      </c>
      <c r="R2929" s="246"/>
      <c r="S2929" s="246" t="s">
        <v>90</v>
      </c>
      <c r="T2929" s="246" t="s">
        <v>26</v>
      </c>
      <c r="U2929" s="246"/>
      <c r="V2929" t="str">
        <f>INDEX(樣區!H:H,MATCH(F2929,樣區!E:E,0))</f>
        <v>3月,5月</v>
      </c>
      <c r="W2929" s="3" t="str">
        <f t="shared" si="564"/>
        <v>Y</v>
      </c>
      <c r="X2929" s="3" t="str">
        <f t="shared" si="565"/>
        <v/>
      </c>
      <c r="Y2929" s="3" t="str">
        <f t="shared" si="566"/>
        <v/>
      </c>
      <c r="Z2929" s="3" t="str">
        <f t="shared" si="567"/>
        <v/>
      </c>
      <c r="AA2929" s="3" t="str">
        <f t="shared" si="568"/>
        <v/>
      </c>
      <c r="AB2929" s="249" t="str">
        <f t="shared" si="569"/>
        <v/>
      </c>
      <c r="AC2929" s="3" t="str">
        <f t="shared" si="570"/>
        <v/>
      </c>
      <c r="AD2929" s="5" t="str">
        <f t="shared" si="574"/>
        <v/>
      </c>
      <c r="AE2929" s="3" t="str">
        <f t="shared" si="571"/>
        <v/>
      </c>
      <c r="AF2929" s="3"/>
      <c r="AH2929">
        <f>MATCH(ROUND(M2929,0)&amp;ROUND(N2929,0),樣點!N:N,0)</f>
        <v>1931</v>
      </c>
      <c r="AI2929" s="5">
        <f t="shared" si="572"/>
        <v>6.2499999767169356E-3</v>
      </c>
    </row>
    <row r="2930" spans="3:35">
      <c r="C2930" s="246" t="s">
        <v>1138</v>
      </c>
      <c r="D2930" s="246" t="s">
        <v>1272</v>
      </c>
      <c r="E2930" s="246" t="s">
        <v>1272</v>
      </c>
      <c r="F2930" s="246" t="s">
        <v>1303</v>
      </c>
      <c r="G2930" s="246">
        <v>2019</v>
      </c>
      <c r="H2930" s="246">
        <v>5</v>
      </c>
      <c r="I2930" s="246">
        <v>31</v>
      </c>
      <c r="J2930" s="246">
        <v>1</v>
      </c>
      <c r="K2930" s="246" t="s">
        <v>1304</v>
      </c>
      <c r="L2930" s="247">
        <v>6</v>
      </c>
      <c r="M2930" s="246">
        <v>328632</v>
      </c>
      <c r="N2930" s="246">
        <v>2748696</v>
      </c>
      <c r="O2930" s="246">
        <v>9</v>
      </c>
      <c r="P2930" s="246">
        <v>7</v>
      </c>
      <c r="Q2930" s="246">
        <v>0</v>
      </c>
      <c r="R2930" s="246"/>
      <c r="S2930" s="246" t="s">
        <v>90</v>
      </c>
      <c r="T2930" s="246" t="s">
        <v>26</v>
      </c>
      <c r="U2930" s="246"/>
      <c r="V2930" t="str">
        <f>INDEX(樣區!H:H,MATCH(F2930,樣區!E:E,0))</f>
        <v>3月,5月</v>
      </c>
      <c r="W2930" s="3" t="str">
        <f t="shared" si="564"/>
        <v>N</v>
      </c>
      <c r="X2930" s="3" t="str">
        <f t="shared" si="565"/>
        <v/>
      </c>
      <c r="Y2930" s="3" t="str">
        <f t="shared" si="566"/>
        <v/>
      </c>
      <c r="Z2930" s="3" t="str">
        <f t="shared" si="567"/>
        <v/>
      </c>
      <c r="AA2930" s="3" t="str">
        <f t="shared" si="568"/>
        <v/>
      </c>
      <c r="AB2930" s="2" t="str">
        <f t="shared" si="569"/>
        <v/>
      </c>
      <c r="AC2930" s="3" t="str">
        <f t="shared" si="570"/>
        <v/>
      </c>
      <c r="AD2930" s="5" t="str">
        <f t="shared" ref="AD2930:AD2942" si="575">IF(ISBLANK(O2930),"需記錄時間",IFERROR(IF((AI2930-TIME(0,5,59))&lt;0,"需計滿6分鍾",""),""))</f>
        <v/>
      </c>
      <c r="AE2930" s="3" t="str">
        <f t="shared" si="571"/>
        <v/>
      </c>
      <c r="AF2930" s="3"/>
      <c r="AH2930" t="e">
        <f>MATCH(ROUND(M2930,0)&amp;ROUND(N2930,0),樣點!N:N,0)</f>
        <v>#N/A</v>
      </c>
      <c r="AI2930" s="5" t="str">
        <f t="shared" si="572"/>
        <v/>
      </c>
    </row>
    <row r="2931" spans="3:35">
      <c r="C2931" s="246" t="s">
        <v>1138</v>
      </c>
      <c r="D2931" s="246" t="s">
        <v>1272</v>
      </c>
      <c r="E2931" s="246" t="s">
        <v>1306</v>
      </c>
      <c r="F2931" s="246" t="s">
        <v>1307</v>
      </c>
      <c r="G2931" s="246">
        <v>2019</v>
      </c>
      <c r="H2931" s="246">
        <v>5</v>
      </c>
      <c r="I2931" s="246">
        <v>22</v>
      </c>
      <c r="J2931" s="246">
        <v>1</v>
      </c>
      <c r="K2931" s="246" t="s">
        <v>1308</v>
      </c>
      <c r="L2931" s="247">
        <v>1</v>
      </c>
      <c r="M2931" s="246">
        <v>306770</v>
      </c>
      <c r="N2931" s="246">
        <v>2729163</v>
      </c>
      <c r="O2931" s="246">
        <v>8</v>
      </c>
      <c r="P2931" s="246">
        <v>5</v>
      </c>
      <c r="Q2931" s="246">
        <v>0</v>
      </c>
      <c r="R2931" s="246"/>
      <c r="S2931" s="246" t="s">
        <v>90</v>
      </c>
      <c r="T2931" s="246" t="s">
        <v>26</v>
      </c>
      <c r="U2931" s="246"/>
      <c r="V2931" t="str">
        <f>INDEX(樣區!H:H,MATCH(F2931,樣區!E:E,0))</f>
        <v>3月,5月</v>
      </c>
      <c r="W2931" s="3" t="str">
        <f t="shared" si="564"/>
        <v>N</v>
      </c>
      <c r="X2931" s="3" t="str">
        <f t="shared" si="565"/>
        <v/>
      </c>
      <c r="Y2931" s="3" t="str">
        <f t="shared" si="566"/>
        <v/>
      </c>
      <c r="Z2931" s="3" t="str">
        <f t="shared" si="567"/>
        <v/>
      </c>
      <c r="AA2931" s="3" t="str">
        <f t="shared" si="568"/>
        <v/>
      </c>
      <c r="AB2931" s="2" t="str">
        <f t="shared" si="569"/>
        <v/>
      </c>
      <c r="AC2931" s="3" t="str">
        <f t="shared" si="570"/>
        <v/>
      </c>
      <c r="AD2931" s="5" t="str">
        <f t="shared" si="575"/>
        <v/>
      </c>
      <c r="AE2931" s="3" t="str">
        <f t="shared" si="571"/>
        <v/>
      </c>
      <c r="AF2931" s="3"/>
      <c r="AH2931" t="e">
        <f>MATCH(ROUND(M2931,0)&amp;ROUND(N2931,0),樣點!N:N,0)</f>
        <v>#N/A</v>
      </c>
      <c r="AI2931" s="5">
        <f t="shared" si="572"/>
        <v>1.0416667035315186E-2</v>
      </c>
    </row>
    <row r="2932" spans="3:35">
      <c r="C2932" s="246" t="s">
        <v>1138</v>
      </c>
      <c r="D2932" s="246" t="s">
        <v>1272</v>
      </c>
      <c r="E2932" s="246" t="s">
        <v>1306</v>
      </c>
      <c r="F2932" s="246" t="s">
        <v>1307</v>
      </c>
      <c r="G2932" s="246">
        <v>2019</v>
      </c>
      <c r="H2932" s="246">
        <v>5</v>
      </c>
      <c r="I2932" s="246">
        <v>22</v>
      </c>
      <c r="J2932" s="246">
        <v>1</v>
      </c>
      <c r="K2932" s="246" t="s">
        <v>1308</v>
      </c>
      <c r="L2932" s="247">
        <v>2</v>
      </c>
      <c r="M2932" s="246">
        <v>306920</v>
      </c>
      <c r="N2932" s="246">
        <v>2729050</v>
      </c>
      <c r="O2932" s="246">
        <v>8</v>
      </c>
      <c r="P2932" s="246">
        <v>20</v>
      </c>
      <c r="Q2932" s="246">
        <v>0</v>
      </c>
      <c r="R2932" s="246"/>
      <c r="S2932" s="246" t="s">
        <v>90</v>
      </c>
      <c r="T2932" s="246" t="s">
        <v>26</v>
      </c>
      <c r="U2932" s="246"/>
      <c r="V2932" t="str">
        <f>INDEX(樣區!H:H,MATCH(F2932,樣區!E:E,0))</f>
        <v>3月,5月</v>
      </c>
      <c r="W2932" s="3" t="str">
        <f t="shared" si="564"/>
        <v>N</v>
      </c>
      <c r="X2932" s="3" t="str">
        <f t="shared" si="565"/>
        <v/>
      </c>
      <c r="Y2932" s="3" t="str">
        <f t="shared" si="566"/>
        <v/>
      </c>
      <c r="Z2932" s="3" t="str">
        <f t="shared" si="567"/>
        <v/>
      </c>
      <c r="AA2932" s="3" t="str">
        <f t="shared" si="568"/>
        <v/>
      </c>
      <c r="AB2932" s="2" t="str">
        <f t="shared" si="569"/>
        <v/>
      </c>
      <c r="AC2932" s="3" t="str">
        <f t="shared" si="570"/>
        <v/>
      </c>
      <c r="AD2932" s="5" t="str">
        <f t="shared" si="575"/>
        <v/>
      </c>
      <c r="AE2932" s="3" t="str">
        <f t="shared" si="571"/>
        <v/>
      </c>
      <c r="AF2932" s="3"/>
      <c r="AH2932" t="e">
        <f>MATCH(ROUND(M2932,0)&amp;ROUND(N2932,0),樣點!N:N,0)</f>
        <v>#N/A</v>
      </c>
      <c r="AI2932" s="5">
        <f t="shared" si="572"/>
        <v>1.0416665987577289E-2</v>
      </c>
    </row>
    <row r="2933" spans="3:35">
      <c r="C2933" s="246" t="s">
        <v>1138</v>
      </c>
      <c r="D2933" s="246" t="s">
        <v>1272</v>
      </c>
      <c r="E2933" s="246" t="s">
        <v>1306</v>
      </c>
      <c r="F2933" s="246" t="s">
        <v>1307</v>
      </c>
      <c r="G2933" s="246">
        <v>2019</v>
      </c>
      <c r="H2933" s="246">
        <v>5</v>
      </c>
      <c r="I2933" s="246">
        <v>22</v>
      </c>
      <c r="J2933" s="246">
        <v>1</v>
      </c>
      <c r="K2933" s="246" t="s">
        <v>1308</v>
      </c>
      <c r="L2933" s="247">
        <v>3</v>
      </c>
      <c r="M2933" s="246">
        <v>306380</v>
      </c>
      <c r="N2933" s="246">
        <v>2729060</v>
      </c>
      <c r="O2933" s="246">
        <v>8</v>
      </c>
      <c r="P2933" s="246">
        <v>35</v>
      </c>
      <c r="Q2933" s="246">
        <v>0</v>
      </c>
      <c r="R2933" s="246"/>
      <c r="S2933" s="246" t="s">
        <v>90</v>
      </c>
      <c r="T2933" s="246" t="s">
        <v>26</v>
      </c>
      <c r="U2933" s="246"/>
      <c r="V2933" t="str">
        <f>INDEX(樣區!H:H,MATCH(F2933,樣區!E:E,0))</f>
        <v>3月,5月</v>
      </c>
      <c r="W2933" s="3" t="str">
        <f t="shared" si="564"/>
        <v>N</v>
      </c>
      <c r="X2933" s="3" t="str">
        <f t="shared" si="565"/>
        <v/>
      </c>
      <c r="Y2933" s="3" t="str">
        <f t="shared" si="566"/>
        <v/>
      </c>
      <c r="Z2933" s="3" t="str">
        <f t="shared" si="567"/>
        <v/>
      </c>
      <c r="AA2933" s="3" t="str">
        <f t="shared" si="568"/>
        <v/>
      </c>
      <c r="AB2933" s="2" t="str">
        <f t="shared" si="569"/>
        <v/>
      </c>
      <c r="AC2933" s="3" t="str">
        <f t="shared" si="570"/>
        <v/>
      </c>
      <c r="AD2933" s="5" t="str">
        <f t="shared" si="575"/>
        <v/>
      </c>
      <c r="AE2933" s="3" t="str">
        <f t="shared" si="571"/>
        <v/>
      </c>
      <c r="AF2933" s="3"/>
      <c r="AH2933" t="e">
        <f>MATCH(ROUND(M2933,0)&amp;ROUND(N2933,0),樣點!N:N,0)</f>
        <v>#N/A</v>
      </c>
      <c r="AI2933" s="5">
        <f t="shared" si="572"/>
        <v>1.1805556016042829E-2</v>
      </c>
    </row>
    <row r="2934" spans="3:35">
      <c r="C2934" s="246" t="s">
        <v>1138</v>
      </c>
      <c r="D2934" s="246" t="s">
        <v>1272</v>
      </c>
      <c r="E2934" s="246" t="s">
        <v>1306</v>
      </c>
      <c r="F2934" s="246" t="s">
        <v>1307</v>
      </c>
      <c r="G2934" s="246">
        <v>2019</v>
      </c>
      <c r="H2934" s="246">
        <v>5</v>
      </c>
      <c r="I2934" s="246">
        <v>22</v>
      </c>
      <c r="J2934" s="246">
        <v>1</v>
      </c>
      <c r="K2934" s="246" t="s">
        <v>1308</v>
      </c>
      <c r="L2934" s="247">
        <v>4</v>
      </c>
      <c r="M2934" s="246">
        <v>309269</v>
      </c>
      <c r="N2934" s="246">
        <v>2729270</v>
      </c>
      <c r="O2934" s="246">
        <v>8</v>
      </c>
      <c r="P2934" s="246">
        <v>52</v>
      </c>
      <c r="Q2934" s="246">
        <v>0</v>
      </c>
      <c r="R2934" s="246"/>
      <c r="S2934" s="246" t="s">
        <v>90</v>
      </c>
      <c r="T2934" s="246" t="s">
        <v>26</v>
      </c>
      <c r="U2934" s="246"/>
      <c r="V2934" t="str">
        <f>INDEX(樣區!H:H,MATCH(F2934,樣區!E:E,0))</f>
        <v>3月,5月</v>
      </c>
      <c r="W2934" s="3" t="str">
        <f t="shared" si="564"/>
        <v>N</v>
      </c>
      <c r="X2934" s="3" t="str">
        <f t="shared" si="565"/>
        <v/>
      </c>
      <c r="Y2934" s="3" t="str">
        <f t="shared" si="566"/>
        <v/>
      </c>
      <c r="Z2934" s="3" t="str">
        <f t="shared" si="567"/>
        <v/>
      </c>
      <c r="AA2934" s="3" t="str">
        <f t="shared" si="568"/>
        <v/>
      </c>
      <c r="AB2934" s="2" t="str">
        <f t="shared" si="569"/>
        <v/>
      </c>
      <c r="AC2934" s="3" t="str">
        <f t="shared" si="570"/>
        <v/>
      </c>
      <c r="AD2934" s="5" t="str">
        <f t="shared" si="575"/>
        <v/>
      </c>
      <c r="AE2934" s="3" t="str">
        <f t="shared" si="571"/>
        <v/>
      </c>
      <c r="AF2934" s="3"/>
      <c r="AH2934" t="e">
        <f>MATCH(ROUND(M2934,0)&amp;ROUND(N2934,0),樣點!N:N,0)</f>
        <v>#N/A</v>
      </c>
      <c r="AI2934" s="5">
        <f t="shared" si="572"/>
        <v>9.0277779963798821E-3</v>
      </c>
    </row>
    <row r="2935" spans="3:35">
      <c r="C2935" s="246" t="s">
        <v>1138</v>
      </c>
      <c r="D2935" s="246" t="s">
        <v>1272</v>
      </c>
      <c r="E2935" s="246" t="s">
        <v>1306</v>
      </c>
      <c r="F2935" s="246" t="s">
        <v>1307</v>
      </c>
      <c r="G2935" s="246">
        <v>2019</v>
      </c>
      <c r="H2935" s="246">
        <v>5</v>
      </c>
      <c r="I2935" s="246">
        <v>22</v>
      </c>
      <c r="J2935" s="246">
        <v>1</v>
      </c>
      <c r="K2935" s="246" t="s">
        <v>1308</v>
      </c>
      <c r="L2935" s="247">
        <v>5</v>
      </c>
      <c r="M2935" s="246">
        <v>306007</v>
      </c>
      <c r="N2935" s="246">
        <v>2729296</v>
      </c>
      <c r="O2935" s="246">
        <v>9</v>
      </c>
      <c r="P2935" s="246">
        <v>5</v>
      </c>
      <c r="Q2935" s="246">
        <v>0</v>
      </c>
      <c r="R2935" s="246"/>
      <c r="S2935" s="246" t="s">
        <v>90</v>
      </c>
      <c r="T2935" s="246" t="s">
        <v>26</v>
      </c>
      <c r="U2935" s="246"/>
      <c r="V2935" t="str">
        <f>INDEX(樣區!H:H,MATCH(F2935,樣區!E:E,0))</f>
        <v>3月,5月</v>
      </c>
      <c r="W2935" s="3" t="str">
        <f t="shared" si="564"/>
        <v>N</v>
      </c>
      <c r="X2935" s="3" t="str">
        <f t="shared" si="565"/>
        <v/>
      </c>
      <c r="Y2935" s="3" t="str">
        <f t="shared" si="566"/>
        <v/>
      </c>
      <c r="Z2935" s="3" t="str">
        <f t="shared" si="567"/>
        <v/>
      </c>
      <c r="AA2935" s="3" t="str">
        <f t="shared" si="568"/>
        <v/>
      </c>
      <c r="AB2935" s="2" t="str">
        <f t="shared" si="569"/>
        <v/>
      </c>
      <c r="AC2935" s="3" t="str">
        <f t="shared" si="570"/>
        <v/>
      </c>
      <c r="AD2935" s="5" t="str">
        <f t="shared" si="575"/>
        <v/>
      </c>
      <c r="AE2935" s="3" t="str">
        <f t="shared" si="571"/>
        <v/>
      </c>
      <c r="AF2935" s="3"/>
      <c r="AH2935" t="e">
        <f>MATCH(ROUND(M2935,0)&amp;ROUND(N2935,0),樣點!N:N,0)</f>
        <v>#N/A</v>
      </c>
      <c r="AI2935" s="5">
        <f t="shared" si="572"/>
        <v>1.3888888992369175E-2</v>
      </c>
    </row>
    <row r="2936" spans="3:35">
      <c r="C2936" s="246" t="s">
        <v>1138</v>
      </c>
      <c r="D2936" s="246" t="s">
        <v>1272</v>
      </c>
      <c r="E2936" s="246" t="s">
        <v>1306</v>
      </c>
      <c r="F2936" s="246" t="s">
        <v>1307</v>
      </c>
      <c r="G2936" s="246">
        <v>2019</v>
      </c>
      <c r="H2936" s="246">
        <v>5</v>
      </c>
      <c r="I2936" s="246">
        <v>22</v>
      </c>
      <c r="J2936" s="246">
        <v>1</v>
      </c>
      <c r="K2936" s="246" t="s">
        <v>1308</v>
      </c>
      <c r="L2936" s="247">
        <v>6</v>
      </c>
      <c r="M2936" s="246">
        <v>305840</v>
      </c>
      <c r="N2936" s="246">
        <v>2729380</v>
      </c>
      <c r="O2936" s="246">
        <v>9</v>
      </c>
      <c r="P2936" s="246">
        <v>25</v>
      </c>
      <c r="Q2936" s="246">
        <v>0</v>
      </c>
      <c r="R2936" s="246"/>
      <c r="S2936" s="246" t="s">
        <v>90</v>
      </c>
      <c r="T2936" s="246" t="s">
        <v>26</v>
      </c>
      <c r="U2936" s="246"/>
      <c r="V2936" t="str">
        <f>INDEX(樣區!H:H,MATCH(F2936,樣區!E:E,0))</f>
        <v>3月,5月</v>
      </c>
      <c r="W2936" s="3" t="str">
        <f t="shared" si="564"/>
        <v>N</v>
      </c>
      <c r="X2936" s="3" t="str">
        <f t="shared" si="565"/>
        <v/>
      </c>
      <c r="Y2936" s="3" t="str">
        <f t="shared" si="566"/>
        <v/>
      </c>
      <c r="Z2936" s="3" t="str">
        <f t="shared" si="567"/>
        <v/>
      </c>
      <c r="AA2936" s="3" t="str">
        <f t="shared" si="568"/>
        <v/>
      </c>
      <c r="AB2936" s="2" t="str">
        <f t="shared" si="569"/>
        <v/>
      </c>
      <c r="AC2936" s="3" t="str">
        <f t="shared" si="570"/>
        <v/>
      </c>
      <c r="AD2936" s="5" t="str">
        <f t="shared" si="575"/>
        <v/>
      </c>
      <c r="AE2936" s="3" t="str">
        <f t="shared" si="571"/>
        <v/>
      </c>
      <c r="AF2936" s="3"/>
      <c r="AH2936" t="e">
        <f>MATCH(ROUND(M2936,0)&amp;ROUND(N2936,0),樣點!N:N,0)</f>
        <v>#N/A</v>
      </c>
      <c r="AI2936" s="5" t="str">
        <f t="shared" si="572"/>
        <v/>
      </c>
    </row>
    <row r="2937" spans="3:35">
      <c r="C2937" s="246" t="s">
        <v>1138</v>
      </c>
      <c r="D2937" s="246" t="s">
        <v>1272</v>
      </c>
      <c r="E2937" s="246" t="s">
        <v>1309</v>
      </c>
      <c r="F2937" s="246" t="s">
        <v>1310</v>
      </c>
      <c r="G2937" s="246">
        <v>2019</v>
      </c>
      <c r="H2937" s="246">
        <v>5</v>
      </c>
      <c r="I2937" s="246">
        <v>29</v>
      </c>
      <c r="J2937" s="246">
        <v>1</v>
      </c>
      <c r="K2937" s="246" t="s">
        <v>1311</v>
      </c>
      <c r="L2937" s="247">
        <v>1</v>
      </c>
      <c r="M2937" s="246">
        <v>309175</v>
      </c>
      <c r="N2937" s="246">
        <v>2730781</v>
      </c>
      <c r="O2937" s="246">
        <v>9</v>
      </c>
      <c r="P2937" s="246">
        <v>8</v>
      </c>
      <c r="Q2937" s="246">
        <v>0</v>
      </c>
      <c r="R2937" s="246"/>
      <c r="S2937" s="246" t="s">
        <v>90</v>
      </c>
      <c r="T2937" s="246" t="s">
        <v>26</v>
      </c>
      <c r="U2937" s="246"/>
      <c r="V2937" t="str">
        <f>INDEX(樣區!H:H,MATCH(F2937,樣區!E:E,0))</f>
        <v>3月,5月</v>
      </c>
      <c r="W2937" s="3" t="str">
        <f t="shared" si="564"/>
        <v>N</v>
      </c>
      <c r="X2937" s="3" t="str">
        <f t="shared" si="565"/>
        <v/>
      </c>
      <c r="Y2937" s="3" t="str">
        <f t="shared" si="566"/>
        <v/>
      </c>
      <c r="Z2937" s="3" t="str">
        <f t="shared" si="567"/>
        <v/>
      </c>
      <c r="AA2937" s="3" t="str">
        <f t="shared" si="568"/>
        <v/>
      </c>
      <c r="AB2937" s="2" t="str">
        <f t="shared" si="569"/>
        <v/>
      </c>
      <c r="AC2937" s="3" t="str">
        <f t="shared" si="570"/>
        <v/>
      </c>
      <c r="AD2937" s="5" t="str">
        <f t="shared" si="575"/>
        <v/>
      </c>
      <c r="AE2937" s="3" t="str">
        <f t="shared" si="571"/>
        <v/>
      </c>
      <c r="AF2937" s="3"/>
      <c r="AH2937" t="e">
        <f>MATCH(ROUND(M2937,0)&amp;ROUND(N2937,0),樣點!N:N,0)</f>
        <v>#N/A</v>
      </c>
      <c r="AI2937" s="5">
        <f t="shared" si="572"/>
        <v>7.6388890156522393E-3</v>
      </c>
    </row>
    <row r="2938" spans="3:35">
      <c r="C2938" s="246" t="s">
        <v>1138</v>
      </c>
      <c r="D2938" s="246" t="s">
        <v>1272</v>
      </c>
      <c r="E2938" s="246" t="s">
        <v>1309</v>
      </c>
      <c r="F2938" s="246" t="s">
        <v>1310</v>
      </c>
      <c r="G2938" s="246">
        <v>2019</v>
      </c>
      <c r="H2938" s="246">
        <v>5</v>
      </c>
      <c r="I2938" s="246">
        <v>29</v>
      </c>
      <c r="J2938" s="246">
        <v>1</v>
      </c>
      <c r="K2938" s="246" t="s">
        <v>1311</v>
      </c>
      <c r="L2938" s="247">
        <v>2</v>
      </c>
      <c r="M2938" s="246">
        <v>309046</v>
      </c>
      <c r="N2938" s="246">
        <v>2730583</v>
      </c>
      <c r="O2938" s="246">
        <v>9</v>
      </c>
      <c r="P2938" s="246">
        <v>19</v>
      </c>
      <c r="Q2938" s="246">
        <v>0</v>
      </c>
      <c r="R2938" s="246"/>
      <c r="S2938" s="246" t="s">
        <v>90</v>
      </c>
      <c r="T2938" s="246" t="s">
        <v>26</v>
      </c>
      <c r="U2938" s="246"/>
      <c r="V2938" t="str">
        <f>INDEX(樣區!H:H,MATCH(F2938,樣區!E:E,0))</f>
        <v>3月,5月</v>
      </c>
      <c r="W2938" s="3" t="str">
        <f t="shared" si="564"/>
        <v>N</v>
      </c>
      <c r="X2938" s="3" t="str">
        <f t="shared" si="565"/>
        <v/>
      </c>
      <c r="Y2938" s="3" t="str">
        <f t="shared" si="566"/>
        <v/>
      </c>
      <c r="Z2938" s="3" t="str">
        <f t="shared" si="567"/>
        <v/>
      </c>
      <c r="AA2938" s="3" t="str">
        <f t="shared" si="568"/>
        <v/>
      </c>
      <c r="AB2938" s="2" t="str">
        <f t="shared" si="569"/>
        <v/>
      </c>
      <c r="AC2938" s="3" t="str">
        <f t="shared" si="570"/>
        <v/>
      </c>
      <c r="AD2938" s="5" t="str">
        <f t="shared" si="575"/>
        <v/>
      </c>
      <c r="AE2938" s="3" t="str">
        <f t="shared" si="571"/>
        <v/>
      </c>
      <c r="AF2938" s="3"/>
      <c r="AH2938" t="e">
        <f>MATCH(ROUND(M2938,0)&amp;ROUND(N2938,0),樣點!N:N,0)</f>
        <v>#N/A</v>
      </c>
      <c r="AI2938" s="5">
        <f t="shared" si="572"/>
        <v>6.9444439723156393E-3</v>
      </c>
    </row>
    <row r="2939" spans="3:35">
      <c r="C2939" s="246" t="s">
        <v>1138</v>
      </c>
      <c r="D2939" s="246" t="s">
        <v>1272</v>
      </c>
      <c r="E2939" s="246" t="s">
        <v>1309</v>
      </c>
      <c r="F2939" s="246" t="s">
        <v>1310</v>
      </c>
      <c r="G2939" s="246">
        <v>2019</v>
      </c>
      <c r="H2939" s="246">
        <v>5</v>
      </c>
      <c r="I2939" s="246">
        <v>29</v>
      </c>
      <c r="J2939" s="246">
        <v>1</v>
      </c>
      <c r="K2939" s="246" t="s">
        <v>1311</v>
      </c>
      <c r="L2939" s="247">
        <v>3</v>
      </c>
      <c r="M2939" s="246">
        <v>308866</v>
      </c>
      <c r="N2939" s="246">
        <v>2730665</v>
      </c>
      <c r="O2939" s="246">
        <v>9</v>
      </c>
      <c r="P2939" s="246">
        <v>29</v>
      </c>
      <c r="Q2939" s="246">
        <v>0</v>
      </c>
      <c r="R2939" s="246"/>
      <c r="S2939" s="246" t="s">
        <v>90</v>
      </c>
      <c r="T2939" s="246" t="s">
        <v>26</v>
      </c>
      <c r="U2939" s="246"/>
      <c r="V2939" t="str">
        <f>INDEX(樣區!H:H,MATCH(F2939,樣區!E:E,0))</f>
        <v>3月,5月</v>
      </c>
      <c r="W2939" s="3" t="str">
        <f t="shared" si="564"/>
        <v>N</v>
      </c>
      <c r="X2939" s="3" t="str">
        <f t="shared" si="565"/>
        <v/>
      </c>
      <c r="Y2939" s="3" t="str">
        <f t="shared" si="566"/>
        <v/>
      </c>
      <c r="Z2939" s="3" t="str">
        <f t="shared" si="567"/>
        <v/>
      </c>
      <c r="AA2939" s="3" t="str">
        <f t="shared" si="568"/>
        <v/>
      </c>
      <c r="AB2939" s="2" t="str">
        <f t="shared" si="569"/>
        <v/>
      </c>
      <c r="AC2939" s="3" t="str">
        <f t="shared" si="570"/>
        <v/>
      </c>
      <c r="AD2939" s="5" t="str">
        <f t="shared" si="575"/>
        <v/>
      </c>
      <c r="AE2939" s="3" t="str">
        <f t="shared" si="571"/>
        <v/>
      </c>
      <c r="AF2939" s="3"/>
      <c r="AH2939" t="e">
        <f>MATCH(ROUND(M2939,0)&amp;ROUND(N2939,0),樣點!N:N,0)</f>
        <v>#N/A</v>
      </c>
      <c r="AI2939" s="5">
        <f t="shared" si="572"/>
        <v>6.2500000349245965E-3</v>
      </c>
    </row>
    <row r="2940" spans="3:35">
      <c r="C2940" s="246" t="s">
        <v>1138</v>
      </c>
      <c r="D2940" s="246" t="s">
        <v>1272</v>
      </c>
      <c r="E2940" s="246" t="s">
        <v>1309</v>
      </c>
      <c r="F2940" s="246" t="s">
        <v>1310</v>
      </c>
      <c r="G2940" s="246">
        <v>2019</v>
      </c>
      <c r="H2940" s="246">
        <v>5</v>
      </c>
      <c r="I2940" s="246">
        <v>29</v>
      </c>
      <c r="J2940" s="246">
        <v>1</v>
      </c>
      <c r="K2940" s="246" t="s">
        <v>1311</v>
      </c>
      <c r="L2940" s="247">
        <v>4</v>
      </c>
      <c r="M2940" s="246">
        <v>308699</v>
      </c>
      <c r="N2940" s="246">
        <v>2730823</v>
      </c>
      <c r="O2940" s="246">
        <v>9</v>
      </c>
      <c r="P2940" s="246">
        <v>38</v>
      </c>
      <c r="Q2940" s="246">
        <v>0</v>
      </c>
      <c r="R2940" s="246"/>
      <c r="S2940" s="246" t="s">
        <v>90</v>
      </c>
      <c r="T2940" s="246" t="s">
        <v>26</v>
      </c>
      <c r="U2940" s="246"/>
      <c r="V2940" t="str">
        <f>INDEX(樣區!H:H,MATCH(F2940,樣區!E:E,0))</f>
        <v>3月,5月</v>
      </c>
      <c r="W2940" s="3" t="str">
        <f t="shared" si="564"/>
        <v>N</v>
      </c>
      <c r="X2940" s="3" t="str">
        <f t="shared" si="565"/>
        <v/>
      </c>
      <c r="Y2940" s="3" t="str">
        <f t="shared" si="566"/>
        <v/>
      </c>
      <c r="Z2940" s="3" t="str">
        <f t="shared" si="567"/>
        <v/>
      </c>
      <c r="AA2940" s="3" t="str">
        <f t="shared" si="568"/>
        <v/>
      </c>
      <c r="AB2940" s="2" t="str">
        <f t="shared" si="569"/>
        <v/>
      </c>
      <c r="AC2940" s="3" t="str">
        <f t="shared" si="570"/>
        <v/>
      </c>
      <c r="AD2940" s="5" t="str">
        <f t="shared" si="575"/>
        <v/>
      </c>
      <c r="AE2940" s="3" t="str">
        <f t="shared" si="571"/>
        <v/>
      </c>
      <c r="AF2940" s="3"/>
      <c r="AH2940" t="e">
        <f>MATCH(ROUND(M2940,0)&amp;ROUND(N2940,0),樣點!N:N,0)</f>
        <v>#N/A</v>
      </c>
      <c r="AI2940" s="5">
        <f t="shared" si="572"/>
        <v>6.2499999767169356E-3</v>
      </c>
    </row>
    <row r="2941" spans="3:35">
      <c r="C2941" s="246" t="s">
        <v>1138</v>
      </c>
      <c r="D2941" s="246" t="s">
        <v>1272</v>
      </c>
      <c r="E2941" s="246" t="s">
        <v>1309</v>
      </c>
      <c r="F2941" s="246" t="s">
        <v>1310</v>
      </c>
      <c r="G2941" s="246">
        <v>2019</v>
      </c>
      <c r="H2941" s="246">
        <v>5</v>
      </c>
      <c r="I2941" s="246">
        <v>29</v>
      </c>
      <c r="J2941" s="246">
        <v>1</v>
      </c>
      <c r="K2941" s="246" t="s">
        <v>1311</v>
      </c>
      <c r="L2941" s="247">
        <v>5</v>
      </c>
      <c r="M2941" s="246">
        <v>308426</v>
      </c>
      <c r="N2941" s="246">
        <v>2730836</v>
      </c>
      <c r="O2941" s="246">
        <v>9</v>
      </c>
      <c r="P2941" s="246">
        <v>47</v>
      </c>
      <c r="Q2941" s="246">
        <v>0</v>
      </c>
      <c r="R2941" s="246"/>
      <c r="S2941" s="246" t="s">
        <v>90</v>
      </c>
      <c r="T2941" s="246" t="s">
        <v>26</v>
      </c>
      <c r="U2941" s="246"/>
      <c r="V2941" t="str">
        <f>INDEX(樣區!H:H,MATCH(F2941,樣區!E:E,0))</f>
        <v>3月,5月</v>
      </c>
      <c r="W2941" s="3" t="str">
        <f t="shared" si="564"/>
        <v>N</v>
      </c>
      <c r="X2941" s="3" t="str">
        <f t="shared" si="565"/>
        <v/>
      </c>
      <c r="Y2941" s="3" t="str">
        <f t="shared" si="566"/>
        <v/>
      </c>
      <c r="Z2941" s="3" t="str">
        <f t="shared" si="567"/>
        <v/>
      </c>
      <c r="AA2941" s="3" t="str">
        <f t="shared" si="568"/>
        <v/>
      </c>
      <c r="AB2941" s="2" t="str">
        <f t="shared" si="569"/>
        <v/>
      </c>
      <c r="AC2941" s="3" t="str">
        <f t="shared" si="570"/>
        <v/>
      </c>
      <c r="AD2941" s="5" t="str">
        <f t="shared" si="575"/>
        <v/>
      </c>
      <c r="AE2941" s="3" t="str">
        <f t="shared" si="571"/>
        <v/>
      </c>
      <c r="AF2941" s="3"/>
      <c r="AH2941" t="e">
        <f>MATCH(ROUND(M2941,0)&amp;ROUND(N2941,0),樣點!N:N,0)</f>
        <v>#N/A</v>
      </c>
      <c r="AI2941" s="5">
        <f t="shared" si="572"/>
        <v>6.9444450200535357E-3</v>
      </c>
    </row>
    <row r="2942" spans="3:35">
      <c r="C2942" s="246" t="s">
        <v>1138</v>
      </c>
      <c r="D2942" s="246" t="s">
        <v>1272</v>
      </c>
      <c r="E2942" s="246" t="s">
        <v>1309</v>
      </c>
      <c r="F2942" s="246" t="s">
        <v>1310</v>
      </c>
      <c r="G2942" s="246">
        <v>2019</v>
      </c>
      <c r="H2942" s="246">
        <v>5</v>
      </c>
      <c r="I2942" s="246">
        <v>29</v>
      </c>
      <c r="J2942" s="246">
        <v>1</v>
      </c>
      <c r="K2942" s="246" t="s">
        <v>1311</v>
      </c>
      <c r="L2942" s="247">
        <v>6</v>
      </c>
      <c r="M2942" s="246">
        <v>308200</v>
      </c>
      <c r="N2942" s="246">
        <v>2730882</v>
      </c>
      <c r="O2942" s="246">
        <v>9</v>
      </c>
      <c r="P2942" s="246">
        <v>57</v>
      </c>
      <c r="Q2942" s="246">
        <v>0</v>
      </c>
      <c r="R2942" s="246"/>
      <c r="S2942" s="246" t="s">
        <v>90</v>
      </c>
      <c r="T2942" s="246" t="s">
        <v>26</v>
      </c>
      <c r="U2942" s="246"/>
      <c r="V2942" t="str">
        <f>INDEX(樣區!H:H,MATCH(F2942,樣區!E:E,0))</f>
        <v>3月,5月</v>
      </c>
      <c r="W2942" s="3" t="str">
        <f t="shared" si="564"/>
        <v>N</v>
      </c>
      <c r="X2942" s="3" t="str">
        <f t="shared" si="565"/>
        <v/>
      </c>
      <c r="Y2942" s="3" t="str">
        <f t="shared" si="566"/>
        <v/>
      </c>
      <c r="Z2942" s="3" t="str">
        <f t="shared" si="567"/>
        <v/>
      </c>
      <c r="AA2942" s="3" t="str">
        <f t="shared" si="568"/>
        <v/>
      </c>
      <c r="AB2942" s="2" t="str">
        <f t="shared" si="569"/>
        <v/>
      </c>
      <c r="AC2942" s="3" t="str">
        <f t="shared" si="570"/>
        <v/>
      </c>
      <c r="AD2942" s="5" t="str">
        <f t="shared" si="575"/>
        <v/>
      </c>
      <c r="AE2942" s="3" t="str">
        <f t="shared" si="571"/>
        <v/>
      </c>
      <c r="AF2942" s="3"/>
      <c r="AH2942" t="e">
        <f>MATCH(ROUND(M2942,0)&amp;ROUND(N2942,0),樣點!N:N,0)</f>
        <v>#N/A</v>
      </c>
      <c r="AI2942" s="5" t="str">
        <f t="shared" si="572"/>
        <v/>
      </c>
    </row>
    <row r="2943" spans="3:35">
      <c r="C2943" s="246" t="s">
        <v>209</v>
      </c>
      <c r="D2943" s="246" t="s">
        <v>343</v>
      </c>
      <c r="E2943" s="246" t="s">
        <v>344</v>
      </c>
      <c r="F2943" s="246" t="s">
        <v>345</v>
      </c>
      <c r="G2943" s="246">
        <v>2019</v>
      </c>
      <c r="H2943" s="246">
        <v>9</v>
      </c>
      <c r="I2943" s="246">
        <v>23</v>
      </c>
      <c r="J2943" s="246">
        <v>2</v>
      </c>
      <c r="K2943" s="246" t="s">
        <v>346</v>
      </c>
      <c r="L2943" s="246">
        <v>1</v>
      </c>
      <c r="M2943" s="246">
        <v>283109</v>
      </c>
      <c r="N2943" s="246">
        <v>2675631</v>
      </c>
      <c r="O2943" s="246">
        <v>6</v>
      </c>
      <c r="P2943" s="246">
        <v>25</v>
      </c>
      <c r="Q2943" s="246">
        <v>2</v>
      </c>
      <c r="R2943" s="246" t="s">
        <v>43</v>
      </c>
      <c r="S2943" s="246" t="s">
        <v>44</v>
      </c>
      <c r="T2943" s="246" t="s">
        <v>32</v>
      </c>
      <c r="U2943" s="246" t="s">
        <v>4478</v>
      </c>
      <c r="V2943" t="str">
        <f>INDEX(樣區!H:H,MATCH(F2943,樣區!E:E,0))</f>
        <v>4月,6月</v>
      </c>
      <c r="W2943" s="3" t="str">
        <f t="shared" si="564"/>
        <v>Y</v>
      </c>
      <c r="X2943" s="3" t="str">
        <f t="shared" ref="X2943:X3004" si="576">IF(OR(ISBLANK(H2943),ISBLANK(I2943)),"需記錄日期","")</f>
        <v/>
      </c>
      <c r="Y2943" s="3" t="str">
        <f t="shared" ref="Y2943:Y3004" si="577">IF(O2943&gt;9,"時間太晚","")</f>
        <v/>
      </c>
      <c r="Z2943" s="3" t="str">
        <f t="shared" ref="Z2943:Z3004" si="578">IF(ISBLANK(Q2943),"需記錄數量",IF(Q2943&gt;2,"2隻以上，請記為猴群",""))</f>
        <v/>
      </c>
      <c r="AA2943" s="3" t="str">
        <f t="shared" ref="AA2943:AA3004" si="579">IF(OR(Q2943=1,Q2943=2),IF(ISTEXT(R2943),"","需記錄距離"),"")</f>
        <v/>
      </c>
      <c r="AB2943" s="249" t="str">
        <f t="shared" ref="AB2943:AB3004" si="580">IF(S2943="Y",IF(Q2943&lt;&gt;2,"有叫聲應為猴群",""),"")</f>
        <v/>
      </c>
      <c r="AC2943" s="3" t="str">
        <f t="shared" si="570"/>
        <v/>
      </c>
      <c r="AD2943" s="5" t="str">
        <f t="shared" ref="AD2943:AD2992" si="581">IF(ISBLANK(O2943),"需記錄時間",IFERROR(IF((AI2943-TIME(0,5,59))&lt;0,"需計滿6分鐘",""),""))</f>
        <v/>
      </c>
      <c r="AE2943" s="3" t="str">
        <f t="shared" ref="AE2943:AE3004" si="582">IF(COUNTIF(U2943,"*搖樹*")=1,IF(Q2943&lt;&gt;2,"有搖樹行為應為猴群",""),"")</f>
        <v/>
      </c>
      <c r="AF2943" s="3"/>
      <c r="AH2943">
        <f>MATCH(ROUND(M2943,0)&amp;ROUND(N2943,0),樣點!N:N,0)</f>
        <v>1777</v>
      </c>
      <c r="AI2943" s="5">
        <f t="shared" si="572"/>
        <v>7.6388890156522393E-3</v>
      </c>
    </row>
    <row r="2944" spans="3:35">
      <c r="C2944" s="246" t="s">
        <v>209</v>
      </c>
      <c r="D2944" s="246" t="s">
        <v>343</v>
      </c>
      <c r="E2944" s="246" t="s">
        <v>344</v>
      </c>
      <c r="F2944" s="246" t="s">
        <v>345</v>
      </c>
      <c r="G2944" s="246">
        <v>2019</v>
      </c>
      <c r="H2944" s="246">
        <v>9</v>
      </c>
      <c r="I2944" s="246">
        <v>23</v>
      </c>
      <c r="J2944" s="246">
        <v>2</v>
      </c>
      <c r="K2944" s="246" t="s">
        <v>346</v>
      </c>
      <c r="L2944" s="246">
        <v>2</v>
      </c>
      <c r="M2944" s="246">
        <v>283187</v>
      </c>
      <c r="N2944" s="246">
        <v>2675315</v>
      </c>
      <c r="O2944" s="246">
        <v>6</v>
      </c>
      <c r="P2944" s="246">
        <v>36</v>
      </c>
      <c r="Q2944" s="246">
        <v>2</v>
      </c>
      <c r="R2944" s="246" t="s">
        <v>43</v>
      </c>
      <c r="S2944" s="246" t="s">
        <v>44</v>
      </c>
      <c r="T2944" s="246" t="s">
        <v>32</v>
      </c>
      <c r="U2944" s="246" t="s">
        <v>4479</v>
      </c>
      <c r="V2944" t="str">
        <f>INDEX(樣區!H:H,MATCH(F2944,樣區!E:E,0))</f>
        <v>4月,6月</v>
      </c>
      <c r="W2944" s="3" t="str">
        <f t="shared" si="564"/>
        <v>Y</v>
      </c>
      <c r="X2944" s="3" t="str">
        <f t="shared" si="576"/>
        <v/>
      </c>
      <c r="Y2944" s="3" t="str">
        <f t="shared" si="577"/>
        <v/>
      </c>
      <c r="Z2944" s="3" t="str">
        <f t="shared" si="578"/>
        <v/>
      </c>
      <c r="AA2944" s="3" t="str">
        <f t="shared" si="579"/>
        <v/>
      </c>
      <c r="AB2944" s="249" t="str">
        <f t="shared" si="580"/>
        <v/>
      </c>
      <c r="AC2944" s="3" t="str">
        <f t="shared" si="570"/>
        <v/>
      </c>
      <c r="AD2944" s="5" t="str">
        <f t="shared" si="581"/>
        <v/>
      </c>
      <c r="AE2944" s="3" t="str">
        <f t="shared" si="582"/>
        <v/>
      </c>
      <c r="AF2944" s="3"/>
      <c r="AH2944">
        <f>MATCH(ROUND(M2944,0)&amp;ROUND(N2944,0),樣點!N:N,0)</f>
        <v>1778</v>
      </c>
      <c r="AI2944" s="5">
        <f t="shared" si="572"/>
        <v>8.333332953043282E-3</v>
      </c>
    </row>
    <row r="2945" spans="3:35">
      <c r="C2945" s="246" t="s">
        <v>209</v>
      </c>
      <c r="D2945" s="246" t="s">
        <v>343</v>
      </c>
      <c r="E2945" s="246" t="s">
        <v>344</v>
      </c>
      <c r="F2945" s="246" t="s">
        <v>345</v>
      </c>
      <c r="G2945" s="246">
        <v>2019</v>
      </c>
      <c r="H2945" s="246">
        <v>9</v>
      </c>
      <c r="I2945" s="246">
        <v>23</v>
      </c>
      <c r="J2945" s="246">
        <v>2</v>
      </c>
      <c r="K2945" s="246" t="s">
        <v>346</v>
      </c>
      <c r="L2945" s="246">
        <v>3</v>
      </c>
      <c r="M2945" s="246">
        <v>282820</v>
      </c>
      <c r="N2945" s="246">
        <v>2675148</v>
      </c>
      <c r="O2945" s="246">
        <v>6</v>
      </c>
      <c r="P2945" s="246">
        <v>48</v>
      </c>
      <c r="Q2945" s="246">
        <v>2</v>
      </c>
      <c r="R2945" s="246" t="s">
        <v>43</v>
      </c>
      <c r="S2945" s="246" t="s">
        <v>44</v>
      </c>
      <c r="T2945" s="246" t="s">
        <v>32</v>
      </c>
      <c r="U2945" s="246" t="s">
        <v>4480</v>
      </c>
      <c r="V2945" t="str">
        <f>INDEX(樣區!H:H,MATCH(F2945,樣區!E:E,0))</f>
        <v>4月,6月</v>
      </c>
      <c r="W2945" s="3" t="str">
        <f t="shared" si="564"/>
        <v>Y</v>
      </c>
      <c r="X2945" s="3" t="str">
        <f t="shared" si="576"/>
        <v/>
      </c>
      <c r="Y2945" s="3" t="str">
        <f t="shared" si="577"/>
        <v/>
      </c>
      <c r="Z2945" s="3" t="str">
        <f t="shared" si="578"/>
        <v/>
      </c>
      <c r="AA2945" s="3" t="str">
        <f t="shared" si="579"/>
        <v/>
      </c>
      <c r="AB2945" s="249" t="str">
        <f t="shared" si="580"/>
        <v/>
      </c>
      <c r="AC2945" s="3" t="str">
        <f t="shared" si="570"/>
        <v/>
      </c>
      <c r="AD2945" s="5" t="str">
        <f t="shared" si="581"/>
        <v/>
      </c>
      <c r="AE2945" s="3" t="str">
        <f t="shared" si="582"/>
        <v/>
      </c>
      <c r="AF2945" s="3"/>
      <c r="AH2945">
        <f>MATCH(ROUND(M2945,0)&amp;ROUND(N2945,0),樣點!N:N,0)</f>
        <v>1779</v>
      </c>
      <c r="AI2945" s="5">
        <f t="shared" si="572"/>
        <v>8.3333330112509429E-3</v>
      </c>
    </row>
    <row r="2946" spans="3:35">
      <c r="C2946" s="246" t="s">
        <v>209</v>
      </c>
      <c r="D2946" s="246" t="s">
        <v>343</v>
      </c>
      <c r="E2946" s="246" t="s">
        <v>344</v>
      </c>
      <c r="F2946" s="246" t="s">
        <v>345</v>
      </c>
      <c r="G2946" s="246">
        <v>2019</v>
      </c>
      <c r="H2946" s="246">
        <v>9</v>
      </c>
      <c r="I2946" s="246">
        <v>23</v>
      </c>
      <c r="J2946" s="246">
        <v>2</v>
      </c>
      <c r="K2946" s="246" t="s">
        <v>346</v>
      </c>
      <c r="L2946" s="246">
        <v>4</v>
      </c>
      <c r="M2946" s="246">
        <v>282292</v>
      </c>
      <c r="N2946" s="246">
        <v>2674913</v>
      </c>
      <c r="O2946" s="246">
        <v>7</v>
      </c>
      <c r="P2946" s="246">
        <v>0</v>
      </c>
      <c r="Q2946" s="246">
        <v>0</v>
      </c>
      <c r="R2946" s="246"/>
      <c r="S2946" s="246"/>
      <c r="T2946" s="246" t="s">
        <v>32</v>
      </c>
      <c r="U2946" s="246" t="s">
        <v>4481</v>
      </c>
      <c r="V2946" t="str">
        <f>INDEX(樣區!H:H,MATCH(F2946,樣區!E:E,0))</f>
        <v>4月,6月</v>
      </c>
      <c r="W2946" s="3" t="str">
        <f t="shared" ref="W2946:W3004" si="583">IF(ISNUMBER(AH2946),"Y","N")</f>
        <v>Y</v>
      </c>
      <c r="X2946" s="3" t="str">
        <f t="shared" si="576"/>
        <v/>
      </c>
      <c r="Y2946" s="3" t="str">
        <f t="shared" si="577"/>
        <v/>
      </c>
      <c r="Z2946" s="3" t="str">
        <f t="shared" si="578"/>
        <v/>
      </c>
      <c r="AA2946" s="3" t="str">
        <f t="shared" si="579"/>
        <v/>
      </c>
      <c r="AB2946" s="249" t="str">
        <f t="shared" si="580"/>
        <v/>
      </c>
      <c r="AC2946" s="3" t="str">
        <f t="shared" ref="AC2946:AC3004" si="584">IF(ISBLANK(T2946),"需記錄棲地類型",IF(LEN(T2946)&lt;&gt;2,"請填最主要的棲地類型，其餘的可在備注補充說明",""))</f>
        <v/>
      </c>
      <c r="AD2946" s="5" t="str">
        <f t="shared" si="581"/>
        <v/>
      </c>
      <c r="AE2946" s="3" t="str">
        <f t="shared" si="582"/>
        <v/>
      </c>
      <c r="AF2946" s="3"/>
      <c r="AH2946">
        <f>MATCH(ROUND(M2946,0)&amp;ROUND(N2946,0),樣點!N:N,0)</f>
        <v>1780</v>
      </c>
      <c r="AI2946" s="5">
        <f t="shared" ref="AI2946:AI3004" si="585">IF((F2947&amp;J2947)=(F2946&amp;J2946),ABS((DATE(G2947,H2947,I2947)&amp;TIME(O2947,P2947,0))-(DATE(G2946,H2946,I2946)&amp;TIME(O2946,P2946,0))),"")</f>
        <v>6.9444450200535357E-3</v>
      </c>
    </row>
    <row r="2947" spans="3:35">
      <c r="C2947" s="246" t="s">
        <v>209</v>
      </c>
      <c r="D2947" s="246" t="s">
        <v>343</v>
      </c>
      <c r="E2947" s="246" t="s">
        <v>344</v>
      </c>
      <c r="F2947" s="246" t="s">
        <v>345</v>
      </c>
      <c r="G2947" s="246">
        <v>2019</v>
      </c>
      <c r="H2947" s="246">
        <v>9</v>
      </c>
      <c r="I2947" s="246">
        <v>23</v>
      </c>
      <c r="J2947" s="246">
        <v>2</v>
      </c>
      <c r="K2947" s="246" t="s">
        <v>346</v>
      </c>
      <c r="L2947" s="246">
        <v>5</v>
      </c>
      <c r="M2947" s="246">
        <v>281935</v>
      </c>
      <c r="N2947" s="246">
        <v>2674997</v>
      </c>
      <c r="O2947" s="246">
        <v>7</v>
      </c>
      <c r="P2947" s="246">
        <v>10</v>
      </c>
      <c r="Q2947" s="246">
        <v>0</v>
      </c>
      <c r="R2947" s="246"/>
      <c r="S2947" s="246"/>
      <c r="T2947" s="246" t="s">
        <v>32</v>
      </c>
      <c r="U2947" s="246" t="s">
        <v>4482</v>
      </c>
      <c r="V2947" t="str">
        <f>INDEX(樣區!H:H,MATCH(F2947,樣區!E:E,0))</f>
        <v>4月,6月</v>
      </c>
      <c r="W2947" s="3" t="str">
        <f t="shared" si="583"/>
        <v>Y</v>
      </c>
      <c r="X2947" s="3" t="str">
        <f t="shared" si="576"/>
        <v/>
      </c>
      <c r="Y2947" s="3" t="str">
        <f t="shared" si="577"/>
        <v/>
      </c>
      <c r="Z2947" s="3" t="str">
        <f t="shared" si="578"/>
        <v/>
      </c>
      <c r="AA2947" s="3" t="str">
        <f t="shared" si="579"/>
        <v/>
      </c>
      <c r="AB2947" s="249" t="str">
        <f t="shared" si="580"/>
        <v/>
      </c>
      <c r="AC2947" s="3" t="str">
        <f t="shared" si="584"/>
        <v/>
      </c>
      <c r="AD2947" s="5" t="str">
        <f t="shared" si="581"/>
        <v/>
      </c>
      <c r="AE2947" s="3" t="str">
        <f t="shared" si="582"/>
        <v/>
      </c>
      <c r="AF2947" s="3"/>
      <c r="AH2947">
        <f>MATCH(ROUND(M2947,0)&amp;ROUND(N2947,0),樣點!N:N,0)</f>
        <v>1781</v>
      </c>
      <c r="AI2947" s="5">
        <f t="shared" si="585"/>
        <v>8.3333330112509429E-3</v>
      </c>
    </row>
    <row r="2948" spans="3:35">
      <c r="C2948" s="246" t="s">
        <v>209</v>
      </c>
      <c r="D2948" s="246" t="s">
        <v>343</v>
      </c>
      <c r="E2948" s="246" t="s">
        <v>344</v>
      </c>
      <c r="F2948" s="246" t="s">
        <v>345</v>
      </c>
      <c r="G2948" s="246">
        <v>2019</v>
      </c>
      <c r="H2948" s="246">
        <v>9</v>
      </c>
      <c r="I2948" s="246">
        <v>23</v>
      </c>
      <c r="J2948" s="246">
        <v>2</v>
      </c>
      <c r="K2948" s="246" t="s">
        <v>346</v>
      </c>
      <c r="L2948" s="246">
        <v>6</v>
      </c>
      <c r="M2948" s="246">
        <v>281466</v>
      </c>
      <c r="N2948" s="246">
        <v>2675077</v>
      </c>
      <c r="O2948" s="246">
        <v>7</v>
      </c>
      <c r="P2948" s="246">
        <v>22</v>
      </c>
      <c r="Q2948" s="246">
        <v>1</v>
      </c>
      <c r="R2948" s="246" t="s">
        <v>43</v>
      </c>
      <c r="S2948" s="246" t="s">
        <v>90</v>
      </c>
      <c r="T2948" s="246" t="s">
        <v>32</v>
      </c>
      <c r="U2948" s="246" t="s">
        <v>4483</v>
      </c>
      <c r="V2948" t="str">
        <f>INDEX(樣區!H:H,MATCH(F2948,樣區!E:E,0))</f>
        <v>4月,6月</v>
      </c>
      <c r="W2948" s="3" t="str">
        <f t="shared" si="583"/>
        <v>Y</v>
      </c>
      <c r="X2948" s="3" t="str">
        <f t="shared" si="576"/>
        <v/>
      </c>
      <c r="Y2948" s="3" t="str">
        <f t="shared" si="577"/>
        <v/>
      </c>
      <c r="Z2948" s="3" t="str">
        <f t="shared" si="578"/>
        <v/>
      </c>
      <c r="AA2948" s="3" t="str">
        <f t="shared" si="579"/>
        <v/>
      </c>
      <c r="AB2948" s="249" t="str">
        <f t="shared" si="580"/>
        <v/>
      </c>
      <c r="AC2948" s="3" t="str">
        <f t="shared" si="584"/>
        <v/>
      </c>
      <c r="AD2948" s="5" t="str">
        <f t="shared" si="581"/>
        <v/>
      </c>
      <c r="AE2948" s="3" t="str">
        <f t="shared" si="582"/>
        <v/>
      </c>
      <c r="AF2948" s="3"/>
      <c r="AH2948">
        <f>MATCH(ROUND(M2948,0)&amp;ROUND(N2948,0),樣點!N:N,0)</f>
        <v>1782</v>
      </c>
      <c r="AI2948" s="5" t="str">
        <f t="shared" si="585"/>
        <v/>
      </c>
    </row>
    <row r="2949" spans="3:35">
      <c r="C2949" s="246" t="s">
        <v>209</v>
      </c>
      <c r="D2949" s="246" t="s">
        <v>343</v>
      </c>
      <c r="E2949" s="246" t="s">
        <v>347</v>
      </c>
      <c r="F2949" s="246" t="s">
        <v>4537</v>
      </c>
      <c r="G2949" s="246">
        <v>2019</v>
      </c>
      <c r="H2949" s="246">
        <v>9</v>
      </c>
      <c r="I2949" s="246">
        <v>25</v>
      </c>
      <c r="J2949" s="246">
        <v>2</v>
      </c>
      <c r="K2949" s="246" t="s">
        <v>346</v>
      </c>
      <c r="L2949" s="246">
        <v>1</v>
      </c>
      <c r="M2949" s="246">
        <v>286766</v>
      </c>
      <c r="N2949" s="246">
        <v>2674971</v>
      </c>
      <c r="O2949" s="246">
        <v>7</v>
      </c>
      <c r="P2949" s="246">
        <v>15</v>
      </c>
      <c r="Q2949" s="246">
        <v>2</v>
      </c>
      <c r="R2949" s="246" t="s">
        <v>43</v>
      </c>
      <c r="S2949" s="246" t="s">
        <v>44</v>
      </c>
      <c r="T2949" s="246" t="s">
        <v>32</v>
      </c>
      <c r="U2949" s="246" t="s">
        <v>4484</v>
      </c>
      <c r="V2949" t="str">
        <f>INDEX(樣區!H:H,MATCH(F2949,樣區!E:E,0))</f>
        <v>4月,6月</v>
      </c>
      <c r="W2949" s="3" t="str">
        <f t="shared" si="583"/>
        <v>Y</v>
      </c>
      <c r="X2949" s="3" t="str">
        <f t="shared" si="576"/>
        <v/>
      </c>
      <c r="Y2949" s="3" t="str">
        <f t="shared" si="577"/>
        <v/>
      </c>
      <c r="Z2949" s="3" t="str">
        <f t="shared" si="578"/>
        <v/>
      </c>
      <c r="AA2949" s="3" t="str">
        <f t="shared" si="579"/>
        <v/>
      </c>
      <c r="AB2949" s="249" t="str">
        <f t="shared" si="580"/>
        <v/>
      </c>
      <c r="AC2949" s="3" t="str">
        <f t="shared" si="584"/>
        <v/>
      </c>
      <c r="AD2949" s="5" t="str">
        <f t="shared" si="581"/>
        <v/>
      </c>
      <c r="AE2949" s="3" t="str">
        <f t="shared" si="582"/>
        <v/>
      </c>
      <c r="AF2949" s="3"/>
      <c r="AH2949">
        <f>MATCH(ROUND(M2949,0)&amp;ROUND(N2949,0),樣點!N:N,0)</f>
        <v>1783</v>
      </c>
      <c r="AI2949" s="5">
        <f t="shared" si="585"/>
        <v>1.8750000046566129E-2</v>
      </c>
    </row>
    <row r="2950" spans="3:35">
      <c r="C2950" s="246" t="s">
        <v>209</v>
      </c>
      <c r="D2950" s="246" t="s">
        <v>343</v>
      </c>
      <c r="E2950" s="246" t="s">
        <v>347</v>
      </c>
      <c r="F2950" s="246" t="s">
        <v>4537</v>
      </c>
      <c r="G2950" s="246">
        <v>2019</v>
      </c>
      <c r="H2950" s="246">
        <v>9</v>
      </c>
      <c r="I2950" s="246">
        <v>25</v>
      </c>
      <c r="J2950" s="246">
        <v>2</v>
      </c>
      <c r="K2950" s="246" t="s">
        <v>346</v>
      </c>
      <c r="L2950" s="246">
        <v>2</v>
      </c>
      <c r="M2950" s="246">
        <v>284954</v>
      </c>
      <c r="N2950" s="246">
        <v>2675887</v>
      </c>
      <c r="O2950" s="246">
        <v>6</v>
      </c>
      <c r="P2950" s="246">
        <v>48</v>
      </c>
      <c r="Q2950" s="246">
        <v>0</v>
      </c>
      <c r="R2950" s="246"/>
      <c r="S2950" s="246"/>
      <c r="T2950" s="246" t="s">
        <v>32</v>
      </c>
      <c r="U2950" s="246" t="s">
        <v>4485</v>
      </c>
      <c r="V2950" t="str">
        <f>INDEX(樣區!H:H,MATCH(F2950,樣區!E:E,0))</f>
        <v>4月,6月</v>
      </c>
      <c r="W2950" s="3" t="str">
        <f t="shared" si="583"/>
        <v>Y</v>
      </c>
      <c r="X2950" s="3" t="str">
        <f t="shared" si="576"/>
        <v/>
      </c>
      <c r="Y2950" s="3" t="str">
        <f t="shared" si="577"/>
        <v/>
      </c>
      <c r="Z2950" s="3" t="str">
        <f t="shared" si="578"/>
        <v/>
      </c>
      <c r="AA2950" s="3" t="str">
        <f t="shared" si="579"/>
        <v/>
      </c>
      <c r="AB2950" s="249" t="str">
        <f t="shared" si="580"/>
        <v/>
      </c>
      <c r="AC2950" s="3" t="str">
        <f t="shared" si="584"/>
        <v/>
      </c>
      <c r="AD2950" s="5" t="str">
        <f t="shared" si="581"/>
        <v/>
      </c>
      <c r="AE2950" s="3" t="str">
        <f t="shared" si="582"/>
        <v/>
      </c>
      <c r="AF2950" s="3"/>
      <c r="AH2950">
        <f>MATCH(ROUND(M2950,0)&amp;ROUND(N2950,0),樣點!N:N,0)</f>
        <v>1784</v>
      </c>
      <c r="AI2950" s="5">
        <f t="shared" si="585"/>
        <v>8.333332953043282E-3</v>
      </c>
    </row>
    <row r="2951" spans="3:35">
      <c r="C2951" s="246" t="s">
        <v>209</v>
      </c>
      <c r="D2951" s="246" t="s">
        <v>343</v>
      </c>
      <c r="E2951" s="246" t="s">
        <v>347</v>
      </c>
      <c r="F2951" s="246" t="s">
        <v>4537</v>
      </c>
      <c r="G2951" s="246">
        <v>2019</v>
      </c>
      <c r="H2951" s="246">
        <v>9</v>
      </c>
      <c r="I2951" s="246">
        <v>25</v>
      </c>
      <c r="J2951" s="246">
        <v>2</v>
      </c>
      <c r="K2951" s="246" t="s">
        <v>346</v>
      </c>
      <c r="L2951" s="246">
        <v>3</v>
      </c>
      <c r="M2951" s="246">
        <v>284774</v>
      </c>
      <c r="N2951" s="246">
        <v>2675601</v>
      </c>
      <c r="O2951" s="246">
        <v>6</v>
      </c>
      <c r="P2951" s="246">
        <v>36</v>
      </c>
      <c r="Q2951" s="246">
        <v>0</v>
      </c>
      <c r="R2951" s="246"/>
      <c r="S2951" s="246"/>
      <c r="T2951" s="246" t="s">
        <v>32</v>
      </c>
      <c r="U2951" s="246" t="s">
        <v>4486</v>
      </c>
      <c r="V2951" t="str">
        <f>INDEX(樣區!H:H,MATCH(F2951,樣區!E:E,0))</f>
        <v>4月,6月</v>
      </c>
      <c r="W2951" s="3" t="str">
        <f t="shared" si="583"/>
        <v>Y</v>
      </c>
      <c r="X2951" s="3" t="str">
        <f t="shared" si="576"/>
        <v/>
      </c>
      <c r="Y2951" s="3" t="str">
        <f t="shared" si="577"/>
        <v/>
      </c>
      <c r="Z2951" s="3" t="str">
        <f t="shared" si="578"/>
        <v/>
      </c>
      <c r="AA2951" s="3" t="str">
        <f t="shared" si="579"/>
        <v/>
      </c>
      <c r="AB2951" s="249" t="str">
        <f t="shared" si="580"/>
        <v/>
      </c>
      <c r="AC2951" s="3" t="str">
        <f t="shared" si="584"/>
        <v/>
      </c>
      <c r="AD2951" s="5" t="str">
        <f t="shared" si="581"/>
        <v/>
      </c>
      <c r="AE2951" s="3" t="str">
        <f t="shared" si="582"/>
        <v/>
      </c>
      <c r="AF2951" s="3"/>
      <c r="AH2951">
        <f>MATCH(ROUND(M2951,0)&amp;ROUND(N2951,0),樣點!N:N,0)</f>
        <v>1785</v>
      </c>
      <c r="AI2951" s="5">
        <f t="shared" si="585"/>
        <v>1.4583334035705775E-2</v>
      </c>
    </row>
    <row r="2952" spans="3:35">
      <c r="C2952" s="246" t="s">
        <v>209</v>
      </c>
      <c r="D2952" s="246" t="s">
        <v>343</v>
      </c>
      <c r="E2952" s="246" t="s">
        <v>347</v>
      </c>
      <c r="F2952" s="246" t="s">
        <v>4537</v>
      </c>
      <c r="G2952" s="246">
        <v>2019</v>
      </c>
      <c r="H2952" s="246">
        <v>9</v>
      </c>
      <c r="I2952" s="246">
        <v>25</v>
      </c>
      <c r="J2952" s="246">
        <v>2</v>
      </c>
      <c r="K2952" s="246" t="s">
        <v>346</v>
      </c>
      <c r="L2952" s="246">
        <v>4</v>
      </c>
      <c r="M2952" s="246">
        <v>284402</v>
      </c>
      <c r="N2952" s="246">
        <v>2675787</v>
      </c>
      <c r="O2952" s="246">
        <v>6</v>
      </c>
      <c r="P2952" s="246">
        <v>15</v>
      </c>
      <c r="Q2952" s="246">
        <v>1</v>
      </c>
      <c r="R2952" s="246" t="s">
        <v>89</v>
      </c>
      <c r="S2952" s="246" t="s">
        <v>90</v>
      </c>
      <c r="T2952" s="246" t="s">
        <v>32</v>
      </c>
      <c r="U2952" s="246" t="s">
        <v>4487</v>
      </c>
      <c r="V2952" t="str">
        <f>INDEX(樣區!H:H,MATCH(F2952,樣區!E:E,0))</f>
        <v>4月,6月</v>
      </c>
      <c r="W2952" s="3" t="str">
        <f t="shared" si="583"/>
        <v>Y</v>
      </c>
      <c r="X2952" s="3" t="str">
        <f t="shared" si="576"/>
        <v/>
      </c>
      <c r="Y2952" s="3" t="str">
        <f t="shared" si="577"/>
        <v/>
      </c>
      <c r="Z2952" s="3" t="str">
        <f t="shared" si="578"/>
        <v/>
      </c>
      <c r="AA2952" s="3" t="str">
        <f t="shared" si="579"/>
        <v/>
      </c>
      <c r="AB2952" s="249" t="str">
        <f t="shared" si="580"/>
        <v/>
      </c>
      <c r="AC2952" s="3" t="str">
        <f t="shared" si="584"/>
        <v/>
      </c>
      <c r="AD2952" s="5" t="str">
        <f t="shared" si="581"/>
        <v/>
      </c>
      <c r="AE2952" s="3" t="str">
        <f t="shared" si="582"/>
        <v/>
      </c>
      <c r="AF2952" s="3"/>
      <c r="AH2952">
        <f>MATCH(ROUND(M2952,0)&amp;ROUND(N2952,0),樣點!N:N,0)</f>
        <v>1786</v>
      </c>
      <c r="AI2952" s="5">
        <f t="shared" si="585"/>
        <v>6.9444450200535357E-3</v>
      </c>
    </row>
    <row r="2953" spans="3:35">
      <c r="C2953" s="246" t="s">
        <v>209</v>
      </c>
      <c r="D2953" s="246" t="s">
        <v>343</v>
      </c>
      <c r="E2953" s="246" t="s">
        <v>347</v>
      </c>
      <c r="F2953" s="246" t="s">
        <v>4537</v>
      </c>
      <c r="G2953" s="246">
        <v>2019</v>
      </c>
      <c r="H2953" s="246">
        <v>9</v>
      </c>
      <c r="I2953" s="246">
        <v>25</v>
      </c>
      <c r="J2953" s="246">
        <v>2</v>
      </c>
      <c r="K2953" s="246" t="s">
        <v>346</v>
      </c>
      <c r="L2953" s="246">
        <v>5</v>
      </c>
      <c r="M2953" s="246">
        <v>284098</v>
      </c>
      <c r="N2953" s="246">
        <v>2675712</v>
      </c>
      <c r="O2953" s="246">
        <v>6</v>
      </c>
      <c r="P2953" s="246">
        <v>25</v>
      </c>
      <c r="Q2953" s="246">
        <v>2</v>
      </c>
      <c r="R2953" s="246" t="s">
        <v>43</v>
      </c>
      <c r="S2953" s="246" t="s">
        <v>44</v>
      </c>
      <c r="T2953" s="246" t="s">
        <v>32</v>
      </c>
      <c r="U2953" s="246" t="s">
        <v>4488</v>
      </c>
      <c r="V2953" t="str">
        <f>INDEX(樣區!H:H,MATCH(F2953,樣區!E:E,0))</f>
        <v>4月,6月</v>
      </c>
      <c r="W2953" s="3" t="str">
        <f t="shared" si="583"/>
        <v>Y</v>
      </c>
      <c r="X2953" s="3" t="str">
        <f t="shared" si="576"/>
        <v/>
      </c>
      <c r="Y2953" s="3" t="str">
        <f t="shared" si="577"/>
        <v/>
      </c>
      <c r="Z2953" s="3" t="str">
        <f t="shared" si="578"/>
        <v/>
      </c>
      <c r="AA2953" s="3" t="str">
        <f t="shared" si="579"/>
        <v/>
      </c>
      <c r="AB2953" s="249" t="str">
        <f t="shared" si="580"/>
        <v/>
      </c>
      <c r="AC2953" s="3" t="str">
        <f t="shared" si="584"/>
        <v/>
      </c>
      <c r="AD2953" s="5" t="str">
        <f t="shared" si="581"/>
        <v/>
      </c>
      <c r="AE2953" s="3" t="str">
        <f t="shared" si="582"/>
        <v/>
      </c>
      <c r="AF2953" s="3"/>
      <c r="AH2953">
        <f>MATCH(ROUND(M2953,0)&amp;ROUND(N2953,0),樣點!N:N,0)</f>
        <v>1787</v>
      </c>
      <c r="AI2953" s="5">
        <f t="shared" si="585"/>
        <v>2.4305554979946464E-2</v>
      </c>
    </row>
    <row r="2954" spans="3:35">
      <c r="C2954" s="246" t="s">
        <v>209</v>
      </c>
      <c r="D2954" s="246" t="s">
        <v>343</v>
      </c>
      <c r="E2954" s="246" t="s">
        <v>347</v>
      </c>
      <c r="F2954" s="246" t="s">
        <v>4537</v>
      </c>
      <c r="G2954" s="246">
        <v>2019</v>
      </c>
      <c r="H2954" s="246">
        <v>9</v>
      </c>
      <c r="I2954" s="246">
        <v>25</v>
      </c>
      <c r="J2954" s="246">
        <v>2</v>
      </c>
      <c r="K2954" s="246" t="s">
        <v>346</v>
      </c>
      <c r="L2954" s="246">
        <v>6</v>
      </c>
      <c r="M2954" s="246">
        <v>285145</v>
      </c>
      <c r="N2954" s="246">
        <v>2676070</v>
      </c>
      <c r="O2954" s="246">
        <v>7</v>
      </c>
      <c r="P2954" s="246">
        <v>0</v>
      </c>
      <c r="Q2954" s="246">
        <v>1</v>
      </c>
      <c r="R2954" s="246" t="s">
        <v>43</v>
      </c>
      <c r="S2954" s="246" t="s">
        <v>90</v>
      </c>
      <c r="T2954" s="246" t="s">
        <v>32</v>
      </c>
      <c r="U2954" s="246" t="s">
        <v>4489</v>
      </c>
      <c r="V2954" t="str">
        <f>INDEX(樣區!H:H,MATCH(F2954,樣區!E:E,0))</f>
        <v>4月,6月</v>
      </c>
      <c r="W2954" s="3" t="str">
        <f t="shared" si="583"/>
        <v>Y</v>
      </c>
      <c r="X2954" s="3" t="str">
        <f t="shared" si="576"/>
        <v/>
      </c>
      <c r="Y2954" s="3" t="str">
        <f t="shared" si="577"/>
        <v/>
      </c>
      <c r="Z2954" s="3" t="str">
        <f t="shared" si="578"/>
        <v/>
      </c>
      <c r="AA2954" s="3" t="str">
        <f t="shared" si="579"/>
        <v/>
      </c>
      <c r="AB2954" s="249" t="str">
        <f t="shared" si="580"/>
        <v/>
      </c>
      <c r="AC2954" s="3" t="str">
        <f t="shared" si="584"/>
        <v/>
      </c>
      <c r="AD2954" s="5" t="str">
        <f t="shared" si="581"/>
        <v/>
      </c>
      <c r="AE2954" s="3" t="str">
        <f t="shared" si="582"/>
        <v/>
      </c>
      <c r="AF2954" s="3"/>
      <c r="AH2954">
        <f>MATCH(ROUND(M2954,0)&amp;ROUND(N2954,0),樣點!N:N,0)</f>
        <v>1788</v>
      </c>
      <c r="AI2954" s="5" t="str">
        <f t="shared" si="585"/>
        <v/>
      </c>
    </row>
    <row r="2955" spans="3:35">
      <c r="C2955" s="246" t="s">
        <v>209</v>
      </c>
      <c r="D2955" s="246" t="s">
        <v>343</v>
      </c>
      <c r="E2955" s="246" t="s">
        <v>349</v>
      </c>
      <c r="F2955" s="246" t="s">
        <v>4539</v>
      </c>
      <c r="G2955" s="246">
        <v>2019</v>
      </c>
      <c r="H2955" s="246">
        <v>9</v>
      </c>
      <c r="I2955" s="246">
        <v>27</v>
      </c>
      <c r="J2955" s="246">
        <v>2</v>
      </c>
      <c r="K2955" s="246" t="s">
        <v>346</v>
      </c>
      <c r="L2955" s="246">
        <v>1</v>
      </c>
      <c r="M2955" s="246">
        <v>289179</v>
      </c>
      <c r="N2955" s="246">
        <v>2675387</v>
      </c>
      <c r="O2955" s="246">
        <v>6</v>
      </c>
      <c r="P2955" s="246">
        <v>15</v>
      </c>
      <c r="Q2955" s="246">
        <v>0</v>
      </c>
      <c r="R2955" s="246"/>
      <c r="S2955" s="246"/>
      <c r="T2955" s="246" t="s">
        <v>32</v>
      </c>
      <c r="U2955" s="246" t="s">
        <v>4490</v>
      </c>
      <c r="V2955" t="str">
        <f>INDEX(樣區!H:H,MATCH(F2955,樣區!E:E,0))</f>
        <v>4月,6月</v>
      </c>
      <c r="W2955" s="3" t="str">
        <f t="shared" si="583"/>
        <v>Y</v>
      </c>
      <c r="X2955" s="3" t="str">
        <f t="shared" si="576"/>
        <v/>
      </c>
      <c r="Y2955" s="3" t="str">
        <f t="shared" si="577"/>
        <v/>
      </c>
      <c r="Z2955" s="3" t="str">
        <f t="shared" si="578"/>
        <v/>
      </c>
      <c r="AA2955" s="3" t="str">
        <f t="shared" si="579"/>
        <v/>
      </c>
      <c r="AB2955" s="249" t="str">
        <f t="shared" si="580"/>
        <v/>
      </c>
      <c r="AC2955" s="3" t="str">
        <f t="shared" si="584"/>
        <v/>
      </c>
      <c r="AD2955" s="5" t="str">
        <f t="shared" si="581"/>
        <v/>
      </c>
      <c r="AE2955" s="3" t="str">
        <f t="shared" si="582"/>
        <v/>
      </c>
      <c r="AF2955" s="3"/>
      <c r="AH2955">
        <f>MATCH(ROUND(M2955,0)&amp;ROUND(N2955,0),樣點!N:N,0)</f>
        <v>1789</v>
      </c>
      <c r="AI2955" s="5">
        <f t="shared" si="585"/>
        <v>7.6388890156522393E-3</v>
      </c>
    </row>
    <row r="2956" spans="3:35">
      <c r="C2956" s="246" t="s">
        <v>209</v>
      </c>
      <c r="D2956" s="246" t="s">
        <v>343</v>
      </c>
      <c r="E2956" s="246" t="s">
        <v>349</v>
      </c>
      <c r="F2956" s="246" t="s">
        <v>4539</v>
      </c>
      <c r="G2956" s="246">
        <v>2019</v>
      </c>
      <c r="H2956" s="246">
        <v>9</v>
      </c>
      <c r="I2956" s="246">
        <v>27</v>
      </c>
      <c r="J2956" s="246">
        <v>2</v>
      </c>
      <c r="K2956" s="246" t="s">
        <v>346</v>
      </c>
      <c r="L2956" s="246">
        <v>2</v>
      </c>
      <c r="M2956" s="246">
        <v>289587</v>
      </c>
      <c r="N2956" s="246">
        <v>2675261</v>
      </c>
      <c r="O2956" s="246">
        <v>6</v>
      </c>
      <c r="P2956" s="246">
        <v>26</v>
      </c>
      <c r="Q2956" s="246">
        <v>0</v>
      </c>
      <c r="R2956" s="246"/>
      <c r="S2956" s="246"/>
      <c r="T2956" s="246" t="s">
        <v>32</v>
      </c>
      <c r="U2956" s="246" t="s">
        <v>4491</v>
      </c>
      <c r="V2956" t="str">
        <f>INDEX(樣區!H:H,MATCH(F2956,樣區!E:E,0))</f>
        <v>4月,6月</v>
      </c>
      <c r="W2956" s="3" t="str">
        <f t="shared" si="583"/>
        <v>Y</v>
      </c>
      <c r="X2956" s="3" t="str">
        <f t="shared" si="576"/>
        <v/>
      </c>
      <c r="Y2956" s="3" t="str">
        <f t="shared" si="577"/>
        <v/>
      </c>
      <c r="Z2956" s="3" t="str">
        <f t="shared" si="578"/>
        <v/>
      </c>
      <c r="AA2956" s="3" t="str">
        <f t="shared" si="579"/>
        <v/>
      </c>
      <c r="AB2956" s="249" t="str">
        <f t="shared" si="580"/>
        <v/>
      </c>
      <c r="AC2956" s="3" t="str">
        <f t="shared" si="584"/>
        <v/>
      </c>
      <c r="AD2956" s="5" t="str">
        <f t="shared" si="581"/>
        <v/>
      </c>
      <c r="AE2956" s="3" t="str">
        <f t="shared" si="582"/>
        <v/>
      </c>
      <c r="AF2956" s="3"/>
      <c r="AH2956">
        <f>MATCH(ROUND(M2956,0)&amp;ROUND(N2956,0),樣點!N:N,0)</f>
        <v>1790</v>
      </c>
      <c r="AI2956" s="5">
        <f t="shared" si="585"/>
        <v>6.2499999767169356E-3</v>
      </c>
    </row>
    <row r="2957" spans="3:35">
      <c r="C2957" s="246" t="s">
        <v>209</v>
      </c>
      <c r="D2957" s="246" t="s">
        <v>343</v>
      </c>
      <c r="E2957" s="246" t="s">
        <v>349</v>
      </c>
      <c r="F2957" s="246" t="s">
        <v>4539</v>
      </c>
      <c r="G2957" s="246">
        <v>2019</v>
      </c>
      <c r="H2957" s="246">
        <v>9</v>
      </c>
      <c r="I2957" s="246">
        <v>27</v>
      </c>
      <c r="J2957" s="246">
        <v>2</v>
      </c>
      <c r="K2957" s="246" t="s">
        <v>346</v>
      </c>
      <c r="L2957" s="246">
        <v>3</v>
      </c>
      <c r="M2957" s="246">
        <v>289884</v>
      </c>
      <c r="N2957" s="246">
        <v>2675386</v>
      </c>
      <c r="O2957" s="246">
        <v>6</v>
      </c>
      <c r="P2957" s="246">
        <v>35</v>
      </c>
      <c r="Q2957" s="246">
        <v>2</v>
      </c>
      <c r="R2957" s="246" t="s">
        <v>43</v>
      </c>
      <c r="S2957" s="246" t="s">
        <v>44</v>
      </c>
      <c r="T2957" s="246" t="s">
        <v>32</v>
      </c>
      <c r="U2957" s="246" t="s">
        <v>4492</v>
      </c>
      <c r="V2957" t="str">
        <f>INDEX(樣區!H:H,MATCH(F2957,樣區!E:E,0))</f>
        <v>4月,6月</v>
      </c>
      <c r="W2957" s="3" t="str">
        <f t="shared" si="583"/>
        <v>Y</v>
      </c>
      <c r="X2957" s="3" t="str">
        <f t="shared" si="576"/>
        <v/>
      </c>
      <c r="Y2957" s="3" t="str">
        <f t="shared" si="577"/>
        <v/>
      </c>
      <c r="Z2957" s="3" t="str">
        <f t="shared" si="578"/>
        <v/>
      </c>
      <c r="AA2957" s="3" t="str">
        <f t="shared" si="579"/>
        <v/>
      </c>
      <c r="AB2957" s="249" t="str">
        <f t="shared" si="580"/>
        <v/>
      </c>
      <c r="AC2957" s="3" t="str">
        <f t="shared" si="584"/>
        <v/>
      </c>
      <c r="AD2957" s="5" t="str">
        <f t="shared" si="581"/>
        <v/>
      </c>
      <c r="AE2957" s="3" t="str">
        <f t="shared" si="582"/>
        <v/>
      </c>
      <c r="AF2957" s="3"/>
      <c r="AH2957">
        <f>MATCH(ROUND(M2957,0)&amp;ROUND(N2957,0),樣點!N:N,0)</f>
        <v>1791</v>
      </c>
      <c r="AI2957" s="5">
        <f t="shared" si="585"/>
        <v>7.6388890156522393E-3</v>
      </c>
    </row>
    <row r="2958" spans="3:35">
      <c r="C2958" s="246" t="s">
        <v>209</v>
      </c>
      <c r="D2958" s="246" t="s">
        <v>343</v>
      </c>
      <c r="E2958" s="246" t="s">
        <v>349</v>
      </c>
      <c r="F2958" s="246" t="s">
        <v>4539</v>
      </c>
      <c r="G2958" s="246">
        <v>2019</v>
      </c>
      <c r="H2958" s="246">
        <v>9</v>
      </c>
      <c r="I2958" s="246">
        <v>27</v>
      </c>
      <c r="J2958" s="246">
        <v>2</v>
      </c>
      <c r="K2958" s="246" t="s">
        <v>346</v>
      </c>
      <c r="L2958" s="246">
        <v>4</v>
      </c>
      <c r="M2958" s="246">
        <v>289993</v>
      </c>
      <c r="N2958" s="246">
        <v>2675194</v>
      </c>
      <c r="O2958" s="246">
        <v>6</v>
      </c>
      <c r="P2958" s="246">
        <v>46</v>
      </c>
      <c r="Q2958" s="246">
        <v>0</v>
      </c>
      <c r="R2958" s="246"/>
      <c r="S2958" s="246"/>
      <c r="T2958" s="246" t="s">
        <v>32</v>
      </c>
      <c r="U2958" s="246" t="s">
        <v>4493</v>
      </c>
      <c r="V2958" t="str">
        <f>INDEX(樣區!H:H,MATCH(F2958,樣區!E:E,0))</f>
        <v>4月,6月</v>
      </c>
      <c r="W2958" s="3" t="str">
        <f t="shared" si="583"/>
        <v>Y</v>
      </c>
      <c r="X2958" s="3" t="str">
        <f t="shared" si="576"/>
        <v/>
      </c>
      <c r="Y2958" s="3" t="str">
        <f t="shared" si="577"/>
        <v/>
      </c>
      <c r="Z2958" s="3" t="str">
        <f t="shared" si="578"/>
        <v/>
      </c>
      <c r="AA2958" s="3" t="str">
        <f t="shared" si="579"/>
        <v/>
      </c>
      <c r="AB2958" s="249" t="str">
        <f t="shared" si="580"/>
        <v/>
      </c>
      <c r="AC2958" s="3" t="str">
        <f t="shared" si="584"/>
        <v/>
      </c>
      <c r="AD2958" s="5" t="str">
        <f t="shared" si="581"/>
        <v/>
      </c>
      <c r="AE2958" s="3" t="str">
        <f t="shared" si="582"/>
        <v/>
      </c>
      <c r="AF2958" s="3"/>
      <c r="AH2958">
        <f>MATCH(ROUND(M2958,0)&amp;ROUND(N2958,0),樣點!N:N,0)</f>
        <v>1792</v>
      </c>
      <c r="AI2958" s="5">
        <f t="shared" si="585"/>
        <v>7.6388890156522393E-3</v>
      </c>
    </row>
    <row r="2959" spans="3:35">
      <c r="C2959" s="246" t="s">
        <v>209</v>
      </c>
      <c r="D2959" s="246" t="s">
        <v>343</v>
      </c>
      <c r="E2959" s="246" t="s">
        <v>349</v>
      </c>
      <c r="F2959" s="246" t="s">
        <v>4539</v>
      </c>
      <c r="G2959" s="246">
        <v>2019</v>
      </c>
      <c r="H2959" s="246">
        <v>9</v>
      </c>
      <c r="I2959" s="246">
        <v>27</v>
      </c>
      <c r="J2959" s="246">
        <v>2</v>
      </c>
      <c r="K2959" s="246" t="s">
        <v>346</v>
      </c>
      <c r="L2959" s="246">
        <v>5</v>
      </c>
      <c r="M2959" s="246">
        <v>290697</v>
      </c>
      <c r="N2959" s="246">
        <v>2675197</v>
      </c>
      <c r="O2959" s="246">
        <v>6</v>
      </c>
      <c r="P2959" s="246">
        <v>57</v>
      </c>
      <c r="Q2959" s="246">
        <v>0</v>
      </c>
      <c r="R2959" s="246"/>
      <c r="S2959" s="246"/>
      <c r="T2959" s="246" t="s">
        <v>32</v>
      </c>
      <c r="U2959" s="246" t="s">
        <v>4494</v>
      </c>
      <c r="V2959" t="str">
        <f>INDEX(樣區!H:H,MATCH(F2959,樣區!E:E,0))</f>
        <v>4月,6月</v>
      </c>
      <c r="W2959" s="3" t="str">
        <f t="shared" si="583"/>
        <v>Y</v>
      </c>
      <c r="X2959" s="3" t="str">
        <f t="shared" si="576"/>
        <v/>
      </c>
      <c r="Y2959" s="3" t="str">
        <f t="shared" si="577"/>
        <v/>
      </c>
      <c r="Z2959" s="3" t="str">
        <f t="shared" si="578"/>
        <v/>
      </c>
      <c r="AA2959" s="3" t="str">
        <f t="shared" si="579"/>
        <v/>
      </c>
      <c r="AB2959" s="249" t="str">
        <f t="shared" si="580"/>
        <v/>
      </c>
      <c r="AC2959" s="3" t="str">
        <f t="shared" si="584"/>
        <v/>
      </c>
      <c r="AD2959" s="5" t="str">
        <f t="shared" si="581"/>
        <v/>
      </c>
      <c r="AE2959" s="3" t="str">
        <f t="shared" si="582"/>
        <v/>
      </c>
      <c r="AF2959" s="3"/>
      <c r="AH2959">
        <f>MATCH(ROUND(M2959,0)&amp;ROUND(N2959,0),樣點!N:N,0)</f>
        <v>1793</v>
      </c>
      <c r="AI2959" s="5">
        <f t="shared" si="585"/>
        <v>9.0277779963798821E-3</v>
      </c>
    </row>
    <row r="2960" spans="3:35">
      <c r="C2960" s="246" t="s">
        <v>209</v>
      </c>
      <c r="D2960" s="246" t="s">
        <v>343</v>
      </c>
      <c r="E2960" s="246" t="s">
        <v>349</v>
      </c>
      <c r="F2960" s="246" t="s">
        <v>4539</v>
      </c>
      <c r="G2960" s="246">
        <v>2019</v>
      </c>
      <c r="H2960" s="246">
        <v>9</v>
      </c>
      <c r="I2960" s="246">
        <v>27</v>
      </c>
      <c r="J2960" s="246">
        <v>2</v>
      </c>
      <c r="K2960" s="246" t="s">
        <v>346</v>
      </c>
      <c r="L2960" s="246">
        <v>6</v>
      </c>
      <c r="M2960" s="246">
        <v>290929</v>
      </c>
      <c r="N2960" s="246">
        <v>2675089</v>
      </c>
      <c r="O2960" s="246">
        <v>7</v>
      </c>
      <c r="P2960" s="246">
        <v>10</v>
      </c>
      <c r="Q2960" s="246">
        <v>0</v>
      </c>
      <c r="R2960" s="246"/>
      <c r="S2960" s="246"/>
      <c r="T2960" s="246" t="s">
        <v>32</v>
      </c>
      <c r="U2960" s="246" t="s">
        <v>4495</v>
      </c>
      <c r="V2960" t="str">
        <f>INDEX(樣區!H:H,MATCH(F2960,樣區!E:E,0))</f>
        <v>4月,6月</v>
      </c>
      <c r="W2960" s="3" t="str">
        <f t="shared" si="583"/>
        <v>Y</v>
      </c>
      <c r="X2960" s="3" t="str">
        <f t="shared" si="576"/>
        <v/>
      </c>
      <c r="Y2960" s="3" t="str">
        <f t="shared" si="577"/>
        <v/>
      </c>
      <c r="Z2960" s="3" t="str">
        <f t="shared" si="578"/>
        <v/>
      </c>
      <c r="AA2960" s="3" t="str">
        <f t="shared" si="579"/>
        <v/>
      </c>
      <c r="AB2960" s="249" t="str">
        <f t="shared" si="580"/>
        <v/>
      </c>
      <c r="AC2960" s="3" t="str">
        <f t="shared" si="584"/>
        <v/>
      </c>
      <c r="AD2960" s="5" t="str">
        <f t="shared" si="581"/>
        <v/>
      </c>
      <c r="AE2960" s="3" t="str">
        <f t="shared" si="582"/>
        <v/>
      </c>
      <c r="AF2960" s="3"/>
      <c r="AH2960">
        <f>MATCH(ROUND(M2960,0)&amp;ROUND(N2960,0),樣點!N:N,0)</f>
        <v>1794</v>
      </c>
      <c r="AI2960" s="5">
        <f t="shared" si="585"/>
        <v>1.0416665987577289E-2</v>
      </c>
    </row>
    <row r="2961" spans="3:35">
      <c r="C2961" s="246" t="s">
        <v>209</v>
      </c>
      <c r="D2961" s="246" t="s">
        <v>343</v>
      </c>
      <c r="E2961" s="246" t="s">
        <v>349</v>
      </c>
      <c r="F2961" s="246" t="s">
        <v>4539</v>
      </c>
      <c r="G2961" s="246">
        <v>2019</v>
      </c>
      <c r="H2961" s="246">
        <v>9</v>
      </c>
      <c r="I2961" s="246">
        <v>27</v>
      </c>
      <c r="J2961" s="246">
        <v>2</v>
      </c>
      <c r="K2961" s="246" t="s">
        <v>346</v>
      </c>
      <c r="L2961" s="246">
        <v>7</v>
      </c>
      <c r="M2961" s="246">
        <v>290300</v>
      </c>
      <c r="N2961" s="246">
        <v>2675088</v>
      </c>
      <c r="O2961" s="246">
        <v>7</v>
      </c>
      <c r="P2961" s="246">
        <v>25</v>
      </c>
      <c r="Q2961" s="246">
        <v>0</v>
      </c>
      <c r="R2961" s="246"/>
      <c r="S2961" s="246"/>
      <c r="T2961" s="246" t="s">
        <v>32</v>
      </c>
      <c r="U2961" s="246" t="s">
        <v>4496</v>
      </c>
      <c r="V2961" t="str">
        <f>INDEX(樣區!H:H,MATCH(F2961,樣區!E:E,0))</f>
        <v>4月,6月</v>
      </c>
      <c r="W2961" s="3" t="str">
        <f t="shared" si="583"/>
        <v>Y</v>
      </c>
      <c r="X2961" s="3" t="str">
        <f t="shared" si="576"/>
        <v/>
      </c>
      <c r="Y2961" s="3" t="str">
        <f t="shared" si="577"/>
        <v/>
      </c>
      <c r="Z2961" s="3" t="str">
        <f t="shared" si="578"/>
        <v/>
      </c>
      <c r="AA2961" s="3" t="str">
        <f t="shared" si="579"/>
        <v/>
      </c>
      <c r="AB2961" s="249" t="str">
        <f t="shared" si="580"/>
        <v/>
      </c>
      <c r="AC2961" s="3" t="str">
        <f t="shared" si="584"/>
        <v/>
      </c>
      <c r="AD2961" s="5" t="str">
        <f t="shared" si="581"/>
        <v/>
      </c>
      <c r="AE2961" s="3" t="str">
        <f t="shared" si="582"/>
        <v/>
      </c>
      <c r="AF2961" s="3"/>
      <c r="AH2961">
        <f>MATCH(ROUND(M2961,0)&amp;ROUND(N2961,0),樣點!N:N,0)</f>
        <v>1795</v>
      </c>
      <c r="AI2961" s="5">
        <f t="shared" si="585"/>
        <v>1.0416666977107525E-2</v>
      </c>
    </row>
    <row r="2962" spans="3:35">
      <c r="C2962" s="246" t="s">
        <v>209</v>
      </c>
      <c r="D2962" s="246" t="s">
        <v>343</v>
      </c>
      <c r="E2962" s="246" t="s">
        <v>349</v>
      </c>
      <c r="F2962" s="246" t="s">
        <v>4539</v>
      </c>
      <c r="G2962" s="246">
        <v>2019</v>
      </c>
      <c r="H2962" s="246">
        <v>9</v>
      </c>
      <c r="I2962" s="246">
        <v>27</v>
      </c>
      <c r="J2962" s="246">
        <v>2</v>
      </c>
      <c r="K2962" s="246" t="s">
        <v>346</v>
      </c>
      <c r="L2962" s="246">
        <v>8</v>
      </c>
      <c r="M2962" s="246">
        <v>289584</v>
      </c>
      <c r="N2962" s="246">
        <v>2674829</v>
      </c>
      <c r="O2962" s="246">
        <v>7</v>
      </c>
      <c r="P2962" s="246">
        <v>40</v>
      </c>
      <c r="Q2962" s="246">
        <v>2</v>
      </c>
      <c r="R2962" s="246" t="s">
        <v>43</v>
      </c>
      <c r="S2962" s="246" t="s">
        <v>44</v>
      </c>
      <c r="T2962" s="246" t="s">
        <v>32</v>
      </c>
      <c r="U2962" s="246" t="s">
        <v>4497</v>
      </c>
      <c r="V2962" t="str">
        <f>INDEX(樣區!H:H,MATCH(F2962,樣區!E:E,0))</f>
        <v>4月,6月</v>
      </c>
      <c r="W2962" s="3" t="str">
        <f t="shared" si="583"/>
        <v>Y</v>
      </c>
      <c r="X2962" s="3" t="str">
        <f t="shared" si="576"/>
        <v/>
      </c>
      <c r="Y2962" s="3" t="str">
        <f t="shared" si="577"/>
        <v/>
      </c>
      <c r="Z2962" s="3" t="str">
        <f t="shared" si="578"/>
        <v/>
      </c>
      <c r="AA2962" s="3" t="str">
        <f t="shared" si="579"/>
        <v/>
      </c>
      <c r="AB2962" s="249" t="str">
        <f t="shared" si="580"/>
        <v/>
      </c>
      <c r="AC2962" s="3" t="str">
        <f t="shared" si="584"/>
        <v/>
      </c>
      <c r="AD2962" s="5" t="str">
        <f t="shared" si="581"/>
        <v/>
      </c>
      <c r="AE2962" s="3" t="str">
        <f t="shared" si="582"/>
        <v/>
      </c>
      <c r="AF2962" s="3"/>
      <c r="AH2962">
        <f>MATCH(ROUND(M2962,0)&amp;ROUND(N2962,0),樣點!N:N,0)</f>
        <v>1796</v>
      </c>
      <c r="AI2962" s="5">
        <f t="shared" si="585"/>
        <v>6.9444440305233002E-3</v>
      </c>
    </row>
    <row r="2963" spans="3:35">
      <c r="C2963" s="246" t="s">
        <v>209</v>
      </c>
      <c r="D2963" s="246" t="s">
        <v>343</v>
      </c>
      <c r="E2963" s="246" t="s">
        <v>349</v>
      </c>
      <c r="F2963" s="246" t="s">
        <v>4539</v>
      </c>
      <c r="G2963" s="246">
        <v>2019</v>
      </c>
      <c r="H2963" s="246">
        <v>9</v>
      </c>
      <c r="I2963" s="246">
        <v>27</v>
      </c>
      <c r="J2963" s="246">
        <v>2</v>
      </c>
      <c r="K2963" s="246" t="s">
        <v>346</v>
      </c>
      <c r="L2963" s="246">
        <v>9</v>
      </c>
      <c r="M2963" s="246">
        <v>289025</v>
      </c>
      <c r="N2963" s="246">
        <v>2674479</v>
      </c>
      <c r="O2963" s="246">
        <v>7</v>
      </c>
      <c r="P2963" s="246">
        <v>50</v>
      </c>
      <c r="Q2963" s="246">
        <v>0</v>
      </c>
      <c r="R2963" s="246"/>
      <c r="S2963" s="246"/>
      <c r="T2963" s="246" t="s">
        <v>32</v>
      </c>
      <c r="U2963" s="246" t="s">
        <v>4498</v>
      </c>
      <c r="V2963" t="str">
        <f>INDEX(樣區!H:H,MATCH(F2963,樣區!E:E,0))</f>
        <v>4月,6月</v>
      </c>
      <c r="W2963" s="3" t="str">
        <f t="shared" si="583"/>
        <v>Y</v>
      </c>
      <c r="X2963" s="3" t="str">
        <f t="shared" si="576"/>
        <v/>
      </c>
      <c r="Y2963" s="3" t="str">
        <f t="shared" si="577"/>
        <v/>
      </c>
      <c r="Z2963" s="3" t="str">
        <f t="shared" si="578"/>
        <v/>
      </c>
      <c r="AA2963" s="3" t="str">
        <f t="shared" si="579"/>
        <v/>
      </c>
      <c r="AB2963" s="249" t="str">
        <f t="shared" si="580"/>
        <v/>
      </c>
      <c r="AC2963" s="3" t="str">
        <f t="shared" si="584"/>
        <v/>
      </c>
      <c r="AD2963" s="5" t="str">
        <f t="shared" si="581"/>
        <v/>
      </c>
      <c r="AE2963" s="3" t="str">
        <f t="shared" si="582"/>
        <v/>
      </c>
      <c r="AF2963" s="3"/>
      <c r="AH2963">
        <f>MATCH(ROUND(M2963,0)&amp;ROUND(N2963,0),樣點!N:N,0)</f>
        <v>1797</v>
      </c>
      <c r="AI2963" s="5">
        <f t="shared" si="585"/>
        <v>9.0277779963798821E-3</v>
      </c>
    </row>
    <row r="2964" spans="3:35">
      <c r="C2964" s="246" t="s">
        <v>209</v>
      </c>
      <c r="D2964" s="246" t="s">
        <v>343</v>
      </c>
      <c r="E2964" s="246" t="s">
        <v>349</v>
      </c>
      <c r="F2964" s="246" t="s">
        <v>4539</v>
      </c>
      <c r="G2964" s="246">
        <v>2019</v>
      </c>
      <c r="H2964" s="246">
        <v>9</v>
      </c>
      <c r="I2964" s="246">
        <v>27</v>
      </c>
      <c r="J2964" s="246">
        <v>2</v>
      </c>
      <c r="K2964" s="246" t="s">
        <v>346</v>
      </c>
      <c r="L2964" s="246">
        <v>10</v>
      </c>
      <c r="M2964" s="246">
        <v>288610</v>
      </c>
      <c r="N2964" s="246">
        <v>2674175</v>
      </c>
      <c r="O2964" s="246">
        <v>8</v>
      </c>
      <c r="P2964" s="246">
        <v>3</v>
      </c>
      <c r="Q2964" s="246">
        <v>2</v>
      </c>
      <c r="R2964" s="246" t="s">
        <v>43</v>
      </c>
      <c r="S2964" s="246" t="s">
        <v>44</v>
      </c>
      <c r="T2964" s="246" t="s">
        <v>32</v>
      </c>
      <c r="U2964" s="246" t="s">
        <v>4499</v>
      </c>
      <c r="V2964" t="str">
        <f>INDEX(樣區!H:H,MATCH(F2964,樣區!E:E,0))</f>
        <v>4月,6月</v>
      </c>
      <c r="W2964" s="3" t="str">
        <f t="shared" si="583"/>
        <v>Y</v>
      </c>
      <c r="X2964" s="3" t="str">
        <f t="shared" si="576"/>
        <v/>
      </c>
      <c r="Y2964" s="3" t="str">
        <f t="shared" si="577"/>
        <v/>
      </c>
      <c r="Z2964" s="3" t="str">
        <f t="shared" si="578"/>
        <v/>
      </c>
      <c r="AA2964" s="3" t="str">
        <f t="shared" si="579"/>
        <v/>
      </c>
      <c r="AB2964" s="249" t="str">
        <f t="shared" si="580"/>
        <v/>
      </c>
      <c r="AC2964" s="3" t="str">
        <f t="shared" si="584"/>
        <v/>
      </c>
      <c r="AD2964" s="5" t="str">
        <f t="shared" si="581"/>
        <v/>
      </c>
      <c r="AE2964" s="3" t="str">
        <f t="shared" si="582"/>
        <v/>
      </c>
      <c r="AF2964" s="3"/>
      <c r="AH2964">
        <f>MATCH(ROUND(M2964,0)&amp;ROUND(N2964,0),樣點!N:N,0)</f>
        <v>1798</v>
      </c>
      <c r="AI2964" s="5" t="str">
        <f t="shared" si="585"/>
        <v/>
      </c>
    </row>
    <row r="2965" spans="3:35">
      <c r="C2965" s="246" t="s">
        <v>209</v>
      </c>
      <c r="D2965" s="246" t="s">
        <v>343</v>
      </c>
      <c r="E2965" s="246" t="s">
        <v>351</v>
      </c>
      <c r="F2965" s="246" t="s">
        <v>4541</v>
      </c>
      <c r="G2965" s="246">
        <v>2019</v>
      </c>
      <c r="H2965" s="246">
        <v>9</v>
      </c>
      <c r="I2965" s="246">
        <v>29</v>
      </c>
      <c r="J2965" s="246">
        <v>2</v>
      </c>
      <c r="K2965" s="246" t="s">
        <v>352</v>
      </c>
      <c r="L2965" s="246">
        <v>1</v>
      </c>
      <c r="M2965" s="246">
        <v>299257</v>
      </c>
      <c r="N2965" s="246">
        <v>2676182</v>
      </c>
      <c r="O2965" s="246">
        <v>10</v>
      </c>
      <c r="P2965" s="246">
        <v>10</v>
      </c>
      <c r="Q2965" s="246">
        <v>0</v>
      </c>
      <c r="R2965" s="246"/>
      <c r="S2965" s="246"/>
      <c r="T2965" s="246" t="s">
        <v>32</v>
      </c>
      <c r="U2965" s="246" t="s">
        <v>4500</v>
      </c>
      <c r="V2965" t="str">
        <f>INDEX(樣區!H:H,MATCH(F2965,樣區!E:E,0))</f>
        <v>3月,5月</v>
      </c>
      <c r="W2965" s="3" t="str">
        <f t="shared" si="583"/>
        <v>Y</v>
      </c>
      <c r="X2965" s="3" t="str">
        <f t="shared" si="576"/>
        <v/>
      </c>
      <c r="Y2965" s="3" t="str">
        <f t="shared" si="577"/>
        <v>時間太晚</v>
      </c>
      <c r="Z2965" s="3" t="str">
        <f t="shared" si="578"/>
        <v/>
      </c>
      <c r="AA2965" s="3" t="str">
        <f t="shared" si="579"/>
        <v/>
      </c>
      <c r="AB2965" s="249" t="str">
        <f t="shared" si="580"/>
        <v/>
      </c>
      <c r="AC2965" s="3" t="str">
        <f t="shared" si="584"/>
        <v/>
      </c>
      <c r="AD2965" s="5" t="str">
        <f t="shared" si="581"/>
        <v/>
      </c>
      <c r="AE2965" s="3" t="str">
        <f t="shared" si="582"/>
        <v/>
      </c>
      <c r="AF2965" s="3"/>
      <c r="AH2965">
        <f>MATCH(ROUND(M2965,0)&amp;ROUND(N2965,0),樣點!N:N,0)</f>
        <v>1799</v>
      </c>
      <c r="AI2965" s="5">
        <f t="shared" si="585"/>
        <v>1.0416667035315186E-2</v>
      </c>
    </row>
    <row r="2966" spans="3:35">
      <c r="C2966" s="246" t="s">
        <v>209</v>
      </c>
      <c r="D2966" s="246" t="s">
        <v>343</v>
      </c>
      <c r="E2966" s="246" t="s">
        <v>351</v>
      </c>
      <c r="F2966" s="246" t="s">
        <v>4541</v>
      </c>
      <c r="G2966" s="246">
        <v>2019</v>
      </c>
      <c r="H2966" s="246">
        <v>9</v>
      </c>
      <c r="I2966" s="246">
        <v>29</v>
      </c>
      <c r="J2966" s="246">
        <v>2</v>
      </c>
      <c r="K2966" s="246" t="s">
        <v>352</v>
      </c>
      <c r="L2966" s="246">
        <v>2</v>
      </c>
      <c r="M2966" s="246">
        <v>298858</v>
      </c>
      <c r="N2966" s="246">
        <v>2676442</v>
      </c>
      <c r="O2966" s="246">
        <v>9</v>
      </c>
      <c r="P2966" s="246">
        <v>55</v>
      </c>
      <c r="Q2966" s="246">
        <v>1</v>
      </c>
      <c r="R2966" s="246" t="s">
        <v>43</v>
      </c>
      <c r="S2966" s="246" t="s">
        <v>44</v>
      </c>
      <c r="T2966" s="246" t="s">
        <v>32</v>
      </c>
      <c r="U2966" s="246" t="s">
        <v>4500</v>
      </c>
      <c r="V2966" t="str">
        <f>INDEX(樣區!H:H,MATCH(F2966,樣區!E:E,0))</f>
        <v>3月,5月</v>
      </c>
      <c r="W2966" s="3" t="str">
        <f t="shared" si="583"/>
        <v>Y</v>
      </c>
      <c r="X2966" s="3" t="str">
        <f t="shared" si="576"/>
        <v/>
      </c>
      <c r="Y2966" s="3" t="str">
        <f t="shared" si="577"/>
        <v/>
      </c>
      <c r="Z2966" s="3" t="str">
        <f t="shared" si="578"/>
        <v/>
      </c>
      <c r="AA2966" s="3" t="str">
        <f t="shared" si="579"/>
        <v/>
      </c>
      <c r="AB2966" s="249" t="str">
        <f t="shared" si="580"/>
        <v>有叫聲應為猴群</v>
      </c>
      <c r="AC2966" s="3" t="str">
        <f t="shared" si="584"/>
        <v/>
      </c>
      <c r="AD2966" s="5" t="str">
        <f t="shared" si="581"/>
        <v/>
      </c>
      <c r="AE2966" s="3" t="str">
        <f t="shared" si="582"/>
        <v/>
      </c>
      <c r="AF2966" s="3"/>
      <c r="AH2966">
        <f>MATCH(ROUND(M2966,0)&amp;ROUND(N2966,0),樣點!N:N,0)</f>
        <v>1800</v>
      </c>
      <c r="AI2966" s="5">
        <f t="shared" si="585"/>
        <v>1.0416666977107525E-2</v>
      </c>
    </row>
    <row r="2967" spans="3:35">
      <c r="C2967" s="246" t="s">
        <v>209</v>
      </c>
      <c r="D2967" s="246" t="s">
        <v>343</v>
      </c>
      <c r="E2967" s="246" t="s">
        <v>351</v>
      </c>
      <c r="F2967" s="246" t="s">
        <v>4541</v>
      </c>
      <c r="G2967" s="246">
        <v>2019</v>
      </c>
      <c r="H2967" s="246">
        <v>9</v>
      </c>
      <c r="I2967" s="246">
        <v>29</v>
      </c>
      <c r="J2967" s="246">
        <v>2</v>
      </c>
      <c r="K2967" s="246" t="s">
        <v>352</v>
      </c>
      <c r="L2967" s="246">
        <v>3</v>
      </c>
      <c r="M2967" s="246">
        <v>298488</v>
      </c>
      <c r="N2967" s="246">
        <v>2676812</v>
      </c>
      <c r="O2967" s="246">
        <v>9</v>
      </c>
      <c r="P2967" s="246">
        <v>40</v>
      </c>
      <c r="Q2967" s="246">
        <v>0</v>
      </c>
      <c r="R2967" s="246"/>
      <c r="S2967" s="246"/>
      <c r="T2967" s="246" t="s">
        <v>32</v>
      </c>
      <c r="U2967" s="246" t="s">
        <v>4501</v>
      </c>
      <c r="V2967" t="str">
        <f>INDEX(樣區!H:H,MATCH(F2967,樣區!E:E,0))</f>
        <v>3月,5月</v>
      </c>
      <c r="W2967" s="3" t="str">
        <f t="shared" si="583"/>
        <v>Y</v>
      </c>
      <c r="X2967" s="3" t="str">
        <f t="shared" si="576"/>
        <v/>
      </c>
      <c r="Y2967" s="3" t="str">
        <f t="shared" si="577"/>
        <v/>
      </c>
      <c r="Z2967" s="3" t="str">
        <f t="shared" si="578"/>
        <v/>
      </c>
      <c r="AA2967" s="3" t="str">
        <f t="shared" si="579"/>
        <v/>
      </c>
      <c r="AB2967" s="249" t="str">
        <f t="shared" si="580"/>
        <v/>
      </c>
      <c r="AC2967" s="3" t="str">
        <f t="shared" si="584"/>
        <v/>
      </c>
      <c r="AD2967" s="5" t="str">
        <f t="shared" si="581"/>
        <v/>
      </c>
      <c r="AE2967" s="3" t="str">
        <f t="shared" si="582"/>
        <v/>
      </c>
      <c r="AF2967" s="3"/>
      <c r="AH2967">
        <f>MATCH(ROUND(M2967,0)&amp;ROUND(N2967,0),樣點!N:N,0)</f>
        <v>1801</v>
      </c>
      <c r="AI2967" s="5">
        <f t="shared" si="585"/>
        <v>5.555555981118232E-3</v>
      </c>
    </row>
    <row r="2968" spans="3:35">
      <c r="C2968" s="246" t="s">
        <v>209</v>
      </c>
      <c r="D2968" s="246" t="s">
        <v>343</v>
      </c>
      <c r="E2968" s="246" t="s">
        <v>351</v>
      </c>
      <c r="F2968" s="246" t="s">
        <v>4541</v>
      </c>
      <c r="G2968" s="246">
        <v>2019</v>
      </c>
      <c r="H2968" s="246">
        <v>9</v>
      </c>
      <c r="I2968" s="246">
        <v>29</v>
      </c>
      <c r="J2968" s="246">
        <v>2</v>
      </c>
      <c r="K2968" s="246" t="s">
        <v>352</v>
      </c>
      <c r="L2968" s="246">
        <v>4</v>
      </c>
      <c r="M2968" s="246">
        <v>298043</v>
      </c>
      <c r="N2968" s="246">
        <v>2677107</v>
      </c>
      <c r="O2968" s="246">
        <v>9</v>
      </c>
      <c r="P2968" s="246">
        <v>48</v>
      </c>
      <c r="Q2968" s="246">
        <v>0</v>
      </c>
      <c r="R2968" s="246"/>
      <c r="S2968" s="246"/>
      <c r="T2968" s="246" t="s">
        <v>32</v>
      </c>
      <c r="U2968" s="246" t="s">
        <v>4502</v>
      </c>
      <c r="V2968" t="str">
        <f>INDEX(樣區!H:H,MATCH(F2968,樣區!E:E,0))</f>
        <v>3月,5月</v>
      </c>
      <c r="W2968" s="3" t="str">
        <f t="shared" si="583"/>
        <v>Y</v>
      </c>
      <c r="X2968" s="3" t="str">
        <f t="shared" si="576"/>
        <v/>
      </c>
      <c r="Y2968" s="3" t="str">
        <f t="shared" si="577"/>
        <v/>
      </c>
      <c r="Z2968" s="3" t="str">
        <f t="shared" si="578"/>
        <v/>
      </c>
      <c r="AA2968" s="3" t="str">
        <f t="shared" si="579"/>
        <v/>
      </c>
      <c r="AB2968" s="249" t="str">
        <f t="shared" si="580"/>
        <v/>
      </c>
      <c r="AC2968" s="3" t="str">
        <f t="shared" si="584"/>
        <v/>
      </c>
      <c r="AD2968" s="5" t="str">
        <f t="shared" si="581"/>
        <v/>
      </c>
      <c r="AE2968" s="3" t="str">
        <f t="shared" si="582"/>
        <v/>
      </c>
      <c r="AF2968" s="3"/>
      <c r="AH2968">
        <f>MATCH(ROUND(M2968,0)&amp;ROUND(N2968,0),樣點!N:N,0)</f>
        <v>1802</v>
      </c>
      <c r="AI2968" s="5">
        <f t="shared" si="585"/>
        <v>9.0277779963798821E-3</v>
      </c>
    </row>
    <row r="2969" spans="3:35">
      <c r="C2969" s="246" t="s">
        <v>209</v>
      </c>
      <c r="D2969" s="246" t="s">
        <v>343</v>
      </c>
      <c r="E2969" s="246" t="s">
        <v>351</v>
      </c>
      <c r="F2969" s="246" t="s">
        <v>4541</v>
      </c>
      <c r="G2969" s="246">
        <v>2019</v>
      </c>
      <c r="H2969" s="246">
        <v>9</v>
      </c>
      <c r="I2969" s="246">
        <v>29</v>
      </c>
      <c r="J2969" s="246">
        <v>2</v>
      </c>
      <c r="K2969" s="246" t="s">
        <v>352</v>
      </c>
      <c r="L2969" s="246">
        <v>5</v>
      </c>
      <c r="M2969" s="246">
        <v>297606</v>
      </c>
      <c r="N2969" s="246">
        <v>2677202</v>
      </c>
      <c r="O2969" s="246">
        <v>9</v>
      </c>
      <c r="P2969" s="246">
        <v>35</v>
      </c>
      <c r="Q2969" s="246">
        <v>0</v>
      </c>
      <c r="R2969" s="246"/>
      <c r="S2969" s="246"/>
      <c r="T2969" s="246" t="s">
        <v>32</v>
      </c>
      <c r="U2969" s="246" t="s">
        <v>4503</v>
      </c>
      <c r="V2969" t="str">
        <f>INDEX(樣區!H:H,MATCH(F2969,樣區!E:E,0))</f>
        <v>3月,5月</v>
      </c>
      <c r="W2969" s="3" t="str">
        <f t="shared" si="583"/>
        <v>Y</v>
      </c>
      <c r="X2969" s="3" t="str">
        <f t="shared" si="576"/>
        <v/>
      </c>
      <c r="Y2969" s="3" t="str">
        <f t="shared" si="577"/>
        <v/>
      </c>
      <c r="Z2969" s="3" t="str">
        <f t="shared" si="578"/>
        <v/>
      </c>
      <c r="AA2969" s="3" t="str">
        <f t="shared" si="579"/>
        <v/>
      </c>
      <c r="AB2969" s="249" t="str">
        <f t="shared" si="580"/>
        <v/>
      </c>
      <c r="AC2969" s="3" t="str">
        <f t="shared" si="584"/>
        <v/>
      </c>
      <c r="AD2969" s="5" t="str">
        <f t="shared" si="581"/>
        <v/>
      </c>
      <c r="AE2969" s="3" t="str">
        <f t="shared" si="582"/>
        <v/>
      </c>
      <c r="AF2969" s="3"/>
      <c r="AH2969">
        <f>MATCH(ROUND(M2969,0)&amp;ROUND(N2969,0),樣點!N:N,0)</f>
        <v>1803</v>
      </c>
      <c r="AI2969" s="5">
        <f t="shared" si="585"/>
        <v>1.3888888992369175E-2</v>
      </c>
    </row>
    <row r="2970" spans="3:35">
      <c r="C2970" s="246" t="s">
        <v>209</v>
      </c>
      <c r="D2970" s="246" t="s">
        <v>343</v>
      </c>
      <c r="E2970" s="246" t="s">
        <v>351</v>
      </c>
      <c r="F2970" s="246" t="s">
        <v>4541</v>
      </c>
      <c r="G2970" s="246">
        <v>2019</v>
      </c>
      <c r="H2970" s="246">
        <v>9</v>
      </c>
      <c r="I2970" s="246">
        <v>29</v>
      </c>
      <c r="J2970" s="246">
        <v>2</v>
      </c>
      <c r="K2970" s="246" t="s">
        <v>352</v>
      </c>
      <c r="L2970" s="246">
        <v>6</v>
      </c>
      <c r="M2970" s="246">
        <v>296850</v>
      </c>
      <c r="N2970" s="246">
        <v>2677357</v>
      </c>
      <c r="O2970" s="246">
        <v>9</v>
      </c>
      <c r="P2970" s="246">
        <v>15</v>
      </c>
      <c r="Q2970" s="246">
        <v>0</v>
      </c>
      <c r="R2970" s="246"/>
      <c r="S2970" s="246"/>
      <c r="T2970" s="246" t="s">
        <v>32</v>
      </c>
      <c r="U2970" s="246" t="s">
        <v>4504</v>
      </c>
      <c r="V2970" t="str">
        <f>INDEX(樣區!H:H,MATCH(F2970,樣區!E:E,0))</f>
        <v>3月,5月</v>
      </c>
      <c r="W2970" s="3" t="str">
        <f t="shared" si="583"/>
        <v>Y</v>
      </c>
      <c r="X2970" s="3" t="str">
        <f t="shared" si="576"/>
        <v/>
      </c>
      <c r="Y2970" s="3" t="str">
        <f t="shared" si="577"/>
        <v/>
      </c>
      <c r="Z2970" s="3" t="str">
        <f t="shared" si="578"/>
        <v/>
      </c>
      <c r="AA2970" s="3" t="str">
        <f t="shared" si="579"/>
        <v/>
      </c>
      <c r="AB2970" s="249" t="str">
        <f t="shared" si="580"/>
        <v/>
      </c>
      <c r="AC2970" s="3" t="str">
        <f t="shared" si="584"/>
        <v/>
      </c>
      <c r="AD2970" s="5" t="str">
        <f t="shared" si="581"/>
        <v/>
      </c>
      <c r="AE2970" s="3" t="str">
        <f t="shared" si="582"/>
        <v/>
      </c>
      <c r="AF2970" s="3"/>
      <c r="AH2970">
        <f>MATCH(ROUND(M2970,0)&amp;ROUND(N2970,0),樣點!N:N,0)</f>
        <v>1804</v>
      </c>
      <c r="AI2970" s="5">
        <f t="shared" si="585"/>
        <v>1.7361111007630825E-2</v>
      </c>
    </row>
    <row r="2971" spans="3:35">
      <c r="C2971" s="246" t="s">
        <v>209</v>
      </c>
      <c r="D2971" s="246" t="s">
        <v>343</v>
      </c>
      <c r="E2971" s="246" t="s">
        <v>351</v>
      </c>
      <c r="F2971" s="246" t="s">
        <v>4541</v>
      </c>
      <c r="G2971" s="246">
        <v>2019</v>
      </c>
      <c r="H2971" s="246">
        <v>9</v>
      </c>
      <c r="I2971" s="246">
        <v>29</v>
      </c>
      <c r="J2971" s="246">
        <v>2</v>
      </c>
      <c r="K2971" s="246" t="s">
        <v>352</v>
      </c>
      <c r="L2971" s="246">
        <v>7</v>
      </c>
      <c r="M2971" s="246">
        <v>296579</v>
      </c>
      <c r="N2971" s="246">
        <v>2677693</v>
      </c>
      <c r="O2971" s="246">
        <v>8</v>
      </c>
      <c r="P2971" s="246">
        <v>50</v>
      </c>
      <c r="Q2971" s="246">
        <v>0</v>
      </c>
      <c r="R2971" s="246"/>
      <c r="S2971" s="246"/>
      <c r="T2971" s="246" t="s">
        <v>32</v>
      </c>
      <c r="U2971" s="246" t="s">
        <v>4505</v>
      </c>
      <c r="V2971" t="str">
        <f>INDEX(樣區!H:H,MATCH(F2971,樣區!E:E,0))</f>
        <v>3月,5月</v>
      </c>
      <c r="W2971" s="3" t="str">
        <f t="shared" si="583"/>
        <v>Y</v>
      </c>
      <c r="X2971" s="3" t="str">
        <f t="shared" si="576"/>
        <v/>
      </c>
      <c r="Y2971" s="3" t="str">
        <f t="shared" si="577"/>
        <v/>
      </c>
      <c r="Z2971" s="3" t="str">
        <f t="shared" si="578"/>
        <v/>
      </c>
      <c r="AA2971" s="3" t="str">
        <f t="shared" si="579"/>
        <v/>
      </c>
      <c r="AB2971" s="249" t="str">
        <f t="shared" si="580"/>
        <v/>
      </c>
      <c r="AC2971" s="3" t="str">
        <f t="shared" si="584"/>
        <v/>
      </c>
      <c r="AD2971" s="5" t="str">
        <f t="shared" si="581"/>
        <v/>
      </c>
      <c r="AE2971" s="3" t="str">
        <f t="shared" si="582"/>
        <v/>
      </c>
      <c r="AF2971" s="3"/>
      <c r="AH2971">
        <f>MATCH(ROUND(M2971,0)&amp;ROUND(N2971,0),樣點!N:N,0)</f>
        <v>1805</v>
      </c>
      <c r="AI2971" s="5">
        <f t="shared" si="585"/>
        <v>2.0833332964684814E-2</v>
      </c>
    </row>
    <row r="2972" spans="3:35">
      <c r="C2972" s="246" t="s">
        <v>209</v>
      </c>
      <c r="D2972" s="246" t="s">
        <v>343</v>
      </c>
      <c r="E2972" s="246" t="s">
        <v>351</v>
      </c>
      <c r="F2972" s="246" t="s">
        <v>4541</v>
      </c>
      <c r="G2972" s="246">
        <v>2019</v>
      </c>
      <c r="H2972" s="246">
        <v>9</v>
      </c>
      <c r="I2972" s="246">
        <v>29</v>
      </c>
      <c r="J2972" s="246">
        <v>2</v>
      </c>
      <c r="K2972" s="246" t="s">
        <v>352</v>
      </c>
      <c r="L2972" s="246">
        <v>8</v>
      </c>
      <c r="M2972" s="246">
        <v>295921</v>
      </c>
      <c r="N2972" s="246">
        <v>2677552</v>
      </c>
      <c r="O2972" s="246">
        <v>8</v>
      </c>
      <c r="P2972" s="246">
        <v>20</v>
      </c>
      <c r="Q2972" s="246">
        <v>2</v>
      </c>
      <c r="R2972" s="246" t="s">
        <v>89</v>
      </c>
      <c r="S2972" s="246" t="s">
        <v>44</v>
      </c>
      <c r="T2972" s="246" t="s">
        <v>32</v>
      </c>
      <c r="U2972" s="246" t="s">
        <v>4506</v>
      </c>
      <c r="V2972" t="str">
        <f>INDEX(樣區!H:H,MATCH(F2972,樣區!E:E,0))</f>
        <v>3月,5月</v>
      </c>
      <c r="W2972" s="3" t="str">
        <f t="shared" si="583"/>
        <v>Y</v>
      </c>
      <c r="X2972" s="3" t="str">
        <f t="shared" si="576"/>
        <v/>
      </c>
      <c r="Y2972" s="3" t="str">
        <f t="shared" si="577"/>
        <v/>
      </c>
      <c r="Z2972" s="3" t="str">
        <f t="shared" si="578"/>
        <v/>
      </c>
      <c r="AA2972" s="3" t="str">
        <f t="shared" si="579"/>
        <v/>
      </c>
      <c r="AB2972" s="249" t="str">
        <f t="shared" si="580"/>
        <v/>
      </c>
      <c r="AC2972" s="3" t="str">
        <f t="shared" si="584"/>
        <v/>
      </c>
      <c r="AD2972" s="5" t="str">
        <f t="shared" si="581"/>
        <v/>
      </c>
      <c r="AE2972" s="3" t="str">
        <f t="shared" si="582"/>
        <v/>
      </c>
      <c r="AF2972" s="3"/>
      <c r="AH2972">
        <f>MATCH(ROUND(M2972,0)&amp;ROUND(N2972,0),樣點!N:N,0)</f>
        <v>1806</v>
      </c>
      <c r="AI2972" s="5">
        <f t="shared" si="585"/>
        <v>9.027777798473835E-2</v>
      </c>
    </row>
    <row r="2973" spans="3:35">
      <c r="C2973" s="246" t="s">
        <v>209</v>
      </c>
      <c r="D2973" s="246" t="s">
        <v>343</v>
      </c>
      <c r="E2973" s="246" t="s">
        <v>351</v>
      </c>
      <c r="F2973" s="246" t="s">
        <v>4541</v>
      </c>
      <c r="G2973" s="246">
        <v>2019</v>
      </c>
      <c r="H2973" s="246">
        <v>9</v>
      </c>
      <c r="I2973" s="246">
        <v>29</v>
      </c>
      <c r="J2973" s="246">
        <v>2</v>
      </c>
      <c r="K2973" s="246" t="s">
        <v>352</v>
      </c>
      <c r="L2973" s="246">
        <v>9</v>
      </c>
      <c r="M2973" s="246">
        <v>295842</v>
      </c>
      <c r="N2973" s="246">
        <v>2677974</v>
      </c>
      <c r="O2973" s="246">
        <v>10</v>
      </c>
      <c r="P2973" s="246">
        <v>30</v>
      </c>
      <c r="Q2973" s="246">
        <v>2</v>
      </c>
      <c r="R2973" s="246" t="s">
        <v>89</v>
      </c>
      <c r="S2973" s="246" t="s">
        <v>44</v>
      </c>
      <c r="T2973" s="246" t="s">
        <v>32</v>
      </c>
      <c r="U2973" s="246" t="s">
        <v>4507</v>
      </c>
      <c r="V2973" t="str">
        <f>INDEX(樣區!H:H,MATCH(F2973,樣區!E:E,0))</f>
        <v>3月,5月</v>
      </c>
      <c r="W2973" s="3" t="str">
        <f t="shared" si="583"/>
        <v>Y</v>
      </c>
      <c r="X2973" s="3" t="str">
        <f t="shared" si="576"/>
        <v/>
      </c>
      <c r="Y2973" s="3" t="str">
        <f t="shared" si="577"/>
        <v>時間太晚</v>
      </c>
      <c r="Z2973" s="3" t="str">
        <f t="shared" si="578"/>
        <v/>
      </c>
      <c r="AA2973" s="3" t="str">
        <f t="shared" si="579"/>
        <v/>
      </c>
      <c r="AB2973" s="249" t="str">
        <f t="shared" si="580"/>
        <v/>
      </c>
      <c r="AC2973" s="3" t="str">
        <f t="shared" si="584"/>
        <v/>
      </c>
      <c r="AD2973" s="5" t="str">
        <f t="shared" si="581"/>
        <v/>
      </c>
      <c r="AE2973" s="3" t="str">
        <f t="shared" si="582"/>
        <v/>
      </c>
      <c r="AF2973" s="3"/>
      <c r="AH2973">
        <f>MATCH(ROUND(M2973,0)&amp;ROUND(N2973,0),樣點!N:N,0)</f>
        <v>1807</v>
      </c>
      <c r="AI2973" s="5" t="str">
        <f t="shared" si="585"/>
        <v/>
      </c>
    </row>
    <row r="2974" spans="3:35">
      <c r="C2974" s="246" t="s">
        <v>209</v>
      </c>
      <c r="D2974" s="246" t="s">
        <v>343</v>
      </c>
      <c r="E2974" s="246" t="s">
        <v>353</v>
      </c>
      <c r="F2974" s="246" t="s">
        <v>4580</v>
      </c>
      <c r="G2974" s="246">
        <v>2019</v>
      </c>
      <c r="H2974" s="246">
        <v>9</v>
      </c>
      <c r="I2974" s="246">
        <v>18</v>
      </c>
      <c r="J2974" s="246">
        <v>2</v>
      </c>
      <c r="K2974" s="246" t="s">
        <v>355</v>
      </c>
      <c r="L2974" s="246">
        <v>1</v>
      </c>
      <c r="M2974" s="246">
        <v>302745</v>
      </c>
      <c r="N2974" s="246">
        <v>2674827</v>
      </c>
      <c r="O2974" s="246">
        <v>14</v>
      </c>
      <c r="P2974" s="246">
        <v>40</v>
      </c>
      <c r="Q2974" s="246">
        <v>0</v>
      </c>
      <c r="R2974" s="246"/>
      <c r="S2974" s="246"/>
      <c r="T2974" s="246" t="s">
        <v>50</v>
      </c>
      <c r="U2974" s="246" t="s">
        <v>4508</v>
      </c>
      <c r="V2974" t="str">
        <f>INDEX(樣區!H:H,MATCH(F2974,樣區!E:E,0))</f>
        <v>3月,5月</v>
      </c>
      <c r="W2974" s="3" t="str">
        <f t="shared" si="583"/>
        <v>Y</v>
      </c>
      <c r="X2974" s="3" t="str">
        <f t="shared" si="576"/>
        <v/>
      </c>
      <c r="Y2974" s="3" t="str">
        <f t="shared" si="577"/>
        <v>時間太晚</v>
      </c>
      <c r="Z2974" s="3" t="str">
        <f t="shared" si="578"/>
        <v/>
      </c>
      <c r="AA2974" s="3" t="str">
        <f t="shared" si="579"/>
        <v/>
      </c>
      <c r="AB2974" s="249" t="str">
        <f t="shared" si="580"/>
        <v/>
      </c>
      <c r="AC2974" s="3" t="str">
        <f t="shared" si="584"/>
        <v/>
      </c>
      <c r="AD2974" s="5" t="str">
        <f t="shared" si="581"/>
        <v/>
      </c>
      <c r="AE2974" s="3" t="str">
        <f t="shared" si="582"/>
        <v/>
      </c>
      <c r="AF2974" s="3"/>
      <c r="AH2974">
        <f>MATCH(ROUND(M2974,0)&amp;ROUND(N2974,0),樣點!N:N,0)</f>
        <v>1808</v>
      </c>
      <c r="AI2974" s="5">
        <f t="shared" si="585"/>
        <v>7.6388888992369175E-2</v>
      </c>
    </row>
    <row r="2975" spans="3:35">
      <c r="C2975" s="246" t="s">
        <v>209</v>
      </c>
      <c r="D2975" s="246" t="s">
        <v>343</v>
      </c>
      <c r="E2975" s="246" t="s">
        <v>353</v>
      </c>
      <c r="F2975" s="246" t="s">
        <v>3988</v>
      </c>
      <c r="G2975" s="246">
        <v>2019</v>
      </c>
      <c r="H2975" s="246">
        <v>9</v>
      </c>
      <c r="I2975" s="246">
        <v>18</v>
      </c>
      <c r="J2975" s="246">
        <v>2</v>
      </c>
      <c r="K2975" s="246" t="s">
        <v>355</v>
      </c>
      <c r="L2975" s="246">
        <v>2</v>
      </c>
      <c r="M2975" s="246">
        <v>302108</v>
      </c>
      <c r="N2975" s="246">
        <v>2674798</v>
      </c>
      <c r="O2975" s="246">
        <v>12</v>
      </c>
      <c r="P2975" s="246">
        <v>50</v>
      </c>
      <c r="Q2975" s="246">
        <v>0</v>
      </c>
      <c r="R2975" s="246"/>
      <c r="S2975" s="246"/>
      <c r="T2975" s="246" t="s">
        <v>50</v>
      </c>
      <c r="U2975" s="246" t="s">
        <v>4509</v>
      </c>
      <c r="V2975" t="str">
        <f>INDEX(樣區!H:H,MATCH(F2975,樣區!E:E,0))</f>
        <v>3月,5月</v>
      </c>
      <c r="W2975" s="3" t="str">
        <f t="shared" si="583"/>
        <v>Y</v>
      </c>
      <c r="X2975" s="3" t="str">
        <f t="shared" si="576"/>
        <v/>
      </c>
      <c r="Y2975" s="3" t="str">
        <f t="shared" si="577"/>
        <v>時間太晚</v>
      </c>
      <c r="Z2975" s="3" t="str">
        <f t="shared" si="578"/>
        <v/>
      </c>
      <c r="AA2975" s="3" t="str">
        <f t="shared" si="579"/>
        <v/>
      </c>
      <c r="AB2975" s="249" t="str">
        <f t="shared" si="580"/>
        <v/>
      </c>
      <c r="AC2975" s="3" t="str">
        <f t="shared" si="584"/>
        <v/>
      </c>
      <c r="AD2975" s="5" t="str">
        <f t="shared" si="581"/>
        <v/>
      </c>
      <c r="AE2975" s="3" t="str">
        <f t="shared" si="582"/>
        <v/>
      </c>
      <c r="AF2975" s="3"/>
      <c r="AH2975">
        <f>MATCH(ROUND(M2975,0)&amp;ROUND(N2975,0),樣點!N:N,0)</f>
        <v>1809</v>
      </c>
      <c r="AI2975" s="5">
        <f t="shared" si="585"/>
        <v>1.7361111007630825E-2</v>
      </c>
    </row>
    <row r="2976" spans="3:35">
      <c r="C2976" s="246" t="s">
        <v>209</v>
      </c>
      <c r="D2976" s="246" t="s">
        <v>343</v>
      </c>
      <c r="E2976" s="246" t="s">
        <v>353</v>
      </c>
      <c r="F2976" s="246" t="s">
        <v>3988</v>
      </c>
      <c r="G2976" s="246">
        <v>2019</v>
      </c>
      <c r="H2976" s="246">
        <v>9</v>
      </c>
      <c r="I2976" s="246">
        <v>18</v>
      </c>
      <c r="J2976" s="246">
        <v>2</v>
      </c>
      <c r="K2976" s="246" t="s">
        <v>355</v>
      </c>
      <c r="L2976" s="246">
        <v>3</v>
      </c>
      <c r="M2976" s="246">
        <v>302255</v>
      </c>
      <c r="N2976" s="246">
        <v>2674865</v>
      </c>
      <c r="O2976" s="246">
        <v>12</v>
      </c>
      <c r="P2976" s="246">
        <v>25</v>
      </c>
      <c r="Q2976" s="246">
        <v>0</v>
      </c>
      <c r="R2976" s="246"/>
      <c r="S2976" s="246"/>
      <c r="T2976" s="246" t="s">
        <v>26</v>
      </c>
      <c r="U2976" s="246" t="s">
        <v>4510</v>
      </c>
      <c r="V2976" t="str">
        <f>INDEX(樣區!H:H,MATCH(F2976,樣區!E:E,0))</f>
        <v>3月,5月</v>
      </c>
      <c r="W2976" s="3" t="str">
        <f t="shared" si="583"/>
        <v>Y</v>
      </c>
      <c r="X2976" s="3" t="str">
        <f t="shared" si="576"/>
        <v/>
      </c>
      <c r="Y2976" s="3" t="str">
        <f t="shared" si="577"/>
        <v>時間太晚</v>
      </c>
      <c r="Z2976" s="3" t="str">
        <f t="shared" si="578"/>
        <v/>
      </c>
      <c r="AA2976" s="3" t="str">
        <f t="shared" si="579"/>
        <v/>
      </c>
      <c r="AB2976" s="249" t="str">
        <f t="shared" si="580"/>
        <v/>
      </c>
      <c r="AC2976" s="3" t="str">
        <f t="shared" si="584"/>
        <v/>
      </c>
      <c r="AD2976" s="5" t="str">
        <f t="shared" si="581"/>
        <v/>
      </c>
      <c r="AE2976" s="3" t="str">
        <f t="shared" si="582"/>
        <v/>
      </c>
      <c r="AF2976" s="3"/>
      <c r="AH2976">
        <f>MATCH(ROUND(M2976,0)&amp;ROUND(N2976,0),樣點!N:N,0)</f>
        <v>1810</v>
      </c>
      <c r="AI2976" s="5">
        <f t="shared" si="585"/>
        <v>1.7361111007630825E-2</v>
      </c>
    </row>
    <row r="2977" spans="3:35">
      <c r="C2977" s="246" t="s">
        <v>209</v>
      </c>
      <c r="D2977" s="246" t="s">
        <v>343</v>
      </c>
      <c r="E2977" s="246" t="s">
        <v>353</v>
      </c>
      <c r="F2977" s="246" t="s">
        <v>3988</v>
      </c>
      <c r="G2977" s="246">
        <v>2019</v>
      </c>
      <c r="H2977" s="246">
        <v>9</v>
      </c>
      <c r="I2977" s="246">
        <v>18</v>
      </c>
      <c r="J2977" s="246">
        <v>2</v>
      </c>
      <c r="K2977" s="246" t="s">
        <v>355</v>
      </c>
      <c r="L2977" s="246">
        <v>4</v>
      </c>
      <c r="M2977" s="246">
        <v>302450</v>
      </c>
      <c r="N2977" s="246">
        <v>2674767</v>
      </c>
      <c r="O2977" s="246">
        <v>12</v>
      </c>
      <c r="P2977" s="246">
        <v>0</v>
      </c>
      <c r="Q2977" s="246">
        <v>0</v>
      </c>
      <c r="R2977" s="246"/>
      <c r="S2977" s="246"/>
      <c r="T2977" s="246" t="s">
        <v>26</v>
      </c>
      <c r="U2977" s="246" t="s">
        <v>4510</v>
      </c>
      <c r="V2977" t="str">
        <f>INDEX(樣區!H:H,MATCH(F2977,樣區!E:E,0))</f>
        <v>3月,5月</v>
      </c>
      <c r="W2977" s="3" t="str">
        <f t="shared" si="583"/>
        <v>Y</v>
      </c>
      <c r="X2977" s="3" t="str">
        <f t="shared" si="576"/>
        <v/>
      </c>
      <c r="Y2977" s="3" t="str">
        <f t="shared" si="577"/>
        <v>時間太晚</v>
      </c>
      <c r="Z2977" s="3" t="str">
        <f t="shared" si="578"/>
        <v/>
      </c>
      <c r="AA2977" s="3" t="str">
        <f t="shared" si="579"/>
        <v/>
      </c>
      <c r="AB2977" s="249" t="str">
        <f t="shared" si="580"/>
        <v/>
      </c>
      <c r="AC2977" s="3" t="str">
        <f t="shared" si="584"/>
        <v/>
      </c>
      <c r="AD2977" s="5" t="str">
        <f t="shared" si="581"/>
        <v/>
      </c>
      <c r="AE2977" s="3" t="str">
        <f t="shared" si="582"/>
        <v/>
      </c>
      <c r="AF2977" s="3"/>
      <c r="AH2977">
        <f>MATCH(ROUND(M2977,0)&amp;ROUND(N2977,0),樣點!N:N,0)</f>
        <v>1811</v>
      </c>
      <c r="AI2977" s="5">
        <f t="shared" si="585"/>
        <v>1.7361111997161061E-2</v>
      </c>
    </row>
    <row r="2978" spans="3:35">
      <c r="C2978" s="246" t="s">
        <v>209</v>
      </c>
      <c r="D2978" s="246" t="s">
        <v>343</v>
      </c>
      <c r="E2978" s="246" t="s">
        <v>353</v>
      </c>
      <c r="F2978" s="246" t="s">
        <v>3988</v>
      </c>
      <c r="G2978" s="246">
        <v>2019</v>
      </c>
      <c r="H2978" s="246">
        <v>9</v>
      </c>
      <c r="I2978" s="246">
        <v>18</v>
      </c>
      <c r="J2978" s="246">
        <v>2</v>
      </c>
      <c r="K2978" s="246" t="s">
        <v>355</v>
      </c>
      <c r="L2978" s="246">
        <v>5</v>
      </c>
      <c r="M2978" s="246">
        <v>301616</v>
      </c>
      <c r="N2978" s="246">
        <v>2674949</v>
      </c>
      <c r="O2978" s="246">
        <v>11</v>
      </c>
      <c r="P2978" s="246">
        <v>35</v>
      </c>
      <c r="Q2978" s="246">
        <v>0</v>
      </c>
      <c r="R2978" s="246"/>
      <c r="S2978" s="246"/>
      <c r="T2978" s="246" t="s">
        <v>50</v>
      </c>
      <c r="U2978" s="246" t="s">
        <v>4511</v>
      </c>
      <c r="V2978" t="str">
        <f>INDEX(樣區!H:H,MATCH(F2978,樣區!E:E,0))</f>
        <v>3月,5月</v>
      </c>
      <c r="W2978" s="3" t="str">
        <f t="shared" si="583"/>
        <v>Y</v>
      </c>
      <c r="X2978" s="3" t="str">
        <f t="shared" si="576"/>
        <v/>
      </c>
      <c r="Y2978" s="3" t="str">
        <f t="shared" si="577"/>
        <v>時間太晚</v>
      </c>
      <c r="Z2978" s="3" t="str">
        <f t="shared" si="578"/>
        <v/>
      </c>
      <c r="AA2978" s="3" t="str">
        <f t="shared" si="579"/>
        <v/>
      </c>
      <c r="AB2978" s="249" t="str">
        <f t="shared" si="580"/>
        <v/>
      </c>
      <c r="AC2978" s="3" t="str">
        <f t="shared" si="584"/>
        <v/>
      </c>
      <c r="AD2978" s="5" t="str">
        <f t="shared" si="581"/>
        <v/>
      </c>
      <c r="AE2978" s="3" t="str">
        <f t="shared" si="582"/>
        <v/>
      </c>
      <c r="AF2978" s="3"/>
      <c r="AH2978">
        <f>MATCH(ROUND(M2978,0)&amp;ROUND(N2978,0),樣點!N:N,0)</f>
        <v>1812</v>
      </c>
      <c r="AI2978" s="5">
        <f t="shared" si="585"/>
        <v>7.9861111997161061E-2</v>
      </c>
    </row>
    <row r="2979" spans="3:35">
      <c r="C2979" s="246" t="s">
        <v>209</v>
      </c>
      <c r="D2979" s="246" t="s">
        <v>343</v>
      </c>
      <c r="E2979" s="246" t="s">
        <v>353</v>
      </c>
      <c r="F2979" s="246" t="s">
        <v>3988</v>
      </c>
      <c r="G2979" s="246">
        <v>2019</v>
      </c>
      <c r="H2979" s="246">
        <v>9</v>
      </c>
      <c r="I2979" s="246">
        <v>18</v>
      </c>
      <c r="J2979" s="246">
        <v>2</v>
      </c>
      <c r="K2979" s="246" t="s">
        <v>355</v>
      </c>
      <c r="L2979" s="246">
        <v>6</v>
      </c>
      <c r="M2979" s="246">
        <v>302259</v>
      </c>
      <c r="N2979" s="246">
        <v>2674703</v>
      </c>
      <c r="O2979" s="246">
        <v>13</v>
      </c>
      <c r="P2979" s="246">
        <v>30</v>
      </c>
      <c r="Q2979" s="246">
        <v>0</v>
      </c>
      <c r="R2979" s="246"/>
      <c r="S2979" s="246"/>
      <c r="T2979" s="246" t="s">
        <v>50</v>
      </c>
      <c r="U2979" s="246" t="s">
        <v>4512</v>
      </c>
      <c r="V2979" t="str">
        <f>INDEX(樣區!H:H,MATCH(F2979,樣區!E:E,0))</f>
        <v>3月,5月</v>
      </c>
      <c r="W2979" s="3" t="str">
        <f t="shared" si="583"/>
        <v>Y</v>
      </c>
      <c r="X2979" s="3" t="str">
        <f t="shared" si="576"/>
        <v/>
      </c>
      <c r="Y2979" s="3" t="str">
        <f t="shared" si="577"/>
        <v>時間太晚</v>
      </c>
      <c r="Z2979" s="3" t="str">
        <f t="shared" si="578"/>
        <v/>
      </c>
      <c r="AA2979" s="3" t="str">
        <f t="shared" si="579"/>
        <v/>
      </c>
      <c r="AB2979" s="249" t="str">
        <f t="shared" si="580"/>
        <v/>
      </c>
      <c r="AC2979" s="3" t="str">
        <f t="shared" si="584"/>
        <v/>
      </c>
      <c r="AD2979" s="5" t="str">
        <f t="shared" si="581"/>
        <v/>
      </c>
      <c r="AE2979" s="3" t="str">
        <f t="shared" si="582"/>
        <v/>
      </c>
      <c r="AF2979" s="3"/>
      <c r="AH2979">
        <f>MATCH(ROUND(M2979,0)&amp;ROUND(N2979,0),樣點!N:N,0)</f>
        <v>1813</v>
      </c>
      <c r="AI2979" s="5" t="str">
        <f t="shared" si="585"/>
        <v/>
      </c>
    </row>
    <row r="2980" spans="3:35">
      <c r="C2980" s="246" t="s">
        <v>209</v>
      </c>
      <c r="D2980" s="246" t="s">
        <v>343</v>
      </c>
      <c r="E2980" s="246" t="s">
        <v>2903</v>
      </c>
      <c r="F2980" s="246" t="s">
        <v>350</v>
      </c>
      <c r="G2980" s="246">
        <v>2019</v>
      </c>
      <c r="H2980" s="246">
        <v>10</v>
      </c>
      <c r="I2980" s="246">
        <v>15</v>
      </c>
      <c r="J2980" s="246">
        <v>2</v>
      </c>
      <c r="K2980" s="246" t="s">
        <v>359</v>
      </c>
      <c r="L2980" s="246">
        <v>1</v>
      </c>
      <c r="M2980" s="246">
        <v>309258</v>
      </c>
      <c r="N2980" s="246">
        <v>2659823</v>
      </c>
      <c r="O2980" s="246">
        <v>6</v>
      </c>
      <c r="P2980" s="246">
        <v>19</v>
      </c>
      <c r="Q2980" s="246">
        <v>0</v>
      </c>
      <c r="R2980" s="246"/>
      <c r="S2980" s="246"/>
      <c r="T2980" s="246" t="s">
        <v>26</v>
      </c>
      <c r="U2980" s="246" t="s">
        <v>4513</v>
      </c>
      <c r="V2980" t="str">
        <f>INDEX(樣區!H:H,MATCH(F2980,樣區!E:E,0))</f>
        <v>3月,5月</v>
      </c>
      <c r="W2980" s="3" t="str">
        <f t="shared" si="583"/>
        <v>Y</v>
      </c>
      <c r="X2980" s="3" t="str">
        <f t="shared" si="576"/>
        <v/>
      </c>
      <c r="Y2980" s="3" t="str">
        <f t="shared" si="577"/>
        <v/>
      </c>
      <c r="Z2980" s="3" t="str">
        <f t="shared" si="578"/>
        <v/>
      </c>
      <c r="AA2980" s="3" t="str">
        <f t="shared" si="579"/>
        <v/>
      </c>
      <c r="AB2980" s="249" t="str">
        <f t="shared" si="580"/>
        <v/>
      </c>
      <c r="AC2980" s="3" t="str">
        <f t="shared" si="584"/>
        <v/>
      </c>
      <c r="AD2980" s="5" t="str">
        <f t="shared" si="581"/>
        <v/>
      </c>
      <c r="AE2980" s="3" t="str">
        <f t="shared" si="582"/>
        <v/>
      </c>
      <c r="AF2980" s="3"/>
      <c r="AH2980">
        <f>MATCH(ROUND(M2980,0)&amp;ROUND(N2980,0),樣點!N:N,0)</f>
        <v>1814</v>
      </c>
      <c r="AI2980" s="5">
        <f t="shared" si="585"/>
        <v>1.1111110972706228E-2</v>
      </c>
    </row>
    <row r="2981" spans="3:35">
      <c r="C2981" s="246" t="s">
        <v>209</v>
      </c>
      <c r="D2981" s="246" t="s">
        <v>343</v>
      </c>
      <c r="E2981" s="246" t="s">
        <v>2903</v>
      </c>
      <c r="F2981" s="246" t="s">
        <v>350</v>
      </c>
      <c r="G2981" s="246">
        <v>2019</v>
      </c>
      <c r="H2981" s="246">
        <v>10</v>
      </c>
      <c r="I2981" s="246">
        <v>15</v>
      </c>
      <c r="J2981" s="246">
        <v>2</v>
      </c>
      <c r="K2981" s="246" t="s">
        <v>359</v>
      </c>
      <c r="L2981" s="246">
        <v>2</v>
      </c>
      <c r="M2981" s="246">
        <v>309444</v>
      </c>
      <c r="N2981" s="246">
        <v>2660031</v>
      </c>
      <c r="O2981" s="246">
        <v>6</v>
      </c>
      <c r="P2981" s="246">
        <v>35</v>
      </c>
      <c r="Q2981" s="246">
        <v>0</v>
      </c>
      <c r="R2981" s="246"/>
      <c r="S2981" s="246"/>
      <c r="T2981" s="246" t="s">
        <v>26</v>
      </c>
      <c r="U2981" s="246" t="s">
        <v>4513</v>
      </c>
      <c r="V2981" t="str">
        <f>INDEX(樣區!H:H,MATCH(F2981,樣區!E:E,0))</f>
        <v>3月,5月</v>
      </c>
      <c r="W2981" s="3" t="str">
        <f t="shared" si="583"/>
        <v>Y</v>
      </c>
      <c r="X2981" s="3" t="str">
        <f t="shared" si="576"/>
        <v/>
      </c>
      <c r="Y2981" s="3" t="str">
        <f t="shared" si="577"/>
        <v/>
      </c>
      <c r="Z2981" s="3" t="str">
        <f t="shared" si="578"/>
        <v/>
      </c>
      <c r="AA2981" s="3" t="str">
        <f t="shared" si="579"/>
        <v/>
      </c>
      <c r="AB2981" s="249" t="str">
        <f t="shared" si="580"/>
        <v/>
      </c>
      <c r="AC2981" s="3" t="str">
        <f t="shared" si="584"/>
        <v/>
      </c>
      <c r="AD2981" s="5" t="str">
        <f t="shared" si="581"/>
        <v/>
      </c>
      <c r="AE2981" s="3" t="str">
        <f t="shared" si="582"/>
        <v/>
      </c>
      <c r="AF2981" s="3"/>
      <c r="AH2981">
        <f>MATCH(ROUND(M2981,0)&amp;ROUND(N2981,0),樣點!N:N,0)</f>
        <v>1815</v>
      </c>
      <c r="AI2981" s="5">
        <f t="shared" si="585"/>
        <v>9.7222219919785857E-3</v>
      </c>
    </row>
    <row r="2982" spans="3:35">
      <c r="C2982" s="246" t="s">
        <v>209</v>
      </c>
      <c r="D2982" s="246" t="s">
        <v>343</v>
      </c>
      <c r="E2982" s="246" t="s">
        <v>2903</v>
      </c>
      <c r="F2982" s="246" t="s">
        <v>350</v>
      </c>
      <c r="G2982" s="246">
        <v>2019</v>
      </c>
      <c r="H2982" s="246">
        <v>10</v>
      </c>
      <c r="I2982" s="246">
        <v>15</v>
      </c>
      <c r="J2982" s="246">
        <v>2</v>
      </c>
      <c r="K2982" s="246" t="s">
        <v>359</v>
      </c>
      <c r="L2982" s="246">
        <v>3</v>
      </c>
      <c r="M2982" s="246">
        <v>309746</v>
      </c>
      <c r="N2982" s="246">
        <v>2660338</v>
      </c>
      <c r="O2982" s="246">
        <v>6</v>
      </c>
      <c r="P2982" s="246">
        <v>49</v>
      </c>
      <c r="Q2982" s="246">
        <v>0</v>
      </c>
      <c r="R2982" s="246"/>
      <c r="S2982" s="246"/>
      <c r="T2982" s="246" t="s">
        <v>26</v>
      </c>
      <c r="U2982" s="246" t="s">
        <v>4513</v>
      </c>
      <c r="V2982" t="str">
        <f>INDEX(樣區!H:H,MATCH(F2982,樣區!E:E,0))</f>
        <v>3月,5月</v>
      </c>
      <c r="W2982" s="3" t="str">
        <f t="shared" si="583"/>
        <v>Y</v>
      </c>
      <c r="X2982" s="3" t="str">
        <f t="shared" si="576"/>
        <v/>
      </c>
      <c r="Y2982" s="3" t="str">
        <f t="shared" si="577"/>
        <v/>
      </c>
      <c r="Z2982" s="3" t="str">
        <f t="shared" si="578"/>
        <v/>
      </c>
      <c r="AA2982" s="3" t="str">
        <f t="shared" si="579"/>
        <v/>
      </c>
      <c r="AB2982" s="249" t="str">
        <f t="shared" si="580"/>
        <v/>
      </c>
      <c r="AC2982" s="3" t="str">
        <f t="shared" si="584"/>
        <v/>
      </c>
      <c r="AD2982" s="5" t="str">
        <f t="shared" si="581"/>
        <v/>
      </c>
      <c r="AE2982" s="3" t="str">
        <f t="shared" si="582"/>
        <v/>
      </c>
      <c r="AF2982" s="3"/>
      <c r="AH2982">
        <f>MATCH(ROUND(M2982,0)&amp;ROUND(N2982,0),樣點!N:N,0)</f>
        <v>1816</v>
      </c>
      <c r="AI2982" s="5">
        <f t="shared" si="585"/>
        <v>6.2500000349245965E-3</v>
      </c>
    </row>
    <row r="2983" spans="3:35">
      <c r="C2983" s="246" t="s">
        <v>209</v>
      </c>
      <c r="D2983" s="246" t="s">
        <v>343</v>
      </c>
      <c r="E2983" s="246" t="s">
        <v>2903</v>
      </c>
      <c r="F2983" s="246" t="s">
        <v>350</v>
      </c>
      <c r="G2983" s="246">
        <v>2019</v>
      </c>
      <c r="H2983" s="246">
        <v>10</v>
      </c>
      <c r="I2983" s="246">
        <v>15</v>
      </c>
      <c r="J2983" s="246">
        <v>2</v>
      </c>
      <c r="K2983" s="246" t="s">
        <v>359</v>
      </c>
      <c r="L2983" s="246">
        <v>4</v>
      </c>
      <c r="M2983" s="246">
        <v>309893</v>
      </c>
      <c r="N2983" s="246">
        <v>2660540</v>
      </c>
      <c r="O2983" s="246">
        <v>6</v>
      </c>
      <c r="P2983" s="246">
        <v>58</v>
      </c>
      <c r="Q2983" s="246">
        <v>0</v>
      </c>
      <c r="R2983" s="246"/>
      <c r="S2983" s="246"/>
      <c r="T2983" s="246" t="s">
        <v>133</v>
      </c>
      <c r="U2983" s="246" t="s">
        <v>4514</v>
      </c>
      <c r="V2983" t="str">
        <f>INDEX(樣區!H:H,MATCH(F2983,樣區!E:E,0))</f>
        <v>3月,5月</v>
      </c>
      <c r="W2983" s="3" t="str">
        <f t="shared" si="583"/>
        <v>Y</v>
      </c>
      <c r="X2983" s="3" t="str">
        <f t="shared" si="576"/>
        <v/>
      </c>
      <c r="Y2983" s="3" t="str">
        <f t="shared" si="577"/>
        <v/>
      </c>
      <c r="Z2983" s="3" t="str">
        <f t="shared" si="578"/>
        <v/>
      </c>
      <c r="AA2983" s="3" t="str">
        <f t="shared" si="579"/>
        <v/>
      </c>
      <c r="AB2983" s="249" t="str">
        <f t="shared" si="580"/>
        <v/>
      </c>
      <c r="AC2983" s="3" t="str">
        <f t="shared" si="584"/>
        <v/>
      </c>
      <c r="AD2983" s="5" t="str">
        <f t="shared" si="581"/>
        <v/>
      </c>
      <c r="AE2983" s="3" t="str">
        <f t="shared" si="582"/>
        <v/>
      </c>
      <c r="AF2983" s="3"/>
      <c r="AH2983">
        <f>MATCH(ROUND(M2983,0)&amp;ROUND(N2983,0),樣點!N:N,0)</f>
        <v>1817</v>
      </c>
      <c r="AI2983" s="5">
        <f t="shared" si="585"/>
        <v>6.2499999767169356E-3</v>
      </c>
    </row>
    <row r="2984" spans="3:35">
      <c r="C2984" s="246" t="s">
        <v>209</v>
      </c>
      <c r="D2984" s="246" t="s">
        <v>343</v>
      </c>
      <c r="E2984" s="246" t="s">
        <v>2903</v>
      </c>
      <c r="F2984" s="246" t="s">
        <v>350</v>
      </c>
      <c r="G2984" s="246">
        <v>2019</v>
      </c>
      <c r="H2984" s="246">
        <v>10</v>
      </c>
      <c r="I2984" s="246">
        <v>15</v>
      </c>
      <c r="J2984" s="246">
        <v>2</v>
      </c>
      <c r="K2984" s="246" t="s">
        <v>359</v>
      </c>
      <c r="L2984" s="246">
        <v>5</v>
      </c>
      <c r="M2984" s="246">
        <v>309495</v>
      </c>
      <c r="N2984" s="246">
        <v>2660515</v>
      </c>
      <c r="O2984" s="246">
        <v>7</v>
      </c>
      <c r="P2984" s="246">
        <v>7</v>
      </c>
      <c r="Q2984" s="246">
        <v>0</v>
      </c>
      <c r="R2984" s="246"/>
      <c r="S2984" s="246"/>
      <c r="T2984" s="246" t="s">
        <v>26</v>
      </c>
      <c r="U2984" s="246" t="s">
        <v>4515</v>
      </c>
      <c r="V2984" t="str">
        <f>INDEX(樣區!H:H,MATCH(F2984,樣區!E:E,0))</f>
        <v>3月,5月</v>
      </c>
      <c r="W2984" s="3" t="str">
        <f t="shared" si="583"/>
        <v>Y</v>
      </c>
      <c r="X2984" s="3" t="str">
        <f t="shared" si="576"/>
        <v/>
      </c>
      <c r="Y2984" s="3" t="str">
        <f t="shared" si="577"/>
        <v/>
      </c>
      <c r="Z2984" s="3" t="str">
        <f t="shared" si="578"/>
        <v/>
      </c>
      <c r="AA2984" s="3" t="str">
        <f t="shared" si="579"/>
        <v/>
      </c>
      <c r="AB2984" s="249" t="str">
        <f t="shared" si="580"/>
        <v/>
      </c>
      <c r="AC2984" s="3" t="str">
        <f t="shared" si="584"/>
        <v/>
      </c>
      <c r="AD2984" s="5" t="str">
        <f t="shared" si="581"/>
        <v/>
      </c>
      <c r="AE2984" s="3" t="str">
        <f t="shared" si="582"/>
        <v/>
      </c>
      <c r="AF2984" s="3"/>
      <c r="AH2984">
        <f>MATCH(ROUND(M2984,0)&amp;ROUND(N2984,0),樣點!N:N,0)</f>
        <v>1818</v>
      </c>
      <c r="AI2984" s="5">
        <f t="shared" si="585"/>
        <v>1.2500000011641532E-2</v>
      </c>
    </row>
    <row r="2985" spans="3:35">
      <c r="C2985" s="246" t="s">
        <v>209</v>
      </c>
      <c r="D2985" s="246" t="s">
        <v>343</v>
      </c>
      <c r="E2985" s="246" t="s">
        <v>2903</v>
      </c>
      <c r="F2985" s="246" t="s">
        <v>350</v>
      </c>
      <c r="G2985" s="246">
        <v>2019</v>
      </c>
      <c r="H2985" s="246">
        <v>10</v>
      </c>
      <c r="I2985" s="246">
        <v>15</v>
      </c>
      <c r="J2985" s="246">
        <v>2</v>
      </c>
      <c r="K2985" s="246" t="s">
        <v>359</v>
      </c>
      <c r="L2985" s="246">
        <v>6</v>
      </c>
      <c r="M2985" s="246">
        <v>309731</v>
      </c>
      <c r="N2985" s="246">
        <v>2660770</v>
      </c>
      <c r="O2985" s="246">
        <v>7</v>
      </c>
      <c r="P2985" s="246">
        <v>25</v>
      </c>
      <c r="Q2985" s="246">
        <v>0</v>
      </c>
      <c r="R2985" s="246"/>
      <c r="S2985" s="246"/>
      <c r="T2985" s="246" t="s">
        <v>26</v>
      </c>
      <c r="U2985" s="246" t="s">
        <v>4513</v>
      </c>
      <c r="V2985" t="str">
        <f>INDEX(樣區!H:H,MATCH(F2985,樣區!E:E,0))</f>
        <v>3月,5月</v>
      </c>
      <c r="W2985" s="3" t="str">
        <f t="shared" si="583"/>
        <v>Y</v>
      </c>
      <c r="X2985" s="3" t="str">
        <f t="shared" si="576"/>
        <v/>
      </c>
      <c r="Y2985" s="3" t="str">
        <f t="shared" si="577"/>
        <v/>
      </c>
      <c r="Z2985" s="3" t="str">
        <f t="shared" si="578"/>
        <v/>
      </c>
      <c r="AA2985" s="3" t="str">
        <f t="shared" si="579"/>
        <v/>
      </c>
      <c r="AB2985" s="249" t="str">
        <f t="shared" si="580"/>
        <v/>
      </c>
      <c r="AC2985" s="3" t="str">
        <f t="shared" si="584"/>
        <v/>
      </c>
      <c r="AD2985" s="5" t="str">
        <f t="shared" si="581"/>
        <v/>
      </c>
      <c r="AE2985" s="3" t="str">
        <f t="shared" si="582"/>
        <v/>
      </c>
      <c r="AF2985" s="3"/>
      <c r="AH2985">
        <f>MATCH(ROUND(M2985,0)&amp;ROUND(N2985,0),樣點!N:N,0)</f>
        <v>1819</v>
      </c>
      <c r="AI2985" s="5" t="str">
        <f t="shared" si="585"/>
        <v/>
      </c>
    </row>
    <row r="2986" spans="3:35">
      <c r="C2986" s="246" t="s">
        <v>209</v>
      </c>
      <c r="D2986" s="246" t="s">
        <v>343</v>
      </c>
      <c r="E2986" s="246" t="s">
        <v>364</v>
      </c>
      <c r="F2986" s="246" t="s">
        <v>348</v>
      </c>
      <c r="G2986" s="246">
        <v>2019</v>
      </c>
      <c r="H2986" s="246">
        <v>9</v>
      </c>
      <c r="I2986" s="246">
        <v>27</v>
      </c>
      <c r="J2986" s="246">
        <v>2</v>
      </c>
      <c r="K2986" s="246" t="s">
        <v>366</v>
      </c>
      <c r="L2986" s="246">
        <v>1</v>
      </c>
      <c r="M2986" s="246">
        <v>310960</v>
      </c>
      <c r="N2986" s="246">
        <v>2667098</v>
      </c>
      <c r="O2986" s="246">
        <v>9</v>
      </c>
      <c r="P2986" s="246">
        <v>35</v>
      </c>
      <c r="Q2986" s="246">
        <v>1</v>
      </c>
      <c r="R2986" s="246" t="s">
        <v>89</v>
      </c>
      <c r="S2986" s="246" t="s">
        <v>44</v>
      </c>
      <c r="T2986" s="246" t="s">
        <v>32</v>
      </c>
      <c r="U2986" s="246" t="s">
        <v>4516</v>
      </c>
      <c r="V2986" t="str">
        <f>INDEX(樣區!H:H,MATCH(F2986,樣區!E:E,0))</f>
        <v>3月,5月</v>
      </c>
      <c r="W2986" s="3" t="str">
        <f t="shared" si="583"/>
        <v>Y</v>
      </c>
      <c r="X2986" s="3" t="str">
        <f t="shared" si="576"/>
        <v/>
      </c>
      <c r="Y2986" s="3" t="str">
        <f t="shared" si="577"/>
        <v/>
      </c>
      <c r="Z2986" s="3" t="str">
        <f t="shared" si="578"/>
        <v/>
      </c>
      <c r="AA2986" s="3" t="str">
        <f t="shared" si="579"/>
        <v/>
      </c>
      <c r="AB2986" s="249" t="str">
        <f t="shared" si="580"/>
        <v>有叫聲應為猴群</v>
      </c>
      <c r="AC2986" s="3" t="str">
        <f t="shared" si="584"/>
        <v/>
      </c>
      <c r="AD2986" s="5" t="str">
        <f t="shared" si="581"/>
        <v/>
      </c>
      <c r="AE2986" s="3" t="str">
        <f t="shared" si="582"/>
        <v/>
      </c>
      <c r="AF2986" s="3"/>
      <c r="AH2986">
        <f>MATCH(ROUND(M2986,0)&amp;ROUND(N2986,0),樣點!N:N,0)</f>
        <v>1820</v>
      </c>
      <c r="AI2986" s="5">
        <f t="shared" si="585"/>
        <v>9.7222219919785857E-3</v>
      </c>
    </row>
    <row r="2987" spans="3:35">
      <c r="C2987" s="246" t="s">
        <v>209</v>
      </c>
      <c r="D2987" s="246" t="s">
        <v>343</v>
      </c>
      <c r="E2987" s="246" t="s">
        <v>364</v>
      </c>
      <c r="F2987" s="246" t="s">
        <v>348</v>
      </c>
      <c r="G2987" s="246">
        <v>2019</v>
      </c>
      <c r="H2987" s="246">
        <v>9</v>
      </c>
      <c r="I2987" s="246">
        <v>27</v>
      </c>
      <c r="J2987" s="246">
        <v>2</v>
      </c>
      <c r="K2987" s="246" t="s">
        <v>366</v>
      </c>
      <c r="L2987" s="246">
        <v>2</v>
      </c>
      <c r="M2987" s="246">
        <v>310798</v>
      </c>
      <c r="N2987" s="246">
        <v>2667236</v>
      </c>
      <c r="O2987" s="246">
        <v>9</v>
      </c>
      <c r="P2987" s="246">
        <v>49</v>
      </c>
      <c r="Q2987" s="246">
        <v>0</v>
      </c>
      <c r="R2987" s="246"/>
      <c r="S2987" s="246"/>
      <c r="T2987" s="246" t="s">
        <v>32</v>
      </c>
      <c r="U2987" s="246" t="s">
        <v>4517</v>
      </c>
      <c r="V2987" t="str">
        <f>INDEX(樣區!H:H,MATCH(F2987,樣區!E:E,0))</f>
        <v>3月,5月</v>
      </c>
      <c r="W2987" s="3" t="str">
        <f t="shared" si="583"/>
        <v>Y</v>
      </c>
      <c r="X2987" s="3" t="str">
        <f t="shared" si="576"/>
        <v/>
      </c>
      <c r="Y2987" s="3" t="str">
        <f t="shared" si="577"/>
        <v/>
      </c>
      <c r="Z2987" s="3" t="str">
        <f t="shared" si="578"/>
        <v/>
      </c>
      <c r="AA2987" s="3" t="str">
        <f t="shared" si="579"/>
        <v/>
      </c>
      <c r="AB2987" s="249" t="str">
        <f t="shared" si="580"/>
        <v/>
      </c>
      <c r="AC2987" s="3" t="str">
        <f t="shared" si="584"/>
        <v/>
      </c>
      <c r="AD2987" s="5" t="str">
        <f t="shared" si="581"/>
        <v/>
      </c>
      <c r="AE2987" s="3" t="str">
        <f t="shared" si="582"/>
        <v/>
      </c>
      <c r="AF2987" s="3"/>
      <c r="AH2987">
        <f>MATCH(ROUND(M2987,0)&amp;ROUND(N2987,0),樣點!N:N,0)</f>
        <v>1821</v>
      </c>
      <c r="AI2987" s="5">
        <f t="shared" si="585"/>
        <v>4.5138889050576836E-2</v>
      </c>
    </row>
    <row r="2988" spans="3:35">
      <c r="C2988" s="246" t="s">
        <v>209</v>
      </c>
      <c r="D2988" s="246" t="s">
        <v>343</v>
      </c>
      <c r="E2988" s="246" t="s">
        <v>364</v>
      </c>
      <c r="F2988" s="246" t="s">
        <v>348</v>
      </c>
      <c r="G2988" s="246">
        <v>2019</v>
      </c>
      <c r="H2988" s="246">
        <v>9</v>
      </c>
      <c r="I2988" s="246">
        <v>27</v>
      </c>
      <c r="J2988" s="246">
        <v>2</v>
      </c>
      <c r="K2988" s="246" t="s">
        <v>366</v>
      </c>
      <c r="L2988" s="246">
        <v>3</v>
      </c>
      <c r="M2988" s="246">
        <v>311851</v>
      </c>
      <c r="N2988" s="246">
        <v>2666270</v>
      </c>
      <c r="O2988" s="246">
        <v>10</v>
      </c>
      <c r="P2988" s="246">
        <v>54</v>
      </c>
      <c r="Q2988" s="246">
        <v>0</v>
      </c>
      <c r="R2988" s="246"/>
      <c r="S2988" s="246"/>
      <c r="T2988" s="246" t="s">
        <v>32</v>
      </c>
      <c r="U2988" s="246" t="s">
        <v>4518</v>
      </c>
      <c r="V2988" t="str">
        <f>INDEX(樣區!H:H,MATCH(F2988,樣區!E:E,0))</f>
        <v>3月,5月</v>
      </c>
      <c r="W2988" s="3" t="str">
        <f t="shared" si="583"/>
        <v>Y</v>
      </c>
      <c r="X2988" s="3" t="str">
        <f t="shared" si="576"/>
        <v/>
      </c>
      <c r="Y2988" s="3" t="str">
        <f t="shared" si="577"/>
        <v>時間太晚</v>
      </c>
      <c r="Z2988" s="3" t="str">
        <f t="shared" si="578"/>
        <v/>
      </c>
      <c r="AA2988" s="3" t="str">
        <f t="shared" si="579"/>
        <v/>
      </c>
      <c r="AB2988" s="249" t="str">
        <f t="shared" si="580"/>
        <v/>
      </c>
      <c r="AC2988" s="3" t="str">
        <f t="shared" si="584"/>
        <v/>
      </c>
      <c r="AD2988" s="5" t="str">
        <f t="shared" si="581"/>
        <v/>
      </c>
      <c r="AE2988" s="3" t="str">
        <f t="shared" si="582"/>
        <v/>
      </c>
      <c r="AF2988" s="3"/>
      <c r="AH2988">
        <f>MATCH(ROUND(M2988,0)&amp;ROUND(N2988,0),樣點!N:N,0)</f>
        <v>1822</v>
      </c>
      <c r="AI2988" s="5">
        <f t="shared" si="585"/>
        <v>9.0277779963798821E-3</v>
      </c>
    </row>
    <row r="2989" spans="3:35">
      <c r="C2989" s="246" t="s">
        <v>209</v>
      </c>
      <c r="D2989" s="246" t="s">
        <v>343</v>
      </c>
      <c r="E2989" s="246" t="s">
        <v>364</v>
      </c>
      <c r="F2989" s="246" t="s">
        <v>348</v>
      </c>
      <c r="G2989" s="246">
        <v>2019</v>
      </c>
      <c r="H2989" s="246">
        <v>9</v>
      </c>
      <c r="I2989" s="246">
        <v>27</v>
      </c>
      <c r="J2989" s="246">
        <v>2</v>
      </c>
      <c r="K2989" s="246" t="s">
        <v>367</v>
      </c>
      <c r="L2989" s="246">
        <v>4</v>
      </c>
      <c r="M2989" s="246">
        <v>311727</v>
      </c>
      <c r="N2989" s="246">
        <v>2666464</v>
      </c>
      <c r="O2989" s="246">
        <v>11</v>
      </c>
      <c r="P2989" s="246">
        <v>7</v>
      </c>
      <c r="Q2989" s="246">
        <v>0</v>
      </c>
      <c r="R2989" s="246"/>
      <c r="S2989" s="246"/>
      <c r="T2989" s="246" t="s">
        <v>32</v>
      </c>
      <c r="U2989" s="246" t="s">
        <v>4519</v>
      </c>
      <c r="V2989" t="str">
        <f>INDEX(樣區!H:H,MATCH(F2989,樣區!E:E,0))</f>
        <v>3月,5月</v>
      </c>
      <c r="W2989" s="3" t="str">
        <f t="shared" si="583"/>
        <v>Y</v>
      </c>
      <c r="X2989" s="3" t="str">
        <f t="shared" si="576"/>
        <v/>
      </c>
      <c r="Y2989" s="3" t="str">
        <f t="shared" si="577"/>
        <v>時間太晚</v>
      </c>
      <c r="Z2989" s="3" t="str">
        <f t="shared" si="578"/>
        <v/>
      </c>
      <c r="AA2989" s="3" t="str">
        <f t="shared" si="579"/>
        <v/>
      </c>
      <c r="AB2989" s="249" t="str">
        <f t="shared" si="580"/>
        <v/>
      </c>
      <c r="AC2989" s="3" t="str">
        <f t="shared" si="584"/>
        <v/>
      </c>
      <c r="AD2989" s="5" t="str">
        <f t="shared" si="581"/>
        <v/>
      </c>
      <c r="AE2989" s="3" t="str">
        <f t="shared" si="582"/>
        <v/>
      </c>
      <c r="AF2989" s="3"/>
      <c r="AH2989">
        <f>MATCH(ROUND(M2989,0)&amp;ROUND(N2989,0),樣點!N:N,0)</f>
        <v>1823</v>
      </c>
      <c r="AI2989" s="5">
        <f t="shared" si="585"/>
        <v>1.2499999953433871E-2</v>
      </c>
    </row>
    <row r="2990" spans="3:35">
      <c r="C2990" s="246" t="s">
        <v>209</v>
      </c>
      <c r="D2990" s="246" t="s">
        <v>343</v>
      </c>
      <c r="E2990" s="246" t="s">
        <v>364</v>
      </c>
      <c r="F2990" s="246" t="s">
        <v>348</v>
      </c>
      <c r="G2990" s="246">
        <v>2019</v>
      </c>
      <c r="H2990" s="246">
        <v>9</v>
      </c>
      <c r="I2990" s="246">
        <v>27</v>
      </c>
      <c r="J2990" s="246">
        <v>2</v>
      </c>
      <c r="K2990" s="246" t="s">
        <v>367</v>
      </c>
      <c r="L2990" s="246">
        <v>5</v>
      </c>
      <c r="M2990" s="246">
        <v>311422</v>
      </c>
      <c r="N2990" s="246">
        <v>2666610</v>
      </c>
      <c r="O2990" s="246">
        <v>11</v>
      </c>
      <c r="P2990" s="246">
        <v>25</v>
      </c>
      <c r="Q2990" s="246">
        <v>0</v>
      </c>
      <c r="R2990" s="246"/>
      <c r="S2990" s="246"/>
      <c r="T2990" s="246" t="s">
        <v>32</v>
      </c>
      <c r="U2990" s="246" t="s">
        <v>4520</v>
      </c>
      <c r="V2990" t="str">
        <f>INDEX(樣區!H:H,MATCH(F2990,樣區!E:E,0))</f>
        <v>3月,5月</v>
      </c>
      <c r="W2990" s="3" t="str">
        <f t="shared" si="583"/>
        <v>Y</v>
      </c>
      <c r="X2990" s="3" t="str">
        <f t="shared" si="576"/>
        <v/>
      </c>
      <c r="Y2990" s="3" t="str">
        <f t="shared" si="577"/>
        <v>時間太晚</v>
      </c>
      <c r="Z2990" s="3" t="str">
        <f t="shared" si="578"/>
        <v/>
      </c>
      <c r="AA2990" s="3" t="str">
        <f t="shared" si="579"/>
        <v/>
      </c>
      <c r="AB2990" s="249" t="str">
        <f t="shared" si="580"/>
        <v/>
      </c>
      <c r="AC2990" s="3" t="str">
        <f t="shared" si="584"/>
        <v/>
      </c>
      <c r="AD2990" s="5" t="str">
        <f t="shared" si="581"/>
        <v/>
      </c>
      <c r="AE2990" s="3" t="str">
        <f t="shared" si="582"/>
        <v/>
      </c>
      <c r="AF2990" s="3"/>
      <c r="AH2990">
        <f>MATCH(ROUND(M2990,0)&amp;ROUND(N2990,0),樣點!N:N,0)</f>
        <v>1824</v>
      </c>
      <c r="AI2990" s="5">
        <f t="shared" si="585"/>
        <v>1.5972222026903182E-2</v>
      </c>
    </row>
    <row r="2991" spans="3:35">
      <c r="C2991" s="246" t="s">
        <v>209</v>
      </c>
      <c r="D2991" s="246" t="s">
        <v>343</v>
      </c>
      <c r="E2991" s="246" t="s">
        <v>364</v>
      </c>
      <c r="F2991" s="246" t="s">
        <v>348</v>
      </c>
      <c r="G2991" s="246">
        <v>2019</v>
      </c>
      <c r="H2991" s="246">
        <v>9</v>
      </c>
      <c r="I2991" s="246">
        <v>27</v>
      </c>
      <c r="J2991" s="246">
        <v>2</v>
      </c>
      <c r="K2991" s="246" t="s">
        <v>367</v>
      </c>
      <c r="L2991" s="246">
        <v>6</v>
      </c>
      <c r="M2991" s="246">
        <v>311224</v>
      </c>
      <c r="N2991" s="246">
        <v>2666605</v>
      </c>
      <c r="O2991" s="246">
        <v>11</v>
      </c>
      <c r="P2991" s="246">
        <v>48</v>
      </c>
      <c r="Q2991" s="246">
        <v>0</v>
      </c>
      <c r="R2991" s="246"/>
      <c r="S2991" s="246"/>
      <c r="T2991" s="246" t="s">
        <v>32</v>
      </c>
      <c r="U2991" s="246" t="s">
        <v>4521</v>
      </c>
      <c r="V2991" t="str">
        <f>INDEX(樣區!H:H,MATCH(F2991,樣區!E:E,0))</f>
        <v>3月,5月</v>
      </c>
      <c r="W2991" s="3" t="str">
        <f t="shared" si="583"/>
        <v>Y</v>
      </c>
      <c r="X2991" s="3" t="str">
        <f t="shared" si="576"/>
        <v/>
      </c>
      <c r="Y2991" s="3" t="str">
        <f t="shared" si="577"/>
        <v>時間太晚</v>
      </c>
      <c r="Z2991" s="3" t="str">
        <f t="shared" si="578"/>
        <v/>
      </c>
      <c r="AA2991" s="3" t="str">
        <f t="shared" si="579"/>
        <v/>
      </c>
      <c r="AB2991" s="249" t="str">
        <f t="shared" si="580"/>
        <v/>
      </c>
      <c r="AC2991" s="3" t="str">
        <f t="shared" si="584"/>
        <v/>
      </c>
      <c r="AD2991" s="5" t="str">
        <f t="shared" si="581"/>
        <v/>
      </c>
      <c r="AE2991" s="3" t="str">
        <f t="shared" si="582"/>
        <v/>
      </c>
      <c r="AF2991" s="3"/>
      <c r="AH2991">
        <f>MATCH(ROUND(M2991,0)&amp;ROUND(N2991,0),樣點!N:N,0)</f>
        <v>1825</v>
      </c>
      <c r="AI2991" s="5">
        <f t="shared" si="585"/>
        <v>3.5416667000390589E-2</v>
      </c>
    </row>
    <row r="2992" spans="3:35">
      <c r="C2992" s="246" t="s">
        <v>209</v>
      </c>
      <c r="D2992" s="246" t="s">
        <v>343</v>
      </c>
      <c r="E2992" s="246" t="s">
        <v>364</v>
      </c>
      <c r="F2992" s="246" t="s">
        <v>348</v>
      </c>
      <c r="G2992" s="246">
        <v>2019</v>
      </c>
      <c r="H2992" s="246">
        <v>9</v>
      </c>
      <c r="I2992" s="246">
        <v>27</v>
      </c>
      <c r="J2992" s="246">
        <v>2</v>
      </c>
      <c r="K2992" s="246" t="s">
        <v>367</v>
      </c>
      <c r="L2992" s="246">
        <v>7</v>
      </c>
      <c r="M2992" s="246">
        <v>310984</v>
      </c>
      <c r="N2992" s="246">
        <v>2666598</v>
      </c>
      <c r="O2992" s="246">
        <v>12</v>
      </c>
      <c r="P2992" s="246">
        <v>39</v>
      </c>
      <c r="Q2992" s="246">
        <v>0</v>
      </c>
      <c r="R2992" s="246"/>
      <c r="S2992" s="246"/>
      <c r="T2992" s="246" t="s">
        <v>32</v>
      </c>
      <c r="U2992" s="246" t="s">
        <v>4522</v>
      </c>
      <c r="V2992" t="str">
        <f>INDEX(樣區!H:H,MATCH(F2992,樣區!E:E,0))</f>
        <v>3月,5月</v>
      </c>
      <c r="W2992" s="3" t="str">
        <f t="shared" si="583"/>
        <v>Y</v>
      </c>
      <c r="X2992" s="3" t="str">
        <f t="shared" si="576"/>
        <v/>
      </c>
      <c r="Y2992" s="3" t="str">
        <f t="shared" si="577"/>
        <v>時間太晚</v>
      </c>
      <c r="Z2992" s="3" t="str">
        <f t="shared" si="578"/>
        <v/>
      </c>
      <c r="AA2992" s="3" t="str">
        <f t="shared" si="579"/>
        <v/>
      </c>
      <c r="AB2992" s="249" t="str">
        <f t="shared" si="580"/>
        <v/>
      </c>
      <c r="AC2992" s="3" t="str">
        <f t="shared" si="584"/>
        <v/>
      </c>
      <c r="AD2992" s="5" t="str">
        <f t="shared" si="581"/>
        <v/>
      </c>
      <c r="AE2992" s="3" t="str">
        <f t="shared" si="582"/>
        <v/>
      </c>
      <c r="AF2992" s="3"/>
      <c r="AH2992">
        <f>MATCH(ROUND(M2992,0)&amp;ROUND(N2992,0),樣點!N:N,0)</f>
        <v>1826</v>
      </c>
      <c r="AI2992" s="5" t="str">
        <f t="shared" si="585"/>
        <v/>
      </c>
    </row>
    <row r="2993" spans="3:35">
      <c r="C2993" s="246" t="s">
        <v>209</v>
      </c>
      <c r="D2993" s="246" t="s">
        <v>343</v>
      </c>
      <c r="E2993" s="246" t="s">
        <v>4523</v>
      </c>
      <c r="F2993" s="246" t="s">
        <v>365</v>
      </c>
      <c r="G2993" s="246">
        <v>2019</v>
      </c>
      <c r="H2993" s="246">
        <v>9</v>
      </c>
      <c r="I2993" s="246">
        <v>17</v>
      </c>
      <c r="J2993" s="246">
        <v>2</v>
      </c>
      <c r="K2993" s="246" t="s">
        <v>371</v>
      </c>
      <c r="L2993" s="246">
        <v>1</v>
      </c>
      <c r="M2993" s="246">
        <v>318100</v>
      </c>
      <c r="N2993" s="246">
        <v>2678273</v>
      </c>
      <c r="O2993" s="246">
        <v>9</v>
      </c>
      <c r="P2993" s="246">
        <v>20</v>
      </c>
      <c r="Q2993" s="246">
        <v>2</v>
      </c>
      <c r="R2993" s="246" t="s">
        <v>43</v>
      </c>
      <c r="S2993" s="246" t="s">
        <v>44</v>
      </c>
      <c r="T2993" s="246" t="s">
        <v>26</v>
      </c>
      <c r="U2993" s="246" t="s">
        <v>4524</v>
      </c>
      <c r="V2993" t="e">
        <f>INDEX(樣區!H:H,MATCH(F2993,樣區!E:E,0))</f>
        <v>#N/A</v>
      </c>
      <c r="W2993" s="3" t="str">
        <f t="shared" si="583"/>
        <v>N</v>
      </c>
      <c r="X2993" s="3" t="str">
        <f t="shared" si="576"/>
        <v/>
      </c>
      <c r="Y2993" s="3" t="str">
        <f t="shared" si="577"/>
        <v/>
      </c>
      <c r="Z2993" s="3" t="str">
        <f t="shared" si="578"/>
        <v/>
      </c>
      <c r="AA2993" s="3" t="str">
        <f t="shared" si="579"/>
        <v/>
      </c>
      <c r="AB2993" s="2" t="str">
        <f t="shared" si="580"/>
        <v/>
      </c>
      <c r="AC2993" s="3" t="str">
        <f t="shared" si="584"/>
        <v/>
      </c>
      <c r="AD2993" s="5" t="str">
        <f t="shared" ref="AD2993:AD2998" si="586">IF(ISBLANK(O2993),"需記錄時間",IFERROR(IF((AI2993-TIME(0,5,59))&lt;0,"需計滿6分鍾",""),""))</f>
        <v/>
      </c>
      <c r="AE2993" s="3" t="str">
        <f t="shared" si="582"/>
        <v/>
      </c>
      <c r="AF2993" s="3"/>
      <c r="AH2993" t="e">
        <f>MATCH(ROUND(M2993,0)&amp;ROUND(N2993,0),樣點!N:N,0)</f>
        <v>#N/A</v>
      </c>
      <c r="AI2993" s="5">
        <f t="shared" si="585"/>
        <v>1.3888888992369175E-2</v>
      </c>
    </row>
    <row r="2994" spans="3:35">
      <c r="C2994" s="246" t="s">
        <v>209</v>
      </c>
      <c r="D2994" s="246" t="s">
        <v>343</v>
      </c>
      <c r="E2994" s="246" t="s">
        <v>4523</v>
      </c>
      <c r="F2994" s="246" t="s">
        <v>365</v>
      </c>
      <c r="G2994" s="246">
        <v>2019</v>
      </c>
      <c r="H2994" s="246">
        <v>9</v>
      </c>
      <c r="I2994" s="246">
        <v>17</v>
      </c>
      <c r="J2994" s="246">
        <v>2</v>
      </c>
      <c r="K2994" s="246" t="s">
        <v>371</v>
      </c>
      <c r="L2994" s="246">
        <v>2</v>
      </c>
      <c r="M2994" s="246">
        <v>317761</v>
      </c>
      <c r="N2994" s="246">
        <v>2678137</v>
      </c>
      <c r="O2994" s="246">
        <v>9</v>
      </c>
      <c r="P2994" s="246">
        <v>40</v>
      </c>
      <c r="Q2994" s="246">
        <v>0</v>
      </c>
      <c r="R2994" s="246"/>
      <c r="S2994" s="246"/>
      <c r="T2994" s="246" t="s">
        <v>26</v>
      </c>
      <c r="U2994" s="246" t="s">
        <v>4525</v>
      </c>
      <c r="V2994" t="e">
        <f>INDEX(樣區!H:H,MATCH(F2994,樣區!E:E,0))</f>
        <v>#N/A</v>
      </c>
      <c r="W2994" s="3" t="str">
        <f t="shared" si="583"/>
        <v>N</v>
      </c>
      <c r="X2994" s="3" t="str">
        <f t="shared" si="576"/>
        <v/>
      </c>
      <c r="Y2994" s="3" t="str">
        <f t="shared" si="577"/>
        <v/>
      </c>
      <c r="Z2994" s="3" t="str">
        <f t="shared" si="578"/>
        <v/>
      </c>
      <c r="AA2994" s="3" t="str">
        <f t="shared" si="579"/>
        <v/>
      </c>
      <c r="AB2994" s="2" t="str">
        <f t="shared" si="580"/>
        <v/>
      </c>
      <c r="AC2994" s="3" t="str">
        <f t="shared" si="584"/>
        <v/>
      </c>
      <c r="AD2994" s="5" t="str">
        <f t="shared" si="586"/>
        <v/>
      </c>
      <c r="AE2994" s="3" t="str">
        <f t="shared" si="582"/>
        <v/>
      </c>
      <c r="AF2994" s="3"/>
      <c r="AH2994" t="e">
        <f>MATCH(ROUND(M2994,0)&amp;ROUND(N2994,0),樣點!N:N,0)</f>
        <v>#N/A</v>
      </c>
      <c r="AI2994" s="5">
        <f t="shared" si="585"/>
        <v>1.1805556016042829E-2</v>
      </c>
    </row>
    <row r="2995" spans="3:35">
      <c r="C2995" s="246" t="s">
        <v>209</v>
      </c>
      <c r="D2995" s="246" t="s">
        <v>343</v>
      </c>
      <c r="E2995" s="246" t="s">
        <v>4523</v>
      </c>
      <c r="F2995" s="246" t="s">
        <v>365</v>
      </c>
      <c r="G2995" s="246">
        <v>2019</v>
      </c>
      <c r="H2995" s="246">
        <v>9</v>
      </c>
      <c r="I2995" s="246">
        <v>17</v>
      </c>
      <c r="J2995" s="246">
        <v>2</v>
      </c>
      <c r="K2995" s="246" t="s">
        <v>371</v>
      </c>
      <c r="L2995" s="246">
        <v>3</v>
      </c>
      <c r="M2995" s="246">
        <v>317924</v>
      </c>
      <c r="N2995" s="246">
        <v>2677954</v>
      </c>
      <c r="O2995" s="246">
        <v>9</v>
      </c>
      <c r="P2995" s="246">
        <v>57</v>
      </c>
      <c r="Q2995" s="246">
        <v>0</v>
      </c>
      <c r="R2995" s="246"/>
      <c r="S2995" s="246"/>
      <c r="T2995" s="246" t="s">
        <v>26</v>
      </c>
      <c r="U2995" s="246" t="s">
        <v>4526</v>
      </c>
      <c r="V2995" t="e">
        <f>INDEX(樣區!H:H,MATCH(F2995,樣區!E:E,0))</f>
        <v>#N/A</v>
      </c>
      <c r="W2995" s="3" t="str">
        <f t="shared" si="583"/>
        <v>N</v>
      </c>
      <c r="X2995" s="3" t="str">
        <f t="shared" si="576"/>
        <v/>
      </c>
      <c r="Y2995" s="3" t="str">
        <f t="shared" si="577"/>
        <v/>
      </c>
      <c r="Z2995" s="3" t="str">
        <f t="shared" si="578"/>
        <v/>
      </c>
      <c r="AA2995" s="3" t="str">
        <f t="shared" si="579"/>
        <v/>
      </c>
      <c r="AB2995" s="2" t="str">
        <f t="shared" si="580"/>
        <v/>
      </c>
      <c r="AC2995" s="3" t="str">
        <f t="shared" si="584"/>
        <v/>
      </c>
      <c r="AD2995" s="5" t="str">
        <f t="shared" si="586"/>
        <v/>
      </c>
      <c r="AE2995" s="3" t="str">
        <f t="shared" si="582"/>
        <v/>
      </c>
      <c r="AF2995" s="3"/>
      <c r="AH2995" t="e">
        <f>MATCH(ROUND(M2995,0)&amp;ROUND(N2995,0),樣點!N:N,0)</f>
        <v>#N/A</v>
      </c>
      <c r="AI2995" s="5">
        <f t="shared" si="585"/>
        <v>5.4166666988749057E-2</v>
      </c>
    </row>
    <row r="2996" spans="3:35">
      <c r="C2996" s="246" t="s">
        <v>209</v>
      </c>
      <c r="D2996" s="246" t="s">
        <v>343</v>
      </c>
      <c r="E2996" s="246" t="s">
        <v>4523</v>
      </c>
      <c r="F2996" s="246" t="s">
        <v>365</v>
      </c>
      <c r="G2996" s="246">
        <v>2019</v>
      </c>
      <c r="H2996" s="246">
        <v>9</v>
      </c>
      <c r="I2996" s="246">
        <v>17</v>
      </c>
      <c r="J2996" s="246">
        <v>2</v>
      </c>
      <c r="K2996" s="246" t="s">
        <v>370</v>
      </c>
      <c r="L2996" s="246">
        <v>4</v>
      </c>
      <c r="M2996" s="246">
        <v>322293</v>
      </c>
      <c r="N2996" s="246">
        <v>2682109</v>
      </c>
      <c r="O2996" s="246">
        <v>11</v>
      </c>
      <c r="P2996" s="246">
        <v>15</v>
      </c>
      <c r="Q2996" s="246">
        <v>0</v>
      </c>
      <c r="R2996" s="246"/>
      <c r="S2996" s="246"/>
      <c r="T2996" s="246" t="s">
        <v>26</v>
      </c>
      <c r="U2996" s="246" t="s">
        <v>4527</v>
      </c>
      <c r="V2996" t="e">
        <f>INDEX(樣區!H:H,MATCH(F2996,樣區!E:E,0))</f>
        <v>#N/A</v>
      </c>
      <c r="W2996" s="3" t="str">
        <f t="shared" si="583"/>
        <v>N</v>
      </c>
      <c r="X2996" s="3" t="str">
        <f t="shared" si="576"/>
        <v/>
      </c>
      <c r="Y2996" s="3" t="str">
        <f t="shared" si="577"/>
        <v>時間太晚</v>
      </c>
      <c r="Z2996" s="3" t="str">
        <f t="shared" si="578"/>
        <v/>
      </c>
      <c r="AA2996" s="3" t="str">
        <f t="shared" si="579"/>
        <v/>
      </c>
      <c r="AB2996" s="2" t="str">
        <f t="shared" si="580"/>
        <v/>
      </c>
      <c r="AC2996" s="3" t="str">
        <f t="shared" si="584"/>
        <v/>
      </c>
      <c r="AD2996" s="5" t="str">
        <f t="shared" si="586"/>
        <v/>
      </c>
      <c r="AE2996" s="3" t="str">
        <f t="shared" si="582"/>
        <v/>
      </c>
      <c r="AF2996" s="3"/>
      <c r="AH2996" t="e">
        <f>MATCH(ROUND(M2996,0)&amp;ROUND(N2996,0),樣點!N:N,0)</f>
        <v>#N/A</v>
      </c>
      <c r="AI2996" s="5">
        <f t="shared" si="585"/>
        <v>6.9444439723156393E-3</v>
      </c>
    </row>
    <row r="2997" spans="3:35">
      <c r="C2997" s="246" t="s">
        <v>209</v>
      </c>
      <c r="D2997" s="246" t="s">
        <v>343</v>
      </c>
      <c r="E2997" s="246" t="s">
        <v>4523</v>
      </c>
      <c r="F2997" s="246" t="s">
        <v>365</v>
      </c>
      <c r="G2997" s="246">
        <v>2019</v>
      </c>
      <c r="H2997" s="246">
        <v>9</v>
      </c>
      <c r="I2997" s="246">
        <v>17</v>
      </c>
      <c r="J2997" s="246">
        <v>2</v>
      </c>
      <c r="K2997" s="246" t="s">
        <v>370</v>
      </c>
      <c r="L2997" s="246">
        <v>5</v>
      </c>
      <c r="M2997" s="246">
        <v>322093</v>
      </c>
      <c r="N2997" s="246">
        <v>2681580</v>
      </c>
      <c r="O2997" s="246">
        <v>11</v>
      </c>
      <c r="P2997" s="246">
        <v>25</v>
      </c>
      <c r="Q2997" s="246">
        <v>0</v>
      </c>
      <c r="R2997" s="246"/>
      <c r="S2997" s="246"/>
      <c r="T2997" s="246" t="s">
        <v>26</v>
      </c>
      <c r="U2997" s="246" t="s">
        <v>4528</v>
      </c>
      <c r="V2997" t="e">
        <f>INDEX(樣區!H:H,MATCH(F2997,樣區!E:E,0))</f>
        <v>#N/A</v>
      </c>
      <c r="W2997" s="3" t="str">
        <f t="shared" si="583"/>
        <v>N</v>
      </c>
      <c r="X2997" s="3" t="str">
        <f t="shared" si="576"/>
        <v/>
      </c>
      <c r="Y2997" s="3" t="str">
        <f t="shared" si="577"/>
        <v>時間太晚</v>
      </c>
      <c r="Z2997" s="3" t="str">
        <f t="shared" si="578"/>
        <v/>
      </c>
      <c r="AA2997" s="3" t="str">
        <f t="shared" si="579"/>
        <v/>
      </c>
      <c r="AB2997" s="2" t="str">
        <f t="shared" si="580"/>
        <v/>
      </c>
      <c r="AC2997" s="3" t="str">
        <f t="shared" si="584"/>
        <v/>
      </c>
      <c r="AD2997" s="5" t="str">
        <f t="shared" si="586"/>
        <v/>
      </c>
      <c r="AE2997" s="3" t="str">
        <f t="shared" si="582"/>
        <v/>
      </c>
      <c r="AF2997" s="3"/>
      <c r="AH2997" t="e">
        <f>MATCH(ROUND(M2997,0)&amp;ROUND(N2997,0),樣點!N:N,0)</f>
        <v>#N/A</v>
      </c>
      <c r="AI2997" s="5">
        <f t="shared" si="585"/>
        <v>6.9444440305233002E-3</v>
      </c>
    </row>
    <row r="2998" spans="3:35">
      <c r="C2998" s="246" t="s">
        <v>209</v>
      </c>
      <c r="D2998" s="246" t="s">
        <v>343</v>
      </c>
      <c r="E2998" s="246" t="s">
        <v>4523</v>
      </c>
      <c r="F2998" s="246" t="s">
        <v>365</v>
      </c>
      <c r="G2998" s="246">
        <v>2019</v>
      </c>
      <c r="H2998" s="246">
        <v>9</v>
      </c>
      <c r="I2998" s="246">
        <v>17</v>
      </c>
      <c r="J2998" s="246">
        <v>2</v>
      </c>
      <c r="K2998" s="246" t="s">
        <v>370</v>
      </c>
      <c r="L2998" s="246">
        <v>6</v>
      </c>
      <c r="M2998" s="246">
        <v>321737</v>
      </c>
      <c r="N2998" s="246">
        <v>2680505</v>
      </c>
      <c r="O2998" s="246">
        <v>11</v>
      </c>
      <c r="P2998" s="246">
        <v>35</v>
      </c>
      <c r="Q2998" s="246">
        <v>0</v>
      </c>
      <c r="R2998" s="246"/>
      <c r="S2998" s="246"/>
      <c r="T2998" s="246" t="s">
        <v>26</v>
      </c>
      <c r="U2998" s="246" t="s">
        <v>4529</v>
      </c>
      <c r="V2998" t="e">
        <f>INDEX(樣區!H:H,MATCH(F2998,樣區!E:E,0))</f>
        <v>#N/A</v>
      </c>
      <c r="W2998" s="3" t="str">
        <f t="shared" si="583"/>
        <v>N</v>
      </c>
      <c r="X2998" s="3" t="str">
        <f t="shared" si="576"/>
        <v/>
      </c>
      <c r="Y2998" s="3" t="str">
        <f t="shared" si="577"/>
        <v>時間太晚</v>
      </c>
      <c r="Z2998" s="3" t="str">
        <f t="shared" si="578"/>
        <v/>
      </c>
      <c r="AA2998" s="3" t="str">
        <f t="shared" si="579"/>
        <v/>
      </c>
      <c r="AB2998" s="2" t="str">
        <f t="shared" si="580"/>
        <v/>
      </c>
      <c r="AC2998" s="3" t="str">
        <f t="shared" si="584"/>
        <v/>
      </c>
      <c r="AD2998" s="5" t="str">
        <f t="shared" si="586"/>
        <v/>
      </c>
      <c r="AE2998" s="3" t="str">
        <f t="shared" si="582"/>
        <v/>
      </c>
      <c r="AF2998" s="3"/>
      <c r="AH2998" t="e">
        <f>MATCH(ROUND(M2998,0)&amp;ROUND(N2998,0),樣點!N:N,0)</f>
        <v>#N/A</v>
      </c>
      <c r="AI2998" s="5" t="str">
        <f t="shared" si="585"/>
        <v/>
      </c>
    </row>
    <row r="2999" spans="3:35">
      <c r="C2999" s="246" t="s">
        <v>209</v>
      </c>
      <c r="D2999" s="246" t="s">
        <v>343</v>
      </c>
      <c r="E2999" s="246" t="s">
        <v>373</v>
      </c>
      <c r="F2999" s="246" t="s">
        <v>354</v>
      </c>
      <c r="G2999" s="246">
        <v>2019</v>
      </c>
      <c r="H2999" s="246">
        <v>9</v>
      </c>
      <c r="I2999" s="246">
        <v>16</v>
      </c>
      <c r="J2999" s="246">
        <v>2</v>
      </c>
      <c r="K2999" s="246" t="s">
        <v>374</v>
      </c>
      <c r="L2999" s="246">
        <v>1</v>
      </c>
      <c r="M2999" s="246">
        <v>325761</v>
      </c>
      <c r="N2999" s="246">
        <v>2688539</v>
      </c>
      <c r="O2999" s="246">
        <v>10</v>
      </c>
      <c r="P2999" s="246">
        <v>22</v>
      </c>
      <c r="Q2999" s="246">
        <v>0</v>
      </c>
      <c r="R2999" s="246"/>
      <c r="S2999" s="246"/>
      <c r="T2999" s="246" t="s">
        <v>26</v>
      </c>
      <c r="U2999" s="246" t="s">
        <v>4530</v>
      </c>
      <c r="V2999" t="str">
        <f>INDEX(樣區!H:H,MATCH(F2999,樣區!E:E,0))</f>
        <v>3月,5月</v>
      </c>
      <c r="W2999" s="3" t="str">
        <f t="shared" si="583"/>
        <v>Y</v>
      </c>
      <c r="X2999" s="3" t="str">
        <f t="shared" si="576"/>
        <v/>
      </c>
      <c r="Y2999" s="3" t="str">
        <f t="shared" si="577"/>
        <v>時間太晚</v>
      </c>
      <c r="Z2999" s="3" t="str">
        <f t="shared" si="578"/>
        <v/>
      </c>
      <c r="AA2999" s="3" t="str">
        <f t="shared" si="579"/>
        <v/>
      </c>
      <c r="AB2999" s="249" t="str">
        <f t="shared" si="580"/>
        <v/>
      </c>
      <c r="AC2999" s="3" t="str">
        <f t="shared" si="584"/>
        <v/>
      </c>
      <c r="AD2999" s="5" t="str">
        <f t="shared" ref="AD2999:AD3004" si="587">IF(ISBLANK(O2999),"需記錄時間",IFERROR(IF((AI2999-TIME(0,5,59))&lt;0,"需計滿6分鐘",""),""))</f>
        <v/>
      </c>
      <c r="AE2999" s="3" t="str">
        <f t="shared" si="582"/>
        <v/>
      </c>
      <c r="AF2999" s="3"/>
      <c r="AH2999">
        <f>MATCH(ROUND(M2999,0)&amp;ROUND(N2999,0),樣點!N:N,0)</f>
        <v>1827</v>
      </c>
      <c r="AI2999" s="5">
        <f t="shared" si="585"/>
        <v>9.7222219919785857E-3</v>
      </c>
    </row>
    <row r="3000" spans="3:35">
      <c r="C3000" s="246" t="s">
        <v>209</v>
      </c>
      <c r="D3000" s="246" t="s">
        <v>343</v>
      </c>
      <c r="E3000" s="246" t="s">
        <v>373</v>
      </c>
      <c r="F3000" s="246" t="s">
        <v>354</v>
      </c>
      <c r="G3000" s="246">
        <v>2019</v>
      </c>
      <c r="H3000" s="246">
        <v>9</v>
      </c>
      <c r="I3000" s="246">
        <v>16</v>
      </c>
      <c r="J3000" s="246">
        <v>2</v>
      </c>
      <c r="K3000" s="246" t="s">
        <v>374</v>
      </c>
      <c r="L3000" s="246">
        <v>2</v>
      </c>
      <c r="M3000" s="246">
        <v>325045</v>
      </c>
      <c r="N3000" s="246">
        <v>2688713</v>
      </c>
      <c r="O3000" s="246">
        <v>10</v>
      </c>
      <c r="P3000" s="246">
        <v>36</v>
      </c>
      <c r="Q3000" s="246">
        <v>2</v>
      </c>
      <c r="R3000" s="246" t="s">
        <v>89</v>
      </c>
      <c r="S3000" s="246" t="s">
        <v>44</v>
      </c>
      <c r="T3000" s="246" t="s">
        <v>26</v>
      </c>
      <c r="U3000" s="246" t="s">
        <v>4531</v>
      </c>
      <c r="V3000" t="str">
        <f>INDEX(樣區!H:H,MATCH(F3000,樣區!E:E,0))</f>
        <v>3月,5月</v>
      </c>
      <c r="W3000" s="3" t="str">
        <f t="shared" si="583"/>
        <v>Y</v>
      </c>
      <c r="X3000" s="3" t="str">
        <f t="shared" si="576"/>
        <v/>
      </c>
      <c r="Y3000" s="3" t="str">
        <f t="shared" si="577"/>
        <v>時間太晚</v>
      </c>
      <c r="Z3000" s="3" t="str">
        <f t="shared" si="578"/>
        <v/>
      </c>
      <c r="AA3000" s="3" t="str">
        <f t="shared" si="579"/>
        <v/>
      </c>
      <c r="AB3000" s="249" t="str">
        <f t="shared" si="580"/>
        <v/>
      </c>
      <c r="AC3000" s="3" t="str">
        <f t="shared" si="584"/>
        <v/>
      </c>
      <c r="AD3000" s="5" t="str">
        <f t="shared" si="587"/>
        <v>需計滿6分鐘</v>
      </c>
      <c r="AE3000" s="3" t="str">
        <f t="shared" si="582"/>
        <v/>
      </c>
      <c r="AF3000" s="3"/>
      <c r="AH3000">
        <f>MATCH(ROUND(M3000,0)&amp;ROUND(N3000,0),樣點!N:N,0)</f>
        <v>1828</v>
      </c>
      <c r="AI3000" s="5">
        <f t="shared" si="585"/>
        <v>3.4722220152616501E-3</v>
      </c>
    </row>
    <row r="3001" spans="3:35">
      <c r="C3001" s="246" t="s">
        <v>209</v>
      </c>
      <c r="D3001" s="246" t="s">
        <v>343</v>
      </c>
      <c r="E3001" s="246" t="s">
        <v>373</v>
      </c>
      <c r="F3001" s="246" t="s">
        <v>354</v>
      </c>
      <c r="G3001" s="246">
        <v>2019</v>
      </c>
      <c r="H3001" s="246">
        <v>9</v>
      </c>
      <c r="I3001" s="246">
        <v>16</v>
      </c>
      <c r="J3001" s="246">
        <v>2</v>
      </c>
      <c r="K3001" s="246" t="s">
        <v>374</v>
      </c>
      <c r="L3001" s="246">
        <v>3</v>
      </c>
      <c r="M3001" s="246">
        <v>324993</v>
      </c>
      <c r="N3001" s="246">
        <v>2688369</v>
      </c>
      <c r="O3001" s="246">
        <v>10</v>
      </c>
      <c r="P3001" s="246">
        <v>41</v>
      </c>
      <c r="Q3001" s="246">
        <v>0</v>
      </c>
      <c r="R3001" s="246"/>
      <c r="S3001" s="246"/>
      <c r="T3001" s="246" t="s">
        <v>26</v>
      </c>
      <c r="U3001" s="246" t="s">
        <v>4532</v>
      </c>
      <c r="V3001" t="str">
        <f>INDEX(樣區!H:H,MATCH(F3001,樣區!E:E,0))</f>
        <v>3月,5月</v>
      </c>
      <c r="W3001" s="3" t="str">
        <f t="shared" si="583"/>
        <v>Y</v>
      </c>
      <c r="X3001" s="3" t="str">
        <f t="shared" si="576"/>
        <v/>
      </c>
      <c r="Y3001" s="3" t="str">
        <f t="shared" si="577"/>
        <v>時間太晚</v>
      </c>
      <c r="Z3001" s="3" t="str">
        <f t="shared" si="578"/>
        <v/>
      </c>
      <c r="AA3001" s="3" t="str">
        <f t="shared" si="579"/>
        <v/>
      </c>
      <c r="AB3001" s="249" t="str">
        <f t="shared" si="580"/>
        <v/>
      </c>
      <c r="AC3001" s="3" t="str">
        <f t="shared" si="584"/>
        <v/>
      </c>
      <c r="AD3001" s="5" t="str">
        <f t="shared" si="587"/>
        <v/>
      </c>
      <c r="AE3001" s="3" t="str">
        <f t="shared" si="582"/>
        <v/>
      </c>
      <c r="AF3001" s="3"/>
      <c r="AH3001">
        <f>MATCH(ROUND(M3001,0)&amp;ROUND(N3001,0),樣點!N:N,0)</f>
        <v>1829</v>
      </c>
      <c r="AI3001" s="5">
        <f t="shared" si="585"/>
        <v>3.8888888957444578E-2</v>
      </c>
    </row>
    <row r="3002" spans="3:35">
      <c r="C3002" s="246" t="s">
        <v>209</v>
      </c>
      <c r="D3002" s="246" t="s">
        <v>343</v>
      </c>
      <c r="E3002" s="246" t="s">
        <v>373</v>
      </c>
      <c r="F3002" s="246" t="s">
        <v>354</v>
      </c>
      <c r="G3002" s="246">
        <v>2019</v>
      </c>
      <c r="H3002" s="246">
        <v>9</v>
      </c>
      <c r="I3002" s="246">
        <v>16</v>
      </c>
      <c r="J3002" s="246">
        <v>2</v>
      </c>
      <c r="K3002" s="246" t="s">
        <v>375</v>
      </c>
      <c r="L3002" s="246">
        <v>4</v>
      </c>
      <c r="M3002" s="246">
        <v>324015</v>
      </c>
      <c r="N3002" s="246">
        <v>2689070</v>
      </c>
      <c r="O3002" s="246">
        <v>11</v>
      </c>
      <c r="P3002" s="246">
        <v>37</v>
      </c>
      <c r="Q3002" s="246">
        <v>0</v>
      </c>
      <c r="R3002" s="246"/>
      <c r="S3002" s="246"/>
      <c r="T3002" s="246" t="s">
        <v>32</v>
      </c>
      <c r="U3002" s="246" t="s">
        <v>4533</v>
      </c>
      <c r="V3002" t="str">
        <f>INDEX(樣區!H:H,MATCH(F3002,樣區!E:E,0))</f>
        <v>3月,5月</v>
      </c>
      <c r="W3002" s="3" t="str">
        <f t="shared" si="583"/>
        <v>Y</v>
      </c>
      <c r="X3002" s="3" t="str">
        <f t="shared" si="576"/>
        <v/>
      </c>
      <c r="Y3002" s="3" t="str">
        <f t="shared" si="577"/>
        <v>時間太晚</v>
      </c>
      <c r="Z3002" s="3" t="str">
        <f t="shared" si="578"/>
        <v/>
      </c>
      <c r="AA3002" s="3" t="str">
        <f t="shared" si="579"/>
        <v/>
      </c>
      <c r="AB3002" s="249" t="str">
        <f t="shared" si="580"/>
        <v/>
      </c>
      <c r="AC3002" s="3" t="str">
        <f t="shared" si="584"/>
        <v/>
      </c>
      <c r="AD3002" s="5" t="str">
        <f t="shared" si="587"/>
        <v/>
      </c>
      <c r="AE3002" s="3" t="str">
        <f t="shared" si="582"/>
        <v/>
      </c>
      <c r="AF3002" s="3"/>
      <c r="AH3002">
        <f>MATCH(ROUND(M3002,0)&amp;ROUND(N3002,0),樣點!N:N,0)</f>
        <v>1830</v>
      </c>
      <c r="AI3002" s="5">
        <f t="shared" si="585"/>
        <v>7.6388890156522393E-3</v>
      </c>
    </row>
    <row r="3003" spans="3:35">
      <c r="C3003" s="246" t="s">
        <v>209</v>
      </c>
      <c r="D3003" s="246" t="s">
        <v>343</v>
      </c>
      <c r="E3003" s="246" t="s">
        <v>373</v>
      </c>
      <c r="F3003" s="246" t="s">
        <v>354</v>
      </c>
      <c r="G3003" s="246">
        <v>2019</v>
      </c>
      <c r="H3003" s="246">
        <v>9</v>
      </c>
      <c r="I3003" s="246">
        <v>16</v>
      </c>
      <c r="J3003" s="246">
        <v>2</v>
      </c>
      <c r="K3003" s="246" t="s">
        <v>375</v>
      </c>
      <c r="L3003" s="246">
        <v>5</v>
      </c>
      <c r="M3003" s="246">
        <v>324449</v>
      </c>
      <c r="N3003" s="246">
        <v>2688979</v>
      </c>
      <c r="O3003" s="246">
        <v>11</v>
      </c>
      <c r="P3003" s="246">
        <v>48</v>
      </c>
      <c r="Q3003" s="246">
        <v>2</v>
      </c>
      <c r="R3003" s="246" t="s">
        <v>43</v>
      </c>
      <c r="S3003" s="246" t="s">
        <v>44</v>
      </c>
      <c r="T3003" s="246" t="s">
        <v>32</v>
      </c>
      <c r="U3003" s="246" t="s">
        <v>4534</v>
      </c>
      <c r="V3003" t="str">
        <f>INDEX(樣區!H:H,MATCH(F3003,樣區!E:E,0))</f>
        <v>3月,5月</v>
      </c>
      <c r="W3003" s="3" t="str">
        <f t="shared" si="583"/>
        <v>Y</v>
      </c>
      <c r="X3003" s="3" t="str">
        <f t="shared" si="576"/>
        <v/>
      </c>
      <c r="Y3003" s="3" t="str">
        <f t="shared" si="577"/>
        <v>時間太晚</v>
      </c>
      <c r="Z3003" s="3" t="str">
        <f t="shared" si="578"/>
        <v/>
      </c>
      <c r="AA3003" s="3" t="str">
        <f t="shared" si="579"/>
        <v/>
      </c>
      <c r="AB3003" s="249" t="str">
        <f t="shared" si="580"/>
        <v/>
      </c>
      <c r="AC3003" s="3" t="str">
        <f t="shared" si="584"/>
        <v/>
      </c>
      <c r="AD3003" s="5" t="str">
        <f t="shared" si="587"/>
        <v/>
      </c>
      <c r="AE3003" s="3" t="str">
        <f t="shared" si="582"/>
        <v/>
      </c>
      <c r="AF3003" s="3"/>
      <c r="AH3003">
        <f>MATCH(ROUND(M3003,0)&amp;ROUND(N3003,0),樣點!N:N,0)</f>
        <v>1831</v>
      </c>
      <c r="AI3003" s="5">
        <f t="shared" si="585"/>
        <v>7.6388890156522393E-3</v>
      </c>
    </row>
    <row r="3004" spans="3:35">
      <c r="C3004" s="246" t="s">
        <v>209</v>
      </c>
      <c r="D3004" s="246" t="s">
        <v>343</v>
      </c>
      <c r="E3004" s="246" t="s">
        <v>373</v>
      </c>
      <c r="F3004" s="246" t="s">
        <v>354</v>
      </c>
      <c r="G3004" s="246">
        <v>2019</v>
      </c>
      <c r="H3004" s="246">
        <v>9</v>
      </c>
      <c r="I3004" s="246">
        <v>16</v>
      </c>
      <c r="J3004" s="246">
        <v>2</v>
      </c>
      <c r="K3004" s="246" t="s">
        <v>375</v>
      </c>
      <c r="L3004" s="246">
        <v>6</v>
      </c>
      <c r="M3004" s="246">
        <v>323740</v>
      </c>
      <c r="N3004" s="246">
        <v>2688057</v>
      </c>
      <c r="O3004" s="246">
        <v>11</v>
      </c>
      <c r="P3004" s="246">
        <v>59</v>
      </c>
      <c r="Q3004" s="246">
        <v>0</v>
      </c>
      <c r="R3004" s="246"/>
      <c r="S3004" s="246"/>
      <c r="T3004" s="246" t="s">
        <v>32</v>
      </c>
      <c r="U3004" s="246" t="s">
        <v>4535</v>
      </c>
      <c r="V3004" t="str">
        <f>INDEX(樣區!H:H,MATCH(F3004,樣區!E:E,0))</f>
        <v>3月,5月</v>
      </c>
      <c r="W3004" s="3" t="str">
        <f t="shared" si="583"/>
        <v>Y</v>
      </c>
      <c r="X3004" s="3" t="str">
        <f t="shared" si="576"/>
        <v/>
      </c>
      <c r="Y3004" s="3" t="str">
        <f t="shared" si="577"/>
        <v>時間太晚</v>
      </c>
      <c r="Z3004" s="3" t="str">
        <f t="shared" si="578"/>
        <v/>
      </c>
      <c r="AA3004" s="3" t="str">
        <f t="shared" si="579"/>
        <v/>
      </c>
      <c r="AB3004" s="249" t="str">
        <f t="shared" si="580"/>
        <v/>
      </c>
      <c r="AC3004" s="3" t="str">
        <f t="shared" si="584"/>
        <v/>
      </c>
      <c r="AD3004" s="5" t="str">
        <f t="shared" si="587"/>
        <v/>
      </c>
      <c r="AE3004" s="3" t="str">
        <f t="shared" si="582"/>
        <v/>
      </c>
      <c r="AF3004" s="3"/>
      <c r="AH3004">
        <f>MATCH(ROUND(M3004,0)&amp;ROUND(N3004,0),樣點!N:N,0)</f>
        <v>1832</v>
      </c>
      <c r="AI3004" s="5" t="str">
        <f t="shared" si="585"/>
        <v/>
      </c>
    </row>
  </sheetData>
  <autoFilter ref="A1:AL3004" xr:uid="{00000000-0009-0000-0000-000001000000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G21" sqref="G21"/>
    </sheetView>
  </sheetViews>
  <sheetFormatPr defaultRowHeight="15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4"/>
  <sheetViews>
    <sheetView topLeftCell="A431" workbookViewId="0">
      <selection activeCell="D441" sqref="D441"/>
    </sheetView>
  </sheetViews>
  <sheetFormatPr defaultRowHeight="16.2"/>
  <cols>
    <col min="1" max="1" width="14.625" style="33" customWidth="1"/>
    <col min="2" max="2" width="14.625" style="35" customWidth="1"/>
    <col min="3" max="3" width="14.625" style="33" customWidth="1"/>
    <col min="4" max="5" width="14.625" style="35" customWidth="1"/>
    <col min="6" max="6" width="26.625" style="35" customWidth="1"/>
    <col min="7" max="7" width="14.625" style="242" customWidth="1"/>
    <col min="8" max="8" width="14.625" style="243" customWidth="1"/>
    <col min="9" max="10" width="14.625" style="244" customWidth="1"/>
    <col min="11" max="12" width="14.625" style="242" customWidth="1"/>
    <col min="13" max="13" width="16.375" style="33" customWidth="1"/>
    <col min="14" max="16384" width="9" style="143"/>
  </cols>
  <sheetData>
    <row r="1" spans="1:13" ht="32.4">
      <c r="A1" s="134" t="s">
        <v>4046</v>
      </c>
      <c r="B1" s="135" t="s">
        <v>4047</v>
      </c>
      <c r="C1" s="8" t="s">
        <v>4048</v>
      </c>
      <c r="D1" s="8" t="s">
        <v>4049</v>
      </c>
      <c r="E1" s="136" t="s">
        <v>4050</v>
      </c>
      <c r="F1" s="137" t="s">
        <v>4051</v>
      </c>
      <c r="G1" s="138" t="s">
        <v>4052</v>
      </c>
      <c r="H1" s="139" t="s">
        <v>4053</v>
      </c>
      <c r="I1" s="140" t="s">
        <v>4054</v>
      </c>
      <c r="J1" s="140" t="s">
        <v>4055</v>
      </c>
      <c r="K1" s="141" t="s">
        <v>4056</v>
      </c>
      <c r="L1" s="141" t="s">
        <v>4057</v>
      </c>
      <c r="M1" s="142" t="s">
        <v>4058</v>
      </c>
    </row>
    <row r="2" spans="1:13">
      <c r="A2" s="144" t="s">
        <v>4059</v>
      </c>
      <c r="B2" s="145" t="s">
        <v>4060</v>
      </c>
      <c r="C2" s="146" t="s">
        <v>1339</v>
      </c>
      <c r="D2" s="146" t="s">
        <v>1340</v>
      </c>
      <c r="E2" s="147" t="s">
        <v>4061</v>
      </c>
      <c r="F2" s="144" t="s">
        <v>4062</v>
      </c>
      <c r="G2" s="148" t="s">
        <v>4063</v>
      </c>
      <c r="H2" s="144" t="str">
        <f>IF(表格2[[#This Row],[樣區所屬
海拔段]]="&lt;1000m","3月,5月", IF(表格2[[#This Row],[樣區所屬
海拔段]]="&gt;2500m","5月,6月","4月,6月"))</f>
        <v>3月,5月</v>
      </c>
      <c r="I2" s="149">
        <v>231786</v>
      </c>
      <c r="J2" s="149">
        <v>2469038</v>
      </c>
      <c r="K2" s="150">
        <v>120.82319699999999</v>
      </c>
      <c r="L2" s="148">
        <v>22.320356</v>
      </c>
      <c r="M2" s="144" t="s">
        <v>4064</v>
      </c>
    </row>
    <row r="3" spans="1:13">
      <c r="A3" s="151" t="s">
        <v>2090</v>
      </c>
      <c r="B3" s="151"/>
      <c r="C3" s="152" t="s">
        <v>1339</v>
      </c>
      <c r="D3" s="151" t="s">
        <v>1340</v>
      </c>
      <c r="E3" s="151" t="s">
        <v>4065</v>
      </c>
      <c r="F3" s="153" t="s">
        <v>4066</v>
      </c>
      <c r="G3" s="154" t="s">
        <v>4063</v>
      </c>
      <c r="H3" s="155" t="str">
        <f>IF(表格2[[#This Row],[樣區所屬
海拔段]]="&lt;1000m","3月,5月", IF(表格2[[#This Row],[樣區所屬
海拔段]]="&gt;2500m","5月,6月","4月,6月"))</f>
        <v>3月,5月</v>
      </c>
      <c r="I3" s="156">
        <v>243504</v>
      </c>
      <c r="J3" s="156">
        <v>2499126</v>
      </c>
      <c r="K3" s="157">
        <v>120.93682</v>
      </c>
      <c r="L3" s="158">
        <v>22.592175000000001</v>
      </c>
      <c r="M3" s="155"/>
    </row>
    <row r="4" spans="1:13">
      <c r="A4" s="151" t="s">
        <v>2090</v>
      </c>
      <c r="B4" s="151"/>
      <c r="C4" s="152" t="s">
        <v>1339</v>
      </c>
      <c r="D4" s="151" t="s">
        <v>1340</v>
      </c>
      <c r="E4" s="151" t="s">
        <v>1411</v>
      </c>
      <c r="F4" s="153" t="s">
        <v>1412</v>
      </c>
      <c r="G4" s="154" t="s">
        <v>4063</v>
      </c>
      <c r="H4" s="155" t="str">
        <f>IF(表格2[[#This Row],[樣區所屬
海拔段]]="&lt;1000m","3月,5月", IF(表格2[[#This Row],[樣區所屬
海拔段]]="&gt;2500m","5月,6月","4月,6月"))</f>
        <v>3月,5月</v>
      </c>
      <c r="I4" s="156">
        <v>235142</v>
      </c>
      <c r="J4" s="156">
        <v>2468696</v>
      </c>
      <c r="K4" s="157">
        <v>120.85577600000001</v>
      </c>
      <c r="L4" s="158">
        <v>22.317298999999998</v>
      </c>
      <c r="M4" s="155"/>
    </row>
    <row r="5" spans="1:13">
      <c r="A5" s="151" t="s">
        <v>2090</v>
      </c>
      <c r="B5" s="151"/>
      <c r="C5" s="152" t="s">
        <v>1339</v>
      </c>
      <c r="D5" s="151" t="s">
        <v>1340</v>
      </c>
      <c r="E5" s="151" t="s">
        <v>1419</v>
      </c>
      <c r="F5" s="153" t="s">
        <v>1420</v>
      </c>
      <c r="G5" s="154" t="s">
        <v>4063</v>
      </c>
      <c r="H5" s="155" t="str">
        <f>IF(表格2[[#This Row],[樣區所屬
海拔段]]="&lt;1000m","3月,5月", IF(表格2[[#This Row],[樣區所屬
海拔段]]="&gt;2500m","5月,6月","4月,6月"))</f>
        <v>3月,5月</v>
      </c>
      <c r="I5" s="156">
        <v>232389</v>
      </c>
      <c r="J5" s="156">
        <v>2461797</v>
      </c>
      <c r="K5" s="157">
        <v>120.82912899999999</v>
      </c>
      <c r="L5" s="158">
        <v>22.254964999999999</v>
      </c>
      <c r="M5" s="155"/>
    </row>
    <row r="6" spans="1:13">
      <c r="A6" s="151" t="s">
        <v>2090</v>
      </c>
      <c r="B6" s="151"/>
      <c r="C6" s="152" t="s">
        <v>1339</v>
      </c>
      <c r="D6" s="151" t="s">
        <v>1340</v>
      </c>
      <c r="E6" s="151" t="s">
        <v>1427</v>
      </c>
      <c r="F6" s="153" t="s">
        <v>4067</v>
      </c>
      <c r="G6" s="154" t="s">
        <v>4068</v>
      </c>
      <c r="H6" s="155" t="str">
        <f>IF(表格2[[#This Row],[樣區所屬
海拔段]]="&lt;1000m","3月,5月", IF(表格2[[#This Row],[樣區所屬
海拔段]]="&gt;2500m","5月,6月","4月,6月"))</f>
        <v>4月,6月</v>
      </c>
      <c r="I6" s="156">
        <v>245866</v>
      </c>
      <c r="J6" s="156">
        <v>2505565</v>
      </c>
      <c r="K6" s="157">
        <v>120.95977600000001</v>
      </c>
      <c r="L6" s="158">
        <v>22.650334000000001</v>
      </c>
      <c r="M6" s="155"/>
    </row>
    <row r="7" spans="1:13">
      <c r="A7" s="151" t="s">
        <v>2090</v>
      </c>
      <c r="B7" s="159"/>
      <c r="C7" s="152" t="s">
        <v>1339</v>
      </c>
      <c r="D7" s="151" t="s">
        <v>1340</v>
      </c>
      <c r="E7" s="160" t="s">
        <v>4069</v>
      </c>
      <c r="F7" s="160" t="s">
        <v>4070</v>
      </c>
      <c r="G7" s="160" t="s">
        <v>4063</v>
      </c>
      <c r="H7" s="160" t="str">
        <f>IF(表格2[[#This Row],[樣區所屬
海拔段]]="&lt;1000m","3月,5月", IF(表格2[[#This Row],[樣區所屬
海拔段]]="&gt;2500m","5月,6月","4月,6月"))</f>
        <v>3月,5月</v>
      </c>
      <c r="I7" s="160">
        <v>233063</v>
      </c>
      <c r="J7" s="156">
        <v>2468592</v>
      </c>
      <c r="K7" s="157">
        <v>120.835595</v>
      </c>
      <c r="L7" s="158">
        <v>22.316343</v>
      </c>
      <c r="M7" s="155"/>
    </row>
    <row r="8" spans="1:13">
      <c r="A8" s="151" t="s">
        <v>2090</v>
      </c>
      <c r="B8" s="151"/>
      <c r="C8" s="152" t="s">
        <v>1339</v>
      </c>
      <c r="D8" s="151" t="s">
        <v>1340</v>
      </c>
      <c r="E8" s="151" t="s">
        <v>1347</v>
      </c>
      <c r="F8" s="153" t="s">
        <v>1348</v>
      </c>
      <c r="G8" s="154" t="s">
        <v>4063</v>
      </c>
      <c r="H8" s="155" t="str">
        <f>IF(表格2[[#This Row],[樣區所屬
海拔段]]="&lt;1000m","3月,5月", IF(表格2[[#This Row],[樣區所屬
海拔段]]="&gt;2500m","5月,6月","4月,6月"))</f>
        <v>3月,5月</v>
      </c>
      <c r="I8" s="156">
        <v>246623</v>
      </c>
      <c r="J8" s="156">
        <v>2494839</v>
      </c>
      <c r="K8" s="157">
        <v>120.96716499999999</v>
      </c>
      <c r="L8" s="158">
        <v>22.553467000000001</v>
      </c>
      <c r="M8" s="155"/>
    </row>
    <row r="9" spans="1:13">
      <c r="A9" s="151" t="s">
        <v>2090</v>
      </c>
      <c r="B9" s="151"/>
      <c r="C9" s="152" t="s">
        <v>1339</v>
      </c>
      <c r="D9" s="151" t="s">
        <v>1340</v>
      </c>
      <c r="E9" s="151" t="s">
        <v>1355</v>
      </c>
      <c r="F9" s="153" t="s">
        <v>1356</v>
      </c>
      <c r="G9" s="154" t="s">
        <v>4063</v>
      </c>
      <c r="H9" s="155" t="str">
        <f>IF(表格2[[#This Row],[樣區所屬
海拔段]]="&lt;1000m","3月,5月", IF(表格2[[#This Row],[樣區所屬
海拔段]]="&gt;2500m","5月,6月","4月,6月"))</f>
        <v>3月,5月</v>
      </c>
      <c r="I9" s="156">
        <v>239509</v>
      </c>
      <c r="J9" s="156">
        <v>2490596</v>
      </c>
      <c r="K9" s="157">
        <v>120.898022</v>
      </c>
      <c r="L9" s="158">
        <v>22.515118999999999</v>
      </c>
      <c r="M9" s="155"/>
    </row>
    <row r="10" spans="1:13">
      <c r="A10" s="151" t="s">
        <v>2090</v>
      </c>
      <c r="B10" s="151"/>
      <c r="C10" s="152" t="s">
        <v>1339</v>
      </c>
      <c r="D10" s="151" t="s">
        <v>1340</v>
      </c>
      <c r="E10" s="151" t="s">
        <v>1363</v>
      </c>
      <c r="F10" s="153" t="s">
        <v>1364</v>
      </c>
      <c r="G10" s="154" t="s">
        <v>4063</v>
      </c>
      <c r="H10" s="155" t="str">
        <f>IF(表格2[[#This Row],[樣區所屬
海拔段]]="&lt;1000m","3月,5月", IF(表格2[[#This Row],[樣區所屬
海拔段]]="&gt;2500m","5月,6月","4月,6月"))</f>
        <v>3月,5月</v>
      </c>
      <c r="I10" s="156">
        <v>236063</v>
      </c>
      <c r="J10" s="156">
        <v>2482743</v>
      </c>
      <c r="K10" s="157">
        <v>120.864594</v>
      </c>
      <c r="L10" s="158">
        <v>22.444171000000001</v>
      </c>
      <c r="M10" s="155"/>
    </row>
    <row r="11" spans="1:13">
      <c r="A11" s="151" t="s">
        <v>2090</v>
      </c>
      <c r="B11" s="151"/>
      <c r="C11" s="152" t="s">
        <v>1339</v>
      </c>
      <c r="D11" s="151" t="s">
        <v>1340</v>
      </c>
      <c r="E11" s="151" t="s">
        <v>1371</v>
      </c>
      <c r="F11" s="153" t="s">
        <v>1372</v>
      </c>
      <c r="G11" s="154" t="s">
        <v>4063</v>
      </c>
      <c r="H11" s="155" t="str">
        <f>IF(表格2[[#This Row],[樣區所屬
海拔段]]="&lt;1000m","3月,5月", IF(表格2[[#This Row],[樣區所屬
海拔段]]="&gt;2500m","5月,6月","4月,6月"))</f>
        <v>3月,5月</v>
      </c>
      <c r="I11" s="156">
        <v>235556</v>
      </c>
      <c r="J11" s="156">
        <v>2480728</v>
      </c>
      <c r="K11" s="157">
        <v>120.859686</v>
      </c>
      <c r="L11" s="158">
        <v>22.425968999999998</v>
      </c>
      <c r="M11" s="155"/>
    </row>
    <row r="12" spans="1:13">
      <c r="A12" s="151" t="s">
        <v>2090</v>
      </c>
      <c r="B12" s="151"/>
      <c r="C12" s="152" t="s">
        <v>1339</v>
      </c>
      <c r="D12" s="151" t="s">
        <v>1340</v>
      </c>
      <c r="E12" s="151" t="s">
        <v>1379</v>
      </c>
      <c r="F12" s="153" t="s">
        <v>1380</v>
      </c>
      <c r="G12" s="154" t="s">
        <v>4063</v>
      </c>
      <c r="H12" s="155" t="str">
        <f>IF(表格2[[#This Row],[樣區所屬
海拔段]]="&lt;1000m","3月,5月", IF(表格2[[#This Row],[樣區所屬
海拔段]]="&gt;2500m","5月,6月","4月,6月"))</f>
        <v>3月,5月</v>
      </c>
      <c r="I12" s="156">
        <v>233760</v>
      </c>
      <c r="J12" s="156">
        <v>2478629</v>
      </c>
      <c r="K12" s="157">
        <v>120.84226099999999</v>
      </c>
      <c r="L12" s="158">
        <v>22.406995999999999</v>
      </c>
      <c r="M12" s="155"/>
    </row>
    <row r="13" spans="1:13">
      <c r="A13" s="151" t="s">
        <v>2090</v>
      </c>
      <c r="B13" s="151"/>
      <c r="C13" s="152" t="s">
        <v>1339</v>
      </c>
      <c r="D13" s="151" t="s">
        <v>1340</v>
      </c>
      <c r="E13" s="151" t="s">
        <v>1387</v>
      </c>
      <c r="F13" s="153" t="s">
        <v>1388</v>
      </c>
      <c r="G13" s="154" t="s">
        <v>4068</v>
      </c>
      <c r="H13" s="155" t="str">
        <f>IF(表格2[[#This Row],[樣區所屬
海拔段]]="&lt;1000m","3月,5月", IF(表格2[[#This Row],[樣區所屬
海拔段]]="&gt;2500m","5月,6月","4月,6月"))</f>
        <v>4月,6月</v>
      </c>
      <c r="I13" s="156">
        <v>227295</v>
      </c>
      <c r="J13" s="156">
        <v>2477650</v>
      </c>
      <c r="K13" s="157">
        <v>120.77948000000001</v>
      </c>
      <c r="L13" s="158">
        <v>22.398081000000001</v>
      </c>
      <c r="M13" s="155"/>
    </row>
    <row r="14" spans="1:13">
      <c r="A14" s="151" t="s">
        <v>2090</v>
      </c>
      <c r="B14" s="151"/>
      <c r="C14" s="152" t="s">
        <v>1339</v>
      </c>
      <c r="D14" s="151" t="s">
        <v>1340</v>
      </c>
      <c r="E14" s="151" t="s">
        <v>1395</v>
      </c>
      <c r="F14" s="153" t="s">
        <v>1396</v>
      </c>
      <c r="G14" s="154" t="s">
        <v>4063</v>
      </c>
      <c r="H14" s="155" t="str">
        <f>IF(表格2[[#This Row],[樣區所屬
海拔段]]="&lt;1000m","3月,5月", IF(表格2[[#This Row],[樣區所屬
海拔段]]="&gt;2500m","5月,6月","4月,6月"))</f>
        <v>3月,5月</v>
      </c>
      <c r="I14" s="156">
        <v>232472</v>
      </c>
      <c r="J14" s="156">
        <v>2474931</v>
      </c>
      <c r="K14" s="157">
        <v>120.829791</v>
      </c>
      <c r="L14" s="158">
        <v>22.373584999999999</v>
      </c>
      <c r="M14" s="155"/>
    </row>
    <row r="15" spans="1:13">
      <c r="A15" s="151" t="s">
        <v>2090</v>
      </c>
      <c r="B15" s="151"/>
      <c r="C15" s="152" t="s">
        <v>1339</v>
      </c>
      <c r="D15" s="151" t="s">
        <v>1340</v>
      </c>
      <c r="E15" s="151" t="s">
        <v>1403</v>
      </c>
      <c r="F15" s="153" t="s">
        <v>1404</v>
      </c>
      <c r="G15" s="154" t="s">
        <v>4063</v>
      </c>
      <c r="H15" s="155" t="str">
        <f>IF(表格2[[#This Row],[樣區所屬
海拔段]]="&lt;1000m","3月,5月", IF(表格2[[#This Row],[樣區所屬
海拔段]]="&gt;2500m","5月,6月","4月,6月"))</f>
        <v>3月,5月</v>
      </c>
      <c r="I15" s="160">
        <v>236062</v>
      </c>
      <c r="J15" s="160">
        <v>2472988</v>
      </c>
      <c r="K15" s="157">
        <v>120.86466900000001</v>
      </c>
      <c r="L15" s="158">
        <v>22.356069999999999</v>
      </c>
      <c r="M15" s="155"/>
    </row>
    <row r="16" spans="1:13">
      <c r="A16" s="151" t="s">
        <v>2090</v>
      </c>
      <c r="B16" s="151"/>
      <c r="C16" s="152" t="s">
        <v>1339</v>
      </c>
      <c r="D16" s="151" t="s">
        <v>4071</v>
      </c>
      <c r="E16" s="160" t="s">
        <v>1558</v>
      </c>
      <c r="F16" s="160" t="s">
        <v>3716</v>
      </c>
      <c r="G16" s="160" t="s">
        <v>4063</v>
      </c>
      <c r="H16" s="160" t="str">
        <f>IF(表格2[[#This Row],[樣區所屬
海拔段]]="&lt;1000m","3月,5月", IF(表格2[[#This Row],[樣區所屬
海拔段]]="&gt;2500m","5月,6月","4月,6月"))</f>
        <v>3月,5月</v>
      </c>
      <c r="I16" s="160">
        <v>279351</v>
      </c>
      <c r="J16" s="156">
        <v>2540397</v>
      </c>
      <c r="K16" s="157">
        <v>121.286242</v>
      </c>
      <c r="L16" s="158">
        <v>22.964646999999999</v>
      </c>
      <c r="M16" s="155"/>
    </row>
    <row r="17" spans="1:13">
      <c r="A17" s="151" t="s">
        <v>2090</v>
      </c>
      <c r="B17" s="151"/>
      <c r="C17" s="152" t="s">
        <v>1339</v>
      </c>
      <c r="D17" s="151" t="s">
        <v>4072</v>
      </c>
      <c r="E17" s="151" t="s">
        <v>1621</v>
      </c>
      <c r="F17" s="153" t="s">
        <v>3725</v>
      </c>
      <c r="G17" s="154" t="s">
        <v>4063</v>
      </c>
      <c r="H17" s="155" t="str">
        <f>IF(表格2[[#This Row],[樣區所屬
海拔段]]="&lt;1000m","3月,5月", IF(表格2[[#This Row],[樣區所屬
海拔段]]="&gt;2500m","5月,6月","4月,6月"))</f>
        <v>3月,5月</v>
      </c>
      <c r="I17" s="156">
        <v>292867</v>
      </c>
      <c r="J17" s="156">
        <v>2580735</v>
      </c>
      <c r="K17" s="157">
        <v>121.419184</v>
      </c>
      <c r="L17" s="158">
        <v>23.328620000000001</v>
      </c>
      <c r="M17" s="155"/>
    </row>
    <row r="18" spans="1:13">
      <c r="A18" s="151" t="s">
        <v>2090</v>
      </c>
      <c r="B18" s="151"/>
      <c r="C18" s="152" t="s">
        <v>1339</v>
      </c>
      <c r="D18" s="151" t="s">
        <v>4071</v>
      </c>
      <c r="E18" s="151" t="s">
        <v>1628</v>
      </c>
      <c r="F18" s="153" t="s">
        <v>3726</v>
      </c>
      <c r="G18" s="154" t="s">
        <v>4063</v>
      </c>
      <c r="H18" s="155" t="str">
        <f>IF(表格2[[#This Row],[樣區所屬
海拔段]]="&lt;1000m","3月,5月", IF(表格2[[#This Row],[樣區所屬
海拔段]]="&gt;2500m","5月,6月","4月,6月"))</f>
        <v>3月,5月</v>
      </c>
      <c r="I18" s="156">
        <v>294423</v>
      </c>
      <c r="J18" s="156">
        <v>2582761</v>
      </c>
      <c r="K18" s="157">
        <v>121.43445800000001</v>
      </c>
      <c r="L18" s="158">
        <v>23.346872999999999</v>
      </c>
      <c r="M18" s="155"/>
    </row>
    <row r="19" spans="1:13">
      <c r="A19" s="151" t="s">
        <v>2090</v>
      </c>
      <c r="B19" s="151"/>
      <c r="C19" s="152" t="s">
        <v>1339</v>
      </c>
      <c r="D19" s="151" t="s">
        <v>4072</v>
      </c>
      <c r="E19" s="151" t="s">
        <v>1635</v>
      </c>
      <c r="F19" s="153" t="s">
        <v>3727</v>
      </c>
      <c r="G19" s="154" t="s">
        <v>4063</v>
      </c>
      <c r="H19" s="155" t="str">
        <f>IF(表格2[[#This Row],[樣區所屬
海拔段]]="&lt;1000m","3月,5月", IF(表格2[[#This Row],[樣區所屬
海拔段]]="&gt;2500m","5月,6月","4月,6月"))</f>
        <v>3月,5月</v>
      </c>
      <c r="I19" s="156">
        <v>296471</v>
      </c>
      <c r="J19" s="156">
        <v>2591413</v>
      </c>
      <c r="K19" s="157">
        <v>121.45475399999999</v>
      </c>
      <c r="L19" s="158">
        <v>23.424944</v>
      </c>
      <c r="M19" s="155"/>
    </row>
    <row r="20" spans="1:13">
      <c r="A20" s="151" t="s">
        <v>2090</v>
      </c>
      <c r="B20" s="151"/>
      <c r="C20" s="152" t="s">
        <v>1339</v>
      </c>
      <c r="D20" s="151" t="s">
        <v>4071</v>
      </c>
      <c r="E20" s="160" t="s">
        <v>1565</v>
      </c>
      <c r="F20" s="160" t="s">
        <v>3717</v>
      </c>
      <c r="G20" s="160" t="s">
        <v>4063</v>
      </c>
      <c r="H20" s="160" t="str">
        <f>IF(表格2[[#This Row],[樣區所屬
海拔段]]="&lt;1000m","3月,5月", IF(表格2[[#This Row],[樣區所屬
海拔段]]="&gt;2500m","5月,6月","4月,6月"))</f>
        <v>3月,5月</v>
      </c>
      <c r="I20" s="160">
        <v>282121</v>
      </c>
      <c r="J20" s="156">
        <v>2545503</v>
      </c>
      <c r="K20" s="157">
        <v>121.313362</v>
      </c>
      <c r="L20" s="158">
        <v>23.010705999999999</v>
      </c>
      <c r="M20" s="155"/>
    </row>
    <row r="21" spans="1:13">
      <c r="A21" s="151" t="s">
        <v>2090</v>
      </c>
      <c r="B21" s="151"/>
      <c r="C21" s="152" t="s">
        <v>1339</v>
      </c>
      <c r="D21" s="151" t="s">
        <v>4072</v>
      </c>
      <c r="E21" s="160" t="s">
        <v>1572</v>
      </c>
      <c r="F21" s="160" t="s">
        <v>3718</v>
      </c>
      <c r="G21" s="160" t="s">
        <v>4063</v>
      </c>
      <c r="H21" s="160" t="str">
        <f>IF(表格2[[#This Row],[樣區所屬
海拔段]]="&lt;1000m","3月,5月", IF(表格2[[#This Row],[樣區所屬
海拔段]]="&gt;2500m","5月,6月","4月,6月"))</f>
        <v>3月,5月</v>
      </c>
      <c r="I21" s="160">
        <v>275238</v>
      </c>
      <c r="J21" s="156">
        <v>2549180</v>
      </c>
      <c r="K21" s="157">
        <v>121.246274</v>
      </c>
      <c r="L21" s="158">
        <v>23.044031</v>
      </c>
      <c r="M21" s="155"/>
    </row>
    <row r="22" spans="1:13">
      <c r="A22" s="151" t="s">
        <v>2090</v>
      </c>
      <c r="B22" s="151"/>
      <c r="C22" s="152" t="s">
        <v>1339</v>
      </c>
      <c r="D22" s="151" t="s">
        <v>4072</v>
      </c>
      <c r="E22" s="151" t="s">
        <v>1579</v>
      </c>
      <c r="F22" s="153" t="s">
        <v>3719</v>
      </c>
      <c r="G22" s="154" t="s">
        <v>4063</v>
      </c>
      <c r="H22" s="155" t="str">
        <f>IF(表格2[[#This Row],[樣區所屬
海拔段]]="&lt;1000m","3月,5月", IF(表格2[[#This Row],[樣區所屬
海拔段]]="&gt;2500m","5月,6月","4月,6月"))</f>
        <v>3月,5月</v>
      </c>
      <c r="I22" s="156">
        <v>279195</v>
      </c>
      <c r="J22" s="156">
        <v>2550593</v>
      </c>
      <c r="K22" s="157">
        <v>121.284914</v>
      </c>
      <c r="L22" s="158">
        <v>23.056726000000001</v>
      </c>
      <c r="M22" s="155"/>
    </row>
    <row r="23" spans="1:13">
      <c r="A23" s="151" t="s">
        <v>2090</v>
      </c>
      <c r="B23" s="151"/>
      <c r="C23" s="152" t="s">
        <v>1339</v>
      </c>
      <c r="D23" s="151" t="s">
        <v>4071</v>
      </c>
      <c r="E23" s="151" t="s">
        <v>1586</v>
      </c>
      <c r="F23" s="153" t="s">
        <v>3720</v>
      </c>
      <c r="G23" s="154" t="s">
        <v>4063</v>
      </c>
      <c r="H23" s="155" t="str">
        <f>IF(表格2[[#This Row],[樣區所屬
海拔段]]="&lt;1000m","3月,5月", IF(表格2[[#This Row],[樣區所屬
海拔段]]="&gt;2500m","5月,6月","4月,6月"))</f>
        <v>3月,5月</v>
      </c>
      <c r="I23" s="156">
        <v>277405</v>
      </c>
      <c r="J23" s="156">
        <v>2555158</v>
      </c>
      <c r="K23" s="157">
        <v>121.267527</v>
      </c>
      <c r="L23" s="158">
        <v>23.097981000000001</v>
      </c>
      <c r="M23" s="155"/>
    </row>
    <row r="24" spans="1:13">
      <c r="A24" s="151" t="s">
        <v>2090</v>
      </c>
      <c r="B24" s="151"/>
      <c r="C24" s="152" t="s">
        <v>1339</v>
      </c>
      <c r="D24" s="151" t="s">
        <v>4072</v>
      </c>
      <c r="E24" s="151" t="s">
        <v>1593</v>
      </c>
      <c r="F24" s="153" t="s">
        <v>3721</v>
      </c>
      <c r="G24" s="154" t="s">
        <v>4063</v>
      </c>
      <c r="H24" s="155" t="str">
        <f>IF(表格2[[#This Row],[樣區所屬
海拔段]]="&lt;1000m","3月,5月", IF(表格2[[#This Row],[樣區所屬
海拔段]]="&gt;2500m","5月,6月","4月,6月"))</f>
        <v>3月,5月</v>
      </c>
      <c r="I24" s="156">
        <v>284907</v>
      </c>
      <c r="J24" s="156">
        <v>2558176</v>
      </c>
      <c r="K24" s="157">
        <v>121.340829</v>
      </c>
      <c r="L24" s="158">
        <v>23.125094000000001</v>
      </c>
      <c r="M24" s="155"/>
    </row>
    <row r="25" spans="1:13">
      <c r="A25" s="151" t="s">
        <v>2090</v>
      </c>
      <c r="B25" s="151"/>
      <c r="C25" s="152" t="s">
        <v>1339</v>
      </c>
      <c r="D25" s="151" t="s">
        <v>4071</v>
      </c>
      <c r="E25" s="151" t="s">
        <v>1600</v>
      </c>
      <c r="F25" s="153" t="s">
        <v>3722</v>
      </c>
      <c r="G25" s="154" t="s">
        <v>4063</v>
      </c>
      <c r="H25" s="155" t="str">
        <f>IF(表格2[[#This Row],[樣區所屬
海拔段]]="&lt;1000m","3月,5月", IF(表格2[[#This Row],[樣區所屬
海拔段]]="&gt;2500m","5月,6月","4月,6月"))</f>
        <v>3月,5月</v>
      </c>
      <c r="I25" s="156">
        <v>286585</v>
      </c>
      <c r="J25" s="156">
        <v>2560428</v>
      </c>
      <c r="K25" s="157">
        <v>121.357266</v>
      </c>
      <c r="L25" s="158">
        <v>23.145394</v>
      </c>
      <c r="M25" s="155"/>
    </row>
    <row r="26" spans="1:13">
      <c r="A26" s="151" t="s">
        <v>2090</v>
      </c>
      <c r="B26" s="151"/>
      <c r="C26" s="152" t="s">
        <v>1339</v>
      </c>
      <c r="D26" s="151" t="s">
        <v>4071</v>
      </c>
      <c r="E26" s="151" t="s">
        <v>1607</v>
      </c>
      <c r="F26" s="153" t="s">
        <v>3723</v>
      </c>
      <c r="G26" s="154" t="s">
        <v>4063</v>
      </c>
      <c r="H26" s="155" t="str">
        <f>IF(表格2[[#This Row],[樣區所屬
海拔段]]="&lt;1000m","3月,5月", IF(表格2[[#This Row],[樣區所屬
海拔段]]="&gt;2500m","5月,6月","4月,6月"))</f>
        <v>3月,5月</v>
      </c>
      <c r="I26" s="156">
        <v>287866</v>
      </c>
      <c r="J26" s="156">
        <v>2570551</v>
      </c>
      <c r="K26" s="157">
        <v>121.37002699999999</v>
      </c>
      <c r="L26" s="158">
        <v>23.236778999999999</v>
      </c>
      <c r="M26" s="155"/>
    </row>
    <row r="27" spans="1:13">
      <c r="A27" s="151" t="s">
        <v>2090</v>
      </c>
      <c r="B27" s="151"/>
      <c r="C27" s="152" t="s">
        <v>1339</v>
      </c>
      <c r="D27" s="151" t="s">
        <v>4072</v>
      </c>
      <c r="E27" s="151" t="s">
        <v>1614</v>
      </c>
      <c r="F27" s="153" t="s">
        <v>3724</v>
      </c>
      <c r="G27" s="154" t="s">
        <v>4063</v>
      </c>
      <c r="H27" s="155" t="str">
        <f>IF(表格2[[#This Row],[樣區所屬
海拔段]]="&lt;1000m","3月,5月", IF(表格2[[#This Row],[樣區所屬
海拔段]]="&gt;2500m","5月,6月","4月,6月"))</f>
        <v>3月,5月</v>
      </c>
      <c r="I27" s="156">
        <v>289112</v>
      </c>
      <c r="J27" s="156">
        <v>2573000.0001999899</v>
      </c>
      <c r="K27" s="157">
        <v>121.382266</v>
      </c>
      <c r="L27" s="158">
        <v>23.258865</v>
      </c>
      <c r="M27" s="155"/>
    </row>
    <row r="28" spans="1:13">
      <c r="A28" s="151" t="s">
        <v>2090</v>
      </c>
      <c r="B28" s="151"/>
      <c r="C28" s="152" t="s">
        <v>1339</v>
      </c>
      <c r="D28" s="152" t="s">
        <v>3728</v>
      </c>
      <c r="E28" s="152" t="s">
        <v>1683</v>
      </c>
      <c r="F28" s="153" t="s">
        <v>1684</v>
      </c>
      <c r="G28" s="161" t="s">
        <v>4073</v>
      </c>
      <c r="H28" s="155" t="str">
        <f>IF(表格2[[#This Row],[樣區所屬
海拔段]]="&lt;1000m","3月,5月", IF(表格2[[#This Row],[樣區所屬
海拔段]]="&gt;2500m","5月,6月","4月,6月"))</f>
        <v>4月,6月</v>
      </c>
      <c r="I28" s="156">
        <v>250327</v>
      </c>
      <c r="J28" s="156">
        <v>2526224</v>
      </c>
      <c r="K28" s="157">
        <v>121.003186</v>
      </c>
      <c r="L28" s="158">
        <v>22.836911000000001</v>
      </c>
      <c r="M28" s="155"/>
    </row>
    <row r="29" spans="1:13">
      <c r="A29" s="151" t="s">
        <v>2090</v>
      </c>
      <c r="B29" s="151"/>
      <c r="C29" s="152" t="s">
        <v>1339</v>
      </c>
      <c r="D29" s="151" t="s">
        <v>4074</v>
      </c>
      <c r="E29" s="160" t="s">
        <v>3729</v>
      </c>
      <c r="F29" s="160" t="s">
        <v>1642</v>
      </c>
      <c r="G29" s="160" t="s">
        <v>4063</v>
      </c>
      <c r="H29" s="160" t="str">
        <f>IF(表格2[[#This Row],[樣區所屬
海拔段]]="&lt;1000m","3月,5月", IF(表格2[[#This Row],[樣區所屬
海拔段]]="&gt;2500m","5月,6月","4月,6月"))</f>
        <v>3月,5月</v>
      </c>
      <c r="I29" s="160">
        <v>262285</v>
      </c>
      <c r="J29" s="156">
        <v>2530908</v>
      </c>
      <c r="K29" s="157">
        <v>121.119733</v>
      </c>
      <c r="L29" s="158">
        <v>22.879166999999999</v>
      </c>
      <c r="M29" s="155"/>
    </row>
    <row r="30" spans="1:13">
      <c r="A30" s="151" t="s">
        <v>2090</v>
      </c>
      <c r="B30" s="151"/>
      <c r="C30" s="152" t="s">
        <v>1339</v>
      </c>
      <c r="D30" s="151" t="s">
        <v>4074</v>
      </c>
      <c r="E30" s="160" t="s">
        <v>1703</v>
      </c>
      <c r="F30" s="160" t="s">
        <v>3740</v>
      </c>
      <c r="G30" s="160" t="s">
        <v>4063</v>
      </c>
      <c r="H30" s="160" t="str">
        <f>IF(表格2[[#This Row],[樣區所屬
海拔段]]="&lt;1000m","3月,5月", IF(表格2[[#This Row],[樣區所屬
海拔段]]="&gt;2500m","5月,6月","4月,6月"))</f>
        <v>3月,5月</v>
      </c>
      <c r="I30" s="160">
        <v>251962</v>
      </c>
      <c r="J30" s="156">
        <v>2509905</v>
      </c>
      <c r="K30" s="157">
        <v>121.019096</v>
      </c>
      <c r="L30" s="158">
        <v>22.689533000000001</v>
      </c>
      <c r="M30" s="155"/>
    </row>
    <row r="31" spans="1:13">
      <c r="A31" s="151" t="s">
        <v>2090</v>
      </c>
      <c r="B31" s="151"/>
      <c r="C31" s="152" t="s">
        <v>1339</v>
      </c>
      <c r="D31" s="151" t="s">
        <v>4074</v>
      </c>
      <c r="E31" s="160" t="s">
        <v>1710</v>
      </c>
      <c r="F31" s="160" t="s">
        <v>4075</v>
      </c>
      <c r="G31" s="160" t="s">
        <v>4063</v>
      </c>
      <c r="H31" s="160" t="str">
        <f>IF(表格2[[#This Row],[樣區所屬
海拔段]]="&lt;1000m","3月,5月", IF(表格2[[#This Row],[樣區所屬
海拔段]]="&gt;2500m","5月,6月","4月,6月"))</f>
        <v>3月,5月</v>
      </c>
      <c r="I31" s="160">
        <v>248324</v>
      </c>
      <c r="J31" s="156">
        <v>2505877</v>
      </c>
      <c r="K31" s="157">
        <v>120.983692</v>
      </c>
      <c r="L31" s="158">
        <v>22.653155999999999</v>
      </c>
      <c r="M31" s="155"/>
    </row>
    <row r="32" spans="1:13">
      <c r="A32" s="151" t="s">
        <v>2090</v>
      </c>
      <c r="B32" s="151"/>
      <c r="C32" s="152" t="s">
        <v>1339</v>
      </c>
      <c r="D32" s="151" t="s">
        <v>4074</v>
      </c>
      <c r="E32" s="160" t="s">
        <v>3730</v>
      </c>
      <c r="F32" s="160" t="s">
        <v>4076</v>
      </c>
      <c r="G32" s="160" t="s">
        <v>4063</v>
      </c>
      <c r="H32" s="160" t="str">
        <f>IF(表格2[[#This Row],[樣區所屬
海拔段]]="&lt;1000m","3月,5月", IF(表格2[[#This Row],[樣區所屬
海拔段]]="&gt;2500m","5月,6月","4月,6月"))</f>
        <v>3月,5月</v>
      </c>
      <c r="I32" s="160">
        <v>255550</v>
      </c>
      <c r="J32" s="156">
        <v>2527003</v>
      </c>
      <c r="K32" s="157">
        <v>121.054078</v>
      </c>
      <c r="L32" s="158">
        <v>22.843937</v>
      </c>
      <c r="M32" s="155"/>
    </row>
    <row r="33" spans="1:13">
      <c r="A33" s="151" t="s">
        <v>2090</v>
      </c>
      <c r="B33" s="151"/>
      <c r="C33" s="152" t="s">
        <v>1339</v>
      </c>
      <c r="D33" s="151" t="s">
        <v>4077</v>
      </c>
      <c r="E33" s="160" t="s">
        <v>1655</v>
      </c>
      <c r="F33" s="160" t="s">
        <v>4078</v>
      </c>
      <c r="G33" s="160" t="s">
        <v>4063</v>
      </c>
      <c r="H33" s="160" t="str">
        <f>IF(表格2[[#This Row],[樣區所屬
海拔段]]="&lt;1000m","3月,5月", IF(表格2[[#This Row],[樣區所屬
海拔段]]="&gt;2500m","5月,6月","4月,6月"))</f>
        <v>3月,5月</v>
      </c>
      <c r="I33" s="160">
        <v>261099</v>
      </c>
      <c r="J33" s="156">
        <v>2523664</v>
      </c>
      <c r="K33" s="157">
        <v>121.10812199999999</v>
      </c>
      <c r="L33" s="158">
        <v>22.813755</v>
      </c>
      <c r="M33" s="155"/>
    </row>
    <row r="34" spans="1:13">
      <c r="A34" s="151" t="s">
        <v>2090</v>
      </c>
      <c r="B34" s="151"/>
      <c r="C34" s="152" t="s">
        <v>1339</v>
      </c>
      <c r="D34" s="151" t="s">
        <v>4077</v>
      </c>
      <c r="E34" s="160" t="s">
        <v>1662</v>
      </c>
      <c r="F34" s="160" t="s">
        <v>3733</v>
      </c>
      <c r="G34" s="160" t="s">
        <v>4063</v>
      </c>
      <c r="H34" s="160" t="str">
        <f>IF(表格2[[#This Row],[樣區所屬
海拔段]]="&lt;1000m","3月,5月", IF(表格2[[#This Row],[樣區所屬
海拔段]]="&gt;2500m","5月,6月","4月,6月"))</f>
        <v>3月,5月</v>
      </c>
      <c r="I34" s="160">
        <v>263322</v>
      </c>
      <c r="J34" s="156">
        <v>2528302</v>
      </c>
      <c r="K34" s="157">
        <v>121.129817</v>
      </c>
      <c r="L34" s="158">
        <v>22.855623999999999</v>
      </c>
      <c r="M34" s="155"/>
    </row>
    <row r="35" spans="1:13">
      <c r="A35" s="151" t="s">
        <v>2090</v>
      </c>
      <c r="B35" s="151"/>
      <c r="C35" s="152" t="s">
        <v>1339</v>
      </c>
      <c r="D35" s="151" t="s">
        <v>4074</v>
      </c>
      <c r="E35" s="151" t="s">
        <v>1669</v>
      </c>
      <c r="F35" s="153" t="s">
        <v>4079</v>
      </c>
      <c r="G35" s="154" t="s">
        <v>4068</v>
      </c>
      <c r="H35" s="155" t="str">
        <f>IF(表格2[[#This Row],[樣區所屬
海拔段]]="&lt;1000m","3月,5月", IF(表格2[[#This Row],[樣區所屬
海拔段]]="&gt;2500m","5月,6月","4月,6月"))</f>
        <v>4月,6月</v>
      </c>
      <c r="I35" s="156">
        <v>253032</v>
      </c>
      <c r="J35" s="156">
        <v>2523106</v>
      </c>
      <c r="K35" s="157">
        <v>121.029535</v>
      </c>
      <c r="L35" s="158">
        <v>22.80875</v>
      </c>
      <c r="M35" s="155"/>
    </row>
    <row r="36" spans="1:13">
      <c r="A36" s="151" t="s">
        <v>2090</v>
      </c>
      <c r="B36" s="151"/>
      <c r="C36" s="152" t="s">
        <v>1339</v>
      </c>
      <c r="D36" s="151" t="s">
        <v>4074</v>
      </c>
      <c r="E36" s="160" t="s">
        <v>1676</v>
      </c>
      <c r="F36" s="160" t="s">
        <v>4080</v>
      </c>
      <c r="G36" s="160" t="s">
        <v>4081</v>
      </c>
      <c r="H36" s="160" t="str">
        <f>IF(表格2[[#This Row],[樣區所屬
海拔段]]="&lt;1000m","3月,5月", IF(表格2[[#This Row],[樣區所屬
海拔段]]="&gt;2500m","5月,6月","4月,6月"))</f>
        <v>3月,5月</v>
      </c>
      <c r="I36" s="160">
        <v>253787</v>
      </c>
      <c r="J36" s="156">
        <v>2519888</v>
      </c>
      <c r="K36" s="157">
        <v>121.03688200000001</v>
      </c>
      <c r="L36" s="158">
        <v>22.779686999999999</v>
      </c>
      <c r="M36" s="155"/>
    </row>
    <row r="37" spans="1:13">
      <c r="A37" s="151" t="s">
        <v>2090</v>
      </c>
      <c r="B37" s="151"/>
      <c r="C37" s="152" t="s">
        <v>1339</v>
      </c>
      <c r="D37" s="151" t="s">
        <v>4077</v>
      </c>
      <c r="E37" s="160" t="s">
        <v>3737</v>
      </c>
      <c r="F37" s="160" t="s">
        <v>4082</v>
      </c>
      <c r="G37" s="160" t="s">
        <v>4063</v>
      </c>
      <c r="H37" s="160" t="str">
        <f>IF(表格2[[#This Row],[樣區所屬
海拔段]]="&lt;1000m","3月,5月", IF(表格2[[#This Row],[樣區所屬
海拔段]]="&gt;2500m","5月,6月","4月,6月"))</f>
        <v>3月,5月</v>
      </c>
      <c r="I37" s="160">
        <v>253558</v>
      </c>
      <c r="J37" s="156">
        <v>2514084</v>
      </c>
      <c r="K37" s="157">
        <v>121.034639</v>
      </c>
      <c r="L37" s="158">
        <v>22.727271000000002</v>
      </c>
      <c r="M37" s="155"/>
    </row>
    <row r="38" spans="1:13">
      <c r="A38" s="151" t="s">
        <v>2090</v>
      </c>
      <c r="B38" s="151"/>
      <c r="C38" s="152" t="s">
        <v>1339</v>
      </c>
      <c r="D38" s="151" t="s">
        <v>4077</v>
      </c>
      <c r="E38" s="160" t="s">
        <v>1696</v>
      </c>
      <c r="F38" s="160" t="s">
        <v>4083</v>
      </c>
      <c r="G38" s="160" t="s">
        <v>4063</v>
      </c>
      <c r="H38" s="160" t="str">
        <f>IF(表格2[[#This Row],[樣區所屬
海拔段]]="&lt;1000m","3月,5月", IF(表格2[[#This Row],[樣區所屬
海拔段]]="&gt;2500m","5月,6月","4月,6月"))</f>
        <v>3月,5月</v>
      </c>
      <c r="I38" s="160">
        <v>249312</v>
      </c>
      <c r="J38" s="156">
        <v>2512127</v>
      </c>
      <c r="K38" s="157">
        <v>120.993303</v>
      </c>
      <c r="L38" s="158">
        <v>22.709600999999999</v>
      </c>
      <c r="M38" s="155"/>
    </row>
    <row r="39" spans="1:13">
      <c r="A39" s="144" t="s">
        <v>4059</v>
      </c>
      <c r="B39" s="145" t="s">
        <v>4060</v>
      </c>
      <c r="C39" s="146" t="s">
        <v>1339</v>
      </c>
      <c r="D39" s="146" t="s">
        <v>1441</v>
      </c>
      <c r="E39" s="147" t="s">
        <v>4084</v>
      </c>
      <c r="F39" s="144" t="s">
        <v>4085</v>
      </c>
      <c r="G39" s="148" t="s">
        <v>4086</v>
      </c>
      <c r="H39" s="144" t="str">
        <f>IF(表格2[[#This Row],[樣區所屬
海拔段]]="&lt;1000m","3月,5月", IF(表格2[[#This Row],[樣區所屬
海拔段]]="&gt;2500m","5月,6月","4月,6月"))</f>
        <v>3月,5月</v>
      </c>
      <c r="I39" s="149">
        <v>267905</v>
      </c>
      <c r="J39" s="149">
        <v>2531341</v>
      </c>
      <c r="K39" s="150">
        <v>121.17451200000001</v>
      </c>
      <c r="L39" s="148">
        <v>22.883026000000001</v>
      </c>
      <c r="M39" s="144" t="s">
        <v>4087</v>
      </c>
    </row>
    <row r="40" spans="1:13">
      <c r="A40" s="144" t="s">
        <v>4059</v>
      </c>
      <c r="B40" s="145" t="s">
        <v>4060</v>
      </c>
      <c r="C40" s="146" t="s">
        <v>1339</v>
      </c>
      <c r="D40" s="146" t="s">
        <v>1441</v>
      </c>
      <c r="E40" s="147" t="s">
        <v>4088</v>
      </c>
      <c r="F40" s="162" t="s">
        <v>4089</v>
      </c>
      <c r="G40" s="163" t="s">
        <v>4073</v>
      </c>
      <c r="H40" s="144" t="str">
        <f>IF(表格2[[#This Row],[樣區所屬
海拔段]]="&lt;1000m","3月,5月", IF(表格2[[#This Row],[樣區所屬
海拔段]]="&gt;2500m","5月,6月","4月,6月"))</f>
        <v>4月,6月</v>
      </c>
      <c r="I40" s="149">
        <v>252786</v>
      </c>
      <c r="J40" s="149">
        <v>2536038</v>
      </c>
      <c r="K40" s="150">
        <v>121.027162</v>
      </c>
      <c r="L40" s="148">
        <v>22.925538</v>
      </c>
      <c r="M40" s="144" t="s">
        <v>4090</v>
      </c>
    </row>
    <row r="41" spans="1:13">
      <c r="A41" s="151" t="s">
        <v>2090</v>
      </c>
      <c r="B41" s="151"/>
      <c r="C41" s="152" t="s">
        <v>1339</v>
      </c>
      <c r="D41" s="152" t="s">
        <v>1441</v>
      </c>
      <c r="E41" s="152" t="s">
        <v>3709</v>
      </c>
      <c r="F41" s="153" t="s">
        <v>4091</v>
      </c>
      <c r="G41" s="154" t="s">
        <v>4081</v>
      </c>
      <c r="H41" s="155" t="str">
        <f>IF(表格2[[#This Row],[樣區所屬
海拔段]]="&lt;1000m","3月,5月", IF(表格2[[#This Row],[樣區所屬
海拔段]]="&gt;2500m","5月,6月","4月,6月"))</f>
        <v>3月,5月</v>
      </c>
      <c r="I41" s="156">
        <v>253409</v>
      </c>
      <c r="J41" s="156">
        <v>2530171</v>
      </c>
      <c r="K41" s="157">
        <v>121.03322300000001</v>
      </c>
      <c r="L41" s="158">
        <v>22.872553</v>
      </c>
      <c r="M41" s="155"/>
    </row>
    <row r="42" spans="1:13">
      <c r="A42" s="151" t="s">
        <v>2090</v>
      </c>
      <c r="B42" s="151"/>
      <c r="C42" s="152" t="s">
        <v>1339</v>
      </c>
      <c r="D42" s="152" t="s">
        <v>1441</v>
      </c>
      <c r="E42" s="152" t="s">
        <v>1459</v>
      </c>
      <c r="F42" s="153" t="s">
        <v>4092</v>
      </c>
      <c r="G42" s="161" t="s">
        <v>4073</v>
      </c>
      <c r="H42" s="155" t="str">
        <f>IF(表格2[[#This Row],[樣區所屬
海拔段]]="&lt;1000m","3月,5月", IF(表格2[[#This Row],[樣區所屬
海拔段]]="&gt;2500m","5月,6月","4月,6月"))</f>
        <v>4月,6月</v>
      </c>
      <c r="I42" s="156">
        <v>252786</v>
      </c>
      <c r="J42" s="156">
        <v>2568038</v>
      </c>
      <c r="K42" s="157">
        <v>121.02722</v>
      </c>
      <c r="L42" s="158">
        <v>23.214518999999999</v>
      </c>
      <c r="M42" s="155"/>
    </row>
    <row r="43" spans="1:13">
      <c r="A43" s="151" t="s">
        <v>2090</v>
      </c>
      <c r="B43" s="151"/>
      <c r="C43" s="152" t="s">
        <v>1339</v>
      </c>
      <c r="D43" s="152" t="s">
        <v>1441</v>
      </c>
      <c r="E43" s="151" t="s">
        <v>4093</v>
      </c>
      <c r="F43" s="153" t="s">
        <v>3699</v>
      </c>
      <c r="G43" s="154" t="s">
        <v>4063</v>
      </c>
      <c r="H43" s="155" t="str">
        <f>IF(表格2[[#This Row],[樣區所屬
海拔段]]="&lt;1000m","3月,5月", IF(表格2[[#This Row],[樣區所屬
海拔段]]="&gt;2500m","5月,6月","4月,6月"))</f>
        <v>3月,5月</v>
      </c>
      <c r="I43" s="156">
        <v>268310</v>
      </c>
      <c r="J43" s="156">
        <v>2562734</v>
      </c>
      <c r="K43" s="157">
        <v>121.178833</v>
      </c>
      <c r="L43" s="158">
        <v>23.166522000000001</v>
      </c>
      <c r="M43" s="155"/>
    </row>
    <row r="44" spans="1:13">
      <c r="A44" s="151" t="s">
        <v>2090</v>
      </c>
      <c r="B44" s="151"/>
      <c r="C44" s="152" t="s">
        <v>1339</v>
      </c>
      <c r="D44" s="152" t="s">
        <v>1441</v>
      </c>
      <c r="E44" s="151" t="s">
        <v>1516</v>
      </c>
      <c r="F44" s="153" t="s">
        <v>3710</v>
      </c>
      <c r="G44" s="154" t="s">
        <v>4063</v>
      </c>
      <c r="H44" s="155" t="str">
        <f>IF(表格2[[#This Row],[樣區所屬
海拔段]]="&lt;1000m","3月,5月", IF(表格2[[#This Row],[樣區所屬
海拔段]]="&gt;2500m","5月,6月","4月,6月"))</f>
        <v>3月,5月</v>
      </c>
      <c r="I44" s="156">
        <v>263138</v>
      </c>
      <c r="J44" s="156">
        <v>2535265</v>
      </c>
      <c r="K44" s="157">
        <v>121.128083</v>
      </c>
      <c r="L44" s="158">
        <v>22.918507999999999</v>
      </c>
      <c r="M44" s="155"/>
    </row>
    <row r="45" spans="1:13">
      <c r="A45" s="151" t="s">
        <v>2090</v>
      </c>
      <c r="B45" s="151"/>
      <c r="C45" s="152" t="s">
        <v>1339</v>
      </c>
      <c r="D45" s="152" t="s">
        <v>1441</v>
      </c>
      <c r="E45" s="151" t="s">
        <v>3711</v>
      </c>
      <c r="F45" s="153" t="s">
        <v>3712</v>
      </c>
      <c r="G45" s="154" t="s">
        <v>4063</v>
      </c>
      <c r="H45" s="155" t="str">
        <f>IF(表格2[[#This Row],[樣區所屬
海拔段]]="&lt;1000m","3月,5月", IF(表格2[[#This Row],[樣區所屬
海拔段]]="&gt;2500m","5月,6月","4月,6月"))</f>
        <v>3月,5月</v>
      </c>
      <c r="I45" s="156">
        <v>267690</v>
      </c>
      <c r="J45" s="156">
        <v>2533374</v>
      </c>
      <c r="K45" s="157">
        <v>121.172439</v>
      </c>
      <c r="L45" s="158">
        <v>22.901388000000001</v>
      </c>
      <c r="M45" s="155"/>
    </row>
    <row r="46" spans="1:13">
      <c r="A46" s="151" t="s">
        <v>2090</v>
      </c>
      <c r="B46" s="151"/>
      <c r="C46" s="152" t="s">
        <v>1339</v>
      </c>
      <c r="D46" s="152" t="s">
        <v>1441</v>
      </c>
      <c r="E46" s="151" t="s">
        <v>1530</v>
      </c>
      <c r="F46" s="153" t="s">
        <v>1531</v>
      </c>
      <c r="G46" s="154" t="s">
        <v>4063</v>
      </c>
      <c r="H46" s="155" t="str">
        <f>IF(表格2[[#This Row],[樣區所屬
海拔段]]="&lt;1000m","3月,5月", IF(表格2[[#This Row],[樣區所屬
海拔段]]="&gt;2500m","5月,6月","4月,6月"))</f>
        <v>3月,5月</v>
      </c>
      <c r="I46" s="156">
        <v>269524</v>
      </c>
      <c r="J46" s="156">
        <v>2540716</v>
      </c>
      <c r="K46" s="157">
        <v>121.19041</v>
      </c>
      <c r="L46" s="158">
        <v>22.967672</v>
      </c>
      <c r="M46" s="155"/>
    </row>
    <row r="47" spans="1:13">
      <c r="A47" s="151" t="s">
        <v>2090</v>
      </c>
      <c r="B47" s="151"/>
      <c r="C47" s="152" t="s">
        <v>1339</v>
      </c>
      <c r="D47" s="152" t="s">
        <v>1441</v>
      </c>
      <c r="E47" s="151" t="s">
        <v>1539</v>
      </c>
      <c r="F47" s="153" t="s">
        <v>3713</v>
      </c>
      <c r="G47" s="154" t="s">
        <v>4063</v>
      </c>
      <c r="H47" s="155" t="str">
        <f>IF(表格2[[#This Row],[樣區所屬
海拔段]]="&lt;1000m","3月,5月", IF(表格2[[#This Row],[樣區所屬
海拔段]]="&gt;2500m","5月,6月","4月,6月"))</f>
        <v>3月,5月</v>
      </c>
      <c r="I47" s="156">
        <v>269212</v>
      </c>
      <c r="J47" s="156">
        <v>2547019</v>
      </c>
      <c r="K47" s="157">
        <v>121.187445</v>
      </c>
      <c r="L47" s="158">
        <v>23.024595999999999</v>
      </c>
      <c r="M47" s="155"/>
    </row>
    <row r="48" spans="1:13">
      <c r="A48" s="151" t="s">
        <v>2090</v>
      </c>
      <c r="B48" s="151"/>
      <c r="C48" s="152" t="s">
        <v>1339</v>
      </c>
      <c r="D48" s="152" t="s">
        <v>1441</v>
      </c>
      <c r="E48" s="151" t="s">
        <v>1549</v>
      </c>
      <c r="F48" s="153" t="s">
        <v>3714</v>
      </c>
      <c r="G48" s="154" t="s">
        <v>4063</v>
      </c>
      <c r="H48" s="155" t="str">
        <f>IF(表格2[[#This Row],[樣區所屬
海拔段]]="&lt;1000m","3月,5月", IF(表格2[[#This Row],[樣區所屬
海拔段]]="&gt;2500m","5月,6月","4月,6月"))</f>
        <v>3月,5月</v>
      </c>
      <c r="I48" s="156">
        <v>273528</v>
      </c>
      <c r="J48" s="156">
        <v>2551828</v>
      </c>
      <c r="K48" s="157">
        <v>121.229629</v>
      </c>
      <c r="L48" s="158">
        <v>23.067969000000002</v>
      </c>
      <c r="M48" s="155"/>
    </row>
    <row r="49" spans="1:13">
      <c r="A49" s="151" t="s">
        <v>2090</v>
      </c>
      <c r="B49" s="151"/>
      <c r="C49" s="152" t="s">
        <v>1339</v>
      </c>
      <c r="D49" s="152" t="s">
        <v>1441</v>
      </c>
      <c r="E49" s="151" t="s">
        <v>4094</v>
      </c>
      <c r="F49" s="153" t="s">
        <v>3700</v>
      </c>
      <c r="G49" s="154" t="s">
        <v>4095</v>
      </c>
      <c r="H49" s="155" t="str">
        <f>IF(表格2[[#This Row],[樣區所屬
海拔段]]="&lt;1000m","3月,5月", IF(表格2[[#This Row],[樣區所屬
海拔段]]="&gt;2500m","5月,6月","4月,6月"))</f>
        <v>4月,6月</v>
      </c>
      <c r="I49" s="156">
        <v>266594</v>
      </c>
      <c r="J49" s="156">
        <v>2561223</v>
      </c>
      <c r="K49" s="157">
        <v>121.16205600000001</v>
      </c>
      <c r="L49" s="158">
        <v>23.152895000000001</v>
      </c>
      <c r="M49" s="155"/>
    </row>
    <row r="50" spans="1:13">
      <c r="A50" s="151" t="s">
        <v>2090</v>
      </c>
      <c r="B50" s="151"/>
      <c r="C50" s="152" t="s">
        <v>1339</v>
      </c>
      <c r="D50" s="152" t="s">
        <v>1441</v>
      </c>
      <c r="E50" s="151" t="s">
        <v>4096</v>
      </c>
      <c r="F50" s="153" t="s">
        <v>1467</v>
      </c>
      <c r="G50" s="154" t="s">
        <v>4068</v>
      </c>
      <c r="H50" s="155" t="str">
        <f>IF(表格2[[#This Row],[樣區所屬
海拔段]]="&lt;1000m","3月,5月", IF(表格2[[#This Row],[樣區所屬
海拔段]]="&gt;2500m","5月,6月","4月,6月"))</f>
        <v>4月,6月</v>
      </c>
      <c r="I50" s="156">
        <v>253781</v>
      </c>
      <c r="J50" s="156">
        <v>2559997</v>
      </c>
      <c r="K50" s="157">
        <v>121.036922</v>
      </c>
      <c r="L50" s="158">
        <v>23.141902000000002</v>
      </c>
      <c r="M50" s="155"/>
    </row>
    <row r="51" spans="1:13">
      <c r="A51" s="151" t="s">
        <v>2090</v>
      </c>
      <c r="B51" s="151"/>
      <c r="C51" s="152" t="s">
        <v>1339</v>
      </c>
      <c r="D51" s="152" t="s">
        <v>1441</v>
      </c>
      <c r="E51" s="151" t="s">
        <v>4097</v>
      </c>
      <c r="F51" s="153" t="s">
        <v>3702</v>
      </c>
      <c r="G51" s="154" t="s">
        <v>4063</v>
      </c>
      <c r="H51" s="155" t="str">
        <f>IF(表格2[[#This Row],[樣區所屬
海拔段]]="&lt;1000m","3月,5月", IF(表格2[[#This Row],[樣區所屬
海拔段]]="&gt;2500m","5月,6月","4月,6月"))</f>
        <v>3月,5月</v>
      </c>
      <c r="I51" s="156">
        <v>260670</v>
      </c>
      <c r="J51" s="156">
        <v>2559616</v>
      </c>
      <c r="K51" s="157">
        <v>121.104192</v>
      </c>
      <c r="L51" s="158">
        <v>23.138432000000002</v>
      </c>
      <c r="M51" s="155"/>
    </row>
    <row r="52" spans="1:13">
      <c r="A52" s="151" t="s">
        <v>2090</v>
      </c>
      <c r="B52" s="151"/>
      <c r="C52" s="152" t="s">
        <v>1339</v>
      </c>
      <c r="D52" s="152" t="s">
        <v>1441</v>
      </c>
      <c r="E52" s="151" t="s">
        <v>4098</v>
      </c>
      <c r="F52" s="153" t="s">
        <v>3704</v>
      </c>
      <c r="G52" s="154" t="s">
        <v>4095</v>
      </c>
      <c r="H52" s="155" t="str">
        <f>IF(表格2[[#This Row],[樣區所屬
海拔段]]="&lt;1000m","3月,5月", IF(表格2[[#This Row],[樣區所屬
海拔段]]="&gt;2500m","5月,6月","4月,6月"))</f>
        <v>4月,6月</v>
      </c>
      <c r="I52" s="156">
        <v>263186</v>
      </c>
      <c r="J52" s="156">
        <v>2552580</v>
      </c>
      <c r="K52" s="157">
        <v>121.12869999999999</v>
      </c>
      <c r="L52" s="158">
        <v>23.074874000000001</v>
      </c>
      <c r="M52" s="155"/>
    </row>
    <row r="53" spans="1:13">
      <c r="A53" s="151" t="s">
        <v>2090</v>
      </c>
      <c r="B53" s="151"/>
      <c r="C53" s="152" t="s">
        <v>1339</v>
      </c>
      <c r="D53" s="152" t="s">
        <v>1441</v>
      </c>
      <c r="E53" s="151" t="s">
        <v>4099</v>
      </c>
      <c r="F53" s="153" t="s">
        <v>3706</v>
      </c>
      <c r="G53" s="154" t="s">
        <v>4081</v>
      </c>
      <c r="H53" s="155" t="str">
        <f>IF(表格2[[#This Row],[樣區所屬
海拔段]]="&lt;1000m","3月,5月", IF(表格2[[#This Row],[樣區所屬
海拔段]]="&gt;2500m","5月,6月","4月,6月"))</f>
        <v>3月,5月</v>
      </c>
      <c r="I53" s="156">
        <v>260022</v>
      </c>
      <c r="J53" s="156">
        <v>2541021</v>
      </c>
      <c r="K53" s="157">
        <v>121.09774299999999</v>
      </c>
      <c r="L53" s="158">
        <v>22.970510000000001</v>
      </c>
      <c r="M53" s="155"/>
    </row>
    <row r="54" spans="1:13">
      <c r="A54" s="151" t="s">
        <v>2090</v>
      </c>
      <c r="B54" s="151"/>
      <c r="C54" s="152" t="s">
        <v>1339</v>
      </c>
      <c r="D54" s="152" t="s">
        <v>1441</v>
      </c>
      <c r="E54" s="151" t="s">
        <v>4100</v>
      </c>
      <c r="F54" s="153" t="s">
        <v>3708</v>
      </c>
      <c r="G54" s="154" t="s">
        <v>4086</v>
      </c>
      <c r="H54" s="155" t="str">
        <f>IF(表格2[[#This Row],[樣區所屬
海拔段]]="&lt;1000m","3月,5月", IF(表格2[[#This Row],[樣區所屬
海拔段]]="&gt;2500m","5月,6月","4月,6月"))</f>
        <v>3月,5月</v>
      </c>
      <c r="I54" s="156">
        <v>260376</v>
      </c>
      <c r="J54" s="156">
        <v>2536318</v>
      </c>
      <c r="K54" s="157">
        <v>121.101164</v>
      </c>
      <c r="L54" s="158">
        <v>22.928037</v>
      </c>
      <c r="M54" s="155"/>
    </row>
    <row r="55" spans="1:13">
      <c r="A55" s="146" t="s">
        <v>4101</v>
      </c>
      <c r="B55" s="145" t="s">
        <v>4060</v>
      </c>
      <c r="C55" s="164" t="s">
        <v>21</v>
      </c>
      <c r="D55" s="164" t="s">
        <v>4102</v>
      </c>
      <c r="E55" s="164" t="s">
        <v>4103</v>
      </c>
      <c r="F55" s="165" t="s">
        <v>82</v>
      </c>
      <c r="G55" s="163" t="s">
        <v>4073</v>
      </c>
      <c r="H55" s="144" t="str">
        <f>IF(表格2[[#This Row],[樣區所屬
海拔段]]="&lt;1000m","3月,5月", IF(表格2[[#This Row],[樣區所屬
海拔段]]="&gt;2500m","5月,6月","4月,6月"))</f>
        <v>4月,6月</v>
      </c>
      <c r="I55" s="166">
        <v>282786</v>
      </c>
      <c r="J55" s="166">
        <v>2679038</v>
      </c>
      <c r="K55" s="167">
        <v>121.322789</v>
      </c>
      <c r="L55" s="168">
        <v>24.216498999999999</v>
      </c>
      <c r="M55" s="146" t="s">
        <v>4104</v>
      </c>
    </row>
    <row r="56" spans="1:13">
      <c r="A56" s="146" t="s">
        <v>4059</v>
      </c>
      <c r="B56" s="145" t="s">
        <v>4060</v>
      </c>
      <c r="C56" s="164" t="s">
        <v>21</v>
      </c>
      <c r="D56" s="164" t="s">
        <v>4102</v>
      </c>
      <c r="E56" s="164" t="s">
        <v>4105</v>
      </c>
      <c r="F56" s="165" t="s">
        <v>4106</v>
      </c>
      <c r="G56" s="163" t="s">
        <v>4073</v>
      </c>
      <c r="H56" s="144" t="str">
        <f>IF(表格2[[#This Row],[樣區所屬
海拔段]]="&lt;1000m","3月,5月", IF(表格2[[#This Row],[樣區所屬
海拔段]]="&gt;2500m","5月,6月","4月,6月"))</f>
        <v>4月,6月</v>
      </c>
      <c r="I56" s="166">
        <v>285859</v>
      </c>
      <c r="J56" s="166">
        <v>2697841</v>
      </c>
      <c r="K56" s="167">
        <v>121.35351300000001</v>
      </c>
      <c r="L56" s="168">
        <v>24.386205</v>
      </c>
      <c r="M56" s="146" t="s">
        <v>4107</v>
      </c>
    </row>
    <row r="57" spans="1:13">
      <c r="A57" s="146" t="s">
        <v>4101</v>
      </c>
      <c r="B57" s="145" t="s">
        <v>4060</v>
      </c>
      <c r="C57" s="164" t="s">
        <v>21</v>
      </c>
      <c r="D57" s="164" t="s">
        <v>4102</v>
      </c>
      <c r="E57" s="164" t="s">
        <v>4108</v>
      </c>
      <c r="F57" s="165" t="s">
        <v>4109</v>
      </c>
      <c r="G57" s="163" t="s">
        <v>4073</v>
      </c>
      <c r="H57" s="144" t="str">
        <f>IF(表格2[[#This Row],[樣區所屬
海拔段]]="&lt;1000m","3月,5月", IF(表格2[[#This Row],[樣區所屬
海拔段]]="&gt;2500m","5月,6月","4月,6月"))</f>
        <v>4月,6月</v>
      </c>
      <c r="I57" s="166">
        <v>287215</v>
      </c>
      <c r="J57" s="166">
        <v>2696040</v>
      </c>
      <c r="K57" s="167">
        <v>121.366834</v>
      </c>
      <c r="L57" s="168">
        <v>24.369911999999999</v>
      </c>
      <c r="M57" s="146" t="s">
        <v>4104</v>
      </c>
    </row>
    <row r="58" spans="1:13">
      <c r="A58" s="146" t="s">
        <v>4059</v>
      </c>
      <c r="B58" s="145" t="s">
        <v>4060</v>
      </c>
      <c r="C58" s="164" t="s">
        <v>21</v>
      </c>
      <c r="D58" s="164" t="s">
        <v>4102</v>
      </c>
      <c r="E58" s="164" t="s">
        <v>4110</v>
      </c>
      <c r="F58" s="165" t="s">
        <v>4111</v>
      </c>
      <c r="G58" s="169" t="s">
        <v>4112</v>
      </c>
      <c r="H58" s="144" t="str">
        <f>IF(表格2[[#This Row],[樣區所屬
海拔段]]="&lt;1000m","3月,5月", IF(表格2[[#This Row],[樣區所屬
海拔段]]="&gt;2500m","5月,6月","4月,6月"))</f>
        <v>5月,6月</v>
      </c>
      <c r="I58" s="166">
        <v>279832</v>
      </c>
      <c r="J58" s="166">
        <v>2702911</v>
      </c>
      <c r="K58" s="167">
        <v>121.294203</v>
      </c>
      <c r="L58" s="168">
        <v>24.432109000000001</v>
      </c>
      <c r="M58" s="146" t="s">
        <v>4113</v>
      </c>
    </row>
    <row r="59" spans="1:13">
      <c r="A59" s="146" t="s">
        <v>4101</v>
      </c>
      <c r="B59" s="145" t="s">
        <v>4060</v>
      </c>
      <c r="C59" s="164" t="s">
        <v>21</v>
      </c>
      <c r="D59" s="164" t="s">
        <v>4102</v>
      </c>
      <c r="E59" s="164" t="s">
        <v>4114</v>
      </c>
      <c r="F59" s="165" t="s">
        <v>4115</v>
      </c>
      <c r="G59" s="169" t="s">
        <v>4112</v>
      </c>
      <c r="H59" s="144" t="str">
        <f>IF(表格2[[#This Row],[樣區所屬
海拔段]]="&lt;1000m","3月,5月", IF(表格2[[#This Row],[樣區所屬
海拔段]]="&gt;2500m","5月,6月","4月,6月"))</f>
        <v>5月,6月</v>
      </c>
      <c r="I59" s="166">
        <v>278916</v>
      </c>
      <c r="J59" s="166">
        <v>2702679</v>
      </c>
      <c r="K59" s="167">
        <v>121.28516500000001</v>
      </c>
      <c r="L59" s="168">
        <v>24.430032000000001</v>
      </c>
      <c r="M59" s="146" t="s">
        <v>4116</v>
      </c>
    </row>
    <row r="60" spans="1:13">
      <c r="A60" s="146" t="s">
        <v>4059</v>
      </c>
      <c r="B60" s="145" t="s">
        <v>4060</v>
      </c>
      <c r="C60" s="164" t="s">
        <v>21</v>
      </c>
      <c r="D60" s="164" t="s">
        <v>4102</v>
      </c>
      <c r="E60" s="164" t="s">
        <v>4117</v>
      </c>
      <c r="F60" s="165" t="s">
        <v>4118</v>
      </c>
      <c r="G60" s="169" t="s">
        <v>4112</v>
      </c>
      <c r="H60" s="144" t="str">
        <f>IF(表格2[[#This Row],[樣區所屬
海拔段]]="&lt;1000m","3月,5月", IF(表格2[[#This Row],[樣區所屬
海拔段]]="&gt;2500m","5月,6月","4月,6月"))</f>
        <v>5月,6月</v>
      </c>
      <c r="I60" s="166">
        <v>293885</v>
      </c>
      <c r="J60" s="166">
        <v>2697351</v>
      </c>
      <c r="K60" s="167">
        <v>121.43262</v>
      </c>
      <c r="L60" s="168">
        <v>24.381575999999999</v>
      </c>
      <c r="M60" s="146" t="s">
        <v>4113</v>
      </c>
    </row>
    <row r="61" spans="1:13">
      <c r="A61" s="151" t="s">
        <v>2090</v>
      </c>
      <c r="B61" s="151"/>
      <c r="C61" s="170" t="s">
        <v>21</v>
      </c>
      <c r="D61" s="170" t="s">
        <v>4119</v>
      </c>
      <c r="E61" s="170" t="s">
        <v>4572</v>
      </c>
      <c r="F61" s="171" t="s">
        <v>76</v>
      </c>
      <c r="G61" s="161" t="s">
        <v>4073</v>
      </c>
      <c r="H61" s="155" t="str">
        <f>IF(表格2[[#This Row],[樣區所屬
海拔段]]="&lt;1000m","3月,5月", IF(表格2[[#This Row],[樣區所屬
海拔段]]="&gt;2500m","5月,6月","4月,6月"))</f>
        <v>4月,6月</v>
      </c>
      <c r="I61" s="172">
        <v>269786</v>
      </c>
      <c r="J61" s="172">
        <v>2682038</v>
      </c>
      <c r="K61" s="157">
        <v>121.19484199999999</v>
      </c>
      <c r="L61" s="173">
        <v>24.243804000000001</v>
      </c>
      <c r="M61" s="155"/>
    </row>
    <row r="62" spans="1:13">
      <c r="A62" s="174" t="s">
        <v>4120</v>
      </c>
      <c r="B62" s="174"/>
      <c r="C62" s="155" t="s">
        <v>4121</v>
      </c>
      <c r="D62" s="170" t="s">
        <v>4122</v>
      </c>
      <c r="E62" s="175" t="s">
        <v>4123</v>
      </c>
      <c r="F62" s="175" t="s">
        <v>4124</v>
      </c>
      <c r="G62" s="154" t="s">
        <v>4073</v>
      </c>
      <c r="H62" s="155" t="str">
        <f>IF(表格2[[#This Row],[樣區所屬
海拔段]]="&lt;1000m","3月,5月", IF(表格2[[#This Row],[樣區所屬
海拔段]]="&gt;2500m","5月,6月","4月,6月"))</f>
        <v>4月,6月</v>
      </c>
      <c r="I62" s="158">
        <v>271310</v>
      </c>
      <c r="J62" s="158">
        <v>2682801</v>
      </c>
      <c r="K62" s="158">
        <v>121.20986000000001</v>
      </c>
      <c r="L62" s="158">
        <v>24.250674</v>
      </c>
      <c r="M62" s="155"/>
    </row>
    <row r="63" spans="1:13">
      <c r="A63" s="174" t="s">
        <v>4120</v>
      </c>
      <c r="B63" s="155"/>
      <c r="C63" s="155" t="s">
        <v>4121</v>
      </c>
      <c r="D63" s="170" t="s">
        <v>4122</v>
      </c>
      <c r="E63" s="175" t="s">
        <v>4125</v>
      </c>
      <c r="F63" s="175" t="s">
        <v>4126</v>
      </c>
      <c r="G63" s="154" t="s">
        <v>4073</v>
      </c>
      <c r="H63" s="155" t="str">
        <f>IF(表格2[[#This Row],[樣區所屬
海拔段]]="&lt;1000m","3月,5月", IF(表格2[[#This Row],[樣區所屬
海拔段]]="&gt;2500m","5月,6月","4月,6月"))</f>
        <v>4月,6月</v>
      </c>
      <c r="I63" s="176">
        <v>284570</v>
      </c>
      <c r="J63" s="176">
        <v>2697041</v>
      </c>
      <c r="K63" s="158">
        <v>121.34078700000001</v>
      </c>
      <c r="L63" s="158">
        <v>24.379010999999998</v>
      </c>
      <c r="M63" s="154"/>
    </row>
    <row r="64" spans="1:13">
      <c r="A64" s="174" t="s">
        <v>4120</v>
      </c>
      <c r="B64" s="155"/>
      <c r="C64" s="155" t="s">
        <v>4121</v>
      </c>
      <c r="D64" s="170" t="s">
        <v>4122</v>
      </c>
      <c r="E64" s="175" t="s">
        <v>4127</v>
      </c>
      <c r="F64" s="175" t="s">
        <v>4128</v>
      </c>
      <c r="G64" s="154" t="s">
        <v>4073</v>
      </c>
      <c r="H64" s="155" t="str">
        <f>IF(表格2[[#This Row],[樣區所屬
海拔段]]="&lt;1000m","3月,5月", IF(表格2[[#This Row],[樣區所屬
海拔段]]="&gt;2500m","5月,6月","4月,6月"))</f>
        <v>4月,6月</v>
      </c>
      <c r="I64" s="158">
        <v>283678</v>
      </c>
      <c r="J64" s="158">
        <v>2695263</v>
      </c>
      <c r="K64" s="158">
        <v>121.331952</v>
      </c>
      <c r="L64" s="158">
        <v>24.362977000000001</v>
      </c>
      <c r="M64" s="154"/>
    </row>
    <row r="65" spans="1:13">
      <c r="A65" s="174" t="s">
        <v>4120</v>
      </c>
      <c r="B65" s="174"/>
      <c r="C65" s="155" t="s">
        <v>4121</v>
      </c>
      <c r="D65" s="170" t="s">
        <v>4122</v>
      </c>
      <c r="E65" s="175" t="s">
        <v>4129</v>
      </c>
      <c r="F65" s="175" t="s">
        <v>4130</v>
      </c>
      <c r="G65" s="154" t="s">
        <v>4073</v>
      </c>
      <c r="H65" s="155" t="str">
        <f>IF(表格2[[#This Row],[樣區所屬
海拔段]]="&lt;1000m","3月,5月", IF(表格2[[#This Row],[樣區所屬
海拔段]]="&gt;2500m","5月,6月","4月,6月"))</f>
        <v>4月,6月</v>
      </c>
      <c r="I65" s="154">
        <v>280436</v>
      </c>
      <c r="J65" s="154">
        <v>2688033</v>
      </c>
      <c r="K65" s="158">
        <v>121.299843</v>
      </c>
      <c r="L65" s="158">
        <v>24.297764000000001</v>
      </c>
      <c r="M65" s="154"/>
    </row>
    <row r="66" spans="1:13">
      <c r="A66" s="174" t="s">
        <v>4120</v>
      </c>
      <c r="B66" s="174"/>
      <c r="C66" s="155" t="s">
        <v>4121</v>
      </c>
      <c r="D66" s="170" t="s">
        <v>4122</v>
      </c>
      <c r="E66" s="175" t="s">
        <v>4131</v>
      </c>
      <c r="F66" s="175" t="s">
        <v>96</v>
      </c>
      <c r="G66" s="154" t="s">
        <v>4073</v>
      </c>
      <c r="H66" s="155" t="str">
        <f>IF(表格2[[#This Row],[樣區所屬
海拔段]]="&lt;1000m","3月,5月", IF(表格2[[#This Row],[樣區所屬
海拔段]]="&gt;2500m","5月,6月","4月,6月"))</f>
        <v>4月,6月</v>
      </c>
      <c r="I66" s="158">
        <v>278874</v>
      </c>
      <c r="J66" s="158">
        <v>2688444</v>
      </c>
      <c r="K66" s="158">
        <v>121.284463</v>
      </c>
      <c r="L66" s="158">
        <v>24.301504000000001</v>
      </c>
      <c r="M66" s="154"/>
    </row>
    <row r="67" spans="1:13">
      <c r="A67" s="174" t="s">
        <v>4120</v>
      </c>
      <c r="B67" s="174"/>
      <c r="C67" s="155" t="s">
        <v>4121</v>
      </c>
      <c r="D67" s="170" t="s">
        <v>4122</v>
      </c>
      <c r="E67" s="175" t="s">
        <v>4132</v>
      </c>
      <c r="F67" s="170" t="s">
        <v>73</v>
      </c>
      <c r="G67" s="154" t="s">
        <v>4073</v>
      </c>
      <c r="H67" s="155" t="str">
        <f>IF(表格2[[#This Row],[樣區所屬
海拔段]]="&lt;1000m","3月,5月", IF(表格2[[#This Row],[樣區所屬
海拔段]]="&gt;2500m","5月,6月","4月,6月"))</f>
        <v>4月,6月</v>
      </c>
      <c r="I67" s="158">
        <v>271649</v>
      </c>
      <c r="J67" s="158">
        <v>2679974</v>
      </c>
      <c r="K67" s="158">
        <v>121.213156</v>
      </c>
      <c r="L67" s="158">
        <v>24.225142999999999</v>
      </c>
      <c r="M67" s="155"/>
    </row>
    <row r="68" spans="1:13">
      <c r="A68" s="174" t="s">
        <v>4120</v>
      </c>
      <c r="B68" s="171"/>
      <c r="C68" s="155" t="s">
        <v>4121</v>
      </c>
      <c r="D68" s="170" t="s">
        <v>4122</v>
      </c>
      <c r="E68" s="175" t="s">
        <v>4133</v>
      </c>
      <c r="F68" s="175" t="s">
        <v>3906</v>
      </c>
      <c r="G68" s="154" t="s">
        <v>4073</v>
      </c>
      <c r="H68" s="155" t="str">
        <f>IF(表格2[[#This Row],[樣區所屬
海拔段]]="&lt;1000m","3月,5月", IF(表格2[[#This Row],[樣區所屬
海拔段]]="&gt;2500m","5月,6月","4月,6月"))</f>
        <v>4月,6月</v>
      </c>
      <c r="I68" s="172">
        <v>277101.38937400002</v>
      </c>
      <c r="J68" s="172">
        <v>2679751.8602109998</v>
      </c>
      <c r="K68" s="158">
        <v>121.266836</v>
      </c>
      <c r="L68" s="158">
        <v>24.223053</v>
      </c>
      <c r="M68" s="155"/>
    </row>
    <row r="69" spans="1:13">
      <c r="A69" s="174" t="s">
        <v>4120</v>
      </c>
      <c r="B69" s="171"/>
      <c r="C69" s="155" t="s">
        <v>4121</v>
      </c>
      <c r="D69" s="170" t="s">
        <v>4122</v>
      </c>
      <c r="E69" s="175" t="s">
        <v>4134</v>
      </c>
      <c r="F69" s="152" t="s">
        <v>4135</v>
      </c>
      <c r="G69" s="154" t="s">
        <v>4073</v>
      </c>
      <c r="H69" s="155" t="str">
        <f>IF(表格2[[#This Row],[樣區所屬
海拔段]]="&lt;1000m","3月,5月", IF(表格2[[#This Row],[樣區所屬
海拔段]]="&gt;2500m","5月,6月","4月,6月"))</f>
        <v>4月,6月</v>
      </c>
      <c r="I69" s="172">
        <v>278993.72683599999</v>
      </c>
      <c r="J69" s="172">
        <v>2680026.0581680001</v>
      </c>
      <c r="K69" s="158">
        <v>121.285473</v>
      </c>
      <c r="L69" s="158">
        <v>24.225494999999999</v>
      </c>
      <c r="M69" s="155"/>
    </row>
    <row r="70" spans="1:13">
      <c r="A70" s="174" t="s">
        <v>4120</v>
      </c>
      <c r="B70" s="171"/>
      <c r="C70" s="155" t="s">
        <v>4121</v>
      </c>
      <c r="D70" s="170" t="s">
        <v>4122</v>
      </c>
      <c r="E70" s="175" t="s">
        <v>4136</v>
      </c>
      <c r="F70" s="175" t="s">
        <v>3912</v>
      </c>
      <c r="G70" s="154" t="s">
        <v>4073</v>
      </c>
      <c r="H70" s="155" t="str">
        <f>IF(表格2[[#This Row],[樣區所屬
海拔段]]="&lt;1000m","3月,5月", IF(表格2[[#This Row],[樣區所屬
海拔段]]="&gt;2500m","5月,6月","4月,6月"))</f>
        <v>4月,6月</v>
      </c>
      <c r="I70" s="172">
        <v>280556.32923799998</v>
      </c>
      <c r="J70" s="172">
        <v>2676569.6767790001</v>
      </c>
      <c r="K70" s="158">
        <v>121.300785</v>
      </c>
      <c r="L70" s="158">
        <v>24.194257</v>
      </c>
      <c r="M70" s="154"/>
    </row>
    <row r="71" spans="1:13">
      <c r="A71" s="174" t="s">
        <v>4120</v>
      </c>
      <c r="B71" s="174"/>
      <c r="C71" s="155" t="s">
        <v>4121</v>
      </c>
      <c r="D71" s="170" t="s">
        <v>4122</v>
      </c>
      <c r="E71" s="175" t="s">
        <v>4137</v>
      </c>
      <c r="F71" s="170" t="s">
        <v>4138</v>
      </c>
      <c r="G71" s="154" t="s">
        <v>4073</v>
      </c>
      <c r="H71" s="155" t="str">
        <f>IF(表格2[[#This Row],[樣區所屬
海拔段]]="&lt;1000m","3月,5月", IF(表格2[[#This Row],[樣區所屬
海拔段]]="&gt;2500m","5月,6月","4月,6月"))</f>
        <v>4月,6月</v>
      </c>
      <c r="I71" s="158">
        <v>273609</v>
      </c>
      <c r="J71" s="158">
        <v>2677237</v>
      </c>
      <c r="K71" s="158">
        <v>121.23241</v>
      </c>
      <c r="L71" s="158">
        <v>24.200402</v>
      </c>
      <c r="M71" s="154"/>
    </row>
    <row r="72" spans="1:13">
      <c r="A72" s="174" t="s">
        <v>4120</v>
      </c>
      <c r="B72" s="174"/>
      <c r="C72" s="155" t="s">
        <v>4121</v>
      </c>
      <c r="D72" s="170" t="s">
        <v>4122</v>
      </c>
      <c r="E72" s="175" t="s">
        <v>4139</v>
      </c>
      <c r="F72" s="175" t="s">
        <v>4140</v>
      </c>
      <c r="G72" s="154" t="s">
        <v>4073</v>
      </c>
      <c r="H72" s="155" t="str">
        <f>IF(表格2[[#This Row],[樣區所屬
海拔段]]="&lt;1000m","3月,5月", IF(表格2[[#This Row],[樣區所屬
海拔段]]="&gt;2500m","5月,6月","4月,6月"))</f>
        <v>4月,6月</v>
      </c>
      <c r="I72" s="158">
        <v>275965</v>
      </c>
      <c r="J72" s="158">
        <v>2682672</v>
      </c>
      <c r="K72" s="158">
        <v>121.2557</v>
      </c>
      <c r="L72" s="158">
        <v>24.249438999999999</v>
      </c>
      <c r="M72" s="154"/>
    </row>
    <row r="73" spans="1:13">
      <c r="A73" s="174" t="s">
        <v>4120</v>
      </c>
      <c r="B73" s="174"/>
      <c r="C73" s="155" t="s">
        <v>4121</v>
      </c>
      <c r="D73" s="170" t="s">
        <v>4122</v>
      </c>
      <c r="E73" s="175" t="s">
        <v>4141</v>
      </c>
      <c r="F73" s="175" t="s">
        <v>4142</v>
      </c>
      <c r="G73" s="154" t="s">
        <v>4073</v>
      </c>
      <c r="H73" s="155" t="str">
        <f>IF(表格2[[#This Row],[樣區所屬
海拔段]]="&lt;1000m","3月,5月", IF(表格2[[#This Row],[樣區所屬
海拔段]]="&gt;2500m","5月,6月","4月,6月"))</f>
        <v>4月,6月</v>
      </c>
      <c r="I73" s="158">
        <v>281988</v>
      </c>
      <c r="J73" s="158">
        <v>2693525</v>
      </c>
      <c r="K73" s="158">
        <v>121.31525499999999</v>
      </c>
      <c r="L73" s="158">
        <v>24.34732</v>
      </c>
      <c r="M73" s="154"/>
    </row>
    <row r="74" spans="1:13">
      <c r="A74" s="144" t="s">
        <v>4143</v>
      </c>
      <c r="B74" s="145" t="s">
        <v>4144</v>
      </c>
      <c r="C74" s="164" t="s">
        <v>21</v>
      </c>
      <c r="D74" s="164" t="s">
        <v>4145</v>
      </c>
      <c r="E74" s="164" t="s">
        <v>4146</v>
      </c>
      <c r="F74" s="165" t="s">
        <v>4147</v>
      </c>
      <c r="G74" s="163" t="s">
        <v>4073</v>
      </c>
      <c r="H74" s="144" t="str">
        <f>IF(表格2[[#This Row],[樣區所屬
海拔段]]="&lt;1000m","3月,5月", IF(表格2[[#This Row],[樣區所屬
海拔段]]="&gt;2500m","5月,6月","4月,6月"))</f>
        <v>4月,6月</v>
      </c>
      <c r="I74" s="166">
        <v>253786</v>
      </c>
      <c r="J74" s="166">
        <v>2693038</v>
      </c>
      <c r="K74" s="167">
        <v>121.037312</v>
      </c>
      <c r="L74" s="168">
        <v>24.343246000000001</v>
      </c>
      <c r="M74" s="146" t="s">
        <v>4148</v>
      </c>
    </row>
    <row r="75" spans="1:13">
      <c r="A75" s="144" t="s">
        <v>4143</v>
      </c>
      <c r="B75" s="145" t="s">
        <v>4144</v>
      </c>
      <c r="C75" s="164" t="s">
        <v>21</v>
      </c>
      <c r="D75" s="164" t="s">
        <v>4145</v>
      </c>
      <c r="E75" s="164" t="s">
        <v>4149</v>
      </c>
      <c r="F75" s="165" t="s">
        <v>4150</v>
      </c>
      <c r="G75" s="163" t="s">
        <v>4073</v>
      </c>
      <c r="H75" s="144" t="str">
        <f>IF(表格2[[#This Row],[樣區所屬
海拔段]]="&lt;1000m","3月,5月", IF(表格2[[#This Row],[樣區所屬
海拔段]]="&gt;2500m","5月,6月","4月,6月"))</f>
        <v>4月,6月</v>
      </c>
      <c r="I75" s="166">
        <v>259096</v>
      </c>
      <c r="J75" s="166">
        <v>2692596</v>
      </c>
      <c r="K75" s="167">
        <v>121.08963900000001</v>
      </c>
      <c r="L75" s="168">
        <v>24.339233</v>
      </c>
      <c r="M75" s="146" t="s">
        <v>4151</v>
      </c>
    </row>
    <row r="76" spans="1:13">
      <c r="A76" s="144" t="s">
        <v>4143</v>
      </c>
      <c r="B76" s="145" t="s">
        <v>4144</v>
      </c>
      <c r="C76" s="164" t="s">
        <v>21</v>
      </c>
      <c r="D76" s="164" t="s">
        <v>4145</v>
      </c>
      <c r="E76" s="164" t="s">
        <v>4152</v>
      </c>
      <c r="F76" s="165" t="s">
        <v>4153</v>
      </c>
      <c r="G76" s="148" t="s">
        <v>4154</v>
      </c>
      <c r="H76" s="144" t="str">
        <f>IF(表格2[[#This Row],[樣區所屬
海拔段]]="&lt;1000m","3月,5月", IF(表格2[[#This Row],[樣區所屬
海拔段]]="&gt;2500m","5月,6月","4月,6月"))</f>
        <v>5月,6月</v>
      </c>
      <c r="I76" s="166">
        <v>274815</v>
      </c>
      <c r="J76" s="166">
        <v>2706897</v>
      </c>
      <c r="K76" s="167">
        <v>121.244795</v>
      </c>
      <c r="L76" s="168">
        <v>24.468187</v>
      </c>
      <c r="M76" s="146" t="s">
        <v>4155</v>
      </c>
    </row>
    <row r="77" spans="1:13">
      <c r="A77" s="151" t="s">
        <v>2090</v>
      </c>
      <c r="B77" s="151"/>
      <c r="C77" s="170" t="s">
        <v>21</v>
      </c>
      <c r="D77" s="170" t="s">
        <v>4156</v>
      </c>
      <c r="E77" s="170" t="s">
        <v>99</v>
      </c>
      <c r="F77" s="171" t="s">
        <v>98</v>
      </c>
      <c r="G77" s="161" t="s">
        <v>4073</v>
      </c>
      <c r="H77" s="155" t="str">
        <f>IF(表格2[[#This Row],[樣區所屬
海拔段]]="&lt;1000m","3月,5月", IF(表格2[[#This Row],[樣區所屬
海拔段]]="&gt;2500m","5月,6月","4月,6月"))</f>
        <v>4月,6月</v>
      </c>
      <c r="I77" s="172">
        <v>252786</v>
      </c>
      <c r="J77" s="172">
        <v>2690038</v>
      </c>
      <c r="K77" s="157">
        <v>121.027451</v>
      </c>
      <c r="L77" s="173">
        <v>24.316161000000001</v>
      </c>
      <c r="M77" s="155"/>
    </row>
    <row r="78" spans="1:13">
      <c r="A78" s="151" t="s">
        <v>2090</v>
      </c>
      <c r="B78" s="151"/>
      <c r="C78" s="170" t="s">
        <v>21</v>
      </c>
      <c r="D78" s="170" t="s">
        <v>4156</v>
      </c>
      <c r="E78" s="170" t="s">
        <v>104</v>
      </c>
      <c r="F78" s="171" t="s">
        <v>4157</v>
      </c>
      <c r="G78" s="161" t="s">
        <v>4073</v>
      </c>
      <c r="H78" s="155" t="str">
        <f>IF(表格2[[#This Row],[樣區所屬
海拔段]]="&lt;1000m","3月,5月", IF(表格2[[#This Row],[樣區所屬
海拔段]]="&gt;2500m","5月,6月","4月,6月"))</f>
        <v>4月,6月</v>
      </c>
      <c r="I78" s="172">
        <v>254653</v>
      </c>
      <c r="J78" s="172">
        <v>2689071</v>
      </c>
      <c r="K78" s="157">
        <v>121.045843</v>
      </c>
      <c r="L78" s="173">
        <v>24.307424999999999</v>
      </c>
      <c r="M78" s="155"/>
    </row>
    <row r="79" spans="1:13">
      <c r="A79" s="151" t="s">
        <v>2090</v>
      </c>
      <c r="B79" s="151"/>
      <c r="C79" s="170" t="s">
        <v>21</v>
      </c>
      <c r="D79" s="170" t="s">
        <v>4156</v>
      </c>
      <c r="E79" s="170" t="s">
        <v>4158</v>
      </c>
      <c r="F79" s="171" t="s">
        <v>3931</v>
      </c>
      <c r="G79" s="161" t="s">
        <v>4073</v>
      </c>
      <c r="H79" s="155" t="str">
        <f>IF(表格2[[#This Row],[樣區所屬
海拔段]]="&lt;1000m","3月,5月", IF(表格2[[#This Row],[樣區所屬
海拔段]]="&gt;2500m","5月,6月","4月,6月"))</f>
        <v>4月,6月</v>
      </c>
      <c r="I79" s="172">
        <v>239730</v>
      </c>
      <c r="J79" s="172">
        <v>2680627</v>
      </c>
      <c r="K79" s="157">
        <v>120.898877</v>
      </c>
      <c r="L79" s="173">
        <v>24.231155000000001</v>
      </c>
      <c r="M79" s="155"/>
    </row>
    <row r="80" spans="1:13">
      <c r="A80" s="151" t="s">
        <v>2090</v>
      </c>
      <c r="B80" s="151"/>
      <c r="C80" s="170" t="s">
        <v>21</v>
      </c>
      <c r="D80" s="170" t="s">
        <v>4156</v>
      </c>
      <c r="E80" s="170" t="s">
        <v>116</v>
      </c>
      <c r="F80" s="171" t="s">
        <v>3940</v>
      </c>
      <c r="G80" s="161" t="s">
        <v>4073</v>
      </c>
      <c r="H80" s="155" t="str">
        <f>IF(表格2[[#This Row],[樣區所屬
海拔段]]="&lt;1000m","3月,5月", IF(表格2[[#This Row],[樣區所屬
海拔段]]="&gt;2500m","5月,6月","4月,6月"))</f>
        <v>4月,6月</v>
      </c>
      <c r="I80" s="172">
        <v>247928</v>
      </c>
      <c r="J80" s="172">
        <v>2683234</v>
      </c>
      <c r="K80" s="157">
        <v>120.97959400000001</v>
      </c>
      <c r="L80" s="173">
        <v>24.254726999999999</v>
      </c>
      <c r="M80" s="155"/>
    </row>
    <row r="81" spans="1:13">
      <c r="A81" s="151" t="s">
        <v>2090</v>
      </c>
      <c r="B81" s="151"/>
      <c r="C81" s="170" t="s">
        <v>21</v>
      </c>
      <c r="D81" s="170" t="s">
        <v>4156</v>
      </c>
      <c r="E81" s="170" t="s">
        <v>121</v>
      </c>
      <c r="F81" s="171" t="s">
        <v>3942</v>
      </c>
      <c r="G81" s="158" t="s">
        <v>4112</v>
      </c>
      <c r="H81" s="155" t="str">
        <f>IF(表格2[[#This Row],[樣區所屬
海拔段]]="&lt;1000m","3月,5月", IF(表格2[[#This Row],[樣區所屬
海拔段]]="&gt;2500m","5月,6月","4月,6月"))</f>
        <v>5月,6月</v>
      </c>
      <c r="I81" s="172">
        <v>254786</v>
      </c>
      <c r="J81" s="172">
        <v>2688038</v>
      </c>
      <c r="K81" s="157">
        <v>121.04715</v>
      </c>
      <c r="L81" s="173">
        <v>24.298096999999999</v>
      </c>
      <c r="M81" s="155"/>
    </row>
    <row r="82" spans="1:13">
      <c r="A82" s="151" t="s">
        <v>2090</v>
      </c>
      <c r="B82" s="151"/>
      <c r="C82" s="170" t="s">
        <v>21</v>
      </c>
      <c r="D82" s="170" t="s">
        <v>4156</v>
      </c>
      <c r="E82" s="170" t="s">
        <v>123</v>
      </c>
      <c r="F82" s="171" t="s">
        <v>3943</v>
      </c>
      <c r="G82" s="158" t="s">
        <v>4112</v>
      </c>
      <c r="H82" s="155" t="str">
        <f>IF(表格2[[#This Row],[樣區所屬
海拔段]]="&lt;1000m","3月,5月", IF(表格2[[#This Row],[樣區所屬
海拔段]]="&gt;2500m","5月,6月","4月,6月"))</f>
        <v>5月,6月</v>
      </c>
      <c r="I82" s="172">
        <v>252653</v>
      </c>
      <c r="J82" s="172">
        <v>2687022</v>
      </c>
      <c r="K82" s="157">
        <v>121.026135</v>
      </c>
      <c r="L82" s="173">
        <v>24.288929</v>
      </c>
      <c r="M82" s="155"/>
    </row>
    <row r="83" spans="1:13">
      <c r="A83" s="151" t="s">
        <v>2090</v>
      </c>
      <c r="B83" s="151"/>
      <c r="C83" s="170" t="s">
        <v>21</v>
      </c>
      <c r="D83" s="170" t="s">
        <v>4156</v>
      </c>
      <c r="E83" s="170" t="s">
        <v>4159</v>
      </c>
      <c r="F83" s="171" t="s">
        <v>128</v>
      </c>
      <c r="G83" s="161" t="s">
        <v>4073</v>
      </c>
      <c r="H83" s="155" t="str">
        <f>IF(表格2[[#This Row],[樣區所屬
海拔段]]="&lt;1000m","3月,5月", IF(表格2[[#This Row],[樣區所屬
海拔段]]="&gt;2500m","5月,6月","4月,6月"))</f>
        <v>4月,6月</v>
      </c>
      <c r="I83" s="172">
        <v>246863</v>
      </c>
      <c r="J83" s="172">
        <v>2680089</v>
      </c>
      <c r="K83" s="157">
        <v>120.96911299999999</v>
      </c>
      <c r="L83" s="173">
        <v>24.226327999999999</v>
      </c>
      <c r="M83" s="155"/>
    </row>
    <row r="84" spans="1:13">
      <c r="A84" s="151" t="s">
        <v>2090</v>
      </c>
      <c r="B84" s="151"/>
      <c r="C84" s="170" t="s">
        <v>21</v>
      </c>
      <c r="D84" s="170" t="s">
        <v>4156</v>
      </c>
      <c r="E84" s="170" t="s">
        <v>136</v>
      </c>
      <c r="F84" s="171" t="s">
        <v>4160</v>
      </c>
      <c r="G84" s="161" t="s">
        <v>4073</v>
      </c>
      <c r="H84" s="155" t="str">
        <f>IF(表格2[[#This Row],[樣區所屬
海拔段]]="&lt;1000m","3月,5月", IF(表格2[[#This Row],[樣區所屬
海拔段]]="&gt;2500m","5月,6月","4月,6月"))</f>
        <v>4月,6月</v>
      </c>
      <c r="I84" s="172">
        <v>249466</v>
      </c>
      <c r="J84" s="172">
        <v>2683934</v>
      </c>
      <c r="K84" s="157">
        <v>120.994741</v>
      </c>
      <c r="L84" s="173">
        <v>24.261047999999999</v>
      </c>
      <c r="M84" s="155"/>
    </row>
    <row r="85" spans="1:13">
      <c r="A85" s="151" t="s">
        <v>2090</v>
      </c>
      <c r="B85" s="151"/>
      <c r="C85" s="170" t="s">
        <v>21</v>
      </c>
      <c r="D85" s="170" t="s">
        <v>4156</v>
      </c>
      <c r="E85" s="170" t="s">
        <v>139</v>
      </c>
      <c r="F85" s="171" t="s">
        <v>138</v>
      </c>
      <c r="G85" s="176" t="s">
        <v>4161</v>
      </c>
      <c r="H85" s="155" t="str">
        <f>IF(表格2[[#This Row],[樣區所屬
海拔段]]="&lt;1000m","3月,5月", IF(表格2[[#This Row],[樣區所屬
海拔段]]="&gt;2500m","5月,6月","4月,6月"))</f>
        <v>3月,5月</v>
      </c>
      <c r="I85" s="172">
        <v>238794</v>
      </c>
      <c r="J85" s="172">
        <v>2684886</v>
      </c>
      <c r="K85" s="157">
        <v>120.889627</v>
      </c>
      <c r="L85" s="173">
        <v>24.269604000000001</v>
      </c>
      <c r="M85" s="155"/>
    </row>
    <row r="86" spans="1:13">
      <c r="A86" s="151" t="s">
        <v>2090</v>
      </c>
      <c r="B86" s="151"/>
      <c r="C86" s="170" t="s">
        <v>21</v>
      </c>
      <c r="D86" s="170" t="s">
        <v>4156</v>
      </c>
      <c r="E86" s="170" t="s">
        <v>161</v>
      </c>
      <c r="F86" s="171" t="s">
        <v>160</v>
      </c>
      <c r="G86" s="161" t="s">
        <v>4073</v>
      </c>
      <c r="H86" s="155" t="str">
        <f>IF(表格2[[#This Row],[樣區所屬
海拔段]]="&lt;1000m","3月,5月", IF(表格2[[#This Row],[樣區所屬
海拔段]]="&gt;2500m","5月,6月","4月,6月"))</f>
        <v>4月,6月</v>
      </c>
      <c r="I86" s="172">
        <v>244296</v>
      </c>
      <c r="J86" s="172">
        <v>2680717</v>
      </c>
      <c r="K86" s="157">
        <v>120.94383500000001</v>
      </c>
      <c r="L86" s="173">
        <v>24.231991000000001</v>
      </c>
      <c r="M86" s="155"/>
    </row>
    <row r="87" spans="1:13">
      <c r="A87" s="151" t="s">
        <v>2090</v>
      </c>
      <c r="B87" s="151"/>
      <c r="C87" s="170" t="s">
        <v>21</v>
      </c>
      <c r="D87" s="170" t="s">
        <v>4156</v>
      </c>
      <c r="E87" s="170" t="s">
        <v>165</v>
      </c>
      <c r="F87" s="171" t="s">
        <v>4162</v>
      </c>
      <c r="G87" s="161" t="s">
        <v>4073</v>
      </c>
      <c r="H87" s="155" t="str">
        <f>IF(表格2[[#This Row],[樣區所屬
海拔段]]="&lt;1000m","3月,5月", IF(表格2[[#This Row],[樣區所屬
海拔段]]="&gt;2500m","5月,6月","4月,6月"))</f>
        <v>4月,6月</v>
      </c>
      <c r="I87" s="172">
        <v>245711</v>
      </c>
      <c r="J87" s="172">
        <v>2681621</v>
      </c>
      <c r="K87" s="157">
        <v>120.95776499999999</v>
      </c>
      <c r="L87" s="173">
        <v>24.240158000000001</v>
      </c>
      <c r="M87" s="155"/>
    </row>
    <row r="88" spans="1:13">
      <c r="A88" s="151" t="s">
        <v>2090</v>
      </c>
      <c r="B88" s="151"/>
      <c r="C88" s="170" t="s">
        <v>21</v>
      </c>
      <c r="D88" s="170" t="s">
        <v>4156</v>
      </c>
      <c r="E88" s="170" t="s">
        <v>142</v>
      </c>
      <c r="F88" s="171" t="s">
        <v>141</v>
      </c>
      <c r="G88" s="176" t="s">
        <v>4161</v>
      </c>
      <c r="H88" s="155" t="str">
        <f>IF(表格2[[#This Row],[樣區所屬
海拔段]]="&lt;1000m","3月,5月", IF(表格2[[#This Row],[樣區所屬
海拔段]]="&gt;2500m","5月,6月","4月,6月"))</f>
        <v>3月,5月</v>
      </c>
      <c r="I88" s="172">
        <v>240459</v>
      </c>
      <c r="J88" s="172">
        <v>2682662</v>
      </c>
      <c r="K88" s="157">
        <v>120.906041</v>
      </c>
      <c r="L88" s="173">
        <v>24.249534000000001</v>
      </c>
      <c r="M88" s="155"/>
    </row>
    <row r="89" spans="1:13">
      <c r="A89" s="151" t="s">
        <v>2090</v>
      </c>
      <c r="B89" s="151"/>
      <c r="C89" s="170" t="s">
        <v>21</v>
      </c>
      <c r="D89" s="170" t="s">
        <v>4156</v>
      </c>
      <c r="E89" s="170" t="s">
        <v>144</v>
      </c>
      <c r="F89" s="171" t="s">
        <v>143</v>
      </c>
      <c r="G89" s="161" t="s">
        <v>4073</v>
      </c>
      <c r="H89" s="155" t="str">
        <f>IF(表格2[[#This Row],[樣區所屬
海拔段]]="&lt;1000m","3月,5月", IF(表格2[[#This Row],[樣區所屬
海拔段]]="&gt;2500m","5月,6月","4月,6月"))</f>
        <v>4月,6月</v>
      </c>
      <c r="I89" s="172">
        <v>249972</v>
      </c>
      <c r="J89" s="172">
        <v>2684550</v>
      </c>
      <c r="K89" s="157">
        <v>120.999724</v>
      </c>
      <c r="L89" s="173">
        <v>24.266611000000001</v>
      </c>
      <c r="M89" s="155"/>
    </row>
    <row r="90" spans="1:13">
      <c r="A90" s="146" t="s">
        <v>4143</v>
      </c>
      <c r="B90" s="145" t="s">
        <v>4144</v>
      </c>
      <c r="C90" s="164" t="s">
        <v>21</v>
      </c>
      <c r="D90" s="164" t="s">
        <v>4163</v>
      </c>
      <c r="E90" s="164" t="s">
        <v>4164</v>
      </c>
      <c r="F90" s="165" t="s">
        <v>4165</v>
      </c>
      <c r="G90" s="163" t="s">
        <v>4073</v>
      </c>
      <c r="H90" s="144" t="str">
        <f>IF(表格2[[#This Row],[樣區所屬
海拔段]]="&lt;1000m","3月,5月", IF(表格2[[#This Row],[樣區所屬
海拔段]]="&gt;2500m","5月,6月","4月,6月"))</f>
        <v>4月,6月</v>
      </c>
      <c r="I90" s="166">
        <v>248786</v>
      </c>
      <c r="J90" s="166">
        <v>2686038</v>
      </c>
      <c r="K90" s="167">
        <v>120.98804199999999</v>
      </c>
      <c r="L90" s="168">
        <v>24.280045999999999</v>
      </c>
      <c r="M90" s="146" t="s">
        <v>4166</v>
      </c>
    </row>
    <row r="91" spans="1:13">
      <c r="A91" s="151" t="s">
        <v>2090</v>
      </c>
      <c r="B91" s="151"/>
      <c r="C91" s="170" t="s">
        <v>21</v>
      </c>
      <c r="D91" s="170" t="s">
        <v>4163</v>
      </c>
      <c r="E91" s="170" t="s">
        <v>4167</v>
      </c>
      <c r="F91" s="171" t="s">
        <v>173</v>
      </c>
      <c r="G91" s="176" t="s">
        <v>4161</v>
      </c>
      <c r="H91" s="155" t="str">
        <f>IF(表格2[[#This Row],[樣區所屬
海拔段]]="&lt;1000m","3月,5月", IF(表格2[[#This Row],[樣區所屬
海拔段]]="&gt;2500m","5月,6月","4月,6月"))</f>
        <v>3月,5月</v>
      </c>
      <c r="I91" s="172">
        <v>229260</v>
      </c>
      <c r="J91" s="172">
        <v>2675978</v>
      </c>
      <c r="K91" s="157">
        <v>120.795851</v>
      </c>
      <c r="L91" s="173">
        <v>24.189074999999999</v>
      </c>
      <c r="M91" s="155"/>
    </row>
    <row r="92" spans="1:13">
      <c r="A92" s="151" t="s">
        <v>2090</v>
      </c>
      <c r="B92" s="151"/>
      <c r="C92" s="170" t="s">
        <v>21</v>
      </c>
      <c r="D92" s="170" t="s">
        <v>4163</v>
      </c>
      <c r="E92" s="170" t="s">
        <v>199</v>
      </c>
      <c r="F92" s="171" t="s">
        <v>198</v>
      </c>
      <c r="G92" s="158" t="s">
        <v>4073</v>
      </c>
      <c r="H92" s="155" t="str">
        <f>IF(表格2[[#This Row],[樣區所屬
海拔段]]="&lt;1000m","3月,5月", IF(表格2[[#This Row],[樣區所屬
海拔段]]="&gt;2500m","5月,6月","4月,6月"))</f>
        <v>4月,6月</v>
      </c>
      <c r="I92" s="172">
        <v>248287</v>
      </c>
      <c r="J92" s="172">
        <v>2694477</v>
      </c>
      <c r="K92" s="157">
        <v>120.983116</v>
      </c>
      <c r="L92" s="173">
        <v>24.356242999999999</v>
      </c>
      <c r="M92" s="155"/>
    </row>
    <row r="93" spans="1:13">
      <c r="A93" s="151" t="s">
        <v>2090</v>
      </c>
      <c r="B93" s="151"/>
      <c r="C93" s="170" t="s">
        <v>21</v>
      </c>
      <c r="D93" s="170" t="s">
        <v>4163</v>
      </c>
      <c r="E93" s="170" t="s">
        <v>203</v>
      </c>
      <c r="F93" s="171" t="s">
        <v>202</v>
      </c>
      <c r="G93" s="158" t="s">
        <v>4073</v>
      </c>
      <c r="H93" s="155" t="str">
        <f>IF(表格2[[#This Row],[樣區所屬
海拔段]]="&lt;1000m","3月,5月", IF(表格2[[#This Row],[樣區所屬
海拔段]]="&gt;2500m","5月,6月","4月,6月"))</f>
        <v>4月,6月</v>
      </c>
      <c r="I93" s="172">
        <v>248702</v>
      </c>
      <c r="J93" s="172">
        <v>2695092</v>
      </c>
      <c r="K93" s="157">
        <v>120.987206</v>
      </c>
      <c r="L93" s="173">
        <v>24.361795999999998</v>
      </c>
      <c r="M93" s="155"/>
    </row>
    <row r="94" spans="1:13">
      <c r="A94" s="151" t="s">
        <v>2090</v>
      </c>
      <c r="B94" s="151"/>
      <c r="C94" s="170" t="s">
        <v>21</v>
      </c>
      <c r="D94" s="170" t="s">
        <v>4163</v>
      </c>
      <c r="E94" s="170" t="s">
        <v>205</v>
      </c>
      <c r="F94" s="171" t="s">
        <v>204</v>
      </c>
      <c r="G94" s="176" t="s">
        <v>4161</v>
      </c>
      <c r="H94" s="155" t="str">
        <f>IF(表格2[[#This Row],[樣區所屬
海拔段]]="&lt;1000m","3月,5月", IF(表格2[[#This Row],[樣區所屬
海拔段]]="&gt;2500m","5月,6月","4月,6月"))</f>
        <v>3月,5月</v>
      </c>
      <c r="I94" s="172">
        <v>231289</v>
      </c>
      <c r="J94" s="172">
        <v>2670888</v>
      </c>
      <c r="K94" s="157">
        <v>120.815889</v>
      </c>
      <c r="L94" s="173">
        <v>24.143141</v>
      </c>
      <c r="M94" s="155"/>
    </row>
    <row r="95" spans="1:13">
      <c r="A95" s="151" t="s">
        <v>2090</v>
      </c>
      <c r="B95" s="151"/>
      <c r="C95" s="170" t="s">
        <v>21</v>
      </c>
      <c r="D95" s="170" t="s">
        <v>4163</v>
      </c>
      <c r="E95" s="170" t="s">
        <v>177</v>
      </c>
      <c r="F95" s="171" t="s">
        <v>176</v>
      </c>
      <c r="G95" s="158" t="s">
        <v>4073</v>
      </c>
      <c r="H95" s="155" t="str">
        <f>IF(表格2[[#This Row],[樣區所屬
海拔段]]="&lt;1000m","3月,5月", IF(表格2[[#This Row],[樣區所屬
海拔段]]="&gt;2500m","5月,6月","4月,6月"))</f>
        <v>4月,6月</v>
      </c>
      <c r="I95" s="172">
        <v>248275</v>
      </c>
      <c r="J95" s="172">
        <v>2691706</v>
      </c>
      <c r="K95" s="157">
        <v>120.983001</v>
      </c>
      <c r="L95" s="173">
        <v>24.331223000000001</v>
      </c>
      <c r="M95" s="155"/>
    </row>
    <row r="96" spans="1:13">
      <c r="A96" s="151" t="s">
        <v>2090</v>
      </c>
      <c r="B96" s="151"/>
      <c r="C96" s="170" t="s">
        <v>21</v>
      </c>
      <c r="D96" s="170" t="s">
        <v>4163</v>
      </c>
      <c r="E96" s="170" t="s">
        <v>180</v>
      </c>
      <c r="F96" s="171" t="s">
        <v>179</v>
      </c>
      <c r="G96" s="158" t="s">
        <v>4073</v>
      </c>
      <c r="H96" s="155" t="str">
        <f>IF(表格2[[#This Row],[樣區所屬
海拔段]]="&lt;1000m","3月,5月", IF(表格2[[#This Row],[樣區所屬
海拔段]]="&gt;2500m","5月,6月","4月,6月"))</f>
        <v>4月,6月</v>
      </c>
      <c r="I96" s="172">
        <v>248268</v>
      </c>
      <c r="J96" s="172">
        <v>2689682</v>
      </c>
      <c r="K96" s="157">
        <v>120.982935</v>
      </c>
      <c r="L96" s="173">
        <v>24.312947999999999</v>
      </c>
      <c r="M96" s="155"/>
    </row>
    <row r="97" spans="1:13">
      <c r="A97" s="151" t="s">
        <v>2090</v>
      </c>
      <c r="B97" s="151"/>
      <c r="C97" s="170" t="s">
        <v>21</v>
      </c>
      <c r="D97" s="170" t="s">
        <v>4163</v>
      </c>
      <c r="E97" s="170" t="s">
        <v>182</v>
      </c>
      <c r="F97" s="171" t="s">
        <v>181</v>
      </c>
      <c r="G97" s="176" t="s">
        <v>4161</v>
      </c>
      <c r="H97" s="155" t="str">
        <f>IF(表格2[[#This Row],[樣區所屬
海拔段]]="&lt;1000m","3月,5月", IF(表格2[[#This Row],[樣區所屬
海拔段]]="&gt;2500m","5月,6月","4月,6月"))</f>
        <v>3月,5月</v>
      </c>
      <c r="I97" s="172">
        <v>243100</v>
      </c>
      <c r="J97" s="172">
        <v>2687100</v>
      </c>
      <c r="K97" s="157">
        <v>120.932028</v>
      </c>
      <c r="L97" s="173">
        <v>24.289619999999999</v>
      </c>
      <c r="M97" s="155"/>
    </row>
    <row r="98" spans="1:13">
      <c r="A98" s="151" t="s">
        <v>2090</v>
      </c>
      <c r="B98" s="151"/>
      <c r="C98" s="170" t="s">
        <v>21</v>
      </c>
      <c r="D98" s="170" t="s">
        <v>4163</v>
      </c>
      <c r="E98" s="170" t="s">
        <v>185</v>
      </c>
      <c r="F98" s="171" t="s">
        <v>184</v>
      </c>
      <c r="G98" s="176" t="s">
        <v>4161</v>
      </c>
      <c r="H98" s="155" t="str">
        <f>IF(表格2[[#This Row],[樣區所屬
海拔段]]="&lt;1000m","3月,5月", IF(表格2[[#This Row],[樣區所屬
海拔段]]="&gt;2500m","5月,6月","4月,6月"))</f>
        <v>3月,5月</v>
      </c>
      <c r="I98" s="172">
        <v>241500</v>
      </c>
      <c r="J98" s="172">
        <v>2687500</v>
      </c>
      <c r="K98" s="157">
        <v>120.916264</v>
      </c>
      <c r="L98" s="173">
        <v>24.293223999999999</v>
      </c>
      <c r="M98" s="155"/>
    </row>
    <row r="99" spans="1:13">
      <c r="A99" s="151" t="s">
        <v>2090</v>
      </c>
      <c r="B99" s="151"/>
      <c r="C99" s="170" t="s">
        <v>21</v>
      </c>
      <c r="D99" s="170" t="s">
        <v>4163</v>
      </c>
      <c r="E99" s="170" t="s">
        <v>187</v>
      </c>
      <c r="F99" s="171" t="s">
        <v>186</v>
      </c>
      <c r="G99" s="176" t="s">
        <v>4161</v>
      </c>
      <c r="H99" s="155" t="str">
        <f>IF(表格2[[#This Row],[樣區所屬
海拔段]]="&lt;1000m","3月,5月", IF(表格2[[#This Row],[樣區所屬
海拔段]]="&gt;2500m","5月,6月","4月,6月"))</f>
        <v>3月,5月</v>
      </c>
      <c r="I99" s="172">
        <v>241300</v>
      </c>
      <c r="J99" s="172">
        <v>2685300</v>
      </c>
      <c r="K99" s="157">
        <v>120.91430699999999</v>
      </c>
      <c r="L99" s="173">
        <v>24.273358000000002</v>
      </c>
      <c r="M99" s="155"/>
    </row>
    <row r="100" spans="1:13">
      <c r="A100" s="151" t="s">
        <v>2090</v>
      </c>
      <c r="B100" s="151"/>
      <c r="C100" s="170" t="s">
        <v>21</v>
      </c>
      <c r="D100" s="170" t="s">
        <v>4163</v>
      </c>
      <c r="E100" s="170" t="s">
        <v>190</v>
      </c>
      <c r="F100" s="171" t="s">
        <v>189</v>
      </c>
      <c r="G100" s="176" t="s">
        <v>4161</v>
      </c>
      <c r="H100" s="155" t="str">
        <f>IF(表格2[[#This Row],[樣區所屬
海拔段]]="&lt;1000m","3月,5月", IF(表格2[[#This Row],[樣區所屬
海拔段]]="&gt;2500m","5月,6月","4月,6月"))</f>
        <v>3月,5月</v>
      </c>
      <c r="I100" s="172">
        <v>244800</v>
      </c>
      <c r="J100" s="172">
        <v>2687100</v>
      </c>
      <c r="K100" s="157">
        <v>120.948775</v>
      </c>
      <c r="L100" s="173">
        <v>24.289626999999999</v>
      </c>
      <c r="M100" s="155"/>
    </row>
    <row r="101" spans="1:13">
      <c r="A101" s="151" t="s">
        <v>2090</v>
      </c>
      <c r="B101" s="151"/>
      <c r="C101" s="170" t="s">
        <v>21</v>
      </c>
      <c r="D101" s="170" t="s">
        <v>4163</v>
      </c>
      <c r="E101" s="170" t="s">
        <v>193</v>
      </c>
      <c r="F101" s="171" t="s">
        <v>192</v>
      </c>
      <c r="G101" s="158" t="s">
        <v>4073</v>
      </c>
      <c r="H101" s="155" t="str">
        <f>IF(表格2[[#This Row],[樣區所屬
海拔段]]="&lt;1000m","3月,5月", IF(表格2[[#This Row],[樣區所屬
海拔段]]="&gt;2500m","5月,6月","4月,6月"))</f>
        <v>4月,6月</v>
      </c>
      <c r="I101" s="172">
        <v>246330</v>
      </c>
      <c r="J101" s="172">
        <v>2688574</v>
      </c>
      <c r="K101" s="157">
        <v>120.963843</v>
      </c>
      <c r="L101" s="173">
        <v>24.30294</v>
      </c>
      <c r="M101" s="155"/>
    </row>
    <row r="102" spans="1:13">
      <c r="A102" s="151" t="s">
        <v>2090</v>
      </c>
      <c r="B102" s="151"/>
      <c r="C102" s="170" t="s">
        <v>21</v>
      </c>
      <c r="D102" s="170" t="s">
        <v>4163</v>
      </c>
      <c r="E102" s="170" t="s">
        <v>196</v>
      </c>
      <c r="F102" s="171" t="s">
        <v>195</v>
      </c>
      <c r="G102" s="176" t="s">
        <v>4161</v>
      </c>
      <c r="H102" s="155" t="str">
        <f>IF(表格2[[#This Row],[樣區所屬
海拔段]]="&lt;1000m","3月,5月", IF(表格2[[#This Row],[樣區所屬
海拔段]]="&gt;2500m","5月,6月","4月,6月"))</f>
        <v>3月,5月</v>
      </c>
      <c r="I102" s="172">
        <v>244014</v>
      </c>
      <c r="J102" s="172">
        <v>2691735</v>
      </c>
      <c r="K102" s="157">
        <v>120.941013</v>
      </c>
      <c r="L102" s="173">
        <v>24.331474</v>
      </c>
      <c r="M102" s="155"/>
    </row>
    <row r="103" spans="1:13">
      <c r="A103" s="151" t="s">
        <v>2090</v>
      </c>
      <c r="B103" s="151"/>
      <c r="C103" s="170" t="s">
        <v>21</v>
      </c>
      <c r="D103" s="170" t="s">
        <v>4168</v>
      </c>
      <c r="E103" s="170" t="s">
        <v>4169</v>
      </c>
      <c r="F103" s="171" t="s">
        <v>65</v>
      </c>
      <c r="G103" s="161" t="s">
        <v>4073</v>
      </c>
      <c r="H103" s="155" t="str">
        <f>IF(表格2[[#This Row],[樣區所屬
海拔段]]="&lt;1000m","3月,5月", IF(表格2[[#This Row],[樣區所屬
海拔段]]="&gt;2500m","5月,6月","4月,6月"))</f>
        <v>4月,6月</v>
      </c>
      <c r="I103" s="154">
        <v>246840</v>
      </c>
      <c r="J103" s="154">
        <v>2670870</v>
      </c>
      <c r="K103" s="154">
        <v>120.968906</v>
      </c>
      <c r="L103" s="154">
        <v>24.143086</v>
      </c>
      <c r="M103" s="155"/>
    </row>
    <row r="104" spans="1:13">
      <c r="A104" s="151" t="s">
        <v>2090</v>
      </c>
      <c r="B104" s="151"/>
      <c r="C104" s="170" t="s">
        <v>21</v>
      </c>
      <c r="D104" s="170" t="s">
        <v>4168</v>
      </c>
      <c r="E104" s="170" t="s">
        <v>52</v>
      </c>
      <c r="F104" s="171" t="s">
        <v>51</v>
      </c>
      <c r="G104" s="161" t="s">
        <v>4073</v>
      </c>
      <c r="H104" s="155" t="str">
        <f>IF(表格2[[#This Row],[樣區所屬
海拔段]]="&lt;1000m","3月,5月", IF(表格2[[#This Row],[樣區所屬
海拔段]]="&gt;2500m","5月,6月","4月,6月"))</f>
        <v>4月,6月</v>
      </c>
      <c r="I104" s="154">
        <v>260483</v>
      </c>
      <c r="J104" s="154">
        <v>2682567</v>
      </c>
      <c r="K104" s="154">
        <v>121.103235</v>
      </c>
      <c r="L104" s="154">
        <v>24.248671000000002</v>
      </c>
      <c r="M104" s="155"/>
    </row>
    <row r="105" spans="1:13">
      <c r="A105" s="151" t="s">
        <v>2090</v>
      </c>
      <c r="B105" s="151"/>
      <c r="C105" s="170" t="s">
        <v>21</v>
      </c>
      <c r="D105" s="170" t="s">
        <v>4168</v>
      </c>
      <c r="E105" s="170" t="s">
        <v>56</v>
      </c>
      <c r="F105" s="171" t="s">
        <v>55</v>
      </c>
      <c r="G105" s="161" t="s">
        <v>4073</v>
      </c>
      <c r="H105" s="155" t="str">
        <f>IF(表格2[[#This Row],[樣區所屬
海拔段]]="&lt;1000m","3月,5月", IF(表格2[[#This Row],[樣區所屬
海拔段]]="&gt;2500m","5月,6月","4月,6月"))</f>
        <v>4月,6月</v>
      </c>
      <c r="I105" s="154">
        <v>257344</v>
      </c>
      <c r="J105" s="154">
        <v>2680207</v>
      </c>
      <c r="K105" s="154">
        <v>121.07231</v>
      </c>
      <c r="L105" s="154">
        <v>24.227378999999999</v>
      </c>
      <c r="M105" s="155"/>
    </row>
    <row r="106" spans="1:13">
      <c r="A106" s="151" t="s">
        <v>2090</v>
      </c>
      <c r="B106" s="151"/>
      <c r="C106" s="170" t="s">
        <v>21</v>
      </c>
      <c r="D106" s="170" t="s">
        <v>4168</v>
      </c>
      <c r="E106" s="170" t="s">
        <v>28</v>
      </c>
      <c r="F106" s="171" t="s">
        <v>27</v>
      </c>
      <c r="G106" s="176" t="s">
        <v>4161</v>
      </c>
      <c r="H106" s="155" t="str">
        <f>IF(表格2[[#This Row],[樣區所屬
海拔段]]="&lt;1000m","3月,5月", IF(表格2[[#This Row],[樣區所屬
海拔段]]="&gt;2500m","5月,6月","4月,6月"))</f>
        <v>3月,5月</v>
      </c>
      <c r="I106" s="154">
        <v>243572</v>
      </c>
      <c r="J106" s="154">
        <v>2675661</v>
      </c>
      <c r="K106" s="154">
        <v>120.936729</v>
      </c>
      <c r="L106" s="154">
        <v>24.186336000000001</v>
      </c>
      <c r="M106" s="155"/>
    </row>
    <row r="107" spans="1:13">
      <c r="A107" s="151" t="s">
        <v>2090</v>
      </c>
      <c r="B107" s="151"/>
      <c r="C107" s="170" t="s">
        <v>21</v>
      </c>
      <c r="D107" s="170" t="s">
        <v>4168</v>
      </c>
      <c r="E107" s="170" t="s">
        <v>59</v>
      </c>
      <c r="F107" s="171" t="s">
        <v>58</v>
      </c>
      <c r="G107" s="161" t="s">
        <v>4073</v>
      </c>
      <c r="H107" s="155" t="str">
        <f>IF(表格2[[#This Row],[樣區所屬
海拔段]]="&lt;1000m","3月,5月", IF(表格2[[#This Row],[樣區所屬
海拔段]]="&gt;2500m","5月,6月","4月,6月"))</f>
        <v>4月,6月</v>
      </c>
      <c r="I107" s="154">
        <v>249570</v>
      </c>
      <c r="J107" s="154">
        <v>2669270</v>
      </c>
      <c r="K107" s="154">
        <v>120.995769</v>
      </c>
      <c r="L107" s="154">
        <v>24.128641999999999</v>
      </c>
      <c r="M107" s="155"/>
    </row>
    <row r="108" spans="1:13">
      <c r="A108" s="151" t="s">
        <v>2090</v>
      </c>
      <c r="B108" s="151"/>
      <c r="C108" s="170" t="s">
        <v>21</v>
      </c>
      <c r="D108" s="170" t="s">
        <v>4168</v>
      </c>
      <c r="E108" s="170" t="s">
        <v>63</v>
      </c>
      <c r="F108" s="171" t="s">
        <v>62</v>
      </c>
      <c r="G108" s="161" t="s">
        <v>4073</v>
      </c>
      <c r="H108" s="155" t="str">
        <f>IF(表格2[[#This Row],[樣區所屬
海拔段]]="&lt;1000m","3月,5月", IF(表格2[[#This Row],[樣區所屬
海拔段]]="&gt;2500m","5月,6月","4月,6月"))</f>
        <v>4月,6月</v>
      </c>
      <c r="I108" s="154">
        <v>251805</v>
      </c>
      <c r="J108" s="154">
        <v>2677088</v>
      </c>
      <c r="K108" s="154">
        <v>121.017768</v>
      </c>
      <c r="L108" s="154">
        <v>24.199233</v>
      </c>
      <c r="M108" s="155"/>
    </row>
    <row r="109" spans="1:13">
      <c r="A109" s="151" t="s">
        <v>2090</v>
      </c>
      <c r="B109" s="151"/>
      <c r="C109" s="170" t="s">
        <v>21</v>
      </c>
      <c r="D109" s="170" t="s">
        <v>4168</v>
      </c>
      <c r="E109" s="170" t="s">
        <v>41</v>
      </c>
      <c r="F109" s="171" t="s">
        <v>40</v>
      </c>
      <c r="G109" s="176" t="s">
        <v>4161</v>
      </c>
      <c r="H109" s="155" t="str">
        <f>IF(表格2[[#This Row],[樣區所屬
海拔段]]="&lt;1000m","3月,5月", IF(表格2[[#This Row],[樣區所屬
海拔段]]="&gt;2500m","5月,6月","4月,6月"))</f>
        <v>3月,5月</v>
      </c>
      <c r="I109" s="154">
        <v>248561</v>
      </c>
      <c r="J109" s="154">
        <v>2675205</v>
      </c>
      <c r="K109" s="154">
        <v>120.98583600000001</v>
      </c>
      <c r="L109" s="154">
        <v>24.182231000000002</v>
      </c>
      <c r="M109" s="155"/>
    </row>
    <row r="110" spans="1:13">
      <c r="A110" s="151" t="s">
        <v>2090</v>
      </c>
      <c r="B110" s="151"/>
      <c r="C110" s="170" t="s">
        <v>21</v>
      </c>
      <c r="D110" s="170" t="s">
        <v>4168</v>
      </c>
      <c r="E110" s="170" t="s">
        <v>37</v>
      </c>
      <c r="F110" s="171" t="s">
        <v>36</v>
      </c>
      <c r="G110" s="176" t="s">
        <v>4161</v>
      </c>
      <c r="H110" s="155" t="str">
        <f>IF(表格2[[#This Row],[樣區所屬
海拔段]]="&lt;1000m","3月,5月", IF(表格2[[#This Row],[樣區所屬
海拔段]]="&gt;2500m","5月,6月","4月,6月"))</f>
        <v>3月,5月</v>
      </c>
      <c r="I110" s="154">
        <v>244166</v>
      </c>
      <c r="J110" s="154">
        <v>2674123</v>
      </c>
      <c r="K110" s="154">
        <v>120.942582</v>
      </c>
      <c r="L110" s="154">
        <v>24.172450999999999</v>
      </c>
      <c r="M110" s="155"/>
    </row>
    <row r="111" spans="1:13">
      <c r="A111" s="151" t="s">
        <v>2090</v>
      </c>
      <c r="B111" s="151"/>
      <c r="C111" s="170" t="s">
        <v>21</v>
      </c>
      <c r="D111" s="170" t="s">
        <v>4168</v>
      </c>
      <c r="E111" s="170" t="s">
        <v>46</v>
      </c>
      <c r="F111" s="171" t="s">
        <v>4170</v>
      </c>
      <c r="G111" s="176" t="s">
        <v>4161</v>
      </c>
      <c r="H111" s="155" t="str">
        <f>IF(表格2[[#This Row],[樣區所屬
海拔段]]="&lt;1000m","3月,5月", IF(表格2[[#This Row],[樣區所屬
海拔段]]="&gt;2500m","5月,6月","4月,6月"))</f>
        <v>3月,5月</v>
      </c>
      <c r="I111" s="154">
        <v>245774</v>
      </c>
      <c r="J111" s="154">
        <v>2672839</v>
      </c>
      <c r="K111" s="154">
        <v>120.958412</v>
      </c>
      <c r="L111" s="154">
        <v>24.160862000000002</v>
      </c>
      <c r="M111" s="155"/>
    </row>
    <row r="112" spans="1:13">
      <c r="A112" s="151" t="s">
        <v>2090</v>
      </c>
      <c r="B112" s="151"/>
      <c r="C112" s="170" t="s">
        <v>21</v>
      </c>
      <c r="D112" s="170" t="s">
        <v>4168</v>
      </c>
      <c r="E112" s="170" t="s">
        <v>24</v>
      </c>
      <c r="F112" s="171" t="s">
        <v>23</v>
      </c>
      <c r="G112" s="176" t="s">
        <v>4161</v>
      </c>
      <c r="H112" s="155" t="str">
        <f>IF(表格2[[#This Row],[樣區所屬
海拔段]]="&lt;1000m","3月,5月", IF(表格2[[#This Row],[樣區所屬
海拔段]]="&gt;2500m","5月,6月","4月,6月"))</f>
        <v>3月,5月</v>
      </c>
      <c r="I112" s="154">
        <v>241826</v>
      </c>
      <c r="J112" s="154">
        <v>2676328</v>
      </c>
      <c r="K112" s="154">
        <v>120.919539</v>
      </c>
      <c r="L112" s="154">
        <v>24.192350000000001</v>
      </c>
      <c r="M112" s="155"/>
    </row>
    <row r="113" spans="1:13">
      <c r="A113" s="151" t="s">
        <v>2090</v>
      </c>
      <c r="B113" s="151"/>
      <c r="C113" s="170" t="s">
        <v>21</v>
      </c>
      <c r="D113" s="170" t="s">
        <v>4168</v>
      </c>
      <c r="E113" s="170" t="s">
        <v>34</v>
      </c>
      <c r="F113" s="171" t="s">
        <v>33</v>
      </c>
      <c r="G113" s="176" t="s">
        <v>4161</v>
      </c>
      <c r="H113" s="155" t="str">
        <f>IF(表格2[[#This Row],[樣區所屬
海拔段]]="&lt;1000m","3月,5月", IF(表格2[[#This Row],[樣區所屬
海拔段]]="&gt;2500m","5月,6月","4月,6月"))</f>
        <v>3月,5月</v>
      </c>
      <c r="I113" s="177">
        <v>244631.21546499999</v>
      </c>
      <c r="J113" s="177">
        <v>2675879.0797689999</v>
      </c>
      <c r="K113" s="154">
        <v>120.947154</v>
      </c>
      <c r="L113" s="154">
        <v>24.188309</v>
      </c>
      <c r="M113" s="155"/>
    </row>
    <row r="114" spans="1:13">
      <c r="A114" s="151" t="s">
        <v>2090</v>
      </c>
      <c r="B114" s="151"/>
      <c r="C114" s="170" t="s">
        <v>21</v>
      </c>
      <c r="D114" s="170" t="s">
        <v>4168</v>
      </c>
      <c r="E114" s="170" t="s">
        <v>48</v>
      </c>
      <c r="F114" s="171" t="s">
        <v>47</v>
      </c>
      <c r="G114" s="176" t="s">
        <v>4161</v>
      </c>
      <c r="H114" s="155" t="str">
        <f>IF(表格2[[#This Row],[樣區所屬
海拔段]]="&lt;1000m","3月,5月", IF(表格2[[#This Row],[樣區所屬
海拔段]]="&gt;2500m","5月,6月","4月,6月"))</f>
        <v>3月,5月</v>
      </c>
      <c r="I114" s="154">
        <v>241213</v>
      </c>
      <c r="J114" s="154">
        <v>2675007</v>
      </c>
      <c r="K114" s="154">
        <v>120.91351299999999</v>
      </c>
      <c r="L114" s="154">
        <v>24.180419000000001</v>
      </c>
      <c r="M114" s="155"/>
    </row>
    <row r="115" spans="1:13">
      <c r="A115" s="146" t="s">
        <v>4143</v>
      </c>
      <c r="B115" s="145" t="s">
        <v>4144</v>
      </c>
      <c r="C115" s="144" t="s">
        <v>209</v>
      </c>
      <c r="D115" s="178" t="s">
        <v>210</v>
      </c>
      <c r="E115" s="178" t="s">
        <v>4171</v>
      </c>
      <c r="F115" s="179" t="s">
        <v>4172</v>
      </c>
      <c r="G115" s="163" t="s">
        <v>4073</v>
      </c>
      <c r="H115" s="144" t="str">
        <f>IF(表格2[[#This Row],[樣區所屬
海拔段]]="&lt;1000m","3月,5月", IF(表格2[[#This Row],[樣區所屬
海拔段]]="&gt;2500m","5月,6月","4月,6月"))</f>
        <v>4月,6月</v>
      </c>
      <c r="I115" s="149">
        <v>273786</v>
      </c>
      <c r="J115" s="149">
        <v>2585038</v>
      </c>
      <c r="K115" s="167">
        <v>121.23266599999999</v>
      </c>
      <c r="L115" s="168">
        <v>23.367864999999998</v>
      </c>
      <c r="M115" s="144" t="s">
        <v>4173</v>
      </c>
    </row>
    <row r="116" spans="1:13">
      <c r="A116" s="151" t="s">
        <v>2090</v>
      </c>
      <c r="B116" s="151"/>
      <c r="C116" s="152" t="s">
        <v>209</v>
      </c>
      <c r="D116" s="159" t="s">
        <v>210</v>
      </c>
      <c r="E116" s="159" t="s">
        <v>212</v>
      </c>
      <c r="F116" s="153" t="s">
        <v>2921</v>
      </c>
      <c r="G116" s="161" t="s">
        <v>4073</v>
      </c>
      <c r="H116" s="155" t="str">
        <f>IF(表格2[[#This Row],[樣區所屬
海拔段]]="&lt;1000m","3月,5月", IF(表格2[[#This Row],[樣區所屬
海拔段]]="&gt;2500m","5月,6月","4月,6月"))</f>
        <v>4月,6月</v>
      </c>
      <c r="I116" s="156">
        <v>277786</v>
      </c>
      <c r="J116" s="156">
        <v>2590038</v>
      </c>
      <c r="K116" s="157">
        <v>121.271884</v>
      </c>
      <c r="L116" s="173">
        <v>23.412953000000002</v>
      </c>
      <c r="M116" s="152"/>
    </row>
    <row r="117" spans="1:13">
      <c r="A117" s="151" t="s">
        <v>2090</v>
      </c>
      <c r="B117" s="151"/>
      <c r="C117" s="152" t="s">
        <v>209</v>
      </c>
      <c r="D117" s="159" t="s">
        <v>210</v>
      </c>
      <c r="E117" s="159" t="s">
        <v>215</v>
      </c>
      <c r="F117" s="153" t="s">
        <v>4174</v>
      </c>
      <c r="G117" s="161" t="s">
        <v>4073</v>
      </c>
      <c r="H117" s="155" t="str">
        <f>IF(表格2[[#This Row],[樣區所屬
海拔段]]="&lt;1000m","3月,5月", IF(表格2[[#This Row],[樣區所屬
海拔段]]="&gt;2500m","5月,6月","4月,6月"))</f>
        <v>4月,6月</v>
      </c>
      <c r="I117" s="156">
        <v>270786</v>
      </c>
      <c r="J117" s="156">
        <v>2571038</v>
      </c>
      <c r="K117" s="157">
        <v>121.203129</v>
      </c>
      <c r="L117" s="173">
        <v>23.241481</v>
      </c>
      <c r="M117" s="152"/>
    </row>
    <row r="118" spans="1:13">
      <c r="A118" s="151" t="s">
        <v>2090</v>
      </c>
      <c r="B118" s="151"/>
      <c r="C118" s="152" t="s">
        <v>209</v>
      </c>
      <c r="D118" s="159" t="s">
        <v>210</v>
      </c>
      <c r="E118" s="159" t="s">
        <v>219</v>
      </c>
      <c r="F118" s="153" t="s">
        <v>4175</v>
      </c>
      <c r="G118" s="154" t="s">
        <v>4063</v>
      </c>
      <c r="H118" s="155" t="str">
        <f>IF(表格2[[#This Row],[樣區所屬
海拔段]]="&lt;1000m","3月,5月", IF(表格2[[#This Row],[樣區所屬
海拔段]]="&gt;2500m","5月,6月","4月,6月"))</f>
        <v>3月,5月</v>
      </c>
      <c r="I118" s="156">
        <v>276282</v>
      </c>
      <c r="J118" s="156">
        <v>2579456</v>
      </c>
      <c r="K118" s="157">
        <v>121.25698300000001</v>
      </c>
      <c r="L118" s="173">
        <v>23.317419999999998</v>
      </c>
      <c r="M118" s="152"/>
    </row>
    <row r="119" spans="1:13">
      <c r="A119" s="151" t="s">
        <v>2090</v>
      </c>
      <c r="B119" s="151"/>
      <c r="C119" s="152" t="s">
        <v>209</v>
      </c>
      <c r="D119" s="159" t="s">
        <v>210</v>
      </c>
      <c r="E119" s="159" t="s">
        <v>4176</v>
      </c>
      <c r="F119" s="153" t="s">
        <v>4177</v>
      </c>
      <c r="G119" s="154" t="s">
        <v>4063</v>
      </c>
      <c r="H119" s="155" t="str">
        <f>IF(表格2[[#This Row],[樣區所屬
海拔段]]="&lt;1000m","3月,5月", IF(表格2[[#This Row],[樣區所屬
海拔段]]="&gt;2500m","5月,6月","4月,6月"))</f>
        <v>3月,5月</v>
      </c>
      <c r="I119" s="156">
        <v>282110</v>
      </c>
      <c r="J119" s="156">
        <v>2584535</v>
      </c>
      <c r="K119" s="157">
        <v>121.314076</v>
      </c>
      <c r="L119" s="173">
        <v>23.363181000000001</v>
      </c>
      <c r="M119" s="152"/>
    </row>
    <row r="120" spans="1:13">
      <c r="A120" s="151" t="s">
        <v>2090</v>
      </c>
      <c r="B120" s="151"/>
      <c r="C120" s="152" t="s">
        <v>209</v>
      </c>
      <c r="D120" s="159" t="s">
        <v>210</v>
      </c>
      <c r="E120" s="159" t="s">
        <v>4178</v>
      </c>
      <c r="F120" s="153" t="s">
        <v>4179</v>
      </c>
      <c r="G120" s="154" t="s">
        <v>4063</v>
      </c>
      <c r="H120" s="155" t="str">
        <f>IF(表格2[[#This Row],[樣區所屬
海拔段]]="&lt;1000m","3月,5月", IF(表格2[[#This Row],[樣區所屬
海拔段]]="&gt;2500m","5月,6月","4月,6月"))</f>
        <v>3月,5月</v>
      </c>
      <c r="I120" s="156">
        <v>284940</v>
      </c>
      <c r="J120" s="156">
        <v>2591715</v>
      </c>
      <c r="K120" s="157">
        <v>121.34192299999999</v>
      </c>
      <c r="L120" s="173">
        <v>23.427959000000001</v>
      </c>
      <c r="M120" s="152"/>
    </row>
    <row r="121" spans="1:13">
      <c r="A121" s="151" t="s">
        <v>2090</v>
      </c>
      <c r="B121" s="151"/>
      <c r="C121" s="152" t="s">
        <v>209</v>
      </c>
      <c r="D121" s="159" t="s">
        <v>210</v>
      </c>
      <c r="E121" s="159" t="s">
        <v>229</v>
      </c>
      <c r="F121" s="153" t="s">
        <v>4180</v>
      </c>
      <c r="G121" s="154" t="s">
        <v>4063</v>
      </c>
      <c r="H121" s="155" t="str">
        <f>IF(表格2[[#This Row],[樣區所屬
海拔段]]="&lt;1000m","3月,5月", IF(表格2[[#This Row],[樣區所屬
海拔段]]="&gt;2500m","5月,6月","4月,6月"))</f>
        <v>3月,5月</v>
      </c>
      <c r="I121" s="156">
        <v>288318</v>
      </c>
      <c r="J121" s="156">
        <v>2579564</v>
      </c>
      <c r="K121" s="157">
        <v>121.37467100000001</v>
      </c>
      <c r="L121" s="173">
        <v>23.318158</v>
      </c>
      <c r="M121" s="152"/>
    </row>
    <row r="122" spans="1:13">
      <c r="A122" s="151" t="s">
        <v>2090</v>
      </c>
      <c r="B122" s="151"/>
      <c r="C122" s="152" t="s">
        <v>209</v>
      </c>
      <c r="D122" s="159" t="s">
        <v>210</v>
      </c>
      <c r="E122" s="159" t="s">
        <v>232</v>
      </c>
      <c r="F122" s="153" t="s">
        <v>4181</v>
      </c>
      <c r="G122" s="154" t="s">
        <v>4063</v>
      </c>
      <c r="H122" s="155" t="str">
        <f>IF(表格2[[#This Row],[樣區所屬
海拔段]]="&lt;1000m","3月,5月", IF(表格2[[#This Row],[樣區所屬
海拔段]]="&gt;2500m","5月,6月","4月,6月"))</f>
        <v>3月,5月</v>
      </c>
      <c r="I122" s="156">
        <v>284979</v>
      </c>
      <c r="J122" s="156">
        <v>2571303</v>
      </c>
      <c r="K122" s="157">
        <v>121.34183299999999</v>
      </c>
      <c r="L122" s="173">
        <v>23.243634</v>
      </c>
      <c r="M122" s="152"/>
    </row>
    <row r="123" spans="1:13">
      <c r="A123" s="151" t="s">
        <v>2090</v>
      </c>
      <c r="B123" s="151"/>
      <c r="C123" s="152" t="s">
        <v>209</v>
      </c>
      <c r="D123" s="159" t="s">
        <v>210</v>
      </c>
      <c r="E123" s="159" t="s">
        <v>236</v>
      </c>
      <c r="F123" s="153" t="s">
        <v>4182</v>
      </c>
      <c r="G123" s="154" t="s">
        <v>4063</v>
      </c>
      <c r="H123" s="155" t="str">
        <f>IF(表格2[[#This Row],[樣區所屬
海拔段]]="&lt;1000m","3月,5月", IF(表格2[[#This Row],[樣區所屬
海拔段]]="&gt;2500m","5月,6月","4月,6月"))</f>
        <v>3月,5月</v>
      </c>
      <c r="I123" s="156">
        <v>278673</v>
      </c>
      <c r="J123" s="156">
        <v>2557876</v>
      </c>
      <c r="K123" s="157">
        <v>121.279956</v>
      </c>
      <c r="L123" s="173">
        <v>23.122503999999999</v>
      </c>
      <c r="M123" s="152"/>
    </row>
    <row r="124" spans="1:13">
      <c r="A124" s="146" t="s">
        <v>4143</v>
      </c>
      <c r="B124" s="145" t="s">
        <v>4144</v>
      </c>
      <c r="C124" s="144" t="s">
        <v>209</v>
      </c>
      <c r="D124" s="178" t="s">
        <v>376</v>
      </c>
      <c r="E124" s="178" t="s">
        <v>4183</v>
      </c>
      <c r="F124" s="162" t="s">
        <v>4184</v>
      </c>
      <c r="G124" s="148" t="s">
        <v>4063</v>
      </c>
      <c r="H124" s="144" t="str">
        <f>IF(表格2[[#This Row],[樣區所屬
海拔段]]="&lt;1000m","3月,5月", IF(表格2[[#This Row],[樣區所屬
海拔段]]="&gt;2500m","5月,6月","4月,6月"))</f>
        <v>3月,5月</v>
      </c>
      <c r="I124" s="149">
        <v>294686</v>
      </c>
      <c r="J124" s="149">
        <v>2654593</v>
      </c>
      <c r="K124" s="167">
        <v>121.43919200000001</v>
      </c>
      <c r="L124" s="168">
        <v>23.995487000000001</v>
      </c>
      <c r="M124" s="180" t="s">
        <v>4185</v>
      </c>
    </row>
    <row r="125" spans="1:13">
      <c r="A125" s="151" t="s">
        <v>2090</v>
      </c>
      <c r="B125" s="151"/>
      <c r="C125" s="152" t="s">
        <v>209</v>
      </c>
      <c r="D125" s="159" t="s">
        <v>376</v>
      </c>
      <c r="E125" s="159" t="s">
        <v>404</v>
      </c>
      <c r="F125" s="153" t="s">
        <v>403</v>
      </c>
      <c r="G125" s="154" t="s">
        <v>4063</v>
      </c>
      <c r="H125" s="155" t="str">
        <f>IF(表格2[[#This Row],[樣區所屬
海拔段]]="&lt;1000m","3月,5月", IF(表格2[[#This Row],[樣區所屬
海拔段]]="&gt;2500m","5月,6月","4月,6月"))</f>
        <v>3月,5月</v>
      </c>
      <c r="I125" s="156">
        <v>291786</v>
      </c>
      <c r="J125" s="156">
        <v>2638038</v>
      </c>
      <c r="K125" s="157">
        <v>121.410218</v>
      </c>
      <c r="L125" s="173">
        <v>23.846084000000001</v>
      </c>
      <c r="M125" s="152"/>
    </row>
    <row r="126" spans="1:13">
      <c r="A126" s="151" t="s">
        <v>2090</v>
      </c>
      <c r="B126" s="151"/>
      <c r="C126" s="152" t="s">
        <v>209</v>
      </c>
      <c r="D126" s="159" t="s">
        <v>376</v>
      </c>
      <c r="E126" s="151" t="s">
        <v>407</v>
      </c>
      <c r="F126" s="153" t="s">
        <v>406</v>
      </c>
      <c r="G126" s="154" t="s">
        <v>4063</v>
      </c>
      <c r="H126" s="155" t="str">
        <f>IF(表格2[[#This Row],[樣區所屬
海拔段]]="&lt;1000m","3月,5月", IF(表格2[[#This Row],[樣區所屬
海拔段]]="&gt;2500m","5月,6月","4月,6月"))</f>
        <v>3月,5月</v>
      </c>
      <c r="I126" s="156">
        <v>296672</v>
      </c>
      <c r="J126" s="156">
        <v>2637901</v>
      </c>
      <c r="K126" s="157">
        <v>121.458179</v>
      </c>
      <c r="L126" s="173">
        <v>23.844712000000001</v>
      </c>
      <c r="M126" s="152"/>
    </row>
    <row r="127" spans="1:13">
      <c r="A127" s="151" t="s">
        <v>2090</v>
      </c>
      <c r="B127" s="151"/>
      <c r="C127" s="152" t="s">
        <v>209</v>
      </c>
      <c r="D127" s="159" t="s">
        <v>376</v>
      </c>
      <c r="E127" s="151" t="s">
        <v>410</v>
      </c>
      <c r="F127" s="153" t="s">
        <v>409</v>
      </c>
      <c r="G127" s="154" t="s">
        <v>4063</v>
      </c>
      <c r="H127" s="155" t="str">
        <f>IF(表格2[[#This Row],[樣區所屬
海拔段]]="&lt;1000m","3月,5月", IF(表格2[[#This Row],[樣區所屬
海拔段]]="&gt;2500m","5月,6月","4月,6月"))</f>
        <v>3月,5月</v>
      </c>
      <c r="I127" s="156">
        <v>296752</v>
      </c>
      <c r="J127" s="156">
        <v>2637086</v>
      </c>
      <c r="K127" s="157">
        <v>121.458939</v>
      </c>
      <c r="L127" s="173">
        <v>23.837350000000001</v>
      </c>
      <c r="M127" s="152"/>
    </row>
    <row r="128" spans="1:13">
      <c r="A128" s="151" t="s">
        <v>2090</v>
      </c>
      <c r="B128" s="151"/>
      <c r="C128" s="152" t="s">
        <v>209</v>
      </c>
      <c r="D128" s="159" t="s">
        <v>376</v>
      </c>
      <c r="E128" s="151" t="s">
        <v>416</v>
      </c>
      <c r="F128" s="153" t="s">
        <v>415</v>
      </c>
      <c r="G128" s="154" t="s">
        <v>4063</v>
      </c>
      <c r="H128" s="155" t="str">
        <f>IF(表格2[[#This Row],[樣區所屬
海拔段]]="&lt;1000m","3月,5月", IF(表格2[[#This Row],[樣區所屬
海拔段]]="&gt;2500m","5月,6月","4月,6月"))</f>
        <v>3月,5月</v>
      </c>
      <c r="I128" s="156">
        <v>306078</v>
      </c>
      <c r="J128" s="156">
        <v>2654448</v>
      </c>
      <c r="K128" s="157">
        <v>121.551149</v>
      </c>
      <c r="L128" s="173">
        <v>23.993817</v>
      </c>
      <c r="M128" s="152"/>
    </row>
    <row r="129" spans="1:13">
      <c r="A129" s="151" t="s">
        <v>2090</v>
      </c>
      <c r="B129" s="151"/>
      <c r="C129" s="152" t="s">
        <v>209</v>
      </c>
      <c r="D129" s="159" t="s">
        <v>376</v>
      </c>
      <c r="E129" s="151" t="s">
        <v>419</v>
      </c>
      <c r="F129" s="153" t="s">
        <v>418</v>
      </c>
      <c r="G129" s="154" t="s">
        <v>4063</v>
      </c>
      <c r="H129" s="155" t="str">
        <f>IF(表格2[[#This Row],[樣區所屬
海拔段]]="&lt;1000m","3月,5月", IF(表格2[[#This Row],[樣區所屬
海拔段]]="&gt;2500m","5月,6月","4月,6月"))</f>
        <v>3月,5月</v>
      </c>
      <c r="I129" s="156">
        <v>305690</v>
      </c>
      <c r="J129" s="156">
        <v>2651477</v>
      </c>
      <c r="K129" s="157">
        <v>121.547222</v>
      </c>
      <c r="L129" s="173">
        <v>23.967003999999999</v>
      </c>
      <c r="M129" s="152"/>
    </row>
    <row r="130" spans="1:13">
      <c r="A130" s="151" t="s">
        <v>2090</v>
      </c>
      <c r="B130" s="151"/>
      <c r="C130" s="152" t="s">
        <v>209</v>
      </c>
      <c r="D130" s="159" t="s">
        <v>376</v>
      </c>
      <c r="E130" s="159" t="s">
        <v>412</v>
      </c>
      <c r="F130" s="153" t="s">
        <v>2778</v>
      </c>
      <c r="G130" s="161" t="s">
        <v>4073</v>
      </c>
      <c r="H130" s="155" t="str">
        <f>IF(表格2[[#This Row],[樣區所屬
海拔段]]="&lt;1000m","3月,5月", IF(表格2[[#This Row],[樣區所屬
海拔段]]="&gt;2500m","5月,6月","4月,6月"))</f>
        <v>4月,6月</v>
      </c>
      <c r="I130" s="156">
        <v>289786</v>
      </c>
      <c r="J130" s="156">
        <v>2658038</v>
      </c>
      <c r="K130" s="157">
        <v>121.39112799999999</v>
      </c>
      <c r="L130" s="173">
        <v>24.026724000000002</v>
      </c>
      <c r="M130" s="152"/>
    </row>
    <row r="131" spans="1:13">
      <c r="A131" s="151" t="s">
        <v>2090</v>
      </c>
      <c r="B131" s="151"/>
      <c r="C131" s="152" t="s">
        <v>209</v>
      </c>
      <c r="D131" s="159" t="s">
        <v>376</v>
      </c>
      <c r="E131" s="159" t="s">
        <v>4186</v>
      </c>
      <c r="F131" s="153" t="s">
        <v>420</v>
      </c>
      <c r="G131" s="154" t="s">
        <v>4063</v>
      </c>
      <c r="H131" s="155" t="str">
        <f>IF(表格2[[#This Row],[樣區所屬
海拔段]]="&lt;1000m","3月,5月", IF(表格2[[#This Row],[樣區所屬
海拔段]]="&gt;2500m","5月,6月","4月,6月"))</f>
        <v>3月,5月</v>
      </c>
      <c r="I131" s="156">
        <v>304835</v>
      </c>
      <c r="J131" s="156">
        <v>2656314</v>
      </c>
      <c r="K131" s="157">
        <v>121.53900299999999</v>
      </c>
      <c r="L131" s="173">
        <v>24.010708000000001</v>
      </c>
      <c r="M131" s="152"/>
    </row>
    <row r="132" spans="1:13">
      <c r="A132" s="151" t="s">
        <v>2090</v>
      </c>
      <c r="B132" s="151"/>
      <c r="C132" s="152" t="s">
        <v>209</v>
      </c>
      <c r="D132" s="159" t="s">
        <v>376</v>
      </c>
      <c r="E132" s="159" t="s">
        <v>4187</v>
      </c>
      <c r="F132" s="153" t="s">
        <v>377</v>
      </c>
      <c r="G132" s="154" t="s">
        <v>4063</v>
      </c>
      <c r="H132" s="155" t="str">
        <f>IF(表格2[[#This Row],[樣區所屬
海拔段]]="&lt;1000m","3月,5月", IF(表格2[[#This Row],[樣區所屬
海拔段]]="&gt;2500m","5月,6月","4月,6月"))</f>
        <v>3月,5月</v>
      </c>
      <c r="I132" s="156">
        <v>306601</v>
      </c>
      <c r="J132" s="156">
        <v>2631803</v>
      </c>
      <c r="K132" s="157">
        <v>121.555415</v>
      </c>
      <c r="L132" s="173">
        <v>23.78933</v>
      </c>
      <c r="M132" s="152"/>
    </row>
    <row r="133" spans="1:13">
      <c r="A133" s="151" t="s">
        <v>2090</v>
      </c>
      <c r="B133" s="151"/>
      <c r="C133" s="152" t="s">
        <v>209</v>
      </c>
      <c r="D133" s="159" t="s">
        <v>376</v>
      </c>
      <c r="E133" s="159" t="s">
        <v>383</v>
      </c>
      <c r="F133" s="153" t="s">
        <v>382</v>
      </c>
      <c r="G133" s="154" t="s">
        <v>4063</v>
      </c>
      <c r="H133" s="155" t="str">
        <f>IF(表格2[[#This Row],[樣區所屬
海拔段]]="&lt;1000m","3月,5月", IF(表格2[[#This Row],[樣區所屬
海拔段]]="&gt;2500m","5月,6月","4月,6月"))</f>
        <v>3月,5月</v>
      </c>
      <c r="I133" s="156">
        <v>304454</v>
      </c>
      <c r="J133" s="156">
        <v>2630002</v>
      </c>
      <c r="K133" s="157">
        <v>121.53428099999999</v>
      </c>
      <c r="L133" s="173">
        <v>23.773142</v>
      </c>
      <c r="M133" s="152"/>
    </row>
    <row r="134" spans="1:13">
      <c r="A134" s="151" t="s">
        <v>2090</v>
      </c>
      <c r="B134" s="151"/>
      <c r="C134" s="152" t="s">
        <v>209</v>
      </c>
      <c r="D134" s="159" t="s">
        <v>376</v>
      </c>
      <c r="E134" s="159" t="s">
        <v>385</v>
      </c>
      <c r="F134" s="153" t="s">
        <v>384</v>
      </c>
      <c r="G134" s="154" t="s">
        <v>4063</v>
      </c>
      <c r="H134" s="155" t="str">
        <f>IF(表格2[[#This Row],[樣區所屬
海拔段]]="&lt;1000m","3月,5月", IF(表格2[[#This Row],[樣區所屬
海拔段]]="&gt;2500m","5月,6月","4月,6月"))</f>
        <v>3月,5月</v>
      </c>
      <c r="I134" s="156">
        <v>309361</v>
      </c>
      <c r="J134" s="156">
        <v>2643256</v>
      </c>
      <c r="K134" s="157">
        <v>121.582959</v>
      </c>
      <c r="L134" s="173">
        <v>23.892643</v>
      </c>
      <c r="M134" s="152"/>
    </row>
    <row r="135" spans="1:13">
      <c r="A135" s="151" t="s">
        <v>2090</v>
      </c>
      <c r="B135" s="151"/>
      <c r="C135" s="152" t="s">
        <v>209</v>
      </c>
      <c r="D135" s="159" t="s">
        <v>376</v>
      </c>
      <c r="E135" s="159" t="s">
        <v>393</v>
      </c>
      <c r="F135" s="153" t="s">
        <v>392</v>
      </c>
      <c r="G135" s="154" t="s">
        <v>4063</v>
      </c>
      <c r="H135" s="155" t="str">
        <f>IF(表格2[[#This Row],[樣區所屬
海拔段]]="&lt;1000m","3月,5月", IF(表格2[[#This Row],[樣區所屬
海拔段]]="&gt;2500m","5月,6月","4月,6月"))</f>
        <v>3月,5月</v>
      </c>
      <c r="I135" s="156">
        <v>307992</v>
      </c>
      <c r="J135" s="156">
        <v>2639472</v>
      </c>
      <c r="K135" s="157">
        <v>121.569366</v>
      </c>
      <c r="L135" s="173">
        <v>23.858526000000001</v>
      </c>
      <c r="M135" s="152"/>
    </row>
    <row r="136" spans="1:13">
      <c r="A136" s="151" t="s">
        <v>2090</v>
      </c>
      <c r="B136" s="151"/>
      <c r="C136" s="152" t="s">
        <v>209</v>
      </c>
      <c r="D136" s="159" t="s">
        <v>376</v>
      </c>
      <c r="E136" s="159" t="s">
        <v>395</v>
      </c>
      <c r="F136" s="153" t="s">
        <v>394</v>
      </c>
      <c r="G136" s="154" t="s">
        <v>4063</v>
      </c>
      <c r="H136" s="155" t="str">
        <f>IF(表格2[[#This Row],[樣區所屬
海拔段]]="&lt;1000m","3月,5月", IF(表格2[[#This Row],[樣區所屬
海拔段]]="&gt;2500m","5月,6月","4月,6月"))</f>
        <v>3月,5月</v>
      </c>
      <c r="I136" s="156">
        <v>307069</v>
      </c>
      <c r="J136" s="156">
        <v>2640005</v>
      </c>
      <c r="K136" s="157">
        <v>121.56032500000001</v>
      </c>
      <c r="L136" s="173">
        <v>23.863371999999998</v>
      </c>
      <c r="M136" s="152"/>
    </row>
    <row r="137" spans="1:13">
      <c r="A137" s="151" t="s">
        <v>2090</v>
      </c>
      <c r="B137" s="151"/>
      <c r="C137" s="152" t="s">
        <v>209</v>
      </c>
      <c r="D137" s="159" t="s">
        <v>376</v>
      </c>
      <c r="E137" s="159" t="s">
        <v>400</v>
      </c>
      <c r="F137" s="153" t="s">
        <v>4188</v>
      </c>
      <c r="G137" s="154" t="s">
        <v>4063</v>
      </c>
      <c r="H137" s="155" t="str">
        <f>IF(表格2[[#This Row],[樣區所屬
海拔段]]="&lt;1000m","3月,5月", IF(表格2[[#This Row],[樣區所屬
海拔段]]="&gt;2500m","5月,6月","4月,6月"))</f>
        <v>3月,5月</v>
      </c>
      <c r="I137" s="156">
        <v>299613</v>
      </c>
      <c r="J137" s="156">
        <v>2644843</v>
      </c>
      <c r="K137" s="157">
        <v>121.487285</v>
      </c>
      <c r="L137" s="173">
        <v>23.907305000000001</v>
      </c>
      <c r="M137" s="152"/>
    </row>
    <row r="138" spans="1:13">
      <c r="A138" s="144" t="s">
        <v>4143</v>
      </c>
      <c r="B138" s="147" t="s">
        <v>4144</v>
      </c>
      <c r="C138" s="144" t="s">
        <v>209</v>
      </c>
      <c r="D138" s="178" t="s">
        <v>343</v>
      </c>
      <c r="E138" s="147" t="s">
        <v>4189</v>
      </c>
      <c r="F138" s="162" t="s">
        <v>4190</v>
      </c>
      <c r="G138" s="181" t="s">
        <v>4161</v>
      </c>
      <c r="H138" s="144" t="str">
        <f>IF(表格2[[#This Row],[樣區所屬
海拔段]]="&lt;1000m","3月,5月", IF(表格2[[#This Row],[樣區所屬
海拔段]]="&gt;2500m","5月,6月","4月,6月"))</f>
        <v>3月,5月</v>
      </c>
      <c r="I138" s="149">
        <v>299441</v>
      </c>
      <c r="J138" s="149">
        <v>2677979</v>
      </c>
      <c r="K138" s="167">
        <v>121.486723</v>
      </c>
      <c r="L138" s="168">
        <v>24.206502</v>
      </c>
      <c r="M138" s="144" t="s">
        <v>4191</v>
      </c>
    </row>
    <row r="139" spans="1:13">
      <c r="A139" s="144" t="s">
        <v>4143</v>
      </c>
      <c r="B139" s="147" t="s">
        <v>4144</v>
      </c>
      <c r="C139" s="144" t="s">
        <v>209</v>
      </c>
      <c r="D139" s="178" t="s">
        <v>343</v>
      </c>
      <c r="E139" s="147" t="s">
        <v>4192</v>
      </c>
      <c r="F139" s="162" t="s">
        <v>4193</v>
      </c>
      <c r="G139" s="148" t="s">
        <v>4063</v>
      </c>
      <c r="H139" s="144" t="str">
        <f>IF(表格2[[#This Row],[樣區所屬
海拔段]]="&lt;1000m","3月,5月", IF(表格2[[#This Row],[樣區所屬
海拔段]]="&gt;2500m","5月,6月","4月,6月"))</f>
        <v>3月,5月</v>
      </c>
      <c r="I139" s="149">
        <v>319786</v>
      </c>
      <c r="J139" s="149">
        <v>2679038</v>
      </c>
      <c r="K139" s="167">
        <v>121.687051</v>
      </c>
      <c r="L139" s="168">
        <v>24.215291000000001</v>
      </c>
      <c r="M139" s="144" t="s">
        <v>4194</v>
      </c>
    </row>
    <row r="140" spans="1:13">
      <c r="A140" s="144" t="s">
        <v>4143</v>
      </c>
      <c r="B140" s="147" t="s">
        <v>4144</v>
      </c>
      <c r="C140" s="144" t="s">
        <v>209</v>
      </c>
      <c r="D140" s="178" t="s">
        <v>343</v>
      </c>
      <c r="E140" s="147" t="s">
        <v>4195</v>
      </c>
      <c r="F140" s="162" t="s">
        <v>4196</v>
      </c>
      <c r="G140" s="163" t="s">
        <v>4073</v>
      </c>
      <c r="H140" s="144" t="str">
        <f>IF(表格2[[#This Row],[樣區所屬
海拔段]]="&lt;1000m","3月,5月", IF(表格2[[#This Row],[樣區所屬
海拔段]]="&gt;2500m","5月,6月","4月,6月"))</f>
        <v>4月,6月</v>
      </c>
      <c r="I140" s="149">
        <v>318786</v>
      </c>
      <c r="J140" s="149">
        <v>2688038</v>
      </c>
      <c r="K140" s="167">
        <v>121.677637</v>
      </c>
      <c r="L140" s="168">
        <v>24.296593000000001</v>
      </c>
      <c r="M140" s="144" t="s">
        <v>4191</v>
      </c>
    </row>
    <row r="141" spans="1:13">
      <c r="A141" s="144" t="s">
        <v>4143</v>
      </c>
      <c r="B141" s="147" t="s">
        <v>4144</v>
      </c>
      <c r="C141" s="144" t="s">
        <v>209</v>
      </c>
      <c r="D141" s="178" t="s">
        <v>343</v>
      </c>
      <c r="E141" s="147" t="s">
        <v>4197</v>
      </c>
      <c r="F141" s="162" t="s">
        <v>4198</v>
      </c>
      <c r="G141" s="163" t="s">
        <v>4073</v>
      </c>
      <c r="H141" s="144" t="str">
        <f>IF(表格2[[#This Row],[樣區所屬
海拔段]]="&lt;1000m","3月,5月", IF(表格2[[#This Row],[樣區所屬
海拔段]]="&gt;2500m","5月,6月","4月,6月"))</f>
        <v>4月,6月</v>
      </c>
      <c r="I141" s="149">
        <v>320786</v>
      </c>
      <c r="J141" s="149">
        <v>2687038</v>
      </c>
      <c r="K141" s="167">
        <v>121.697289</v>
      </c>
      <c r="L141" s="168">
        <v>24.287476000000002</v>
      </c>
      <c r="M141" s="144" t="s">
        <v>4191</v>
      </c>
    </row>
    <row r="142" spans="1:13">
      <c r="A142" s="144" t="s">
        <v>4143</v>
      </c>
      <c r="B142" s="147" t="s">
        <v>4144</v>
      </c>
      <c r="C142" s="144" t="s">
        <v>209</v>
      </c>
      <c r="D142" s="178" t="s">
        <v>343</v>
      </c>
      <c r="E142" s="147" t="s">
        <v>4199</v>
      </c>
      <c r="F142" s="162" t="s">
        <v>4200</v>
      </c>
      <c r="G142" s="163" t="s">
        <v>4073</v>
      </c>
      <c r="H142" s="144" t="str">
        <f>IF(表格2[[#This Row],[樣區所屬
海拔段]]="&lt;1000m","3月,5月", IF(表格2[[#This Row],[樣區所屬
海拔段]]="&gt;2500m","5月,6月","4月,6月"))</f>
        <v>4月,6月</v>
      </c>
      <c r="I142" s="149">
        <v>305786</v>
      </c>
      <c r="J142" s="149">
        <v>2682038</v>
      </c>
      <c r="K142" s="167">
        <v>121.549341</v>
      </c>
      <c r="L142" s="168">
        <v>24.242937999999999</v>
      </c>
      <c r="M142" s="144" t="s">
        <v>4191</v>
      </c>
    </row>
    <row r="143" spans="1:13">
      <c r="A143" s="151" t="s">
        <v>2090</v>
      </c>
      <c r="B143" s="151"/>
      <c r="C143" s="152" t="s">
        <v>209</v>
      </c>
      <c r="D143" s="159" t="s">
        <v>343</v>
      </c>
      <c r="E143" s="151" t="s">
        <v>4542</v>
      </c>
      <c r="F143" s="153" t="s">
        <v>4201</v>
      </c>
      <c r="G143" s="176" t="s">
        <v>4161</v>
      </c>
      <c r="H143" s="155" t="str">
        <f>IF(表格2[[#This Row],[樣區所屬
海拔段]]="&lt;1000m","3月,5月", IF(表格2[[#This Row],[樣區所屬
海拔段]]="&gt;2500m","5月,6月","4月,6月"))</f>
        <v>3月,5月</v>
      </c>
      <c r="I143" s="156">
        <v>302227</v>
      </c>
      <c r="J143" s="156">
        <v>2674841</v>
      </c>
      <c r="K143" s="157">
        <v>121.51403500000001</v>
      </c>
      <c r="L143" s="173">
        <v>24.178079</v>
      </c>
      <c r="M143" s="152"/>
    </row>
    <row r="144" spans="1:13">
      <c r="A144" s="151" t="s">
        <v>2090</v>
      </c>
      <c r="B144" s="151"/>
      <c r="C144" s="152" t="s">
        <v>209</v>
      </c>
      <c r="D144" s="159" t="s">
        <v>343</v>
      </c>
      <c r="E144" s="151" t="s">
        <v>4540</v>
      </c>
      <c r="F144" s="153" t="s">
        <v>4202</v>
      </c>
      <c r="G144" s="154" t="s">
        <v>4063</v>
      </c>
      <c r="H144" s="155" t="str">
        <f>IF(表格2[[#This Row],[樣區所屬
海拔段]]="&lt;1000m","3月,5月", IF(表格2[[#This Row],[樣區所屬
海拔段]]="&gt;2500m","5月,6月","4月,6月"))</f>
        <v>3月,5月</v>
      </c>
      <c r="I144" s="156">
        <v>297502</v>
      </c>
      <c r="J144" s="156">
        <v>2677139</v>
      </c>
      <c r="K144" s="157">
        <v>121.467607</v>
      </c>
      <c r="L144" s="173">
        <v>24.198976999999999</v>
      </c>
      <c r="M144" s="152"/>
    </row>
    <row r="145" spans="1:13">
      <c r="A145" s="151" t="s">
        <v>2090</v>
      </c>
      <c r="B145" s="151"/>
      <c r="C145" s="152" t="s">
        <v>209</v>
      </c>
      <c r="D145" s="159" t="s">
        <v>343</v>
      </c>
      <c r="E145" s="151" t="s">
        <v>4538</v>
      </c>
      <c r="F145" s="153" t="s">
        <v>4203</v>
      </c>
      <c r="G145" s="161" t="s">
        <v>4073</v>
      </c>
      <c r="H145" s="155" t="str">
        <f>IF(表格2[[#This Row],[樣區所屬
海拔段]]="&lt;1000m","3月,5月", IF(表格2[[#This Row],[樣區所屬
海拔段]]="&gt;2500m","5月,6月","4月,6月"))</f>
        <v>4月,6月</v>
      </c>
      <c r="I145" s="156">
        <v>289793</v>
      </c>
      <c r="J145" s="156">
        <v>2675013</v>
      </c>
      <c r="K145" s="157">
        <v>121.39166299999999</v>
      </c>
      <c r="L145" s="173">
        <v>24.179995000000002</v>
      </c>
      <c r="M145" s="152"/>
    </row>
    <row r="146" spans="1:13">
      <c r="A146" s="151" t="s">
        <v>2090</v>
      </c>
      <c r="B146" s="151"/>
      <c r="C146" s="152" t="s">
        <v>209</v>
      </c>
      <c r="D146" s="159" t="s">
        <v>343</v>
      </c>
      <c r="E146" s="151" t="s">
        <v>4536</v>
      </c>
      <c r="F146" s="153" t="s">
        <v>4204</v>
      </c>
      <c r="G146" s="161" t="s">
        <v>4073</v>
      </c>
      <c r="H146" s="155" t="str">
        <f>IF(表格2[[#This Row],[樣區所屬
海拔段]]="&lt;1000m","3月,5月", IF(表格2[[#This Row],[樣區所屬
海拔段]]="&gt;2500m","5月,6月","4月,6月"))</f>
        <v>4月,6月</v>
      </c>
      <c r="I146" s="156">
        <v>284731</v>
      </c>
      <c r="J146" s="156">
        <v>2675582</v>
      </c>
      <c r="K146" s="157">
        <v>121.341855</v>
      </c>
      <c r="L146" s="173">
        <v>24.185251999999998</v>
      </c>
      <c r="M146" s="152"/>
    </row>
    <row r="147" spans="1:13">
      <c r="A147" s="151" t="s">
        <v>2090</v>
      </c>
      <c r="B147" s="151"/>
      <c r="C147" s="153" t="s">
        <v>209</v>
      </c>
      <c r="D147" s="159" t="s">
        <v>343</v>
      </c>
      <c r="E147" s="159" t="s">
        <v>4205</v>
      </c>
      <c r="F147" s="151" t="s">
        <v>4206</v>
      </c>
      <c r="G147" s="176" t="s">
        <v>4073</v>
      </c>
      <c r="H147" s="155" t="str">
        <f>IF(表格2[[#This Row],[樣區所屬
海拔段]]="&lt;1000m","3月,5月", IF(表格2[[#This Row],[樣區所屬
海拔段]]="&gt;2500m","5月,6月","4月,6月"))</f>
        <v>4月,6月</v>
      </c>
      <c r="I147" s="156">
        <v>282542.993303</v>
      </c>
      <c r="J147" s="156">
        <v>2675073.1844080002</v>
      </c>
      <c r="K147" s="157">
        <v>121.320307</v>
      </c>
      <c r="L147" s="173">
        <v>24.180705</v>
      </c>
      <c r="M147" s="152"/>
    </row>
    <row r="148" spans="1:13">
      <c r="A148" s="151" t="s">
        <v>2090</v>
      </c>
      <c r="B148" s="151"/>
      <c r="C148" s="152" t="s">
        <v>209</v>
      </c>
      <c r="D148" s="159" t="s">
        <v>343</v>
      </c>
      <c r="E148" s="159" t="s">
        <v>4544</v>
      </c>
      <c r="F148" s="153" t="s">
        <v>364</v>
      </c>
      <c r="G148" s="154" t="s">
        <v>4063</v>
      </c>
      <c r="H148" s="155" t="str">
        <f>IF(表格2[[#This Row],[樣區所屬
海拔段]]="&lt;1000m","3月,5月", IF(表格2[[#This Row],[樣區所屬
海拔段]]="&gt;2500m","5月,6月","4月,6月"))</f>
        <v>3月,5月</v>
      </c>
      <c r="I148" s="156">
        <v>311184.13121100003</v>
      </c>
      <c r="J148" s="156">
        <v>2666811.4740690002</v>
      </c>
      <c r="K148" s="157">
        <v>121.601851</v>
      </c>
      <c r="L148" s="173">
        <v>24.105257999999999</v>
      </c>
      <c r="M148" s="152"/>
    </row>
    <row r="149" spans="1:13">
      <c r="A149" s="151" t="s">
        <v>2090</v>
      </c>
      <c r="B149" s="151"/>
      <c r="C149" s="152" t="s">
        <v>209</v>
      </c>
      <c r="D149" s="159" t="s">
        <v>343</v>
      </c>
      <c r="E149" s="159" t="s">
        <v>4543</v>
      </c>
      <c r="F149" s="153" t="s">
        <v>4207</v>
      </c>
      <c r="G149" s="154" t="s">
        <v>4063</v>
      </c>
      <c r="H149" s="155" t="str">
        <f>IF(表格2[[#This Row],[樣區所屬
海拔段]]="&lt;1000m","3月,5月", IF(表格2[[#This Row],[樣區所屬
海拔段]]="&gt;2500m","5月,6月","4月,6月"))</f>
        <v>3月,5月</v>
      </c>
      <c r="I149" s="156">
        <v>309482.80968300003</v>
      </c>
      <c r="J149" s="156">
        <v>2660335.354336</v>
      </c>
      <c r="K149" s="157">
        <v>121.584851</v>
      </c>
      <c r="L149" s="173">
        <v>24.046849999999999</v>
      </c>
      <c r="M149" s="152"/>
    </row>
    <row r="150" spans="1:13">
      <c r="A150" s="151" t="s">
        <v>2090</v>
      </c>
      <c r="B150" s="151"/>
      <c r="C150" s="152" t="s">
        <v>209</v>
      </c>
      <c r="D150" s="159" t="s">
        <v>343</v>
      </c>
      <c r="E150" s="159" t="s">
        <v>4545</v>
      </c>
      <c r="F150" s="153" t="s">
        <v>4208</v>
      </c>
      <c r="G150" s="154" t="s">
        <v>4063</v>
      </c>
      <c r="H150" s="155" t="str">
        <f>IF(表格2[[#This Row],[樣區所屬
海拔段]]="&lt;1000m","3月,5月", IF(表格2[[#This Row],[樣區所屬
海拔段]]="&gt;2500m","5月,6月","4月,6月"))</f>
        <v>3月,5月</v>
      </c>
      <c r="I150" s="156">
        <v>325043</v>
      </c>
      <c r="J150" s="156">
        <v>2688753</v>
      </c>
      <c r="K150" s="157">
        <v>121.739311</v>
      </c>
      <c r="L150" s="173">
        <v>24.302761</v>
      </c>
      <c r="M150" s="152"/>
    </row>
    <row r="151" spans="1:13">
      <c r="A151" s="146" t="s">
        <v>4143</v>
      </c>
      <c r="B151" s="145" t="s">
        <v>4144</v>
      </c>
      <c r="C151" s="144" t="s">
        <v>209</v>
      </c>
      <c r="D151" s="178" t="s">
        <v>240</v>
      </c>
      <c r="E151" s="178" t="s">
        <v>4209</v>
      </c>
      <c r="F151" s="182" t="s">
        <v>4210</v>
      </c>
      <c r="G151" s="163" t="s">
        <v>4073</v>
      </c>
      <c r="H151" s="144" t="str">
        <f>IF(表格2[[#This Row],[樣區所屬
海拔段]]="&lt;1000m","3月,5月", IF(表格2[[#This Row],[樣區所屬
海拔段]]="&gt;2500m","5月,6月","4月,6月"))</f>
        <v>4月,6月</v>
      </c>
      <c r="I151" s="149">
        <v>284786</v>
      </c>
      <c r="J151" s="149">
        <v>2633038</v>
      </c>
      <c r="K151" s="167">
        <v>121.341381</v>
      </c>
      <c r="L151" s="168">
        <v>23.801103000000001</v>
      </c>
      <c r="M151" s="144" t="s">
        <v>4211</v>
      </c>
    </row>
    <row r="152" spans="1:13">
      <c r="A152" s="146" t="s">
        <v>4143</v>
      </c>
      <c r="B152" s="145" t="s">
        <v>4144</v>
      </c>
      <c r="C152" s="144" t="s">
        <v>209</v>
      </c>
      <c r="D152" s="178" t="s">
        <v>240</v>
      </c>
      <c r="E152" s="178" t="s">
        <v>4212</v>
      </c>
      <c r="F152" s="182" t="s">
        <v>4213</v>
      </c>
      <c r="G152" s="163" t="s">
        <v>4073</v>
      </c>
      <c r="H152" s="144" t="str">
        <f>IF(表格2[[#This Row],[樣區所屬
海拔段]]="&lt;1000m","3月,5月", IF(表格2[[#This Row],[樣區所屬
海拔段]]="&gt;2500m","5月,6月","4月,6月"))</f>
        <v>4月,6月</v>
      </c>
      <c r="I152" s="149">
        <v>289786</v>
      </c>
      <c r="J152" s="149">
        <v>2633038</v>
      </c>
      <c r="K152" s="167">
        <v>121.390449</v>
      </c>
      <c r="L152" s="168">
        <v>23.800986999999999</v>
      </c>
      <c r="M152" s="144" t="s">
        <v>4211</v>
      </c>
    </row>
    <row r="153" spans="1:13">
      <c r="A153" s="146" t="s">
        <v>4143</v>
      </c>
      <c r="B153" s="145" t="s">
        <v>4144</v>
      </c>
      <c r="C153" s="144" t="s">
        <v>209</v>
      </c>
      <c r="D153" s="178" t="s">
        <v>240</v>
      </c>
      <c r="E153" s="178" t="s">
        <v>4214</v>
      </c>
      <c r="F153" s="182" t="s">
        <v>4215</v>
      </c>
      <c r="G153" s="163" t="s">
        <v>4073</v>
      </c>
      <c r="H153" s="144" t="str">
        <f>IF(表格2[[#This Row],[樣區所屬
海拔段]]="&lt;1000m","3月,5月", IF(表格2[[#This Row],[樣區所屬
海拔段]]="&gt;2500m","5月,6月","4月,6月"))</f>
        <v>4月,6月</v>
      </c>
      <c r="I153" s="149">
        <v>280786</v>
      </c>
      <c r="J153" s="149">
        <v>2614038</v>
      </c>
      <c r="K153" s="167">
        <v>121.301732</v>
      </c>
      <c r="L153" s="168">
        <v>23.629619000000002</v>
      </c>
      <c r="M153" s="144" t="s">
        <v>4211</v>
      </c>
    </row>
    <row r="154" spans="1:13">
      <c r="A154" s="151" t="s">
        <v>2090</v>
      </c>
      <c r="B154" s="151"/>
      <c r="C154" s="152" t="s">
        <v>209</v>
      </c>
      <c r="D154" s="159" t="s">
        <v>240</v>
      </c>
      <c r="E154" s="159" t="s">
        <v>323</v>
      </c>
      <c r="F154" s="153" t="s">
        <v>322</v>
      </c>
      <c r="G154" s="161" t="s">
        <v>4073</v>
      </c>
      <c r="H154" s="155" t="str">
        <f>IF(表格2[[#This Row],[樣區所屬
海拔段]]="&lt;1000m","3月,5月", IF(表格2[[#This Row],[樣區所屬
海拔段]]="&gt;2500m","5月,6月","4月,6月"))</f>
        <v>4月,6月</v>
      </c>
      <c r="I154" s="156">
        <v>291786</v>
      </c>
      <c r="J154" s="156">
        <v>2635038</v>
      </c>
      <c r="K154" s="157">
        <v>121.410133</v>
      </c>
      <c r="L154" s="173">
        <v>23.818995000000001</v>
      </c>
      <c r="M154" s="152"/>
    </row>
    <row r="155" spans="1:13">
      <c r="A155" s="151" t="s">
        <v>2090</v>
      </c>
      <c r="B155" s="151"/>
      <c r="C155" s="152" t="s">
        <v>209</v>
      </c>
      <c r="D155" s="159" t="s">
        <v>240</v>
      </c>
      <c r="E155" s="159" t="s">
        <v>4216</v>
      </c>
      <c r="F155" s="153" t="s">
        <v>331</v>
      </c>
      <c r="G155" s="154" t="s">
        <v>4073</v>
      </c>
      <c r="H155" s="155" t="str">
        <f>IF(表格2[[#This Row],[樣區所屬
海拔段]]="&lt;1000m","3月,5月", IF(表格2[[#This Row],[樣區所屬
海拔段]]="&gt;2500m","5月,6月","4月,6月"))</f>
        <v>4月,6月</v>
      </c>
      <c r="I155" s="156">
        <v>289486</v>
      </c>
      <c r="J155" s="156">
        <v>2635079</v>
      </c>
      <c r="K155" s="157">
        <v>121.38755999999999</v>
      </c>
      <c r="L155" s="173">
        <v>23.819424000000001</v>
      </c>
      <c r="M155" s="152"/>
    </row>
    <row r="156" spans="1:13">
      <c r="A156" s="151" t="s">
        <v>2090</v>
      </c>
      <c r="B156" s="151"/>
      <c r="C156" s="152" t="s">
        <v>209</v>
      </c>
      <c r="D156" s="159" t="s">
        <v>240</v>
      </c>
      <c r="E156" s="159" t="s">
        <v>270</v>
      </c>
      <c r="F156" s="153" t="s">
        <v>269</v>
      </c>
      <c r="G156" s="154" t="s">
        <v>4063</v>
      </c>
      <c r="H156" s="155" t="str">
        <f>IF(表格2[[#This Row],[樣區所屬
海拔段]]="&lt;1000m","3月,5月", IF(表格2[[#This Row],[樣區所屬
海拔段]]="&gt;2500m","5月,6月","4月,6月"))</f>
        <v>3月,5月</v>
      </c>
      <c r="I156" s="156">
        <v>297827.21799999999</v>
      </c>
      <c r="J156" s="156">
        <v>2616826.179</v>
      </c>
      <c r="K156" s="157">
        <v>121.468836</v>
      </c>
      <c r="L156" s="173">
        <v>23.654378999999999</v>
      </c>
      <c r="M156" s="152"/>
    </row>
    <row r="157" spans="1:13">
      <c r="A157" s="151" t="s">
        <v>2090</v>
      </c>
      <c r="B157" s="151"/>
      <c r="C157" s="152" t="s">
        <v>209</v>
      </c>
      <c r="D157" s="159" t="s">
        <v>240</v>
      </c>
      <c r="E157" s="159" t="s">
        <v>242</v>
      </c>
      <c r="F157" s="153" t="s">
        <v>241</v>
      </c>
      <c r="G157" s="154" t="s">
        <v>4063</v>
      </c>
      <c r="H157" s="155" t="str">
        <f>IF(表格2[[#This Row],[樣區所屬
海拔段]]="&lt;1000m","3月,5月", IF(表格2[[#This Row],[樣區所屬
海拔段]]="&gt;2500m","5月,6月","4月,6月"))</f>
        <v>3月,5月</v>
      </c>
      <c r="I157" s="156">
        <v>304278</v>
      </c>
      <c r="J157" s="156">
        <v>2618002</v>
      </c>
      <c r="K157" s="157">
        <v>121.53211400000001</v>
      </c>
      <c r="L157" s="173">
        <v>23.664794000000001</v>
      </c>
      <c r="M157" s="152"/>
    </row>
    <row r="158" spans="1:13">
      <c r="A158" s="151" t="s">
        <v>2090</v>
      </c>
      <c r="B158" s="151"/>
      <c r="C158" s="152" t="s">
        <v>209</v>
      </c>
      <c r="D158" s="159" t="s">
        <v>240</v>
      </c>
      <c r="E158" s="159" t="s">
        <v>294</v>
      </c>
      <c r="F158" s="153" t="s">
        <v>293</v>
      </c>
      <c r="G158" s="154" t="s">
        <v>4063</v>
      </c>
      <c r="H158" s="155" t="str">
        <f>IF(表格2[[#This Row],[樣區所屬
海拔段]]="&lt;1000m","3月,5月", IF(表格2[[#This Row],[樣區所屬
海拔段]]="&gt;2500m","5月,6月","4月,6月"))</f>
        <v>3月,5月</v>
      </c>
      <c r="I158" s="156">
        <v>306389</v>
      </c>
      <c r="J158" s="156">
        <v>2627935</v>
      </c>
      <c r="K158" s="157">
        <v>121.55318699999999</v>
      </c>
      <c r="L158" s="173">
        <v>23.754411999999999</v>
      </c>
      <c r="M158" s="152"/>
    </row>
    <row r="159" spans="1:13">
      <c r="A159" s="151" t="s">
        <v>2090</v>
      </c>
      <c r="B159" s="151"/>
      <c r="C159" s="152" t="s">
        <v>209</v>
      </c>
      <c r="D159" s="159" t="s">
        <v>240</v>
      </c>
      <c r="E159" s="159" t="s">
        <v>254</v>
      </c>
      <c r="F159" s="153" t="s">
        <v>253</v>
      </c>
      <c r="G159" s="154" t="s">
        <v>4063</v>
      </c>
      <c r="H159" s="155" t="str">
        <f>IF(表格2[[#This Row],[樣區所屬
海拔段]]="&lt;1000m","3月,5月", IF(表格2[[#This Row],[樣區所屬
海拔段]]="&gt;2500m","5月,6月","4月,6月"))</f>
        <v>3月,5月</v>
      </c>
      <c r="I159" s="156">
        <v>300817.777</v>
      </c>
      <c r="J159" s="156">
        <v>2627447.5350000001</v>
      </c>
      <c r="K159" s="157">
        <v>121.498519</v>
      </c>
      <c r="L159" s="173">
        <v>23.7502</v>
      </c>
      <c r="M159" s="152"/>
    </row>
    <row r="160" spans="1:13">
      <c r="A160" s="151" t="s">
        <v>2090</v>
      </c>
      <c r="B160" s="151"/>
      <c r="C160" s="152" t="s">
        <v>209</v>
      </c>
      <c r="D160" s="159" t="s">
        <v>240</v>
      </c>
      <c r="E160" s="159" t="s">
        <v>4217</v>
      </c>
      <c r="F160" s="153" t="s">
        <v>244</v>
      </c>
      <c r="G160" s="154" t="s">
        <v>4063</v>
      </c>
      <c r="H160" s="155" t="str">
        <f>IF(表格2[[#This Row],[樣區所屬
海拔段]]="&lt;1000m","3月,5月", IF(表格2[[#This Row],[樣區所屬
海拔段]]="&gt;2500m","5月,6月","4月,6月"))</f>
        <v>3月,5月</v>
      </c>
      <c r="I160" s="156">
        <v>293089</v>
      </c>
      <c r="J160" s="156">
        <v>2627710</v>
      </c>
      <c r="K160" s="157">
        <v>121.422708</v>
      </c>
      <c r="L160" s="173">
        <v>23.752791999999999</v>
      </c>
      <c r="M160" s="152"/>
    </row>
    <row r="161" spans="1:13">
      <c r="A161" s="151" t="s">
        <v>2090</v>
      </c>
      <c r="B161" s="151"/>
      <c r="C161" s="152" t="s">
        <v>209</v>
      </c>
      <c r="D161" s="159" t="s">
        <v>240</v>
      </c>
      <c r="E161" s="159" t="s">
        <v>315</v>
      </c>
      <c r="F161" s="153" t="s">
        <v>314</v>
      </c>
      <c r="G161" s="154" t="s">
        <v>4063</v>
      </c>
      <c r="H161" s="155" t="str">
        <f>IF(表格2[[#This Row],[樣區所屬
海拔段]]="&lt;1000m","3月,5月", IF(表格2[[#This Row],[樣區所屬
海拔段]]="&gt;2500m","5月,6月","4月,6月"))</f>
        <v>3月,5月</v>
      </c>
      <c r="I161" s="156">
        <v>287780</v>
      </c>
      <c r="J161" s="156">
        <v>2623925</v>
      </c>
      <c r="K161" s="157">
        <v>121.37053</v>
      </c>
      <c r="L161" s="173">
        <v>23.718748000000001</v>
      </c>
      <c r="M161" s="152"/>
    </row>
    <row r="162" spans="1:13">
      <c r="A162" s="151" t="s">
        <v>2090</v>
      </c>
      <c r="B162" s="151"/>
      <c r="C162" s="152" t="s">
        <v>209</v>
      </c>
      <c r="D162" s="159" t="s">
        <v>240</v>
      </c>
      <c r="E162" s="159" t="s">
        <v>339</v>
      </c>
      <c r="F162" s="153" t="s">
        <v>338</v>
      </c>
      <c r="G162" s="154" t="s">
        <v>4063</v>
      </c>
      <c r="H162" s="155" t="str">
        <f>IF(表格2[[#This Row],[樣區所屬
海拔段]]="&lt;1000m","3月,5月", IF(表格2[[#This Row],[樣區所屬
海拔段]]="&gt;2500m","5月,6月","4月,6月"))</f>
        <v>3月,5月</v>
      </c>
      <c r="I162" s="156">
        <v>285066</v>
      </c>
      <c r="J162" s="156">
        <v>2627645</v>
      </c>
      <c r="K162" s="157">
        <v>121.34400100000001</v>
      </c>
      <c r="L162" s="173">
        <v>23.752400000000002</v>
      </c>
      <c r="M162" s="152"/>
    </row>
    <row r="163" spans="1:13">
      <c r="A163" s="151" t="s">
        <v>2090</v>
      </c>
      <c r="B163" s="151"/>
      <c r="C163" s="152" t="s">
        <v>209</v>
      </c>
      <c r="D163" s="159" t="s">
        <v>240</v>
      </c>
      <c r="E163" s="159" t="s">
        <v>309</v>
      </c>
      <c r="F163" s="153" t="s">
        <v>308</v>
      </c>
      <c r="G163" s="154" t="s">
        <v>4073</v>
      </c>
      <c r="H163" s="155" t="str">
        <f>IF(表格2[[#This Row],[樣區所屬
海拔段]]="&lt;1000m","3月,5月", IF(表格2[[#This Row],[樣區所屬
海拔段]]="&gt;2500m","5月,6月","4月,6月"))</f>
        <v>4月,6月</v>
      </c>
      <c r="I163" s="156">
        <v>286542</v>
      </c>
      <c r="J163" s="156">
        <v>2619505</v>
      </c>
      <c r="K163" s="157">
        <v>121.35827999999999</v>
      </c>
      <c r="L163" s="173">
        <v>23.678864999999998</v>
      </c>
      <c r="M163" s="152"/>
    </row>
    <row r="164" spans="1:13">
      <c r="A164" s="151" t="s">
        <v>2090</v>
      </c>
      <c r="B164" s="151"/>
      <c r="C164" s="152" t="s">
        <v>209</v>
      </c>
      <c r="D164" s="159" t="s">
        <v>240</v>
      </c>
      <c r="E164" s="159" t="s">
        <v>302</v>
      </c>
      <c r="F164" s="153" t="s">
        <v>301</v>
      </c>
      <c r="G164" s="154" t="s">
        <v>4063</v>
      </c>
      <c r="H164" s="155" t="str">
        <f>IF(表格2[[#This Row],[樣區所屬
海拔段]]="&lt;1000m","3月,5月", IF(表格2[[#This Row],[樣區所屬
海拔段]]="&gt;2500m","5月,6月","4月,6月"))</f>
        <v>3月,5月</v>
      </c>
      <c r="I164" s="156">
        <v>288152</v>
      </c>
      <c r="J164" s="156">
        <v>2618023</v>
      </c>
      <c r="K164" s="157">
        <v>121.374027</v>
      </c>
      <c r="L164" s="173">
        <v>23.665445999999999</v>
      </c>
      <c r="M164" s="152"/>
    </row>
    <row r="165" spans="1:13">
      <c r="A165" s="151" t="s">
        <v>2090</v>
      </c>
      <c r="B165" s="151"/>
      <c r="C165" s="152" t="s">
        <v>209</v>
      </c>
      <c r="D165" s="159" t="s">
        <v>240</v>
      </c>
      <c r="E165" s="159" t="s">
        <v>278</v>
      </c>
      <c r="F165" s="153" t="s">
        <v>277</v>
      </c>
      <c r="G165" s="154" t="s">
        <v>4063</v>
      </c>
      <c r="H165" s="155" t="str">
        <f>IF(表格2[[#This Row],[樣區所屬
海拔段]]="&lt;1000m","3月,5月", IF(表格2[[#This Row],[樣區所屬
海拔段]]="&gt;2500m","5月,6月","4月,6月"))</f>
        <v>3月,5月</v>
      </c>
      <c r="I165" s="156">
        <v>299169</v>
      </c>
      <c r="J165" s="156">
        <v>2615266</v>
      </c>
      <c r="K165" s="157">
        <v>121.481939</v>
      </c>
      <c r="L165" s="173">
        <v>23.640253000000001</v>
      </c>
      <c r="M165" s="152"/>
    </row>
    <row r="166" spans="1:13">
      <c r="A166" s="151" t="s">
        <v>2090</v>
      </c>
      <c r="B166" s="151"/>
      <c r="C166" s="152" t="s">
        <v>209</v>
      </c>
      <c r="D166" s="159" t="s">
        <v>240</v>
      </c>
      <c r="E166" s="159" t="s">
        <v>286</v>
      </c>
      <c r="F166" s="153" t="s">
        <v>285</v>
      </c>
      <c r="G166" s="154" t="s">
        <v>4063</v>
      </c>
      <c r="H166" s="155" t="str">
        <f>IF(表格2[[#This Row],[樣區所屬
海拔段]]="&lt;1000m","3月,5月", IF(表格2[[#This Row],[樣區所屬
海拔段]]="&gt;2500m","5月,6月","4月,6月"))</f>
        <v>3月,5月</v>
      </c>
      <c r="I166" s="156">
        <v>299798</v>
      </c>
      <c r="J166" s="156">
        <v>2607253</v>
      </c>
      <c r="K166" s="157">
        <v>121.487837</v>
      </c>
      <c r="L166" s="173">
        <v>23.567878</v>
      </c>
      <c r="M166" s="152"/>
    </row>
    <row r="167" spans="1:13">
      <c r="A167" s="151" t="s">
        <v>2090</v>
      </c>
      <c r="B167" s="151"/>
      <c r="C167" s="152" t="s">
        <v>209</v>
      </c>
      <c r="D167" s="159" t="s">
        <v>240</v>
      </c>
      <c r="E167" s="159" t="s">
        <v>262</v>
      </c>
      <c r="F167" s="153" t="s">
        <v>261</v>
      </c>
      <c r="G167" s="154" t="s">
        <v>4063</v>
      </c>
      <c r="H167" s="155" t="str">
        <f>IF(表格2[[#This Row],[樣區所屬
海拔段]]="&lt;1000m","3月,5月", IF(表格2[[#This Row],[樣區所屬
海拔段]]="&gt;2500m","5月,6月","4月,6月"))</f>
        <v>3月,5月</v>
      </c>
      <c r="I167" s="156">
        <v>300547.93099999998</v>
      </c>
      <c r="J167" s="156">
        <v>2622999.5290000001</v>
      </c>
      <c r="K167" s="157">
        <v>121.49571899999999</v>
      </c>
      <c r="L167" s="173">
        <v>23.710045000000001</v>
      </c>
      <c r="M167" s="152"/>
    </row>
    <row r="168" spans="1:13">
      <c r="A168" s="151" t="s">
        <v>2702</v>
      </c>
      <c r="B168" s="151"/>
      <c r="C168" s="183" t="s">
        <v>423</v>
      </c>
      <c r="D168" s="183" t="s">
        <v>461</v>
      </c>
      <c r="E168" s="183" t="s">
        <v>463</v>
      </c>
      <c r="F168" s="183" t="s">
        <v>462</v>
      </c>
      <c r="G168" s="161" t="s">
        <v>4073</v>
      </c>
      <c r="H168" s="155" t="str">
        <f>IF(表格2[[#This Row],[樣區所屬
海拔段]]="&lt;1000m","3月,5月", IF(表格2[[#This Row],[樣區所屬
海拔段]]="&gt;2500m","5月,6月","4月,6月"))</f>
        <v>4月,6月</v>
      </c>
      <c r="I168" s="184">
        <v>258786</v>
      </c>
      <c r="J168" s="184">
        <v>2627038</v>
      </c>
      <c r="K168" s="185">
        <v>121.086189</v>
      </c>
      <c r="L168" s="186">
        <v>23.747278000000001</v>
      </c>
      <c r="M168" s="155"/>
    </row>
    <row r="169" spans="1:13">
      <c r="A169" s="151" t="s">
        <v>2702</v>
      </c>
      <c r="B169" s="151"/>
      <c r="C169" s="183" t="s">
        <v>423</v>
      </c>
      <c r="D169" s="183" t="s">
        <v>461</v>
      </c>
      <c r="E169" s="183" t="s">
        <v>4218</v>
      </c>
      <c r="F169" s="183" t="s">
        <v>465</v>
      </c>
      <c r="G169" s="176" t="s">
        <v>4063</v>
      </c>
      <c r="H169" s="155" t="str">
        <f>IF(表格2[[#This Row],[樣區所屬
海拔段]]="&lt;1000m","3月,5月", IF(表格2[[#This Row],[樣區所屬
海拔段]]="&gt;2500m","5月,6月","4月,6月"))</f>
        <v>3月,5月</v>
      </c>
      <c r="I169" s="184">
        <v>251257</v>
      </c>
      <c r="J169" s="184">
        <v>2631350</v>
      </c>
      <c r="K169" s="185">
        <v>121.01233499999999</v>
      </c>
      <c r="L169" s="186">
        <v>23.786238000000001</v>
      </c>
      <c r="M169" s="155"/>
    </row>
    <row r="170" spans="1:13">
      <c r="A170" s="151" t="s">
        <v>2702</v>
      </c>
      <c r="B170" s="151"/>
      <c r="C170" s="183" t="s">
        <v>423</v>
      </c>
      <c r="D170" s="183" t="s">
        <v>461</v>
      </c>
      <c r="E170" s="183" t="s">
        <v>4219</v>
      </c>
      <c r="F170" s="183" t="s">
        <v>468</v>
      </c>
      <c r="G170" s="176" t="s">
        <v>4073</v>
      </c>
      <c r="H170" s="155" t="str">
        <f>IF(表格2[[#This Row],[樣區所屬
海拔段]]="&lt;1000m","3月,5月", IF(表格2[[#This Row],[樣區所屬
海拔段]]="&gt;2500m","5月,6月","4月,6月"))</f>
        <v>4月,6月</v>
      </c>
      <c r="I170" s="184">
        <v>254647</v>
      </c>
      <c r="J170" s="184">
        <v>2630618</v>
      </c>
      <c r="K170" s="185">
        <v>121.045597</v>
      </c>
      <c r="L170" s="186">
        <v>23.779622</v>
      </c>
      <c r="M170" s="155"/>
    </row>
    <row r="171" spans="1:13">
      <c r="A171" s="151" t="s">
        <v>2702</v>
      </c>
      <c r="B171" s="151"/>
      <c r="C171" s="183" t="s">
        <v>423</v>
      </c>
      <c r="D171" s="183" t="s">
        <v>461</v>
      </c>
      <c r="E171" s="183" t="s">
        <v>4220</v>
      </c>
      <c r="F171" s="183" t="s">
        <v>473</v>
      </c>
      <c r="G171" s="176" t="s">
        <v>4073</v>
      </c>
      <c r="H171" s="155" t="str">
        <f>IF(表格2[[#This Row],[樣區所屬
海拔段]]="&lt;1000m","3月,5月", IF(表格2[[#This Row],[樣區所屬
海拔段]]="&gt;2500m","5月,6月","4月,6月"))</f>
        <v>4月,6月</v>
      </c>
      <c r="I171" s="184">
        <v>256535</v>
      </c>
      <c r="J171" s="184">
        <v>2627997</v>
      </c>
      <c r="K171" s="185">
        <v>121.064111</v>
      </c>
      <c r="L171" s="186">
        <v>23.755948</v>
      </c>
      <c r="M171" s="155"/>
    </row>
    <row r="172" spans="1:13">
      <c r="A172" s="151" t="s">
        <v>2702</v>
      </c>
      <c r="B172" s="151"/>
      <c r="C172" s="183" t="s">
        <v>423</v>
      </c>
      <c r="D172" s="183" t="s">
        <v>461</v>
      </c>
      <c r="E172" s="183" t="s">
        <v>4221</v>
      </c>
      <c r="F172" s="183" t="s">
        <v>476</v>
      </c>
      <c r="G172" s="176" t="s">
        <v>4073</v>
      </c>
      <c r="H172" s="155" t="str">
        <f>IF(表格2[[#This Row],[樣區所屬
海拔段]]="&lt;1000m","3月,5月", IF(表格2[[#This Row],[樣區所屬
海拔段]]="&gt;2500m","5月,6月","4月,6月"))</f>
        <v>4月,6月</v>
      </c>
      <c r="I172" s="184">
        <v>263403</v>
      </c>
      <c r="J172" s="184">
        <v>2627604</v>
      </c>
      <c r="K172" s="185">
        <v>121.131485</v>
      </c>
      <c r="L172" s="186">
        <v>23.752357</v>
      </c>
      <c r="M172" s="155"/>
    </row>
    <row r="173" spans="1:13">
      <c r="A173" s="151" t="s">
        <v>2702</v>
      </c>
      <c r="B173" s="151"/>
      <c r="C173" s="183" t="s">
        <v>423</v>
      </c>
      <c r="D173" s="183" t="s">
        <v>461</v>
      </c>
      <c r="E173" s="183" t="s">
        <v>4222</v>
      </c>
      <c r="F173" s="183" t="s">
        <v>4223</v>
      </c>
      <c r="G173" s="176" t="s">
        <v>4073</v>
      </c>
      <c r="H173" s="155" t="str">
        <f>IF(表格2[[#This Row],[樣區所屬
海拔段]]="&lt;1000m","3月,5月", IF(表格2[[#This Row],[樣區所屬
海拔段]]="&gt;2500m","5月,6月","4月,6月"))</f>
        <v>4月,6月</v>
      </c>
      <c r="I173" s="184">
        <v>243603</v>
      </c>
      <c r="J173" s="184">
        <v>2628215</v>
      </c>
      <c r="K173" s="185">
        <v>120.937242</v>
      </c>
      <c r="L173" s="186">
        <v>23.757916999999999</v>
      </c>
      <c r="M173" s="155"/>
    </row>
    <row r="174" spans="1:13">
      <c r="A174" s="151" t="s">
        <v>2702</v>
      </c>
      <c r="B174" s="151"/>
      <c r="C174" s="183" t="s">
        <v>423</v>
      </c>
      <c r="D174" s="183" t="s">
        <v>461</v>
      </c>
      <c r="E174" s="183" t="s">
        <v>4224</v>
      </c>
      <c r="F174" s="183" t="s">
        <v>486</v>
      </c>
      <c r="G174" s="176" t="s">
        <v>4073</v>
      </c>
      <c r="H174" s="155" t="str">
        <f>IF(表格2[[#This Row],[樣區所屬
海拔段]]="&lt;1000m","3月,5月", IF(表格2[[#This Row],[樣區所屬
海拔段]]="&gt;2500m","5月,6月","4月,6月"))</f>
        <v>4月,6月</v>
      </c>
      <c r="I174" s="184">
        <v>243758</v>
      </c>
      <c r="J174" s="184">
        <v>2626277</v>
      </c>
      <c r="K174" s="185">
        <v>120.938771</v>
      </c>
      <c r="L174" s="186">
        <v>23.740417999999998</v>
      </c>
      <c r="M174" s="155"/>
    </row>
    <row r="175" spans="1:13">
      <c r="A175" s="151" t="s">
        <v>4225</v>
      </c>
      <c r="B175" s="151"/>
      <c r="C175" s="183" t="s">
        <v>423</v>
      </c>
      <c r="D175" s="183" t="s">
        <v>461</v>
      </c>
      <c r="E175" s="183" t="s">
        <v>4226</v>
      </c>
      <c r="F175" s="183" t="s">
        <v>489</v>
      </c>
      <c r="G175" s="176" t="s">
        <v>4063</v>
      </c>
      <c r="H175" s="155" t="str">
        <f>IF(表格2[[#This Row],[樣區所屬
海拔段]]="&lt;1000m","3月,5月", IF(表格2[[#This Row],[樣區所屬
海拔段]]="&gt;2500m","5月,6月","4月,6月"))</f>
        <v>3月,5月</v>
      </c>
      <c r="I175" s="187">
        <v>241211</v>
      </c>
      <c r="J175" s="187">
        <v>2635432</v>
      </c>
      <c r="K175" s="185">
        <v>120.913732</v>
      </c>
      <c r="L175" s="186">
        <v>23.823073999999998</v>
      </c>
      <c r="M175" s="155"/>
    </row>
    <row r="176" spans="1:13">
      <c r="A176" s="151" t="s">
        <v>4227</v>
      </c>
      <c r="B176" s="151"/>
      <c r="C176" s="183" t="s">
        <v>423</v>
      </c>
      <c r="D176" s="183" t="s">
        <v>461</v>
      </c>
      <c r="E176" s="183" t="s">
        <v>4228</v>
      </c>
      <c r="F176" s="183" t="s">
        <v>492</v>
      </c>
      <c r="G176" s="176" t="s">
        <v>4073</v>
      </c>
      <c r="H176" s="155" t="str">
        <f>IF(表格2[[#This Row],[樣區所屬
海拔段]]="&lt;1000m","3月,5月", IF(表格2[[#This Row],[樣區所屬
海拔段]]="&gt;2500m","5月,6月","4月,6月"))</f>
        <v>4月,6月</v>
      </c>
      <c r="I176" s="184">
        <v>248082</v>
      </c>
      <c r="J176" s="184">
        <v>2629711</v>
      </c>
      <c r="K176" s="185">
        <v>120.98118100000001</v>
      </c>
      <c r="L176" s="186">
        <v>23.771438</v>
      </c>
      <c r="M176" s="155"/>
    </row>
    <row r="177" spans="1:13">
      <c r="A177" s="151" t="s">
        <v>4227</v>
      </c>
      <c r="B177" s="151"/>
      <c r="C177" s="183" t="s">
        <v>423</v>
      </c>
      <c r="D177" s="183" t="s">
        <v>461</v>
      </c>
      <c r="E177" s="183" t="s">
        <v>4229</v>
      </c>
      <c r="F177" s="183" t="s">
        <v>495</v>
      </c>
      <c r="G177" s="176" t="s">
        <v>4063</v>
      </c>
      <c r="H177" s="155" t="str">
        <f>IF(表格2[[#This Row],[樣區所屬
海拔段]]="&lt;1000m","3月,5月", IF(表格2[[#This Row],[樣區所屬
海拔段]]="&gt;2500m","5月,6月","4月,6月"))</f>
        <v>3月,5月</v>
      </c>
      <c r="I177" s="187">
        <v>239598</v>
      </c>
      <c r="J177" s="187">
        <v>2628147</v>
      </c>
      <c r="K177" s="185">
        <v>120.89795100000001</v>
      </c>
      <c r="L177" s="186">
        <v>23.757282</v>
      </c>
      <c r="M177" s="155"/>
    </row>
    <row r="178" spans="1:13">
      <c r="A178" s="162" t="s">
        <v>4143</v>
      </c>
      <c r="B178" s="147" t="s">
        <v>4144</v>
      </c>
      <c r="C178" s="188" t="s">
        <v>423</v>
      </c>
      <c r="D178" s="188" t="s">
        <v>557</v>
      </c>
      <c r="E178" s="188" t="s">
        <v>4230</v>
      </c>
      <c r="F178" s="188" t="s">
        <v>4231</v>
      </c>
      <c r="G178" s="163" t="s">
        <v>4073</v>
      </c>
      <c r="H178" s="144" t="str">
        <f>IF(表格2[[#This Row],[樣區所屬
海拔段]]="&lt;1000m","3月,5月", IF(表格2[[#This Row],[樣區所屬
海拔段]]="&gt;2500m","5月,6月","4月,6月"))</f>
        <v>4月,6月</v>
      </c>
      <c r="I178" s="189">
        <v>246784</v>
      </c>
      <c r="J178" s="189">
        <v>2625036</v>
      </c>
      <c r="K178" s="167">
        <v>120.968456</v>
      </c>
      <c r="L178" s="190">
        <v>23.729220999999999</v>
      </c>
      <c r="M178" s="146" t="s">
        <v>4232</v>
      </c>
    </row>
    <row r="179" spans="1:13">
      <c r="A179" s="162" t="s">
        <v>4143</v>
      </c>
      <c r="B179" s="147" t="s">
        <v>4144</v>
      </c>
      <c r="C179" s="188" t="s">
        <v>423</v>
      </c>
      <c r="D179" s="188" t="s">
        <v>557</v>
      </c>
      <c r="E179" s="188" t="s">
        <v>4233</v>
      </c>
      <c r="F179" s="188" t="s">
        <v>4234</v>
      </c>
      <c r="G179" s="163" t="s">
        <v>4073</v>
      </c>
      <c r="H179" s="144" t="str">
        <f>IF(表格2[[#This Row],[樣區所屬
海拔段]]="&lt;1000m","3月,5月", IF(表格2[[#This Row],[樣區所屬
海拔段]]="&gt;2500m","5月,6月","4月,6月"))</f>
        <v>4月,6月</v>
      </c>
      <c r="I179" s="189">
        <v>244784</v>
      </c>
      <c r="J179" s="189">
        <v>2623036</v>
      </c>
      <c r="K179" s="167">
        <v>120.948846</v>
      </c>
      <c r="L179" s="190">
        <v>23.711155999999999</v>
      </c>
      <c r="M179" s="146" t="s">
        <v>4232</v>
      </c>
    </row>
    <row r="180" spans="1:13">
      <c r="A180" s="162" t="s">
        <v>4143</v>
      </c>
      <c r="B180" s="147" t="s">
        <v>4144</v>
      </c>
      <c r="C180" s="188" t="s">
        <v>423</v>
      </c>
      <c r="D180" s="188" t="s">
        <v>557</v>
      </c>
      <c r="E180" s="188" t="s">
        <v>4235</v>
      </c>
      <c r="F180" s="188" t="s">
        <v>4236</v>
      </c>
      <c r="G180" s="191" t="s">
        <v>4112</v>
      </c>
      <c r="H180" s="144" t="str">
        <f>IF(表格2[[#This Row],[樣區所屬
海拔段]]="&lt;1000m","3月,5月", IF(表格2[[#This Row],[樣區所屬
海拔段]]="&gt;2500m","5月,6月","4月,6月"))</f>
        <v>5月,6月</v>
      </c>
      <c r="I180" s="189">
        <v>245784</v>
      </c>
      <c r="J180" s="189">
        <v>2621036</v>
      </c>
      <c r="K180" s="167">
        <v>120.958659</v>
      </c>
      <c r="L180" s="190">
        <v>23.693099</v>
      </c>
      <c r="M180" s="146" t="s">
        <v>4232</v>
      </c>
    </row>
    <row r="181" spans="1:13">
      <c r="A181" s="151" t="s">
        <v>4227</v>
      </c>
      <c r="B181" s="151"/>
      <c r="C181" s="183" t="s">
        <v>423</v>
      </c>
      <c r="D181" s="183" t="s">
        <v>557</v>
      </c>
      <c r="E181" s="183" t="s">
        <v>562</v>
      </c>
      <c r="F181" s="183" t="s">
        <v>561</v>
      </c>
      <c r="G181" s="161" t="s">
        <v>4073</v>
      </c>
      <c r="H181" s="155" t="str">
        <f>IF(表格2[[#This Row],[樣區所屬
海拔段]]="&lt;1000m","3月,5月", IF(表格2[[#This Row],[樣區所屬
海拔段]]="&gt;2500m","5月,6月","4月,6月"))</f>
        <v>4月,6月</v>
      </c>
      <c r="I181" s="184">
        <v>234786</v>
      </c>
      <c r="J181" s="184">
        <v>2640038</v>
      </c>
      <c r="K181" s="157">
        <v>120.85062000000001</v>
      </c>
      <c r="L181" s="192">
        <v>23.864616999999999</v>
      </c>
      <c r="M181" s="155"/>
    </row>
    <row r="182" spans="1:13">
      <c r="A182" s="151" t="s">
        <v>4227</v>
      </c>
      <c r="B182" s="151"/>
      <c r="C182" s="183" t="s">
        <v>423</v>
      </c>
      <c r="D182" s="183" t="s">
        <v>557</v>
      </c>
      <c r="E182" s="183" t="s">
        <v>4237</v>
      </c>
      <c r="F182" s="183" t="s">
        <v>570</v>
      </c>
      <c r="G182" s="161" t="s">
        <v>4073</v>
      </c>
      <c r="H182" s="155" t="str">
        <f>IF(表格2[[#This Row],[樣區所屬
海拔段]]="&lt;1000m","3月,5月", IF(表格2[[#This Row],[樣區所屬
海拔段]]="&gt;2500m","5月,6月","4月,6月"))</f>
        <v>4月,6月</v>
      </c>
      <c r="I182" s="184">
        <v>237784</v>
      </c>
      <c r="J182" s="184">
        <v>2628036</v>
      </c>
      <c r="K182" s="157">
        <v>120.880156</v>
      </c>
      <c r="L182" s="192">
        <v>23.756267000000001</v>
      </c>
      <c r="M182" s="155"/>
    </row>
    <row r="183" spans="1:13">
      <c r="A183" s="151" t="s">
        <v>4227</v>
      </c>
      <c r="B183" s="151"/>
      <c r="C183" s="183" t="s">
        <v>423</v>
      </c>
      <c r="D183" s="183" t="s">
        <v>557</v>
      </c>
      <c r="E183" s="183" t="s">
        <v>4238</v>
      </c>
      <c r="F183" s="183" t="s">
        <v>579</v>
      </c>
      <c r="G183" s="176" t="s">
        <v>4063</v>
      </c>
      <c r="H183" s="155" t="str">
        <f>IF(表格2[[#This Row],[樣區所屬
海拔段]]="&lt;1000m","3月,5月", IF(表格2[[#This Row],[樣區所屬
海拔段]]="&gt;2500m","5月,6月","4月,6月"))</f>
        <v>3月,5月</v>
      </c>
      <c r="I183" s="184">
        <v>238686</v>
      </c>
      <c r="J183" s="184">
        <v>2639636</v>
      </c>
      <c r="K183" s="157">
        <v>120.88891599999999</v>
      </c>
      <c r="L183" s="192">
        <v>23.861018999999999</v>
      </c>
      <c r="M183" s="155"/>
    </row>
    <row r="184" spans="1:13">
      <c r="A184" s="151" t="s">
        <v>4227</v>
      </c>
      <c r="B184" s="151"/>
      <c r="C184" s="183" t="s">
        <v>423</v>
      </c>
      <c r="D184" s="183" t="s">
        <v>557</v>
      </c>
      <c r="E184" s="183" t="s">
        <v>583</v>
      </c>
      <c r="F184" s="183" t="s">
        <v>582</v>
      </c>
      <c r="G184" s="176" t="s">
        <v>4063</v>
      </c>
      <c r="H184" s="155" t="str">
        <f>IF(表格2[[#This Row],[樣區所屬
海拔段]]="&lt;1000m","3月,5月", IF(表格2[[#This Row],[樣區所屬
海拔段]]="&gt;2500m","5月,6月","4月,6月"))</f>
        <v>3月,5月</v>
      </c>
      <c r="I184" s="184">
        <v>235721</v>
      </c>
      <c r="J184" s="184">
        <v>2642502</v>
      </c>
      <c r="K184" s="157">
        <v>120.85977699999999</v>
      </c>
      <c r="L184" s="192">
        <v>23.886875</v>
      </c>
      <c r="M184" s="155"/>
    </row>
    <row r="185" spans="1:13">
      <c r="A185" s="151" t="s">
        <v>4227</v>
      </c>
      <c r="B185" s="151"/>
      <c r="C185" s="183" t="s">
        <v>423</v>
      </c>
      <c r="D185" s="183" t="s">
        <v>557</v>
      </c>
      <c r="E185" s="183" t="s">
        <v>585</v>
      </c>
      <c r="F185" s="183" t="s">
        <v>4239</v>
      </c>
      <c r="G185" s="161" t="s">
        <v>4073</v>
      </c>
      <c r="H185" s="155" t="str">
        <f>IF(表格2[[#This Row],[樣區所屬
海拔段]]="&lt;1000m","3月,5月", IF(表格2[[#This Row],[樣區所屬
海拔段]]="&gt;2500m","5月,6月","4月,6月"))</f>
        <v>4月,6月</v>
      </c>
      <c r="I185" s="184">
        <v>240002</v>
      </c>
      <c r="J185" s="184">
        <v>2624447</v>
      </c>
      <c r="K185" s="157">
        <v>120.90194</v>
      </c>
      <c r="L185" s="192">
        <v>23.723873999999999</v>
      </c>
      <c r="M185" s="155"/>
    </row>
    <row r="186" spans="1:13">
      <c r="A186" s="151" t="s">
        <v>4227</v>
      </c>
      <c r="B186" s="151"/>
      <c r="C186" s="183" t="s">
        <v>423</v>
      </c>
      <c r="D186" s="183" t="s">
        <v>557</v>
      </c>
      <c r="E186" s="183" t="s">
        <v>587</v>
      </c>
      <c r="F186" s="183" t="s">
        <v>4240</v>
      </c>
      <c r="G186" s="161" t="s">
        <v>4073</v>
      </c>
      <c r="H186" s="155" t="str">
        <f>IF(表格2[[#This Row],[樣區所屬
海拔段]]="&lt;1000m","3月,5月", IF(表格2[[#This Row],[樣區所屬
海拔段]]="&gt;2500m","5月,6月","4月,6月"))</f>
        <v>4月,6月</v>
      </c>
      <c r="I186" s="184">
        <v>240312</v>
      </c>
      <c r="J186" s="184">
        <v>2614710</v>
      </c>
      <c r="K186" s="157">
        <v>120.905044</v>
      </c>
      <c r="L186" s="192">
        <v>23.635952</v>
      </c>
      <c r="M186" s="155"/>
    </row>
    <row r="187" spans="1:13">
      <c r="A187" s="151" t="s">
        <v>4227</v>
      </c>
      <c r="B187" s="151"/>
      <c r="C187" s="183" t="s">
        <v>423</v>
      </c>
      <c r="D187" s="183" t="s">
        <v>557</v>
      </c>
      <c r="E187" s="183" t="s">
        <v>590</v>
      </c>
      <c r="F187" s="183" t="s">
        <v>4241</v>
      </c>
      <c r="G187" s="161" t="s">
        <v>4073</v>
      </c>
      <c r="H187" s="155" t="str">
        <f>IF(表格2[[#This Row],[樣區所屬
海拔段]]="&lt;1000m","3月,5月", IF(表格2[[#This Row],[樣區所屬
海拔段]]="&gt;2500m","5月,6月","4月,6月"))</f>
        <v>4月,6月</v>
      </c>
      <c r="I187" s="184">
        <v>240194</v>
      </c>
      <c r="J187" s="184">
        <v>2609928</v>
      </c>
      <c r="K187" s="157">
        <v>120.903919</v>
      </c>
      <c r="L187" s="192">
        <v>23.592770000000002</v>
      </c>
      <c r="M187" s="155"/>
    </row>
    <row r="188" spans="1:13">
      <c r="A188" s="153" t="s">
        <v>2090</v>
      </c>
      <c r="B188" s="153"/>
      <c r="C188" s="183" t="s">
        <v>423</v>
      </c>
      <c r="D188" s="183" t="s">
        <v>557</v>
      </c>
      <c r="E188" s="183" t="s">
        <v>4242</v>
      </c>
      <c r="F188" s="183" t="s">
        <v>3255</v>
      </c>
      <c r="G188" s="176" t="s">
        <v>4073</v>
      </c>
      <c r="H188" s="155" t="str">
        <f>IF(表格2[[#This Row],[樣區所屬
海拔段]]="&lt;1000m","3月,5月", IF(表格2[[#This Row],[樣區所屬
海拔段]]="&gt;2500m","5月,6月","4月,6月"))</f>
        <v>4月,6月</v>
      </c>
      <c r="I188" s="193">
        <v>241026.487043</v>
      </c>
      <c r="J188" s="193">
        <v>2622422.5603089998</v>
      </c>
      <c r="K188" s="192">
        <v>120.912023</v>
      </c>
      <c r="L188" s="192">
        <v>23.705586</v>
      </c>
      <c r="M188" s="155"/>
    </row>
    <row r="189" spans="1:13">
      <c r="A189" s="153" t="s">
        <v>2090</v>
      </c>
      <c r="B189" s="153"/>
      <c r="C189" s="183" t="s">
        <v>423</v>
      </c>
      <c r="D189" s="183" t="s">
        <v>557</v>
      </c>
      <c r="E189" s="183" t="s">
        <v>4243</v>
      </c>
      <c r="F189" s="183" t="s">
        <v>3270</v>
      </c>
      <c r="G189" s="176" t="s">
        <v>4073</v>
      </c>
      <c r="H189" s="155" t="str">
        <f>IF(表格2[[#This Row],[樣區所屬
海拔段]]="&lt;1000m","3月,5月", IF(表格2[[#This Row],[樣區所屬
海拔段]]="&gt;2500m","5月,6月","4月,6月"))</f>
        <v>4月,6月</v>
      </c>
      <c r="I189" s="193">
        <v>241842.54731600001</v>
      </c>
      <c r="J189" s="193">
        <v>2622931.4973619999</v>
      </c>
      <c r="K189" s="192">
        <v>120.92000400000001</v>
      </c>
      <c r="L189" s="192">
        <v>23.710218999999999</v>
      </c>
      <c r="M189" s="155"/>
    </row>
    <row r="190" spans="1:13">
      <c r="A190" s="153" t="s">
        <v>2090</v>
      </c>
      <c r="B190" s="153"/>
      <c r="C190" s="183" t="s">
        <v>423</v>
      </c>
      <c r="D190" s="183" t="s">
        <v>557</v>
      </c>
      <c r="E190" s="183" t="s">
        <v>4244</v>
      </c>
      <c r="F190" s="183" t="s">
        <v>3271</v>
      </c>
      <c r="G190" s="176" t="s">
        <v>4073</v>
      </c>
      <c r="H190" s="155" t="str">
        <f>IF(表格2[[#This Row],[樣區所屬
海拔段]]="&lt;1000m","3月,5月", IF(表格2[[#This Row],[樣區所屬
海拔段]]="&gt;2500m","5月,6月","4月,6月"))</f>
        <v>4月,6月</v>
      </c>
      <c r="I190" s="193">
        <v>240058.44450499999</v>
      </c>
      <c r="J190" s="193">
        <v>2623430.9528609999</v>
      </c>
      <c r="K190" s="192">
        <v>120.902479</v>
      </c>
      <c r="L190" s="192">
        <v>23.714714000000001</v>
      </c>
      <c r="M190" s="155"/>
    </row>
    <row r="191" spans="1:13">
      <c r="A191" s="162" t="s">
        <v>4143</v>
      </c>
      <c r="B191" s="147" t="s">
        <v>4144</v>
      </c>
      <c r="C191" s="188" t="s">
        <v>423</v>
      </c>
      <c r="D191" s="188" t="s">
        <v>424</v>
      </c>
      <c r="E191" s="188" t="s">
        <v>429</v>
      </c>
      <c r="F191" s="188" t="s">
        <v>4245</v>
      </c>
      <c r="G191" s="163" t="s">
        <v>4073</v>
      </c>
      <c r="H191" s="144" t="str">
        <f>IF(表格2[[#This Row],[樣區所屬
海拔段]]="&lt;1000m","3月,5月", IF(表格2[[#This Row],[樣區所屬
海拔段]]="&gt;2500m","5月,6月","4月,6月"))</f>
        <v>4月,6月</v>
      </c>
      <c r="I191" s="189">
        <v>250786</v>
      </c>
      <c r="J191" s="189">
        <v>2662038</v>
      </c>
      <c r="K191" s="194">
        <v>121.007729</v>
      </c>
      <c r="L191" s="195">
        <v>24.063341000000001</v>
      </c>
      <c r="M191" s="144" t="s">
        <v>4232</v>
      </c>
    </row>
    <row r="192" spans="1:13">
      <c r="A192" s="151" t="s">
        <v>4227</v>
      </c>
      <c r="B192" s="151"/>
      <c r="C192" s="183" t="s">
        <v>423</v>
      </c>
      <c r="D192" s="183" t="s">
        <v>424</v>
      </c>
      <c r="E192" s="183" t="s">
        <v>426</v>
      </c>
      <c r="F192" s="183" t="s">
        <v>425</v>
      </c>
      <c r="G192" s="161" t="s">
        <v>4073</v>
      </c>
      <c r="H192" s="155" t="str">
        <f>IF(表格2[[#This Row],[樣區所屬
海拔段]]="&lt;1000m","3月,5月", IF(表格2[[#This Row],[樣區所屬
海拔段]]="&gt;2500m","5月,6月","4月,6月"))</f>
        <v>4月,6月</v>
      </c>
      <c r="I192" s="184">
        <v>240786</v>
      </c>
      <c r="J192" s="184">
        <v>2671038</v>
      </c>
      <c r="K192" s="185">
        <v>120.909336</v>
      </c>
      <c r="L192" s="186">
        <v>24.144579</v>
      </c>
      <c r="M192" s="155"/>
    </row>
    <row r="193" spans="1:13">
      <c r="A193" s="151" t="s">
        <v>4227</v>
      </c>
      <c r="B193" s="151"/>
      <c r="C193" s="183" t="s">
        <v>423</v>
      </c>
      <c r="D193" s="183" t="s">
        <v>424</v>
      </c>
      <c r="E193" s="183" t="s">
        <v>4246</v>
      </c>
      <c r="F193" s="183" t="s">
        <v>4247</v>
      </c>
      <c r="G193" s="176" t="s">
        <v>4063</v>
      </c>
      <c r="H193" s="155" t="str">
        <f>IF(表格2[[#This Row],[樣區所屬
海拔段]]="&lt;1000m","3月,5月", IF(表格2[[#This Row],[樣區所屬
海拔段]]="&gt;2500m","5月,6月","4月,6月"))</f>
        <v>3月,5月</v>
      </c>
      <c r="I193" s="184">
        <v>232483</v>
      </c>
      <c r="J193" s="184">
        <v>2658710</v>
      </c>
      <c r="K193" s="185">
        <v>120.82778500000001</v>
      </c>
      <c r="L193" s="186">
        <v>24.033194000000002</v>
      </c>
      <c r="M193" s="155"/>
    </row>
    <row r="194" spans="1:13">
      <c r="A194" s="151" t="s">
        <v>4227</v>
      </c>
      <c r="B194" s="151"/>
      <c r="C194" s="183" t="s">
        <v>423</v>
      </c>
      <c r="D194" s="183" t="s">
        <v>424</v>
      </c>
      <c r="E194" s="183" t="s">
        <v>4248</v>
      </c>
      <c r="F194" s="183" t="s">
        <v>434</v>
      </c>
      <c r="G194" s="176" t="s">
        <v>4063</v>
      </c>
      <c r="H194" s="155" t="str">
        <f>IF(表格2[[#This Row],[樣區所屬
海拔段]]="&lt;1000m","3月,5月", IF(表格2[[#This Row],[樣區所屬
海拔段]]="&gt;2500m","5月,6月","4月,6月"))</f>
        <v>3月,5月</v>
      </c>
      <c r="I194" s="184">
        <v>231656</v>
      </c>
      <c r="J194" s="184">
        <v>2668695</v>
      </c>
      <c r="K194" s="185">
        <v>120.81952800000001</v>
      </c>
      <c r="L194" s="186">
        <v>24.123343999999999</v>
      </c>
      <c r="M194" s="155"/>
    </row>
    <row r="195" spans="1:13">
      <c r="A195" s="151" t="s">
        <v>4227</v>
      </c>
      <c r="B195" s="151"/>
      <c r="C195" s="183" t="s">
        <v>423</v>
      </c>
      <c r="D195" s="183" t="s">
        <v>4249</v>
      </c>
      <c r="E195" s="183" t="s">
        <v>4250</v>
      </c>
      <c r="F195" s="183" t="s">
        <v>4251</v>
      </c>
      <c r="G195" s="176" t="s">
        <v>4063</v>
      </c>
      <c r="H195" s="155" t="str">
        <f>IF(表格2[[#This Row],[樣區所屬
海拔段]]="&lt;1000m","3月,5月", IF(表格2[[#This Row],[樣區所屬
海拔段]]="&gt;2500m","5月,6月","4月,6月"))</f>
        <v>3月,5月</v>
      </c>
      <c r="I195" s="184">
        <v>230082</v>
      </c>
      <c r="J195" s="184">
        <v>2660363</v>
      </c>
      <c r="K195" s="185">
        <v>120.804157</v>
      </c>
      <c r="L195" s="186">
        <v>24.048090999999999</v>
      </c>
      <c r="M195" s="155"/>
    </row>
    <row r="196" spans="1:13">
      <c r="A196" s="151" t="s">
        <v>4227</v>
      </c>
      <c r="B196" s="151"/>
      <c r="C196" s="183" t="s">
        <v>423</v>
      </c>
      <c r="D196" s="183" t="s">
        <v>424</v>
      </c>
      <c r="E196" s="183" t="s">
        <v>4252</v>
      </c>
      <c r="F196" s="183" t="s">
        <v>4253</v>
      </c>
      <c r="G196" s="176" t="s">
        <v>4063</v>
      </c>
      <c r="H196" s="155" t="str">
        <f>IF(表格2[[#This Row],[樣區所屬
海拔段]]="&lt;1000m","3月,5月", IF(表格2[[#This Row],[樣區所屬
海拔段]]="&gt;2500m","5月,6月","4月,6月"))</f>
        <v>3月,5月</v>
      </c>
      <c r="I196" s="184">
        <v>227275</v>
      </c>
      <c r="J196" s="184">
        <v>2654244</v>
      </c>
      <c r="K196" s="185">
        <v>120.776653</v>
      </c>
      <c r="L196" s="186">
        <v>23.992802000000001</v>
      </c>
      <c r="M196" s="155"/>
    </row>
    <row r="197" spans="1:13">
      <c r="A197" s="151" t="s">
        <v>4227</v>
      </c>
      <c r="B197" s="151"/>
      <c r="C197" s="183" t="s">
        <v>423</v>
      </c>
      <c r="D197" s="183" t="s">
        <v>424</v>
      </c>
      <c r="E197" s="183" t="s">
        <v>4254</v>
      </c>
      <c r="F197" s="183" t="s">
        <v>444</v>
      </c>
      <c r="G197" s="176" t="s">
        <v>4063</v>
      </c>
      <c r="H197" s="155" t="str">
        <f>IF(表格2[[#This Row],[樣區所屬
海拔段]]="&lt;1000m","3月,5月", IF(表格2[[#This Row],[樣區所屬
海拔段]]="&gt;2500m","5月,6月","4月,6月"))</f>
        <v>3月,5月</v>
      </c>
      <c r="I197" s="184">
        <v>236032</v>
      </c>
      <c r="J197" s="184">
        <v>2654696</v>
      </c>
      <c r="K197" s="157">
        <v>120.862714</v>
      </c>
      <c r="L197" s="192">
        <v>23.996984999999999</v>
      </c>
      <c r="M197" s="155"/>
    </row>
    <row r="198" spans="1:13">
      <c r="A198" s="151" t="s">
        <v>4227</v>
      </c>
      <c r="B198" s="151"/>
      <c r="C198" s="183" t="s">
        <v>423</v>
      </c>
      <c r="D198" s="183" t="s">
        <v>424</v>
      </c>
      <c r="E198" s="183" t="s">
        <v>4255</v>
      </c>
      <c r="F198" s="183" t="s">
        <v>4256</v>
      </c>
      <c r="G198" s="176" t="s">
        <v>4063</v>
      </c>
      <c r="H198" s="155" t="str">
        <f>IF(表格2[[#This Row],[樣區所屬
海拔段]]="&lt;1000m","3月,5月", IF(表格2[[#This Row],[樣區所屬
海拔段]]="&gt;2500m","5月,6月","4月,6月"))</f>
        <v>3月,5月</v>
      </c>
      <c r="I198" s="184">
        <v>243306</v>
      </c>
      <c r="J198" s="184">
        <v>2664708</v>
      </c>
      <c r="K198" s="157">
        <v>120.934161</v>
      </c>
      <c r="L198" s="192">
        <v>24.087436</v>
      </c>
      <c r="M198" s="155"/>
    </row>
    <row r="199" spans="1:13">
      <c r="A199" s="151" t="s">
        <v>4227</v>
      </c>
      <c r="B199" s="151"/>
      <c r="C199" s="183" t="s">
        <v>423</v>
      </c>
      <c r="D199" s="183" t="s">
        <v>424</v>
      </c>
      <c r="E199" s="183" t="s">
        <v>4257</v>
      </c>
      <c r="F199" s="183" t="s">
        <v>449</v>
      </c>
      <c r="G199" s="176" t="s">
        <v>4063</v>
      </c>
      <c r="H199" s="155" t="str">
        <f>IF(表格2[[#This Row],[樣區所屬
海拔段]]="&lt;1000m","3月,5月", IF(表格2[[#This Row],[樣區所屬
海拔段]]="&gt;2500m","5月,6月","4月,6月"))</f>
        <v>3月,5月</v>
      </c>
      <c r="I199" s="184">
        <v>243756</v>
      </c>
      <c r="J199" s="184">
        <v>2664939</v>
      </c>
      <c r="K199" s="157">
        <v>120.938586</v>
      </c>
      <c r="L199" s="192">
        <v>24.089523</v>
      </c>
      <c r="M199" s="155"/>
    </row>
    <row r="200" spans="1:13">
      <c r="A200" s="151" t="s">
        <v>4227</v>
      </c>
      <c r="B200" s="151"/>
      <c r="C200" s="183" t="s">
        <v>423</v>
      </c>
      <c r="D200" s="183" t="s">
        <v>424</v>
      </c>
      <c r="E200" s="183" t="s">
        <v>4258</v>
      </c>
      <c r="F200" s="183" t="s">
        <v>457</v>
      </c>
      <c r="G200" s="176" t="s">
        <v>4073</v>
      </c>
      <c r="H200" s="155" t="str">
        <f>IF(表格2[[#This Row],[樣區所屬
海拔段]]="&lt;1000m","3月,5月", IF(表格2[[#This Row],[樣區所屬
海拔段]]="&gt;2500m","5月,6月","4月,6月"))</f>
        <v>4月,6月</v>
      </c>
      <c r="I200" s="184">
        <v>243362</v>
      </c>
      <c r="J200" s="184">
        <v>2668089</v>
      </c>
      <c r="K200" s="157">
        <v>120.934697</v>
      </c>
      <c r="L200" s="192">
        <v>24.117964000000001</v>
      </c>
      <c r="M200" s="155"/>
    </row>
    <row r="201" spans="1:13">
      <c r="A201" s="151" t="s">
        <v>4227</v>
      </c>
      <c r="B201" s="151"/>
      <c r="C201" s="183" t="s">
        <v>423</v>
      </c>
      <c r="D201" s="183" t="s">
        <v>424</v>
      </c>
      <c r="E201" s="183" t="s">
        <v>4576</v>
      </c>
      <c r="F201" s="183" t="s">
        <v>4578</v>
      </c>
      <c r="G201" s="176" t="s">
        <v>4073</v>
      </c>
      <c r="H201" s="155" t="str">
        <f>IF(表格2[[#This Row],[樣區所屬
海拔段]]="&lt;1000m","3月,5月", IF(表格2[[#This Row],[樣區所屬
海拔段]]="&gt;2500m","5月,6月","4月,6月"))</f>
        <v>4月,6月</v>
      </c>
      <c r="I201" s="196">
        <v>253416.327101</v>
      </c>
      <c r="J201" s="196">
        <v>2664193.4467270002</v>
      </c>
      <c r="K201" s="157">
        <v>121.033562</v>
      </c>
      <c r="L201" s="192">
        <v>24.08278</v>
      </c>
      <c r="M201" s="155"/>
    </row>
    <row r="202" spans="1:13">
      <c r="A202" s="151" t="s">
        <v>4227</v>
      </c>
      <c r="B202" s="151"/>
      <c r="C202" s="183" t="s">
        <v>423</v>
      </c>
      <c r="D202" s="183" t="s">
        <v>499</v>
      </c>
      <c r="E202" s="183" t="s">
        <v>4259</v>
      </c>
      <c r="F202" s="183" t="s">
        <v>500</v>
      </c>
      <c r="G202" s="176" t="s">
        <v>4063</v>
      </c>
      <c r="H202" s="155" t="str">
        <f>IF(表格2[[#This Row],[樣區所屬
海拔段]]="&lt;1000m","3月,5月", IF(表格2[[#This Row],[樣區所屬
海拔段]]="&gt;2500m","5月,6月","4月,6月"))</f>
        <v>3月,5月</v>
      </c>
      <c r="I202" s="184">
        <v>214044</v>
      </c>
      <c r="J202" s="184">
        <v>2627329</v>
      </c>
      <c r="K202" s="157">
        <v>120.64727600000001</v>
      </c>
      <c r="L202" s="192">
        <v>23.749527</v>
      </c>
      <c r="M202" s="155"/>
    </row>
    <row r="203" spans="1:13">
      <c r="A203" s="151" t="s">
        <v>4227</v>
      </c>
      <c r="B203" s="151"/>
      <c r="C203" s="160" t="s">
        <v>423</v>
      </c>
      <c r="D203" s="160" t="s">
        <v>499</v>
      </c>
      <c r="E203" s="160" t="s">
        <v>4260</v>
      </c>
      <c r="F203" s="160" t="s">
        <v>4261</v>
      </c>
      <c r="G203" s="176" t="s">
        <v>4063</v>
      </c>
      <c r="H203" s="155" t="str">
        <f>IF(表格2[[#This Row],[樣區所屬
海拔段]]="&lt;1000m","3月,5月", IF(表格2[[#This Row],[樣區所屬
海拔段]]="&gt;2500m","5月,6月","4月,6月"))</f>
        <v>3月,5月</v>
      </c>
      <c r="I203" s="197">
        <v>218813</v>
      </c>
      <c r="J203" s="197">
        <v>2609237</v>
      </c>
      <c r="K203" s="157">
        <v>120.69443800000001</v>
      </c>
      <c r="L203" s="192">
        <v>23.586258999999998</v>
      </c>
      <c r="M203" s="155"/>
    </row>
    <row r="204" spans="1:13">
      <c r="A204" s="151" t="s">
        <v>4227</v>
      </c>
      <c r="B204" s="151"/>
      <c r="C204" s="183" t="s">
        <v>423</v>
      </c>
      <c r="D204" s="183" t="s">
        <v>499</v>
      </c>
      <c r="E204" s="183" t="s">
        <v>4262</v>
      </c>
      <c r="F204" s="183" t="s">
        <v>509</v>
      </c>
      <c r="G204" s="176" t="s">
        <v>4063</v>
      </c>
      <c r="H204" s="155" t="str">
        <f>IF(表格2[[#This Row],[樣區所屬
海拔段]]="&lt;1000m","3月,5月", IF(表格2[[#This Row],[樣區所屬
海拔段]]="&gt;2500m","5月,6月","4月,6月"))</f>
        <v>3月,5月</v>
      </c>
      <c r="I204" s="184">
        <v>212127</v>
      </c>
      <c r="J204" s="184">
        <v>2628516</v>
      </c>
      <c r="K204" s="157">
        <v>120.62844</v>
      </c>
      <c r="L204" s="192">
        <v>23.760200999999999</v>
      </c>
      <c r="M204" s="155"/>
    </row>
    <row r="205" spans="1:13">
      <c r="A205" s="151" t="s">
        <v>4227</v>
      </c>
      <c r="B205" s="151"/>
      <c r="C205" s="183" t="s">
        <v>423</v>
      </c>
      <c r="D205" s="183" t="s">
        <v>499</v>
      </c>
      <c r="E205" s="183" t="s">
        <v>4263</v>
      </c>
      <c r="F205" s="183" t="s">
        <v>4264</v>
      </c>
      <c r="G205" s="176" t="s">
        <v>4063</v>
      </c>
      <c r="H205" s="155" t="str">
        <f>IF(表格2[[#This Row],[樣區所屬
海拔段]]="&lt;1000m","3月,5月", IF(表格2[[#This Row],[樣區所屬
海拔段]]="&gt;2500m","5月,6月","4月,6月"))</f>
        <v>3月,5月</v>
      </c>
      <c r="I205" s="184">
        <v>211118</v>
      </c>
      <c r="J205" s="184">
        <v>2620606</v>
      </c>
      <c r="K205" s="192">
        <v>120.61874899999999</v>
      </c>
      <c r="L205" s="192">
        <v>23.688752000000001</v>
      </c>
      <c r="M205" s="155"/>
    </row>
    <row r="206" spans="1:13">
      <c r="A206" s="151" t="s">
        <v>4227</v>
      </c>
      <c r="B206" s="151"/>
      <c r="C206" s="183" t="s">
        <v>423</v>
      </c>
      <c r="D206" s="183" t="s">
        <v>499</v>
      </c>
      <c r="E206" s="183" t="s">
        <v>4265</v>
      </c>
      <c r="F206" s="183" t="s">
        <v>4266</v>
      </c>
      <c r="G206" s="176" t="s">
        <v>4063</v>
      </c>
      <c r="H206" s="155" t="str">
        <f>IF(表格2[[#This Row],[樣區所屬
海拔段]]="&lt;1000m","3月,5月", IF(表格2[[#This Row],[樣區所屬
海拔段]]="&gt;2500m","5月,6月","4月,6月"))</f>
        <v>3月,5月</v>
      </c>
      <c r="I206" s="184">
        <v>215778</v>
      </c>
      <c r="J206" s="184">
        <v>2616463</v>
      </c>
      <c r="K206" s="157">
        <v>120.664537</v>
      </c>
      <c r="L206" s="192">
        <v>23.651447999999998</v>
      </c>
      <c r="M206" s="155"/>
    </row>
    <row r="207" spans="1:13">
      <c r="A207" s="151" t="s">
        <v>4227</v>
      </c>
      <c r="B207" s="151"/>
      <c r="C207" s="183" t="s">
        <v>423</v>
      </c>
      <c r="D207" s="183" t="s">
        <v>499</v>
      </c>
      <c r="E207" s="183" t="s">
        <v>4267</v>
      </c>
      <c r="F207" s="183" t="s">
        <v>4268</v>
      </c>
      <c r="G207" s="176" t="s">
        <v>4063</v>
      </c>
      <c r="H207" s="155" t="str">
        <f>IF(表格2[[#This Row],[樣區所屬
海拔段]]="&lt;1000m","3月,5月", IF(表格2[[#This Row],[樣區所屬
海拔段]]="&gt;2500m","5月,6月","4月,6月"))</f>
        <v>3月,5月</v>
      </c>
      <c r="I207" s="184">
        <v>225364</v>
      </c>
      <c r="J207" s="184">
        <v>2624779</v>
      </c>
      <c r="K207" s="157">
        <v>120.758365</v>
      </c>
      <c r="L207" s="192">
        <v>23.726714999999999</v>
      </c>
      <c r="M207" s="155"/>
    </row>
    <row r="208" spans="1:13">
      <c r="A208" s="151" t="s">
        <v>4227</v>
      </c>
      <c r="B208" s="151"/>
      <c r="C208" s="183" t="s">
        <v>423</v>
      </c>
      <c r="D208" s="183" t="s">
        <v>499</v>
      </c>
      <c r="E208" s="183" t="s">
        <v>4269</v>
      </c>
      <c r="F208" s="183" t="s">
        <v>4270</v>
      </c>
      <c r="G208" s="161" t="s">
        <v>4073</v>
      </c>
      <c r="H208" s="155" t="str">
        <f>IF(表格2[[#This Row],[樣區所屬
海拔段]]="&lt;1000m","3月,5月", IF(表格2[[#This Row],[樣區所屬
海拔段]]="&gt;2500m","5月,6月","4月,6月"))</f>
        <v>4月,6月</v>
      </c>
      <c r="I208" s="184">
        <v>228743</v>
      </c>
      <c r="J208" s="184">
        <v>2615137</v>
      </c>
      <c r="K208" s="157">
        <v>120.791645</v>
      </c>
      <c r="L208" s="192">
        <v>23.639697000000002</v>
      </c>
      <c r="M208" s="155"/>
    </row>
    <row r="209" spans="1:13">
      <c r="A209" s="151" t="s">
        <v>4227</v>
      </c>
      <c r="B209" s="151"/>
      <c r="C209" s="183" t="s">
        <v>423</v>
      </c>
      <c r="D209" s="183" t="s">
        <v>499</v>
      </c>
      <c r="E209" s="183" t="s">
        <v>4271</v>
      </c>
      <c r="F209" s="183" t="s">
        <v>4272</v>
      </c>
      <c r="G209" s="176" t="s">
        <v>4063</v>
      </c>
      <c r="H209" s="155" t="str">
        <f>IF(表格2[[#This Row],[樣區所屬
海拔段]]="&lt;1000m","3月,5月", IF(表格2[[#This Row],[樣區所屬
海拔段]]="&gt;2500m","5月,6月","4月,6月"))</f>
        <v>3月,5月</v>
      </c>
      <c r="I209" s="184">
        <v>211502</v>
      </c>
      <c r="J209" s="184">
        <v>2635594</v>
      </c>
      <c r="K209" s="157">
        <v>120.622124</v>
      </c>
      <c r="L209" s="192">
        <v>23.824097999999999</v>
      </c>
      <c r="M209" s="155"/>
    </row>
    <row r="210" spans="1:13">
      <c r="A210" s="151" t="s">
        <v>4227</v>
      </c>
      <c r="B210" s="151"/>
      <c r="C210" s="183" t="s">
        <v>423</v>
      </c>
      <c r="D210" s="183" t="s">
        <v>499</v>
      </c>
      <c r="E210" s="183" t="s">
        <v>4273</v>
      </c>
      <c r="F210" s="183" t="s">
        <v>4274</v>
      </c>
      <c r="G210" s="176" t="s">
        <v>4063</v>
      </c>
      <c r="H210" s="155" t="str">
        <f>IF(表格2[[#This Row],[樣區所屬
海拔段]]="&lt;1000m","3月,5月", IF(表格2[[#This Row],[樣區所屬
海拔段]]="&gt;2500m","5月,6月","4月,6月"))</f>
        <v>3月,5月</v>
      </c>
      <c r="I210" s="184">
        <v>210454</v>
      </c>
      <c r="J210" s="184">
        <v>2638874</v>
      </c>
      <c r="K210" s="157">
        <v>120.611749</v>
      </c>
      <c r="L210" s="192">
        <v>23.85369</v>
      </c>
      <c r="M210" s="155"/>
    </row>
    <row r="211" spans="1:13">
      <c r="A211" s="151" t="s">
        <v>4227</v>
      </c>
      <c r="B211" s="151"/>
      <c r="C211" s="160" t="s">
        <v>423</v>
      </c>
      <c r="D211" s="160" t="s">
        <v>499</v>
      </c>
      <c r="E211" s="160" t="s">
        <v>4275</v>
      </c>
      <c r="F211" s="160" t="s">
        <v>4276</v>
      </c>
      <c r="G211" s="176" t="s">
        <v>4063</v>
      </c>
      <c r="H211" s="155" t="str">
        <f>IF(表格2[[#This Row],[樣區所屬
海拔段]]="&lt;1000m","3月,5月", IF(表格2[[#This Row],[樣區所屬
海拔段]]="&gt;2500m","5月,6月","4月,6月"))</f>
        <v>3月,5月</v>
      </c>
      <c r="I211" s="184">
        <v>210893</v>
      </c>
      <c r="J211" s="184">
        <v>2642223</v>
      </c>
      <c r="K211" s="157">
        <v>120.61597</v>
      </c>
      <c r="L211" s="192">
        <v>23.883939999999999</v>
      </c>
      <c r="M211" s="155"/>
    </row>
    <row r="212" spans="1:13">
      <c r="A212" s="147" t="s">
        <v>4143</v>
      </c>
      <c r="B212" s="147" t="s">
        <v>4144</v>
      </c>
      <c r="C212" s="182" t="s">
        <v>423</v>
      </c>
      <c r="D212" s="182" t="s">
        <v>592</v>
      </c>
      <c r="E212" s="182" t="s">
        <v>4277</v>
      </c>
      <c r="F212" s="182" t="s">
        <v>4278</v>
      </c>
      <c r="G212" s="163" t="s">
        <v>4073</v>
      </c>
      <c r="H212" s="144" t="str">
        <f>IF(表格2[[#This Row],[樣區所屬
海拔段]]="&lt;1000m","3月,5月", IF(表格2[[#This Row],[樣區所屬
海拔段]]="&gt;2500m","5月,6月","4月,6月"))</f>
        <v>4月,6月</v>
      </c>
      <c r="I212" s="198">
        <v>261786</v>
      </c>
      <c r="J212" s="198">
        <v>2645038</v>
      </c>
      <c r="K212" s="194">
        <v>121.115762</v>
      </c>
      <c r="L212" s="195">
        <v>23.909794000000002</v>
      </c>
      <c r="M212" s="144" t="s">
        <v>4279</v>
      </c>
    </row>
    <row r="213" spans="1:13">
      <c r="A213" s="151" t="s">
        <v>4227</v>
      </c>
      <c r="B213" s="151"/>
      <c r="C213" s="183" t="s">
        <v>423</v>
      </c>
      <c r="D213" s="183" t="s">
        <v>592</v>
      </c>
      <c r="E213" s="183" t="s">
        <v>594</v>
      </c>
      <c r="F213" s="183" t="s">
        <v>4280</v>
      </c>
      <c r="G213" s="176" t="s">
        <v>4063</v>
      </c>
      <c r="H213" s="155" t="str">
        <f>IF(表格2[[#This Row],[樣區所屬
海拔段]]="&lt;1000m","3月,5月", IF(表格2[[#This Row],[樣區所屬
海拔段]]="&gt;2500m","5月,6月","4月,6月"))</f>
        <v>3月,5月</v>
      </c>
      <c r="I213" s="184">
        <v>255786</v>
      </c>
      <c r="J213" s="184">
        <v>2642038</v>
      </c>
      <c r="K213" s="185">
        <v>121.05681800000001</v>
      </c>
      <c r="L213" s="186">
        <v>23.882738</v>
      </c>
      <c r="M213" s="155"/>
    </row>
    <row r="214" spans="1:13">
      <c r="A214" s="151" t="s">
        <v>4227</v>
      </c>
      <c r="B214" s="151"/>
      <c r="C214" s="183" t="s">
        <v>423</v>
      </c>
      <c r="D214" s="183" t="s">
        <v>592</v>
      </c>
      <c r="E214" s="183" t="s">
        <v>4281</v>
      </c>
      <c r="F214" s="183" t="s">
        <v>4282</v>
      </c>
      <c r="G214" s="176" t="s">
        <v>4073</v>
      </c>
      <c r="H214" s="155" t="str">
        <f>IF(表格2[[#This Row],[樣區所屬
海拔段]]="&lt;1000m","3月,5月", IF(表格2[[#This Row],[樣區所屬
海拔段]]="&gt;2500m","5月,6月","4月,6月"))</f>
        <v>4月,6月</v>
      </c>
      <c r="I214" s="184">
        <v>270212</v>
      </c>
      <c r="J214" s="184">
        <v>2667451</v>
      </c>
      <c r="K214" s="185">
        <v>121.198832</v>
      </c>
      <c r="L214" s="186">
        <v>24.112088</v>
      </c>
      <c r="M214" s="155"/>
    </row>
    <row r="215" spans="1:13">
      <c r="A215" s="151" t="s">
        <v>4227</v>
      </c>
      <c r="B215" s="151"/>
      <c r="C215" s="183" t="s">
        <v>423</v>
      </c>
      <c r="D215" s="183" t="s">
        <v>592</v>
      </c>
      <c r="E215" s="183" t="s">
        <v>4283</v>
      </c>
      <c r="F215" s="151" t="s">
        <v>601</v>
      </c>
      <c r="G215" s="176" t="s">
        <v>4073</v>
      </c>
      <c r="H215" s="155" t="str">
        <f>IF(表格2[[#This Row],[樣區所屬
海拔段]]="&lt;1000m","3月,5月", IF(表格2[[#This Row],[樣區所屬
海拔段]]="&gt;2500m","5月,6月","4月,6月"))</f>
        <v>4月,6月</v>
      </c>
      <c r="I215" s="196">
        <v>259863.63364300001</v>
      </c>
      <c r="J215" s="196">
        <v>2647938.721349</v>
      </c>
      <c r="K215" s="185">
        <v>121.09690399999999</v>
      </c>
      <c r="L215" s="186">
        <v>23.936017</v>
      </c>
      <c r="M215" s="155"/>
    </row>
    <row r="216" spans="1:13">
      <c r="A216" s="151" t="s">
        <v>4227</v>
      </c>
      <c r="B216" s="151"/>
      <c r="C216" s="183" t="s">
        <v>423</v>
      </c>
      <c r="D216" s="183" t="s">
        <v>592</v>
      </c>
      <c r="E216" s="183" t="s">
        <v>4284</v>
      </c>
      <c r="F216" s="183" t="s">
        <v>4285</v>
      </c>
      <c r="G216" s="176" t="s">
        <v>4073</v>
      </c>
      <c r="H216" s="155" t="str">
        <f>IF(表格2[[#This Row],[樣區所屬
海拔段]]="&lt;1000m","3月,5月", IF(表格2[[#This Row],[樣區所屬
海拔段]]="&gt;2500m","5月,6月","4月,6月"))</f>
        <v>4月,6月</v>
      </c>
      <c r="I216" s="184">
        <v>272764</v>
      </c>
      <c r="J216" s="184">
        <v>2660126</v>
      </c>
      <c r="K216" s="186">
        <v>121.223822</v>
      </c>
      <c r="L216" s="186">
        <v>24.045912999999999</v>
      </c>
      <c r="M216" s="155"/>
    </row>
    <row r="217" spans="1:13">
      <c r="A217" s="151" t="s">
        <v>4227</v>
      </c>
      <c r="B217" s="151"/>
      <c r="C217" s="183" t="s">
        <v>423</v>
      </c>
      <c r="D217" s="183" t="s">
        <v>592</v>
      </c>
      <c r="E217" s="183" t="s">
        <v>4286</v>
      </c>
      <c r="F217" s="183" t="s">
        <v>4287</v>
      </c>
      <c r="G217" s="176" t="s">
        <v>4073</v>
      </c>
      <c r="H217" s="155" t="str">
        <f>IF(表格2[[#This Row],[樣區所屬
海拔段]]="&lt;1000m","3月,5月", IF(表格2[[#This Row],[樣區所屬
海拔段]]="&gt;2500m","5月,6月","4月,6月"))</f>
        <v>4月,6月</v>
      </c>
      <c r="I217" s="184">
        <v>251568</v>
      </c>
      <c r="J217" s="184">
        <v>2644835</v>
      </c>
      <c r="K217" s="185">
        <v>121.015401</v>
      </c>
      <c r="L217" s="186">
        <v>23.908003999999998</v>
      </c>
      <c r="M217" s="155"/>
    </row>
    <row r="218" spans="1:13">
      <c r="A218" s="151" t="s">
        <v>4227</v>
      </c>
      <c r="B218" s="151"/>
      <c r="C218" s="183" t="s">
        <v>423</v>
      </c>
      <c r="D218" s="183" t="s">
        <v>592</v>
      </c>
      <c r="E218" s="183" t="s">
        <v>4288</v>
      </c>
      <c r="F218" s="183" t="s">
        <v>4289</v>
      </c>
      <c r="G218" s="176" t="s">
        <v>4063</v>
      </c>
      <c r="H218" s="155" t="str">
        <f>IF(表格2[[#This Row],[樣區所屬
海拔段]]="&lt;1000m","3月,5月", IF(表格2[[#This Row],[樣區所屬
海拔段]]="&gt;2500m","5月,6月","4月,6月"))</f>
        <v>3月,5月</v>
      </c>
      <c r="I218" s="184">
        <v>256727</v>
      </c>
      <c r="J218" s="184">
        <v>2645956</v>
      </c>
      <c r="K218" s="186">
        <v>121.06607700000001</v>
      </c>
      <c r="L218" s="186">
        <v>23.918113000000002</v>
      </c>
      <c r="M218" s="155"/>
    </row>
    <row r="219" spans="1:13">
      <c r="A219" s="199" t="s">
        <v>4290</v>
      </c>
      <c r="B219" s="200" t="s">
        <v>4227</v>
      </c>
      <c r="C219" s="152" t="s">
        <v>4291</v>
      </c>
      <c r="D219" s="199" t="s">
        <v>611</v>
      </c>
      <c r="E219" s="199" t="s">
        <v>4292</v>
      </c>
      <c r="F219" s="201" t="s">
        <v>3951</v>
      </c>
      <c r="G219" s="158" t="s">
        <v>4073</v>
      </c>
      <c r="H219" s="155" t="str">
        <f>IF(表格2[[#This Row],[樣區所屬
海拔段]]="&lt;1000m","3月,5月", IF(表格2[[#This Row],[樣區所屬
海拔段]]="&gt;2500m","5月,6月","4月,6月"))</f>
        <v>4月,6月</v>
      </c>
      <c r="I219" s="202">
        <v>224855</v>
      </c>
      <c r="J219" s="202">
        <v>2557470</v>
      </c>
      <c r="K219" s="203">
        <v>120.75449500000001</v>
      </c>
      <c r="L219" s="203">
        <v>23.118894999999998</v>
      </c>
      <c r="M219" s="204"/>
    </row>
    <row r="220" spans="1:13">
      <c r="A220" s="146" t="s">
        <v>4143</v>
      </c>
      <c r="B220" s="205" t="s">
        <v>4144</v>
      </c>
      <c r="C220" s="144" t="s">
        <v>610</v>
      </c>
      <c r="D220" s="147" t="s">
        <v>611</v>
      </c>
      <c r="E220" s="147" t="s">
        <v>4293</v>
      </c>
      <c r="F220" s="147" t="s">
        <v>4294</v>
      </c>
      <c r="G220" s="181" t="s">
        <v>4063</v>
      </c>
      <c r="H220" s="144" t="str">
        <f>IF(表格2[[#This Row],[樣區所屬
海拔段]]="&lt;1000m","3月,5月", IF(表格2[[#This Row],[樣區所屬
海拔段]]="&gt;2500m","5月,6月","4月,6月"))</f>
        <v>3月,5月</v>
      </c>
      <c r="I220" s="149">
        <v>221674</v>
      </c>
      <c r="J220" s="149">
        <v>2554256</v>
      </c>
      <c r="K220" s="148">
        <v>120.723499</v>
      </c>
      <c r="L220" s="148">
        <v>23.08982</v>
      </c>
      <c r="M220" s="144" t="s">
        <v>4295</v>
      </c>
    </row>
    <row r="221" spans="1:13">
      <c r="A221" s="146" t="s">
        <v>4143</v>
      </c>
      <c r="B221" s="205" t="s">
        <v>4144</v>
      </c>
      <c r="C221" s="144" t="s">
        <v>610</v>
      </c>
      <c r="D221" s="147" t="s">
        <v>611</v>
      </c>
      <c r="E221" s="147" t="s">
        <v>4296</v>
      </c>
      <c r="F221" s="147" t="s">
        <v>4297</v>
      </c>
      <c r="G221" s="163" t="s">
        <v>4073</v>
      </c>
      <c r="H221" s="144" t="str">
        <f>IF(表格2[[#This Row],[樣區所屬
海拔段]]="&lt;1000m","3月,5月", IF(表格2[[#This Row],[樣區所屬
海拔段]]="&gt;2500m","5月,6月","4月,6月"))</f>
        <v>4月,6月</v>
      </c>
      <c r="I221" s="149">
        <v>233786</v>
      </c>
      <c r="J221" s="149">
        <v>2561038</v>
      </c>
      <c r="K221" s="148">
        <v>120.841657</v>
      </c>
      <c r="L221" s="148">
        <v>23.151228</v>
      </c>
      <c r="M221" s="144" t="s">
        <v>4295</v>
      </c>
    </row>
    <row r="222" spans="1:13">
      <c r="A222" s="199" t="s">
        <v>4143</v>
      </c>
      <c r="B222" s="199" t="s">
        <v>4144</v>
      </c>
      <c r="C222" s="152" t="s">
        <v>4291</v>
      </c>
      <c r="D222" s="199" t="s">
        <v>611</v>
      </c>
      <c r="E222" s="199" t="s">
        <v>4298</v>
      </c>
      <c r="F222" s="199" t="s">
        <v>4299</v>
      </c>
      <c r="G222" s="161" t="s">
        <v>4073</v>
      </c>
      <c r="H222" s="155" t="str">
        <f>IF(表格2[[#This Row],[樣區所屬
海拔段]]="&lt;1000m","3月,5月", IF(表格2[[#This Row],[樣區所屬
海拔段]]="&gt;2500m","5月,6月","4月,6月"))</f>
        <v>4月,6月</v>
      </c>
      <c r="I222" s="156">
        <v>225786</v>
      </c>
      <c r="J222" s="156">
        <v>2559038</v>
      </c>
      <c r="K222" s="158">
        <v>120.76356199999999</v>
      </c>
      <c r="L222" s="158">
        <v>23.133068999999999</v>
      </c>
      <c r="M222" s="152"/>
    </row>
    <row r="223" spans="1:13">
      <c r="A223" s="146" t="s">
        <v>4143</v>
      </c>
      <c r="B223" s="205" t="s">
        <v>4144</v>
      </c>
      <c r="C223" s="144" t="s">
        <v>610</v>
      </c>
      <c r="D223" s="147" t="s">
        <v>611</v>
      </c>
      <c r="E223" s="147" t="s">
        <v>1136</v>
      </c>
      <c r="F223" s="147" t="s">
        <v>4300</v>
      </c>
      <c r="G223" s="163" t="s">
        <v>4073</v>
      </c>
      <c r="H223" s="144" t="str">
        <f>IF(表格2[[#This Row],[樣區所屬
海拔段]]="&lt;1000m","3月,5月", IF(表格2[[#This Row],[樣區所屬
海拔段]]="&gt;2500m","5月,6月","4月,6月"))</f>
        <v>4月,6月</v>
      </c>
      <c r="I223" s="149">
        <v>225786</v>
      </c>
      <c r="J223" s="149">
        <v>2550038</v>
      </c>
      <c r="K223" s="148">
        <v>120.763704</v>
      </c>
      <c r="L223" s="148">
        <v>23.051794000000001</v>
      </c>
      <c r="M223" s="144" t="s">
        <v>4295</v>
      </c>
    </row>
    <row r="224" spans="1:13">
      <c r="A224" s="199" t="s">
        <v>4227</v>
      </c>
      <c r="B224" s="199"/>
      <c r="C224" s="152" t="s">
        <v>4291</v>
      </c>
      <c r="D224" s="199" t="s">
        <v>611</v>
      </c>
      <c r="E224" s="199" t="s">
        <v>4301</v>
      </c>
      <c r="F224" s="199" t="s">
        <v>619</v>
      </c>
      <c r="G224" s="154" t="s">
        <v>4063</v>
      </c>
      <c r="H224" s="155" t="str">
        <f>IF(表格2[[#This Row],[樣區所屬
海拔段]]="&lt;1000m","3月,5月", IF(表格2[[#This Row],[樣區所屬
海拔段]]="&gt;2500m","5月,6月","4月,6月"))</f>
        <v>3月,5月</v>
      </c>
      <c r="I224" s="156">
        <v>212820</v>
      </c>
      <c r="J224" s="156">
        <v>2552349</v>
      </c>
      <c r="K224" s="158">
        <v>120.63712</v>
      </c>
      <c r="L224" s="158">
        <v>23.072424000000002</v>
      </c>
      <c r="M224" s="152"/>
    </row>
    <row r="225" spans="1:13">
      <c r="A225" s="199" t="s">
        <v>4227</v>
      </c>
      <c r="B225" s="199"/>
      <c r="C225" s="152" t="s">
        <v>4291</v>
      </c>
      <c r="D225" s="199" t="s">
        <v>611</v>
      </c>
      <c r="E225" s="199" t="s">
        <v>636</v>
      </c>
      <c r="F225" s="199" t="s">
        <v>635</v>
      </c>
      <c r="G225" s="154" t="s">
        <v>4063</v>
      </c>
      <c r="H225" s="155" t="str">
        <f>IF(表格2[[#This Row],[樣區所屬
海拔段]]="&lt;1000m","3月,5月", IF(表格2[[#This Row],[樣區所屬
海拔段]]="&gt;2500m","5月,6月","4月,6月"))</f>
        <v>3月,5月</v>
      </c>
      <c r="I225" s="156">
        <v>214334</v>
      </c>
      <c r="J225" s="156">
        <v>2536000</v>
      </c>
      <c r="K225" s="158">
        <v>120.652275</v>
      </c>
      <c r="L225" s="158">
        <v>22.924816</v>
      </c>
      <c r="M225" s="152"/>
    </row>
    <row r="226" spans="1:13">
      <c r="A226" s="199" t="s">
        <v>4227</v>
      </c>
      <c r="B226" s="199"/>
      <c r="C226" s="152" t="s">
        <v>4291</v>
      </c>
      <c r="D226" s="199" t="s">
        <v>611</v>
      </c>
      <c r="E226" s="199" t="s">
        <v>626</v>
      </c>
      <c r="F226" s="199" t="s">
        <v>625</v>
      </c>
      <c r="G226" s="154" t="s">
        <v>4063</v>
      </c>
      <c r="H226" s="155" t="str">
        <f>IF(表格2[[#This Row],[樣區所屬
海拔段]]="&lt;1000m","3月,5月", IF(表格2[[#This Row],[樣區所屬
海拔段]]="&gt;2500m","5月,6月","4月,6月"))</f>
        <v>3月,5月</v>
      </c>
      <c r="I226" s="156">
        <v>212975</v>
      </c>
      <c r="J226" s="156">
        <v>2538518</v>
      </c>
      <c r="K226" s="158">
        <v>120.638965</v>
      </c>
      <c r="L226" s="158">
        <v>22.947526</v>
      </c>
      <c r="M226" s="152"/>
    </row>
    <row r="227" spans="1:13">
      <c r="A227" s="199" t="s">
        <v>4227</v>
      </c>
      <c r="B227" s="199"/>
      <c r="C227" s="152" t="s">
        <v>4291</v>
      </c>
      <c r="D227" s="199" t="s">
        <v>611</v>
      </c>
      <c r="E227" s="199" t="s">
        <v>629</v>
      </c>
      <c r="F227" s="199" t="s">
        <v>628</v>
      </c>
      <c r="G227" s="154" t="s">
        <v>4063</v>
      </c>
      <c r="H227" s="155" t="str">
        <f>IF(表格2[[#This Row],[樣區所屬
海拔段]]="&lt;1000m","3月,5月", IF(表格2[[#This Row],[樣區所屬
海拔段]]="&gt;2500m","5月,6月","4月,6月"))</f>
        <v>3月,5月</v>
      </c>
      <c r="I227" s="156">
        <v>215604</v>
      </c>
      <c r="J227" s="156">
        <v>2552650</v>
      </c>
      <c r="K227" s="158">
        <v>120.66428500000001</v>
      </c>
      <c r="L227" s="158">
        <v>23.075202000000001</v>
      </c>
      <c r="M227" s="152"/>
    </row>
    <row r="228" spans="1:13">
      <c r="A228" s="199" t="s">
        <v>4227</v>
      </c>
      <c r="B228" s="199"/>
      <c r="C228" s="152" t="s">
        <v>4291</v>
      </c>
      <c r="D228" s="199" t="s">
        <v>611</v>
      </c>
      <c r="E228" s="199" t="s">
        <v>2588</v>
      </c>
      <c r="F228" s="199" t="s">
        <v>4302</v>
      </c>
      <c r="G228" s="158" t="s">
        <v>4073</v>
      </c>
      <c r="H228" s="155" t="str">
        <f>IF(表格2[[#This Row],[樣區所屬
海拔段]]="&lt;1000m","3月,5月", IF(表格2[[#This Row],[樣區所屬
海拔段]]="&gt;2500m","5月,6月","4月,6月"))</f>
        <v>4月,6月</v>
      </c>
      <c r="I228" s="156">
        <v>223816</v>
      </c>
      <c r="J228" s="156">
        <v>2556365</v>
      </c>
      <c r="K228" s="158">
        <v>120.744372</v>
      </c>
      <c r="L228" s="158">
        <v>23.108899999999998</v>
      </c>
      <c r="M228" s="152"/>
    </row>
    <row r="229" spans="1:13">
      <c r="A229" s="199" t="s">
        <v>4227</v>
      </c>
      <c r="B229" s="199"/>
      <c r="C229" s="152" t="s">
        <v>4291</v>
      </c>
      <c r="D229" s="199" t="s">
        <v>611</v>
      </c>
      <c r="E229" s="199" t="s">
        <v>623</v>
      </c>
      <c r="F229" s="199" t="s">
        <v>622</v>
      </c>
      <c r="G229" s="154" t="s">
        <v>4063</v>
      </c>
      <c r="H229" s="155" t="str">
        <f>IF(表格2[[#This Row],[樣區所屬
海拔段]]="&lt;1000m","3月,5月", IF(表格2[[#This Row],[樣區所屬
海拔段]]="&gt;2500m","5月,6月","4月,6月"))</f>
        <v>3月,5月</v>
      </c>
      <c r="I229" s="156">
        <v>223168</v>
      </c>
      <c r="J229" s="156">
        <v>2554810</v>
      </c>
      <c r="K229" s="158">
        <v>120.738073</v>
      </c>
      <c r="L229" s="158">
        <v>23.094847999999999</v>
      </c>
      <c r="M229" s="152"/>
    </row>
    <row r="230" spans="1:13">
      <c r="A230" s="199" t="s">
        <v>4227</v>
      </c>
      <c r="B230" s="199"/>
      <c r="C230" s="152" t="s">
        <v>4291</v>
      </c>
      <c r="D230" s="199" t="s">
        <v>611</v>
      </c>
      <c r="E230" s="199" t="s">
        <v>633</v>
      </c>
      <c r="F230" s="199" t="s">
        <v>632</v>
      </c>
      <c r="G230" s="154" t="s">
        <v>4063</v>
      </c>
      <c r="H230" s="155" t="str">
        <f>IF(表格2[[#This Row],[樣區所屬
海拔段]]="&lt;1000m","3月,5月", IF(表格2[[#This Row],[樣區所屬
海拔段]]="&gt;2500m","5月,6月","4月,6月"))</f>
        <v>3月,5月</v>
      </c>
      <c r="I230" s="156">
        <v>218652</v>
      </c>
      <c r="J230" s="156">
        <v>2553291</v>
      </c>
      <c r="K230" s="158">
        <v>120.69402100000001</v>
      </c>
      <c r="L230" s="158">
        <v>23.081050999999999</v>
      </c>
      <c r="M230" s="152"/>
    </row>
    <row r="231" spans="1:13">
      <c r="A231" s="199" t="s">
        <v>4227</v>
      </c>
      <c r="B231" s="199"/>
      <c r="C231" s="152" t="s">
        <v>4291</v>
      </c>
      <c r="D231" s="199" t="s">
        <v>611</v>
      </c>
      <c r="E231" s="199" t="s">
        <v>639</v>
      </c>
      <c r="F231" s="199" t="s">
        <v>638</v>
      </c>
      <c r="G231" s="154" t="s">
        <v>4063</v>
      </c>
      <c r="H231" s="155" t="str">
        <f>IF(表格2[[#This Row],[樣區所屬
海拔段]]="&lt;1000m","3月,5月", IF(表格2[[#This Row],[樣區所屬
海拔段]]="&gt;2500m","5月,6月","4月,6月"))</f>
        <v>3月,5月</v>
      </c>
      <c r="I231" s="156">
        <v>216694</v>
      </c>
      <c r="J231" s="156">
        <v>2549879</v>
      </c>
      <c r="K231" s="158">
        <v>120.674983</v>
      </c>
      <c r="L231" s="158">
        <v>23.050201000000001</v>
      </c>
      <c r="M231" s="152"/>
    </row>
    <row r="232" spans="1:13">
      <c r="A232" s="199" t="s">
        <v>4227</v>
      </c>
      <c r="B232" s="199"/>
      <c r="C232" s="152" t="s">
        <v>4291</v>
      </c>
      <c r="D232" s="199" t="s">
        <v>611</v>
      </c>
      <c r="E232" s="199" t="s">
        <v>617</v>
      </c>
      <c r="F232" s="199" t="s">
        <v>616</v>
      </c>
      <c r="G232" s="154" t="s">
        <v>4063</v>
      </c>
      <c r="H232" s="155" t="str">
        <f>IF(表格2[[#This Row],[樣區所屬
海拔段]]="&lt;1000m","3月,5月", IF(表格2[[#This Row],[樣區所屬
海拔段]]="&gt;2500m","5月,6月","4月,6月"))</f>
        <v>3月,5月</v>
      </c>
      <c r="I232" s="156">
        <v>217493</v>
      </c>
      <c r="J232" s="156">
        <v>2545845</v>
      </c>
      <c r="K232" s="158">
        <v>120.68286500000001</v>
      </c>
      <c r="L232" s="158">
        <v>23.013787000000001</v>
      </c>
      <c r="M232" s="152"/>
    </row>
    <row r="233" spans="1:13">
      <c r="A233" s="199" t="s">
        <v>4227</v>
      </c>
      <c r="B233" s="199"/>
      <c r="C233" s="152" t="s">
        <v>4291</v>
      </c>
      <c r="D233" s="199" t="s">
        <v>611</v>
      </c>
      <c r="E233" s="199" t="s">
        <v>641</v>
      </c>
      <c r="F233" s="199" t="s">
        <v>4303</v>
      </c>
      <c r="G233" s="158" t="s">
        <v>4073</v>
      </c>
      <c r="H233" s="155" t="str">
        <f>IF(表格2[[#This Row],[樣區所屬
海拔段]]="&lt;1000m","3月,5月", IF(表格2[[#This Row],[樣區所屬
海拔段]]="&gt;2500m","5月,6月","4月,6月"))</f>
        <v>4月,6月</v>
      </c>
      <c r="I233" s="156">
        <v>225360</v>
      </c>
      <c r="J233" s="156">
        <v>2552169</v>
      </c>
      <c r="K233" s="158">
        <v>120.759513</v>
      </c>
      <c r="L233" s="158">
        <v>23.071031999999999</v>
      </c>
      <c r="M233" s="152"/>
    </row>
    <row r="234" spans="1:13">
      <c r="A234" s="199" t="s">
        <v>4227</v>
      </c>
      <c r="B234" s="199"/>
      <c r="C234" s="152" t="s">
        <v>4291</v>
      </c>
      <c r="D234" s="199" t="s">
        <v>611</v>
      </c>
      <c r="E234" s="199" t="s">
        <v>613</v>
      </c>
      <c r="F234" s="199" t="s">
        <v>612</v>
      </c>
      <c r="G234" s="154" t="s">
        <v>4063</v>
      </c>
      <c r="H234" s="155" t="str">
        <f>IF(表格2[[#This Row],[樣區所屬
海拔段]]="&lt;1000m","3月,5月", IF(表格2[[#This Row],[樣區所屬
海拔段]]="&gt;2500m","5月,6月","4月,6月"))</f>
        <v>3月,5月</v>
      </c>
      <c r="I234" s="156">
        <v>214622</v>
      </c>
      <c r="J234" s="156">
        <v>2539913</v>
      </c>
      <c r="K234" s="158">
        <v>120.654993</v>
      </c>
      <c r="L234" s="158">
        <v>22.960159000000001</v>
      </c>
      <c r="M234" s="152"/>
    </row>
    <row r="235" spans="1:13">
      <c r="A235" s="199" t="s">
        <v>4227</v>
      </c>
      <c r="B235" s="199"/>
      <c r="C235" s="199" t="s">
        <v>610</v>
      </c>
      <c r="D235" s="199" t="s">
        <v>691</v>
      </c>
      <c r="E235" s="199" t="s">
        <v>4304</v>
      </c>
      <c r="F235" s="199" t="s">
        <v>717</v>
      </c>
      <c r="G235" s="158" t="s">
        <v>4063</v>
      </c>
      <c r="H235" s="155" t="str">
        <f>IF(表格2[[#This Row],[樣區所屬
海拔段]]="&lt;1000m","3月,5月", IF(表格2[[#This Row],[樣區所屬
海拔段]]="&gt;2500m","5月,6月","4月,6月"))</f>
        <v>3月,5月</v>
      </c>
      <c r="I235" s="156">
        <v>226786</v>
      </c>
      <c r="J235" s="156">
        <v>2442038</v>
      </c>
      <c r="K235" s="206">
        <v>120.77504999999999</v>
      </c>
      <c r="L235" s="206">
        <v>22.076440000000002</v>
      </c>
      <c r="M235" s="155"/>
    </row>
    <row r="236" spans="1:13">
      <c r="A236" s="199" t="s">
        <v>4227</v>
      </c>
      <c r="B236" s="199"/>
      <c r="C236" s="199" t="s">
        <v>610</v>
      </c>
      <c r="D236" s="199" t="s">
        <v>691</v>
      </c>
      <c r="E236" s="199" t="s">
        <v>4305</v>
      </c>
      <c r="F236" s="199" t="s">
        <v>4306</v>
      </c>
      <c r="G236" s="158" t="s">
        <v>4063</v>
      </c>
      <c r="H236" s="155" t="str">
        <f>IF(表格2[[#This Row],[樣區所屬
海拔段]]="&lt;1000m","3月,5月", IF(表格2[[#This Row],[樣區所屬
海拔段]]="&gt;2500m","5月,6月","4月,6月"))</f>
        <v>3月,5月</v>
      </c>
      <c r="I236" s="156">
        <v>232786</v>
      </c>
      <c r="J236" s="156">
        <v>2440038</v>
      </c>
      <c r="K236" s="206">
        <v>120.83320999999999</v>
      </c>
      <c r="L236" s="206">
        <v>22.058450000000001</v>
      </c>
      <c r="M236" s="155"/>
    </row>
    <row r="237" spans="1:13">
      <c r="A237" s="199" t="s">
        <v>4227</v>
      </c>
      <c r="B237" s="199"/>
      <c r="C237" s="199" t="s">
        <v>610</v>
      </c>
      <c r="D237" s="199" t="s">
        <v>691</v>
      </c>
      <c r="E237" s="199" t="s">
        <v>4307</v>
      </c>
      <c r="F237" s="153" t="s">
        <v>4308</v>
      </c>
      <c r="G237" s="184" t="s">
        <v>4063</v>
      </c>
      <c r="H237" s="155" t="str">
        <f>IF(表格2[[#This Row],[樣區所屬
海拔段]]="&lt;1000m","3月,5月", IF(表格2[[#This Row],[樣區所屬
海拔段]]="&gt;2500m","5月,6月","4月,6月"))</f>
        <v>3月,5月</v>
      </c>
      <c r="I237" s="156">
        <v>230037</v>
      </c>
      <c r="J237" s="158">
        <v>2428698</v>
      </c>
      <c r="K237" s="158">
        <v>120.80671700000001</v>
      </c>
      <c r="L237" s="184">
        <v>21.955998999999998</v>
      </c>
      <c r="M237" s="155"/>
    </row>
    <row r="238" spans="1:13">
      <c r="A238" s="199" t="s">
        <v>4227</v>
      </c>
      <c r="B238" s="199"/>
      <c r="C238" s="199" t="s">
        <v>610</v>
      </c>
      <c r="D238" s="199" t="s">
        <v>691</v>
      </c>
      <c r="E238" s="152" t="s">
        <v>3972</v>
      </c>
      <c r="F238" s="199" t="s">
        <v>4309</v>
      </c>
      <c r="G238" s="158" t="s">
        <v>4063</v>
      </c>
      <c r="H238" s="155" t="str">
        <f>IF(表格2[[#This Row],[樣區所屬
海拔段]]="&lt;1000m","3月,5月", IF(表格2[[#This Row],[樣區所屬
海拔段]]="&gt;2500m","5月,6月","4月,6月"))</f>
        <v>3月,5月</v>
      </c>
      <c r="I238" s="156">
        <v>226025.621981</v>
      </c>
      <c r="J238" s="156">
        <v>2439021.9664400001</v>
      </c>
      <c r="K238" s="206">
        <v>120.76772699999999</v>
      </c>
      <c r="L238" s="206">
        <v>22.049192999999999</v>
      </c>
      <c r="M238" s="155"/>
    </row>
    <row r="239" spans="1:13">
      <c r="A239" s="199" t="s">
        <v>4227</v>
      </c>
      <c r="B239" s="199"/>
      <c r="C239" s="199" t="s">
        <v>610</v>
      </c>
      <c r="D239" s="199" t="s">
        <v>691</v>
      </c>
      <c r="E239" s="152" t="s">
        <v>3974</v>
      </c>
      <c r="F239" s="199" t="s">
        <v>4310</v>
      </c>
      <c r="G239" s="158" t="s">
        <v>4063</v>
      </c>
      <c r="H239" s="155" t="str">
        <f>IF(表格2[[#This Row],[樣區所屬
海拔段]]="&lt;1000m","3月,5月", IF(表格2[[#This Row],[樣區所屬
海拔段]]="&gt;2500m","5月,6月","4月,6月"))</f>
        <v>3月,5月</v>
      </c>
      <c r="I239" s="156">
        <v>239172.63253</v>
      </c>
      <c r="J239" s="156">
        <v>2443826.8796470002</v>
      </c>
      <c r="K239" s="206">
        <v>120.89506799999999</v>
      </c>
      <c r="L239" s="206">
        <v>22.092721000000001</v>
      </c>
      <c r="M239" s="155"/>
    </row>
    <row r="240" spans="1:13">
      <c r="A240" s="199" t="s">
        <v>4227</v>
      </c>
      <c r="B240" s="199"/>
      <c r="C240" s="199" t="s">
        <v>610</v>
      </c>
      <c r="D240" s="199" t="s">
        <v>691</v>
      </c>
      <c r="E240" s="199" t="s">
        <v>4311</v>
      </c>
      <c r="F240" s="152" t="s">
        <v>4312</v>
      </c>
      <c r="G240" s="158" t="s">
        <v>4063</v>
      </c>
      <c r="H240" s="155" t="str">
        <f>IF(表格2[[#This Row],[樣區所屬
海拔段]]="&lt;1000m","3月,5月", IF(表格2[[#This Row],[樣區所屬
海拔段]]="&gt;2500m","5月,6月","4月,6月"))</f>
        <v>3月,5月</v>
      </c>
      <c r="I240" s="156">
        <v>224572.31059199999</v>
      </c>
      <c r="J240" s="156">
        <v>2449090.1590069998</v>
      </c>
      <c r="K240" s="158">
        <v>120.753489</v>
      </c>
      <c r="L240" s="158">
        <v>22.140104999999998</v>
      </c>
      <c r="M240" s="155"/>
    </row>
    <row r="241" spans="1:13">
      <c r="A241" s="199" t="s">
        <v>4227</v>
      </c>
      <c r="B241" s="199"/>
      <c r="C241" s="199" t="s">
        <v>610</v>
      </c>
      <c r="D241" s="199" t="s">
        <v>691</v>
      </c>
      <c r="E241" s="199" t="s">
        <v>4313</v>
      </c>
      <c r="F241" s="199" t="s">
        <v>698</v>
      </c>
      <c r="G241" s="158" t="s">
        <v>4063</v>
      </c>
      <c r="H241" s="155" t="str">
        <f>IF(表格2[[#This Row],[樣區所屬
海拔段]]="&lt;1000m","3月,5月", IF(表格2[[#This Row],[樣區所屬
海拔段]]="&gt;2500m","5月,6月","4月,6月"))</f>
        <v>3月,5月</v>
      </c>
      <c r="I241" s="156">
        <v>225285</v>
      </c>
      <c r="J241" s="156">
        <v>2445620</v>
      </c>
      <c r="K241" s="158">
        <v>120.760451</v>
      </c>
      <c r="L241" s="158">
        <v>22.108774</v>
      </c>
      <c r="M241" s="155"/>
    </row>
    <row r="242" spans="1:13">
      <c r="A242" s="199" t="s">
        <v>4227</v>
      </c>
      <c r="B242" s="199"/>
      <c r="C242" s="199" t="s">
        <v>610</v>
      </c>
      <c r="D242" s="199" t="s">
        <v>691</v>
      </c>
      <c r="E242" s="199" t="s">
        <v>4314</v>
      </c>
      <c r="F242" s="199" t="s">
        <v>701</v>
      </c>
      <c r="G242" s="158" t="s">
        <v>4063</v>
      </c>
      <c r="H242" s="155" t="str">
        <f>IF(表格2[[#This Row],[樣區所屬
海拔段]]="&lt;1000m","3月,5月", IF(表格2[[#This Row],[樣區所屬
海拔段]]="&gt;2500m","5月,6月","4月,6月"))</f>
        <v>3月,5月</v>
      </c>
      <c r="I242" s="156">
        <v>230231</v>
      </c>
      <c r="J242" s="156">
        <v>2438657</v>
      </c>
      <c r="K242" s="158">
        <v>120.808475</v>
      </c>
      <c r="L242" s="158">
        <v>22.045949</v>
      </c>
      <c r="M242" s="155"/>
    </row>
    <row r="243" spans="1:13">
      <c r="A243" s="199" t="s">
        <v>4227</v>
      </c>
      <c r="B243" s="199"/>
      <c r="C243" s="199" t="s">
        <v>610</v>
      </c>
      <c r="D243" s="199" t="s">
        <v>691</v>
      </c>
      <c r="E243" s="199" t="s">
        <v>4315</v>
      </c>
      <c r="F243" s="199" t="s">
        <v>4316</v>
      </c>
      <c r="G243" s="158" t="s">
        <v>4063</v>
      </c>
      <c r="H243" s="155" t="str">
        <f>IF(表格2[[#This Row],[樣區所屬
海拔段]]="&lt;1000m","3月,5月", IF(表格2[[#This Row],[樣區所屬
海拔段]]="&gt;2500m","5月,6月","4月,6月"))</f>
        <v>3月,5月</v>
      </c>
      <c r="I243" s="156">
        <v>226982</v>
      </c>
      <c r="J243" s="156">
        <v>2450136</v>
      </c>
      <c r="K243" s="158">
        <v>120.77683500000001</v>
      </c>
      <c r="L243" s="158">
        <v>22.149584000000001</v>
      </c>
      <c r="M243" s="155"/>
    </row>
    <row r="244" spans="1:13">
      <c r="A244" s="199" t="s">
        <v>4227</v>
      </c>
      <c r="B244" s="199"/>
      <c r="C244" s="199" t="s">
        <v>610</v>
      </c>
      <c r="D244" s="199" t="s">
        <v>691</v>
      </c>
      <c r="E244" s="199" t="s">
        <v>4317</v>
      </c>
      <c r="F244" s="199" t="s">
        <v>706</v>
      </c>
      <c r="G244" s="158" t="s">
        <v>4063</v>
      </c>
      <c r="H244" s="155" t="str">
        <f>IF(表格2[[#This Row],[樣區所屬
海拔段]]="&lt;1000m","3月,5月", IF(表格2[[#This Row],[樣區所屬
海拔段]]="&gt;2500m","5月,6月","4月,6月"))</f>
        <v>3月,5月</v>
      </c>
      <c r="I244" s="156">
        <v>234095</v>
      </c>
      <c r="J244" s="156">
        <v>2444995</v>
      </c>
      <c r="K244" s="158">
        <v>120.84584700000001</v>
      </c>
      <c r="L244" s="158">
        <v>22.103231999999998</v>
      </c>
      <c r="M244" s="155"/>
    </row>
    <row r="245" spans="1:13">
      <c r="A245" s="199" t="s">
        <v>4227</v>
      </c>
      <c r="B245" s="199"/>
      <c r="C245" s="199" t="s">
        <v>610</v>
      </c>
      <c r="D245" s="199" t="s">
        <v>691</v>
      </c>
      <c r="E245" s="152" t="s">
        <v>4318</v>
      </c>
      <c r="F245" s="199" t="s">
        <v>709</v>
      </c>
      <c r="G245" s="158" t="s">
        <v>4063</v>
      </c>
      <c r="H245" s="155" t="str">
        <f>IF(表格2[[#This Row],[樣區所屬
海拔段]]="&lt;1000m","3月,5月", IF(表格2[[#This Row],[樣區所屬
海拔段]]="&gt;2500m","5月,6月","4月,6月"))</f>
        <v>3月,5月</v>
      </c>
      <c r="I245" s="156">
        <v>230197</v>
      </c>
      <c r="J245" s="156">
        <v>2436784</v>
      </c>
      <c r="K245" s="158">
        <v>120.80816799999999</v>
      </c>
      <c r="L245" s="158">
        <v>22.029032999999998</v>
      </c>
      <c r="M245" s="155"/>
    </row>
    <row r="246" spans="1:13">
      <c r="A246" s="199" t="s">
        <v>4227</v>
      </c>
      <c r="B246" s="199"/>
      <c r="C246" s="199" t="s">
        <v>610</v>
      </c>
      <c r="D246" s="199" t="s">
        <v>691</v>
      </c>
      <c r="E246" s="152" t="s">
        <v>4319</v>
      </c>
      <c r="F246" s="199" t="s">
        <v>2678</v>
      </c>
      <c r="G246" s="158" t="s">
        <v>4063</v>
      </c>
      <c r="H246" s="155" t="str">
        <f>IF(表格2[[#This Row],[樣區所屬
海拔段]]="&lt;1000m","3月,5月", IF(表格2[[#This Row],[樣區所屬
海拔段]]="&gt;2500m","5月,6月","4月,6月"))</f>
        <v>3月,5月</v>
      </c>
      <c r="I246" s="156">
        <v>223725</v>
      </c>
      <c r="J246" s="156">
        <v>2446175</v>
      </c>
      <c r="K246" s="206">
        <v>120.745322</v>
      </c>
      <c r="L246" s="206">
        <v>22.113764</v>
      </c>
      <c r="M246" s="155"/>
    </row>
    <row r="247" spans="1:13">
      <c r="A247" s="199" t="s">
        <v>4227</v>
      </c>
      <c r="B247" s="199"/>
      <c r="C247" s="199" t="s">
        <v>610</v>
      </c>
      <c r="D247" s="199" t="s">
        <v>691</v>
      </c>
      <c r="E247" s="152" t="s">
        <v>4320</v>
      </c>
      <c r="F247" s="199" t="s">
        <v>2684</v>
      </c>
      <c r="G247" s="158" t="s">
        <v>4063</v>
      </c>
      <c r="H247" s="155" t="str">
        <f>IF(表格2[[#This Row],[樣區所屬
海拔段]]="&lt;1000m","3月,5月", IF(表格2[[#This Row],[樣區所屬
海拔段]]="&gt;2500m","5月,6月","4月,6月"))</f>
        <v>3月,5月</v>
      </c>
      <c r="I247" s="156">
        <v>233172.257705</v>
      </c>
      <c r="J247" s="156">
        <v>2427109.8019150002</v>
      </c>
      <c r="K247" s="206">
        <v>120.83708900000001</v>
      </c>
      <c r="L247" s="206">
        <v>21.941687999999999</v>
      </c>
      <c r="M247" s="155"/>
    </row>
    <row r="248" spans="1:13">
      <c r="A248" s="199" t="s">
        <v>4227</v>
      </c>
      <c r="B248" s="199"/>
      <c r="C248" s="199" t="s">
        <v>610</v>
      </c>
      <c r="D248" s="199" t="s">
        <v>643</v>
      </c>
      <c r="E248" s="199" t="s">
        <v>645</v>
      </c>
      <c r="F248" s="199" t="s">
        <v>644</v>
      </c>
      <c r="G248" s="154" t="s">
        <v>4063</v>
      </c>
      <c r="H248" s="155" t="str">
        <f>IF(表格2[[#This Row],[樣區所屬
海拔段]]="&lt;1000m","3月,5月", IF(表格2[[#This Row],[樣區所屬
海拔段]]="&gt;2500m","5月,6月","4月,6月"))</f>
        <v>3月,5月</v>
      </c>
      <c r="I248" s="156">
        <v>209786</v>
      </c>
      <c r="J248" s="156">
        <v>2543038</v>
      </c>
      <c r="K248" s="158">
        <v>120.60775099999999</v>
      </c>
      <c r="L248" s="158">
        <v>22.98827</v>
      </c>
      <c r="M248" s="152"/>
    </row>
    <row r="249" spans="1:13">
      <c r="A249" s="199" t="s">
        <v>4227</v>
      </c>
      <c r="B249" s="199"/>
      <c r="C249" s="199" t="s">
        <v>610</v>
      </c>
      <c r="D249" s="199" t="s">
        <v>643</v>
      </c>
      <c r="E249" s="199" t="s">
        <v>4321</v>
      </c>
      <c r="F249" s="199" t="s">
        <v>4322</v>
      </c>
      <c r="G249" s="154" t="s">
        <v>4063</v>
      </c>
      <c r="H249" s="155" t="str">
        <f>IF(表格2[[#This Row],[樣區所屬
海拔段]]="&lt;1000m","3月,5月", IF(表格2[[#This Row],[樣區所屬
海拔段]]="&gt;2500m","5月,6月","4月,6月"))</f>
        <v>3月,5月</v>
      </c>
      <c r="I249" s="156">
        <v>209786</v>
      </c>
      <c r="J249" s="156">
        <v>2533038</v>
      </c>
      <c r="K249" s="158">
        <v>120.608011</v>
      </c>
      <c r="L249" s="158">
        <v>22.897964000000002</v>
      </c>
      <c r="M249" s="152"/>
    </row>
    <row r="250" spans="1:13">
      <c r="A250" s="199" t="s">
        <v>4227</v>
      </c>
      <c r="B250" s="199"/>
      <c r="C250" s="199" t="s">
        <v>610</v>
      </c>
      <c r="D250" s="199" t="s">
        <v>643</v>
      </c>
      <c r="E250" s="199" t="s">
        <v>4564</v>
      </c>
      <c r="F250" s="199" t="s">
        <v>4323</v>
      </c>
      <c r="G250" s="161" t="s">
        <v>4073</v>
      </c>
      <c r="H250" s="155" t="str">
        <f>IF(表格2[[#This Row],[樣區所屬
海拔段]]="&lt;1000m","3月,5月", IF(表格2[[#This Row],[樣區所屬
海拔段]]="&gt;2500m","5月,6月","4月,6月"))</f>
        <v>4月,6月</v>
      </c>
      <c r="I250" s="156">
        <v>220459.11250799999</v>
      </c>
      <c r="J250" s="156">
        <v>2571645.4688670002</v>
      </c>
      <c r="K250" s="158">
        <v>120.711304</v>
      </c>
      <c r="L250" s="158">
        <v>23.246832999999999</v>
      </c>
      <c r="M250" s="152"/>
    </row>
    <row r="251" spans="1:13">
      <c r="A251" s="199" t="s">
        <v>4227</v>
      </c>
      <c r="B251" s="199"/>
      <c r="C251" s="199" t="s">
        <v>610</v>
      </c>
      <c r="D251" s="199" t="s">
        <v>643</v>
      </c>
      <c r="E251" s="199" t="s">
        <v>4570</v>
      </c>
      <c r="F251" s="199" t="s">
        <v>4324</v>
      </c>
      <c r="G251" s="154" t="s">
        <v>4325</v>
      </c>
      <c r="H251" s="155" t="str">
        <f>IF(表格2[[#This Row],[樣區所屬
海拔段]]="&lt;1000m","3月,5月", IF(表格2[[#This Row],[樣區所屬
海拔段]]="&gt;2500m","5月,6月","4月,6月"))</f>
        <v>3月,5月</v>
      </c>
      <c r="I251" s="156">
        <v>203080</v>
      </c>
      <c r="J251" s="156">
        <v>2536421</v>
      </c>
      <c r="K251" s="158">
        <v>120.54254299999999</v>
      </c>
      <c r="L251" s="158">
        <v>22.928339999999999</v>
      </c>
      <c r="M251" s="152"/>
    </row>
    <row r="252" spans="1:13">
      <c r="A252" s="204" t="s">
        <v>2090</v>
      </c>
      <c r="B252" s="200"/>
      <c r="C252" s="207" t="s">
        <v>610</v>
      </c>
      <c r="D252" s="207" t="s">
        <v>643</v>
      </c>
      <c r="E252" s="207" t="s">
        <v>2671</v>
      </c>
      <c r="F252" s="200" t="s">
        <v>3966</v>
      </c>
      <c r="G252" s="203" t="s">
        <v>4325</v>
      </c>
      <c r="H252" s="204" t="str">
        <f>IF(表格2[[#This Row],[樣區所屬
海拔段]]="&lt;1000m","3月,5月", IF(表格2[[#This Row],[樣區所屬
海拔段]]="&gt;2500m","5月,6月","4月,6月"))</f>
        <v>3月,5月</v>
      </c>
      <c r="I252" s="202">
        <v>217994</v>
      </c>
      <c r="J252" s="202">
        <v>2567129</v>
      </c>
      <c r="K252" s="203">
        <v>120.68730499999999</v>
      </c>
      <c r="L252" s="203">
        <v>23.206005999999999</v>
      </c>
      <c r="M252" s="204"/>
    </row>
    <row r="253" spans="1:13">
      <c r="A253" s="199" t="s">
        <v>4227</v>
      </c>
      <c r="B253" s="199"/>
      <c r="C253" s="199" t="s">
        <v>610</v>
      </c>
      <c r="D253" s="199" t="s">
        <v>643</v>
      </c>
      <c r="E253" s="199" t="s">
        <v>4566</v>
      </c>
      <c r="F253" s="199" t="s">
        <v>4326</v>
      </c>
      <c r="G253" s="154" t="s">
        <v>4063</v>
      </c>
      <c r="H253" s="155" t="str">
        <f>IF(表格2[[#This Row],[樣區所屬
海拔段]]="&lt;1000m","3月,5月", IF(表格2[[#This Row],[樣區所屬
海拔段]]="&gt;2500m","5月,6月","4月,6月"))</f>
        <v>3月,5月</v>
      </c>
      <c r="I253" s="156">
        <v>209988.20987600001</v>
      </c>
      <c r="J253" s="156">
        <v>2552176.0425559999</v>
      </c>
      <c r="K253" s="158">
        <v>120.609486</v>
      </c>
      <c r="L253" s="158">
        <v>23.070796000000001</v>
      </c>
      <c r="M253" s="155"/>
    </row>
    <row r="254" spans="1:13">
      <c r="A254" s="199" t="s">
        <v>4227</v>
      </c>
      <c r="B254" s="199"/>
      <c r="C254" s="199" t="s">
        <v>610</v>
      </c>
      <c r="D254" s="199" t="s">
        <v>643</v>
      </c>
      <c r="E254" s="199" t="s">
        <v>4562</v>
      </c>
      <c r="F254" s="199" t="s">
        <v>4327</v>
      </c>
      <c r="G254" s="154" t="s">
        <v>4063</v>
      </c>
      <c r="H254" s="155" t="str">
        <f>IF(表格2[[#This Row],[樣區所屬
海拔段]]="&lt;1000m","3月,5月", IF(表格2[[#This Row],[樣區所屬
海拔段]]="&gt;2500m","5月,6月","4月,6月"))</f>
        <v>3月,5月</v>
      </c>
      <c r="I254" s="156">
        <v>207162.19248900001</v>
      </c>
      <c r="J254" s="156">
        <v>2549798.8093579998</v>
      </c>
      <c r="K254" s="158">
        <v>120.581971</v>
      </c>
      <c r="L254" s="158">
        <v>23.049257999999998</v>
      </c>
      <c r="M254" s="152"/>
    </row>
    <row r="255" spans="1:13">
      <c r="A255" s="199" t="s">
        <v>4227</v>
      </c>
      <c r="B255" s="199"/>
      <c r="C255" s="199" t="s">
        <v>610</v>
      </c>
      <c r="D255" s="199" t="s">
        <v>643</v>
      </c>
      <c r="E255" s="199" t="s">
        <v>4559</v>
      </c>
      <c r="F255" s="199" t="s">
        <v>4328</v>
      </c>
      <c r="G255" s="154" t="s">
        <v>4063</v>
      </c>
      <c r="H255" s="155" t="str">
        <f>IF(表格2[[#This Row],[樣區所屬
海拔段]]="&lt;1000m","3月,5月", IF(表格2[[#This Row],[樣區所屬
海拔段]]="&gt;2500m","5月,6月","4月,6月"))</f>
        <v>3月,5月</v>
      </c>
      <c r="I255" s="156">
        <v>209121.213636</v>
      </c>
      <c r="J255" s="156">
        <v>2539039.4710280001</v>
      </c>
      <c r="K255" s="158">
        <v>120.601373</v>
      </c>
      <c r="L255" s="158">
        <v>22.952145000000002</v>
      </c>
      <c r="M255" s="152"/>
    </row>
    <row r="256" spans="1:13">
      <c r="A256" s="199" t="s">
        <v>4227</v>
      </c>
      <c r="B256" s="199"/>
      <c r="C256" s="199" t="s">
        <v>610</v>
      </c>
      <c r="D256" s="199" t="s">
        <v>643</v>
      </c>
      <c r="E256" s="208" t="s">
        <v>4557</v>
      </c>
      <c r="F256" s="199" t="s">
        <v>4329</v>
      </c>
      <c r="G256" s="154" t="s">
        <v>4063</v>
      </c>
      <c r="H256" s="155" t="str">
        <f>IF(表格2[[#This Row],[樣區所屬
海拔段]]="&lt;1000m","3月,5月", IF(表格2[[#This Row],[樣區所屬
海拔段]]="&gt;2500m","5月,6月","4月,6月"))</f>
        <v>3月,5月</v>
      </c>
      <c r="I256" s="156">
        <v>189498.95975499999</v>
      </c>
      <c r="J256" s="156">
        <v>2531704.5544969998</v>
      </c>
      <c r="K256" s="158">
        <v>120.410321</v>
      </c>
      <c r="L256" s="158">
        <v>22.885311999999999</v>
      </c>
      <c r="M256" s="152"/>
    </row>
    <row r="257" spans="1:13">
      <c r="A257" s="199" t="s">
        <v>4227</v>
      </c>
      <c r="B257" s="199"/>
      <c r="C257" s="199" t="s">
        <v>610</v>
      </c>
      <c r="D257" s="199" t="s">
        <v>643</v>
      </c>
      <c r="E257" s="199" t="s">
        <v>4561</v>
      </c>
      <c r="F257" s="199" t="s">
        <v>4330</v>
      </c>
      <c r="G257" s="154" t="s">
        <v>4063</v>
      </c>
      <c r="H257" s="155" t="str">
        <f>IF(表格2[[#This Row],[樣區所屬
海拔段]]="&lt;1000m","3月,5月", IF(表格2[[#This Row],[樣區所屬
海拔段]]="&gt;2500m","5月,6月","4月,6月"))</f>
        <v>3月,5月</v>
      </c>
      <c r="I257" s="156">
        <v>197890.52843999999</v>
      </c>
      <c r="J257" s="156">
        <v>2532850.8608200001</v>
      </c>
      <c r="K257" s="158">
        <v>120.492069</v>
      </c>
      <c r="L257" s="158">
        <v>22.895945999999999</v>
      </c>
      <c r="M257" s="152"/>
    </row>
    <row r="258" spans="1:13">
      <c r="A258" s="199" t="s">
        <v>4227</v>
      </c>
      <c r="B258" s="199"/>
      <c r="C258" s="199" t="s">
        <v>610</v>
      </c>
      <c r="D258" s="199" t="s">
        <v>643</v>
      </c>
      <c r="E258" s="199" t="s">
        <v>4568</v>
      </c>
      <c r="F258" s="152" t="s">
        <v>4331</v>
      </c>
      <c r="G258" s="154" t="s">
        <v>4063</v>
      </c>
      <c r="H258" s="155" t="str">
        <f>IF(表格2[[#This Row],[樣區所屬
海拔段]]="&lt;1000m","3月,5月", IF(表格2[[#This Row],[樣區所屬
海拔段]]="&gt;2500m","5月,6月","4月,6月"))</f>
        <v>3月,5月</v>
      </c>
      <c r="I258" s="156">
        <v>206531</v>
      </c>
      <c r="J258" s="156">
        <v>2552984</v>
      </c>
      <c r="K258" s="158">
        <v>120.575722</v>
      </c>
      <c r="L258" s="158">
        <v>23.078005000000001</v>
      </c>
      <c r="M258" s="152"/>
    </row>
    <row r="259" spans="1:13">
      <c r="A259" s="208" t="s">
        <v>4227</v>
      </c>
      <c r="B259" s="208"/>
      <c r="C259" s="208" t="s">
        <v>610</v>
      </c>
      <c r="D259" s="208" t="s">
        <v>643</v>
      </c>
      <c r="E259" s="199" t="s">
        <v>4555</v>
      </c>
      <c r="F259" s="155" t="s">
        <v>4332</v>
      </c>
      <c r="G259" s="158" t="s">
        <v>4063</v>
      </c>
      <c r="H259" s="155" t="str">
        <f>IF(表格2[[#This Row],[樣區所屬
海拔段]]="&lt;1000m","3月,5月", IF(表格2[[#This Row],[樣區所屬
海拔段]]="&gt;2500m","5月,6月","4月,6月"))</f>
        <v>3月,5月</v>
      </c>
      <c r="I259" s="172">
        <v>207658.03907500001</v>
      </c>
      <c r="J259" s="172">
        <v>2538208.1262690001</v>
      </c>
      <c r="K259" s="158">
        <v>120.58712800000001</v>
      </c>
      <c r="L259" s="158">
        <v>22.944600999999999</v>
      </c>
      <c r="M259" s="152"/>
    </row>
    <row r="260" spans="1:13">
      <c r="A260" s="199" t="s">
        <v>4227</v>
      </c>
      <c r="B260" s="199"/>
      <c r="C260" s="199" t="s">
        <v>610</v>
      </c>
      <c r="D260" s="199" t="s">
        <v>643</v>
      </c>
      <c r="E260" s="208" t="s">
        <v>4553</v>
      </c>
      <c r="F260" s="199" t="s">
        <v>4333</v>
      </c>
      <c r="G260" s="154" t="s">
        <v>4063</v>
      </c>
      <c r="H260" s="155" t="str">
        <f>IF(表格2[[#This Row],[樣區所屬
海拔段]]="&lt;1000m","3月,5月", IF(表格2[[#This Row],[樣區所屬
海拔段]]="&gt;2500m","5月,6月","4月,6月"))</f>
        <v>3月,5月</v>
      </c>
      <c r="I260" s="156">
        <v>188027.90867500001</v>
      </c>
      <c r="J260" s="156">
        <v>2522721.4420520002</v>
      </c>
      <c r="K260" s="158">
        <v>120.396342</v>
      </c>
      <c r="L260" s="158">
        <v>22.804137000000001</v>
      </c>
      <c r="M260" s="152"/>
    </row>
    <row r="261" spans="1:13">
      <c r="A261" s="199" t="s">
        <v>4227</v>
      </c>
      <c r="B261" s="199"/>
      <c r="C261" s="199" t="s">
        <v>610</v>
      </c>
      <c r="D261" s="199" t="s">
        <v>722</v>
      </c>
      <c r="E261" s="199" t="s">
        <v>4334</v>
      </c>
      <c r="F261" s="199" t="s">
        <v>723</v>
      </c>
      <c r="G261" s="154" t="s">
        <v>4063</v>
      </c>
      <c r="H261" s="155" t="str">
        <f>IF(表格2[[#This Row],[樣區所屬
海拔段]]="&lt;1000m","3月,5月", IF(表格2[[#This Row],[樣區所屬
海拔段]]="&gt;2500m","5月,6月","4月,6月"))</f>
        <v>3月,5月</v>
      </c>
      <c r="I261" s="156">
        <v>213280</v>
      </c>
      <c r="J261" s="156">
        <v>2528873</v>
      </c>
      <c r="K261" s="158">
        <v>120.642167</v>
      </c>
      <c r="L261" s="158">
        <v>22.860431999999999</v>
      </c>
      <c r="M261" s="152"/>
    </row>
    <row r="262" spans="1:13">
      <c r="A262" s="199" t="s">
        <v>4227</v>
      </c>
      <c r="B262" s="199"/>
      <c r="C262" s="199" t="s">
        <v>610</v>
      </c>
      <c r="D262" s="199" t="s">
        <v>722</v>
      </c>
      <c r="E262" s="199" t="s">
        <v>770</v>
      </c>
      <c r="F262" s="199" t="s">
        <v>769</v>
      </c>
      <c r="G262" s="154" t="s">
        <v>4063</v>
      </c>
      <c r="H262" s="155" t="str">
        <f>IF(表格2[[#This Row],[樣區所屬
海拔段]]="&lt;1000m","3月,5月", IF(表格2[[#This Row],[樣區所屬
海拔段]]="&gt;2500m","5月,6月","4月,6月"))</f>
        <v>3月,5月</v>
      </c>
      <c r="I262" s="156">
        <v>224024</v>
      </c>
      <c r="J262" s="156">
        <v>2454957</v>
      </c>
      <c r="K262" s="158">
        <v>120.748079</v>
      </c>
      <c r="L262" s="158">
        <v>22.193083999999999</v>
      </c>
      <c r="M262" s="152"/>
    </row>
    <row r="263" spans="1:13">
      <c r="A263" s="199" t="s">
        <v>4227</v>
      </c>
      <c r="B263" s="199"/>
      <c r="C263" s="199" t="s">
        <v>610</v>
      </c>
      <c r="D263" s="199" t="s">
        <v>722</v>
      </c>
      <c r="E263" s="199" t="s">
        <v>774</v>
      </c>
      <c r="F263" s="199" t="s">
        <v>773</v>
      </c>
      <c r="G263" s="154" t="s">
        <v>4063</v>
      </c>
      <c r="H263" s="155" t="str">
        <f>IF(表格2[[#This Row],[樣區所屬
海拔段]]="&lt;1000m","3月,5月", IF(表格2[[#This Row],[樣區所屬
海拔段]]="&gt;2500m","5月,6月","4月,6月"))</f>
        <v>3月,5月</v>
      </c>
      <c r="I263" s="156">
        <v>220262</v>
      </c>
      <c r="J263" s="156">
        <v>2451202</v>
      </c>
      <c r="K263" s="158">
        <v>120.711664</v>
      </c>
      <c r="L263" s="158">
        <v>22.159109999999998</v>
      </c>
      <c r="M263" s="152"/>
    </row>
    <row r="264" spans="1:13">
      <c r="A264" s="199" t="s">
        <v>4227</v>
      </c>
      <c r="B264" s="199"/>
      <c r="C264" s="199" t="s">
        <v>610</v>
      </c>
      <c r="D264" s="199" t="s">
        <v>722</v>
      </c>
      <c r="E264" s="199" t="s">
        <v>777</v>
      </c>
      <c r="F264" s="199" t="s">
        <v>776</v>
      </c>
      <c r="G264" s="154" t="s">
        <v>4063</v>
      </c>
      <c r="H264" s="155" t="str">
        <f>IF(表格2[[#This Row],[樣區所屬
海拔段]]="&lt;1000m","3月,5月", IF(表格2[[#This Row],[樣區所屬
海拔段]]="&gt;2500m","5月,6月","4月,6月"))</f>
        <v>3月,5月</v>
      </c>
      <c r="I264" s="156">
        <v>231607</v>
      </c>
      <c r="J264" s="156">
        <v>2460962</v>
      </c>
      <c r="K264" s="158">
        <v>120.821552</v>
      </c>
      <c r="L264" s="158">
        <v>22.247415</v>
      </c>
      <c r="M264" s="152"/>
    </row>
    <row r="265" spans="1:13">
      <c r="A265" s="199" t="s">
        <v>4227</v>
      </c>
      <c r="B265" s="199"/>
      <c r="C265" s="199" t="s">
        <v>610</v>
      </c>
      <c r="D265" s="208" t="s">
        <v>722</v>
      </c>
      <c r="E265" s="208" t="s">
        <v>4335</v>
      </c>
      <c r="F265" s="170" t="s">
        <v>4336</v>
      </c>
      <c r="G265" s="158" t="s">
        <v>4073</v>
      </c>
      <c r="H265" s="155" t="str">
        <f>IF(表格2[[#This Row],[樣區所屬
海拔段]]="&lt;1000m","3月,5月", IF(表格2[[#This Row],[樣區所屬
海拔段]]="&gt;2500m","5月,6月","4月,6月"))</f>
        <v>4月,6月</v>
      </c>
      <c r="I265" s="172">
        <v>219316</v>
      </c>
      <c r="J265" s="172">
        <v>2502522</v>
      </c>
      <c r="K265" s="158">
        <v>120.701504</v>
      </c>
      <c r="L265" s="158">
        <v>22.622579999999999</v>
      </c>
      <c r="M265" s="155"/>
    </row>
    <row r="266" spans="1:13">
      <c r="A266" s="199" t="s">
        <v>4227</v>
      </c>
      <c r="B266" s="199"/>
      <c r="C266" s="199" t="s">
        <v>610</v>
      </c>
      <c r="D266" s="199" t="s">
        <v>722</v>
      </c>
      <c r="E266" s="199" t="s">
        <v>729</v>
      </c>
      <c r="F266" s="199" t="s">
        <v>728</v>
      </c>
      <c r="G266" s="154" t="s">
        <v>4063</v>
      </c>
      <c r="H266" s="155" t="str">
        <f>IF(表格2[[#This Row],[樣區所屬
海拔段]]="&lt;1000m","3月,5月", IF(表格2[[#This Row],[樣區所屬
海拔段]]="&gt;2500m","5月,6月","4月,6月"))</f>
        <v>3月,5月</v>
      </c>
      <c r="I266" s="156">
        <v>219262</v>
      </c>
      <c r="J266" s="156">
        <v>2518363</v>
      </c>
      <c r="K266" s="158">
        <v>120.70066799999999</v>
      </c>
      <c r="L266" s="158">
        <v>22.765637999999999</v>
      </c>
      <c r="M266" s="152"/>
    </row>
    <row r="267" spans="1:13">
      <c r="A267" s="199" t="s">
        <v>4227</v>
      </c>
      <c r="B267" s="199"/>
      <c r="C267" s="199" t="s">
        <v>610</v>
      </c>
      <c r="D267" s="199" t="s">
        <v>722</v>
      </c>
      <c r="E267" s="199" t="s">
        <v>732</v>
      </c>
      <c r="F267" s="199" t="s">
        <v>731</v>
      </c>
      <c r="G267" s="154" t="s">
        <v>4063</v>
      </c>
      <c r="H267" s="155" t="str">
        <f>IF(表格2[[#This Row],[樣區所屬
海拔段]]="&lt;1000m","3月,5月", IF(表格2[[#This Row],[樣區所屬
海拔段]]="&gt;2500m","5月,6月","4月,6月"))</f>
        <v>3月,5月</v>
      </c>
      <c r="I267" s="156">
        <v>216899</v>
      </c>
      <c r="J267" s="156">
        <v>2524093</v>
      </c>
      <c r="K267" s="158">
        <v>120.677536</v>
      </c>
      <c r="L267" s="158">
        <v>22.817340000000002</v>
      </c>
      <c r="M267" s="152"/>
    </row>
    <row r="268" spans="1:13">
      <c r="A268" s="199" t="s">
        <v>4227</v>
      </c>
      <c r="B268" s="199"/>
      <c r="C268" s="199" t="s">
        <v>610</v>
      </c>
      <c r="D268" s="199" t="s">
        <v>722</v>
      </c>
      <c r="E268" s="199" t="s">
        <v>735</v>
      </c>
      <c r="F268" s="199" t="s">
        <v>734</v>
      </c>
      <c r="G268" s="154" t="s">
        <v>4063</v>
      </c>
      <c r="H268" s="155" t="str">
        <f>IF(表格2[[#This Row],[樣區所屬
海拔段]]="&lt;1000m","3月,5月", IF(表格2[[#This Row],[樣區所屬
海拔段]]="&gt;2500m","5月,6月","4月,6月"))</f>
        <v>3月,5月</v>
      </c>
      <c r="I268" s="156">
        <v>215821</v>
      </c>
      <c r="J268" s="156">
        <v>2511804</v>
      </c>
      <c r="K268" s="158">
        <v>120.667303</v>
      </c>
      <c r="L268" s="158">
        <v>22.706337999999999</v>
      </c>
      <c r="M268" s="152"/>
    </row>
    <row r="269" spans="1:13">
      <c r="A269" s="199" t="s">
        <v>4227</v>
      </c>
      <c r="B269" s="199"/>
      <c r="C269" s="199" t="s">
        <v>610</v>
      </c>
      <c r="D269" s="199" t="s">
        <v>722</v>
      </c>
      <c r="E269" s="199" t="s">
        <v>747</v>
      </c>
      <c r="F269" s="199" t="s">
        <v>746</v>
      </c>
      <c r="G269" s="158" t="s">
        <v>4073</v>
      </c>
      <c r="H269" s="155" t="str">
        <f>IF(表格2[[#This Row],[樣區所屬
海拔段]]="&lt;1000m","3月,5月", IF(表格2[[#This Row],[樣區所屬
海拔段]]="&gt;2500m","5月,6月","4月,6月"))</f>
        <v>4月,6月</v>
      </c>
      <c r="I269" s="156">
        <v>225833</v>
      </c>
      <c r="J269" s="156">
        <v>2512759</v>
      </c>
      <c r="K269" s="158">
        <v>120.76474399999999</v>
      </c>
      <c r="L269" s="158">
        <v>22.715136000000001</v>
      </c>
      <c r="M269" s="152"/>
    </row>
    <row r="270" spans="1:13">
      <c r="A270" s="199" t="s">
        <v>4227</v>
      </c>
      <c r="B270" s="199"/>
      <c r="C270" s="199" t="s">
        <v>610</v>
      </c>
      <c r="D270" s="199" t="s">
        <v>722</v>
      </c>
      <c r="E270" s="199" t="s">
        <v>756</v>
      </c>
      <c r="F270" s="199" t="s">
        <v>755</v>
      </c>
      <c r="G270" s="154" t="s">
        <v>4063</v>
      </c>
      <c r="H270" s="155" t="str">
        <f>IF(表格2[[#This Row],[樣區所屬
海拔段]]="&lt;1000m","3月,5月", IF(表格2[[#This Row],[樣區所屬
海拔段]]="&gt;2500m","5月,6月","4月,6月"))</f>
        <v>3月,5月</v>
      </c>
      <c r="I270" s="156">
        <v>216807</v>
      </c>
      <c r="J270" s="156">
        <v>2515303</v>
      </c>
      <c r="K270" s="158">
        <v>120.67682600000001</v>
      </c>
      <c r="L270" s="158">
        <v>22.737957000000002</v>
      </c>
      <c r="M270" s="152"/>
    </row>
    <row r="271" spans="1:13">
      <c r="A271" s="199" t="s">
        <v>4227</v>
      </c>
      <c r="B271" s="199"/>
      <c r="C271" s="199" t="s">
        <v>610</v>
      </c>
      <c r="D271" s="199" t="s">
        <v>722</v>
      </c>
      <c r="E271" s="199" t="s">
        <v>759</v>
      </c>
      <c r="F271" s="199" t="s">
        <v>758</v>
      </c>
      <c r="G271" s="154" t="s">
        <v>4063</v>
      </c>
      <c r="H271" s="155" t="str">
        <f>IF(表格2[[#This Row],[樣區所屬
海拔段]]="&lt;1000m","3月,5月", IF(表格2[[#This Row],[樣區所屬
海拔段]]="&gt;2500m","5月,6月","4月,6月"))</f>
        <v>3月,5月</v>
      </c>
      <c r="I271" s="156">
        <v>216332</v>
      </c>
      <c r="J271" s="156">
        <v>2490550</v>
      </c>
      <c r="K271" s="158">
        <v>120.672731</v>
      </c>
      <c r="L271" s="158">
        <v>22.514403000000001</v>
      </c>
      <c r="M271" s="152"/>
    </row>
    <row r="272" spans="1:13">
      <c r="A272" s="199" t="s">
        <v>4227</v>
      </c>
      <c r="B272" s="199"/>
      <c r="C272" s="199" t="s">
        <v>610</v>
      </c>
      <c r="D272" s="199" t="s">
        <v>722</v>
      </c>
      <c r="E272" s="199" t="s">
        <v>762</v>
      </c>
      <c r="F272" s="199" t="s">
        <v>761</v>
      </c>
      <c r="G272" s="154" t="s">
        <v>4063</v>
      </c>
      <c r="H272" s="155" t="str">
        <f>IF(表格2[[#This Row],[樣區所屬
海拔段]]="&lt;1000m","3月,5月", IF(表格2[[#This Row],[樣區所屬
海拔段]]="&gt;2500m","5月,6月","4月,6月"))</f>
        <v>3月,5月</v>
      </c>
      <c r="I272" s="156">
        <v>220876</v>
      </c>
      <c r="J272" s="156">
        <v>2464467</v>
      </c>
      <c r="K272" s="158">
        <v>120.717377</v>
      </c>
      <c r="L272" s="158">
        <v>22.278922999999999</v>
      </c>
      <c r="M272" s="152"/>
    </row>
    <row r="273" spans="1:13">
      <c r="A273" s="199" t="s">
        <v>4227</v>
      </c>
      <c r="B273" s="199"/>
      <c r="C273" s="199" t="s">
        <v>610</v>
      </c>
      <c r="D273" s="199" t="s">
        <v>722</v>
      </c>
      <c r="E273" s="199" t="s">
        <v>765</v>
      </c>
      <c r="F273" s="199" t="s">
        <v>764</v>
      </c>
      <c r="G273" s="154" t="s">
        <v>4063</v>
      </c>
      <c r="H273" s="155" t="str">
        <f>IF(表格2[[#This Row],[樣區所屬
海拔段]]="&lt;1000m","3月,5月", IF(表格2[[#This Row],[樣區所屬
海拔段]]="&gt;2500m","5月,6月","4月,6月"))</f>
        <v>3月,5月</v>
      </c>
      <c r="I273" s="156">
        <v>224851</v>
      </c>
      <c r="J273" s="156">
        <v>2458936</v>
      </c>
      <c r="K273" s="158">
        <v>120.75603700000001</v>
      </c>
      <c r="L273" s="158">
        <v>22.229032</v>
      </c>
      <c r="M273" s="152"/>
    </row>
    <row r="274" spans="1:13">
      <c r="A274" s="162" t="s">
        <v>4143</v>
      </c>
      <c r="B274" s="165" t="s">
        <v>4144</v>
      </c>
      <c r="C274" s="165" t="s">
        <v>824</v>
      </c>
      <c r="D274" s="165" t="s">
        <v>784</v>
      </c>
      <c r="E274" s="165" t="s">
        <v>793</v>
      </c>
      <c r="F274" s="165" t="s">
        <v>792</v>
      </c>
      <c r="G274" s="163" t="s">
        <v>4073</v>
      </c>
      <c r="H274" s="144" t="str">
        <f>IF(表格2[[#This Row],[樣區所屬
海拔段]]="&lt;1000m","3月,5月", IF(表格2[[#This Row],[樣區所屬
海拔段]]="&gt;2500m","5月,6月","4月,6月"))</f>
        <v>4月,6月</v>
      </c>
      <c r="I274" s="169">
        <v>247103</v>
      </c>
      <c r="J274" s="169">
        <v>2700329</v>
      </c>
      <c r="K274" s="169">
        <v>120.971435</v>
      </c>
      <c r="L274" s="169">
        <v>24.409078999999998</v>
      </c>
      <c r="M274" s="146" t="s">
        <v>4337</v>
      </c>
    </row>
    <row r="275" spans="1:13">
      <c r="A275" s="153" t="s">
        <v>2090</v>
      </c>
      <c r="B275" s="153"/>
      <c r="C275" s="171" t="s">
        <v>824</v>
      </c>
      <c r="D275" s="171" t="s">
        <v>784</v>
      </c>
      <c r="E275" s="171" t="s">
        <v>786</v>
      </c>
      <c r="F275" s="171" t="s">
        <v>785</v>
      </c>
      <c r="G275" s="161" t="s">
        <v>4063</v>
      </c>
      <c r="H275" s="155" t="str">
        <f>IF(表格2[[#This Row],[樣區所屬
海拔段]]="&lt;1000m","3月,5月", IF(表格2[[#This Row],[樣區所屬
海拔段]]="&gt;2500m","5月,6月","4月,6月"))</f>
        <v>3月,5月</v>
      </c>
      <c r="I275" s="158">
        <v>238351</v>
      </c>
      <c r="J275" s="158">
        <v>2688252</v>
      </c>
      <c r="K275" s="158">
        <v>120.885237</v>
      </c>
      <c r="L275" s="158">
        <v>24.299993000000001</v>
      </c>
      <c r="M275" s="155"/>
    </row>
    <row r="276" spans="1:13">
      <c r="A276" s="153" t="s">
        <v>2090</v>
      </c>
      <c r="B276" s="153"/>
      <c r="C276" s="171" t="s">
        <v>824</v>
      </c>
      <c r="D276" s="171" t="s">
        <v>784</v>
      </c>
      <c r="E276" s="171" t="s">
        <v>789</v>
      </c>
      <c r="F276" s="171" t="s">
        <v>788</v>
      </c>
      <c r="G276" s="161" t="s">
        <v>4073</v>
      </c>
      <c r="H276" s="155" t="str">
        <f>IF(表格2[[#This Row],[樣區所屬
海拔段]]="&lt;1000m","3月,5月", IF(表格2[[#This Row],[樣區所屬
海拔段]]="&gt;2500m","5月,6月","4月,6月"))</f>
        <v>4月,6月</v>
      </c>
      <c r="I276" s="158">
        <v>246328</v>
      </c>
      <c r="J276" s="158">
        <v>2700343</v>
      </c>
      <c r="K276" s="158">
        <v>120.963793</v>
      </c>
      <c r="L276" s="158">
        <v>24.409203999999999</v>
      </c>
      <c r="M276" s="155"/>
    </row>
    <row r="277" spans="1:13">
      <c r="A277" s="153" t="s">
        <v>2090</v>
      </c>
      <c r="B277" s="153"/>
      <c r="C277" s="171" t="s">
        <v>824</v>
      </c>
      <c r="D277" s="171" t="s">
        <v>784</v>
      </c>
      <c r="E277" s="171" t="s">
        <v>2109</v>
      </c>
      <c r="F277" s="171" t="s">
        <v>2110</v>
      </c>
      <c r="G277" s="161" t="s">
        <v>4073</v>
      </c>
      <c r="H277" s="155" t="str">
        <f>IF(表格2[[#This Row],[樣區所屬
海拔段]]="&lt;1000m","3月,5月", IF(表格2[[#This Row],[樣區所屬
海拔段]]="&gt;2500m","5月,6月","4月,6月"))</f>
        <v>4月,6月</v>
      </c>
      <c r="I277" s="158">
        <v>249644</v>
      </c>
      <c r="J277" s="158">
        <v>2699938</v>
      </c>
      <c r="K277" s="158">
        <v>120.99648999999999</v>
      </c>
      <c r="L277" s="158">
        <v>24.405552</v>
      </c>
      <c r="M277" s="155"/>
    </row>
    <row r="278" spans="1:13">
      <c r="A278" s="153" t="s">
        <v>2090</v>
      </c>
      <c r="B278" s="153"/>
      <c r="C278" s="171" t="s">
        <v>824</v>
      </c>
      <c r="D278" s="171" t="s">
        <v>784</v>
      </c>
      <c r="E278" s="171" t="s">
        <v>797</v>
      </c>
      <c r="F278" s="171" t="s">
        <v>2116</v>
      </c>
      <c r="G278" s="161" t="s">
        <v>4073</v>
      </c>
      <c r="H278" s="155" t="str">
        <f>IF(表格2[[#This Row],[樣區所屬
海拔段]]="&lt;1000m","3月,5月", IF(表格2[[#This Row],[樣區所屬
海拔段]]="&gt;2500m","5月,6月","4月,6月"))</f>
        <v>4月,6月</v>
      </c>
      <c r="I278" s="158">
        <v>248786</v>
      </c>
      <c r="J278" s="158">
        <v>2713038</v>
      </c>
      <c r="K278" s="158">
        <v>120.98801899999999</v>
      </c>
      <c r="L278" s="158">
        <v>24.523831000000001</v>
      </c>
      <c r="M278" s="155"/>
    </row>
    <row r="279" spans="1:13">
      <c r="A279" s="153" t="s">
        <v>2090</v>
      </c>
      <c r="B279" s="153"/>
      <c r="C279" s="171" t="s">
        <v>824</v>
      </c>
      <c r="D279" s="171" t="s">
        <v>784</v>
      </c>
      <c r="E279" s="171" t="s">
        <v>801</v>
      </c>
      <c r="F279" s="171" t="s">
        <v>800</v>
      </c>
      <c r="G279" s="161" t="s">
        <v>4073</v>
      </c>
      <c r="H279" s="155" t="str">
        <f>IF(表格2[[#This Row],[樣區所屬
海拔段]]="&lt;1000m","3月,5月", IF(表格2[[#This Row],[樣區所屬
海拔段]]="&gt;2500m","5月,6月","4月,6月"))</f>
        <v>4月,6月</v>
      </c>
      <c r="I279" s="158">
        <v>240631</v>
      </c>
      <c r="J279" s="158">
        <v>2695736</v>
      </c>
      <c r="K279" s="158">
        <v>120.90765</v>
      </c>
      <c r="L279" s="158">
        <v>24.367583</v>
      </c>
      <c r="M279" s="155"/>
    </row>
    <row r="280" spans="1:13">
      <c r="A280" s="153" t="s">
        <v>2090</v>
      </c>
      <c r="B280" s="153"/>
      <c r="C280" s="171" t="s">
        <v>824</v>
      </c>
      <c r="D280" s="171" t="s">
        <v>784</v>
      </c>
      <c r="E280" s="171" t="s">
        <v>4338</v>
      </c>
      <c r="F280" s="171" t="s">
        <v>4339</v>
      </c>
      <c r="G280" s="158" t="s">
        <v>4063</v>
      </c>
      <c r="H280" s="155" t="str">
        <f>IF(表格2[[#This Row],[樣區所屬
海拔段]]="&lt;1000m","3月,5月", IF(表格2[[#This Row],[樣區所屬
海拔段]]="&gt;2500m","5月,6月","4月,6月"))</f>
        <v>3月,5月</v>
      </c>
      <c r="I280" s="158">
        <v>236400</v>
      </c>
      <c r="J280" s="158">
        <v>2705107</v>
      </c>
      <c r="K280" s="158">
        <v>120.865855</v>
      </c>
      <c r="L280" s="158">
        <v>24.452162999999999</v>
      </c>
      <c r="M280" s="155"/>
    </row>
    <row r="281" spans="1:13">
      <c r="A281" s="153" t="s">
        <v>2090</v>
      </c>
      <c r="B281" s="153"/>
      <c r="C281" s="171" t="s">
        <v>824</v>
      </c>
      <c r="D281" s="171" t="s">
        <v>784</v>
      </c>
      <c r="E281" s="171" t="s">
        <v>809</v>
      </c>
      <c r="F281" s="171" t="s">
        <v>2135</v>
      </c>
      <c r="G281" s="158" t="s">
        <v>4063</v>
      </c>
      <c r="H281" s="155" t="str">
        <f>IF(表格2[[#This Row],[樣區所屬
海拔段]]="&lt;1000m","3月,5月", IF(表格2[[#This Row],[樣區所屬
海拔段]]="&gt;2500m","5月,6月","4月,6月"))</f>
        <v>3月,5月</v>
      </c>
      <c r="I281" s="158">
        <v>230001</v>
      </c>
      <c r="J281" s="158">
        <v>2697418</v>
      </c>
      <c r="K281" s="158">
        <v>120.802846</v>
      </c>
      <c r="L281" s="158">
        <v>24.382670000000001</v>
      </c>
      <c r="M281" s="155"/>
    </row>
    <row r="282" spans="1:13">
      <c r="A282" s="153" t="s">
        <v>2090</v>
      </c>
      <c r="B282" s="153"/>
      <c r="C282" s="171" t="s">
        <v>824</v>
      </c>
      <c r="D282" s="171" t="s">
        <v>784</v>
      </c>
      <c r="E282" s="171" t="s">
        <v>826</v>
      </c>
      <c r="F282" s="171" t="s">
        <v>3874</v>
      </c>
      <c r="G282" s="158" t="s">
        <v>4063</v>
      </c>
      <c r="H282" s="155" t="str">
        <f>IF(表格2[[#This Row],[樣區所屬
海拔段]]="&lt;1000m","3月,5月", IF(表格2[[#This Row],[樣區所屬
海拔段]]="&gt;2500m","5月,6月","4月,6月"))</f>
        <v>3月,5月</v>
      </c>
      <c r="I282" s="158">
        <v>223261</v>
      </c>
      <c r="J282" s="158">
        <v>2695287</v>
      </c>
      <c r="K282" s="158">
        <v>120.73644299999999</v>
      </c>
      <c r="L282" s="158">
        <v>24.363327999999999</v>
      </c>
      <c r="M282" s="155"/>
    </row>
    <row r="283" spans="1:13">
      <c r="A283" s="153" t="s">
        <v>2090</v>
      </c>
      <c r="B283" s="153"/>
      <c r="C283" s="171" t="s">
        <v>824</v>
      </c>
      <c r="D283" s="171" t="s">
        <v>784</v>
      </c>
      <c r="E283" s="171" t="s">
        <v>812</v>
      </c>
      <c r="F283" s="171" t="s">
        <v>2148</v>
      </c>
      <c r="G283" s="158" t="s">
        <v>4063</v>
      </c>
      <c r="H283" s="155" t="str">
        <f>IF(表格2[[#This Row],[樣區所屬
海拔段]]="&lt;1000m","3月,5月", IF(表格2[[#This Row],[樣區所屬
海拔段]]="&gt;2500m","5月,6月","4月,6月"))</f>
        <v>3月,5月</v>
      </c>
      <c r="I283" s="158">
        <v>247852</v>
      </c>
      <c r="J283" s="158">
        <v>2707190</v>
      </c>
      <c r="K283" s="158">
        <v>120.97881</v>
      </c>
      <c r="L283" s="158">
        <v>24.471029000000001</v>
      </c>
      <c r="M283" s="155"/>
    </row>
    <row r="284" spans="1:13">
      <c r="A284" s="153" t="s">
        <v>2090</v>
      </c>
      <c r="B284" s="153"/>
      <c r="C284" s="171" t="s">
        <v>824</v>
      </c>
      <c r="D284" s="171" t="s">
        <v>784</v>
      </c>
      <c r="E284" s="171" t="s">
        <v>817</v>
      </c>
      <c r="F284" s="171" t="s">
        <v>816</v>
      </c>
      <c r="G284" s="158" t="s">
        <v>4063</v>
      </c>
      <c r="H284" s="155" t="str">
        <f>IF(表格2[[#This Row],[樣區所屬
海拔段]]="&lt;1000m","3月,5月", IF(表格2[[#This Row],[樣區所屬
海拔段]]="&gt;2500m","5月,6月","4月,6月"))</f>
        <v>3月,5月</v>
      </c>
      <c r="I284" s="158">
        <v>240342</v>
      </c>
      <c r="J284" s="158">
        <v>2715317</v>
      </c>
      <c r="K284" s="158">
        <v>120.904668</v>
      </c>
      <c r="L284" s="158">
        <v>24.544378999999999</v>
      </c>
      <c r="M284" s="155"/>
    </row>
    <row r="285" spans="1:13">
      <c r="A285" s="153" t="s">
        <v>2090</v>
      </c>
      <c r="B285" s="153"/>
      <c r="C285" s="171" t="s">
        <v>824</v>
      </c>
      <c r="D285" s="171" t="s">
        <v>784</v>
      </c>
      <c r="E285" s="171" t="s">
        <v>822</v>
      </c>
      <c r="F285" s="171" t="s">
        <v>821</v>
      </c>
      <c r="G285" s="158" t="s">
        <v>4063</v>
      </c>
      <c r="H285" s="155" t="str">
        <f>IF(表格2[[#This Row],[樣區所屬
海拔段]]="&lt;1000m","3月,5月", IF(表格2[[#This Row],[樣區所屬
海拔段]]="&gt;2500m","5月,6月","4月,6月"))</f>
        <v>3月,5月</v>
      </c>
      <c r="I285" s="158">
        <v>248926</v>
      </c>
      <c r="J285" s="158">
        <v>2719167</v>
      </c>
      <c r="K285" s="158">
        <v>120.989396</v>
      </c>
      <c r="L285" s="158">
        <v>24.579170000000001</v>
      </c>
      <c r="M285" s="155"/>
    </row>
    <row r="286" spans="1:13">
      <c r="A286" s="153" t="s">
        <v>2090</v>
      </c>
      <c r="B286" s="153"/>
      <c r="C286" s="171" t="s">
        <v>824</v>
      </c>
      <c r="D286" s="171" t="s">
        <v>784</v>
      </c>
      <c r="E286" s="171" t="s">
        <v>2167</v>
      </c>
      <c r="F286" s="171" t="s">
        <v>3875</v>
      </c>
      <c r="G286" s="154" t="s">
        <v>4073</v>
      </c>
      <c r="H286" s="155" t="str">
        <f>IF(表格2[[#This Row],[樣區所屬
海拔段]]="&lt;1000m","3月,5月", IF(表格2[[#This Row],[樣區所屬
海拔段]]="&gt;2500m","5月,6月","4月,6月"))</f>
        <v>4月,6月</v>
      </c>
      <c r="I286" s="158">
        <v>248638</v>
      </c>
      <c r="J286" s="158">
        <v>2699589</v>
      </c>
      <c r="K286" s="158">
        <v>120.986571</v>
      </c>
      <c r="L286" s="158">
        <v>24.4024</v>
      </c>
      <c r="M286" s="155"/>
    </row>
    <row r="287" spans="1:13">
      <c r="A287" s="162" t="s">
        <v>4143</v>
      </c>
      <c r="B287" s="162" t="s">
        <v>4144</v>
      </c>
      <c r="C287" s="164" t="s">
        <v>824</v>
      </c>
      <c r="D287" s="164" t="s">
        <v>828</v>
      </c>
      <c r="E287" s="164" t="s">
        <v>4340</v>
      </c>
      <c r="F287" s="164" t="s">
        <v>4341</v>
      </c>
      <c r="G287" s="163" t="s">
        <v>4073</v>
      </c>
      <c r="H287" s="144" t="str">
        <f>IF(表格2[[#This Row],[樣區所屬
海拔段]]="&lt;1000m","3月,5月", IF(表格2[[#This Row],[樣區所屬
海拔段]]="&gt;2500m","5月,6月","4月,6月"))</f>
        <v>4月,6月</v>
      </c>
      <c r="I287" s="169">
        <v>286786</v>
      </c>
      <c r="J287" s="169">
        <v>2716038</v>
      </c>
      <c r="K287" s="181">
        <v>121.363123</v>
      </c>
      <c r="L287" s="181">
        <v>24.550481000000001</v>
      </c>
      <c r="M287" s="144" t="s">
        <v>4342</v>
      </c>
    </row>
    <row r="288" spans="1:13">
      <c r="A288" s="162" t="s">
        <v>4143</v>
      </c>
      <c r="B288" s="162" t="s">
        <v>4144</v>
      </c>
      <c r="C288" s="164" t="s">
        <v>824</v>
      </c>
      <c r="D288" s="164" t="s">
        <v>828</v>
      </c>
      <c r="E288" s="164" t="s">
        <v>4343</v>
      </c>
      <c r="F288" s="164" t="s">
        <v>4344</v>
      </c>
      <c r="G288" s="163" t="s">
        <v>4073</v>
      </c>
      <c r="H288" s="144" t="str">
        <f>IF(表格2[[#This Row],[樣區所屬
海拔段]]="&lt;1000m","3月,5月", IF(表格2[[#This Row],[樣區所屬
海拔段]]="&gt;2500m","5月,6月","4月,6月"))</f>
        <v>4月,6月</v>
      </c>
      <c r="I288" s="169">
        <v>292392</v>
      </c>
      <c r="J288" s="169">
        <v>2739610</v>
      </c>
      <c r="K288" s="181">
        <v>121.41916999999999</v>
      </c>
      <c r="L288" s="181">
        <v>24.763159000000002</v>
      </c>
      <c r="M288" s="144" t="s">
        <v>4345</v>
      </c>
    </row>
    <row r="289" spans="1:13">
      <c r="A289" s="162" t="s">
        <v>4143</v>
      </c>
      <c r="B289" s="162" t="s">
        <v>4144</v>
      </c>
      <c r="C289" s="164" t="s">
        <v>824</v>
      </c>
      <c r="D289" s="164" t="s">
        <v>828</v>
      </c>
      <c r="E289" s="164" t="s">
        <v>4346</v>
      </c>
      <c r="F289" s="164" t="s">
        <v>4347</v>
      </c>
      <c r="G289" s="163" t="s">
        <v>4073</v>
      </c>
      <c r="H289" s="144" t="str">
        <f>IF(表格2[[#This Row],[樣區所屬
海拔段]]="&lt;1000m","3月,5月", IF(表格2[[#This Row],[樣區所屬
海拔段]]="&gt;2500m","5月,6月","4月,6月"))</f>
        <v>4月,6月</v>
      </c>
      <c r="I289" s="169">
        <v>287461</v>
      </c>
      <c r="J289" s="169">
        <v>2719241</v>
      </c>
      <c r="K289" s="181">
        <v>121.369871</v>
      </c>
      <c r="L289" s="181">
        <v>24.579384000000001</v>
      </c>
      <c r="M289" s="144" t="s">
        <v>4342</v>
      </c>
    </row>
    <row r="290" spans="1:13">
      <c r="A290" s="162" t="s">
        <v>4143</v>
      </c>
      <c r="B290" s="162" t="s">
        <v>4144</v>
      </c>
      <c r="C290" s="164" t="s">
        <v>824</v>
      </c>
      <c r="D290" s="164" t="s">
        <v>828</v>
      </c>
      <c r="E290" s="164" t="s">
        <v>4348</v>
      </c>
      <c r="F290" s="164" t="s">
        <v>4349</v>
      </c>
      <c r="G290" s="163" t="s">
        <v>4073</v>
      </c>
      <c r="H290" s="144" t="str">
        <f>IF(表格2[[#This Row],[樣區所屬
海拔段]]="&lt;1000m","3月,5月", IF(表格2[[#This Row],[樣區所屬
海拔段]]="&gt;2500m","5月,6月","4月,6月"))</f>
        <v>4月,6月</v>
      </c>
      <c r="I290" s="169">
        <v>288285</v>
      </c>
      <c r="J290" s="169">
        <v>2720233</v>
      </c>
      <c r="K290" s="181">
        <v>121.378033</v>
      </c>
      <c r="L290" s="181">
        <v>24.58832</v>
      </c>
      <c r="M290" s="144" t="s">
        <v>4342</v>
      </c>
    </row>
    <row r="291" spans="1:13">
      <c r="A291" s="209" t="s">
        <v>4350</v>
      </c>
      <c r="B291" s="209"/>
      <c r="C291" s="170" t="s">
        <v>824</v>
      </c>
      <c r="D291" s="170" t="s">
        <v>828</v>
      </c>
      <c r="E291" s="170" t="s">
        <v>830</v>
      </c>
      <c r="F291" s="170" t="s">
        <v>2007</v>
      </c>
      <c r="G291" s="176" t="s">
        <v>4063</v>
      </c>
      <c r="H291" s="155" t="str">
        <f>IF(表格2[[#This Row],[樣區所屬
海拔段]]="&lt;1000m","3月,5月", IF(表格2[[#This Row],[樣區所屬
海拔段]]="&gt;2500m","5月,6月","4月,6月"))</f>
        <v>3月,5月</v>
      </c>
      <c r="I291" s="158">
        <v>284787</v>
      </c>
      <c r="J291" s="158">
        <v>2737076</v>
      </c>
      <c r="K291" s="176">
        <v>121.34390999999999</v>
      </c>
      <c r="L291" s="176">
        <v>24.740472</v>
      </c>
      <c r="M291" s="155"/>
    </row>
    <row r="292" spans="1:13">
      <c r="A292" s="210" t="s">
        <v>4350</v>
      </c>
      <c r="B292" s="210"/>
      <c r="C292" s="170" t="s">
        <v>824</v>
      </c>
      <c r="D292" s="170" t="s">
        <v>828</v>
      </c>
      <c r="E292" s="170" t="s">
        <v>959</v>
      </c>
      <c r="F292" s="170" t="s">
        <v>4351</v>
      </c>
      <c r="G292" s="161" t="s">
        <v>4073</v>
      </c>
      <c r="H292" s="155" t="str">
        <f>IF(表格2[[#This Row],[樣區所屬
海拔段]]="&lt;1000m","3月,5月", IF(表格2[[#This Row],[樣區所屬
海拔段]]="&gt;2500m","5月,6月","4月,6月"))</f>
        <v>4月,6月</v>
      </c>
      <c r="I292" s="158">
        <v>289462</v>
      </c>
      <c r="J292" s="158">
        <v>2714083</v>
      </c>
      <c r="K292" s="176">
        <v>121.389483</v>
      </c>
      <c r="L292" s="176">
        <v>24.532764</v>
      </c>
      <c r="M292" s="155"/>
    </row>
    <row r="293" spans="1:13">
      <c r="A293" s="209" t="s">
        <v>4350</v>
      </c>
      <c r="B293" s="209"/>
      <c r="C293" s="170" t="s">
        <v>824</v>
      </c>
      <c r="D293" s="170" t="s">
        <v>828</v>
      </c>
      <c r="E293" s="170" t="s">
        <v>4352</v>
      </c>
      <c r="F293" s="170" t="s">
        <v>2016</v>
      </c>
      <c r="G293" s="176" t="s">
        <v>4063</v>
      </c>
      <c r="H293" s="155" t="str">
        <f>IF(表格2[[#This Row],[樣區所屬
海拔段]]="&lt;1000m","3月,5月", IF(表格2[[#This Row],[樣區所屬
海拔段]]="&gt;2500m","5月,6月","4月,6月"))</f>
        <v>3月,5月</v>
      </c>
      <c r="I293" s="158">
        <v>290546</v>
      </c>
      <c r="J293" s="158">
        <v>2748328</v>
      </c>
      <c r="K293" s="176">
        <v>121.40116999999999</v>
      </c>
      <c r="L293" s="176">
        <v>24.841919000000001</v>
      </c>
      <c r="M293" s="155"/>
    </row>
    <row r="294" spans="1:13">
      <c r="A294" s="153" t="s">
        <v>2090</v>
      </c>
      <c r="B294" s="153"/>
      <c r="C294" s="170" t="s">
        <v>824</v>
      </c>
      <c r="D294" s="170" t="s">
        <v>828</v>
      </c>
      <c r="E294" s="170" t="s">
        <v>4353</v>
      </c>
      <c r="F294" s="171" t="s">
        <v>2083</v>
      </c>
      <c r="G294" s="161" t="s">
        <v>4073</v>
      </c>
      <c r="H294" s="155" t="str">
        <f>IF(表格2[[#This Row],[樣區所屬
海拔段]]="&lt;1000m","3月,5月", IF(表格2[[#This Row],[樣區所屬
海拔段]]="&gt;2500m","5月,6月","4月,6月"))</f>
        <v>4月,6月</v>
      </c>
      <c r="I294" s="158">
        <v>289165</v>
      </c>
      <c r="J294" s="158">
        <v>2713005</v>
      </c>
      <c r="K294" s="158">
        <v>121.386522</v>
      </c>
      <c r="L294" s="158">
        <v>24.523039000000001</v>
      </c>
      <c r="M294" s="155"/>
    </row>
    <row r="295" spans="1:13">
      <c r="A295" s="209" t="s">
        <v>4350</v>
      </c>
      <c r="B295" s="209"/>
      <c r="C295" s="170" t="s">
        <v>824</v>
      </c>
      <c r="D295" s="170" t="s">
        <v>828</v>
      </c>
      <c r="E295" s="170" t="s">
        <v>835</v>
      </c>
      <c r="F295" s="170" t="s">
        <v>2023</v>
      </c>
      <c r="G295" s="176" t="s">
        <v>4063</v>
      </c>
      <c r="H295" s="155" t="str">
        <f>IF(表格2[[#This Row],[樣區所屬
海拔段]]="&lt;1000m","3月,5月", IF(表格2[[#This Row],[樣區所屬
海拔段]]="&gt;2500m","5月,6月","4月,6月"))</f>
        <v>3月,5月</v>
      </c>
      <c r="I295" s="158">
        <v>286021</v>
      </c>
      <c r="J295" s="158">
        <v>2738273</v>
      </c>
      <c r="K295" s="176">
        <v>121.35614</v>
      </c>
      <c r="L295" s="176">
        <v>24.751251</v>
      </c>
      <c r="M295" s="155"/>
    </row>
    <row r="296" spans="1:13">
      <c r="A296" s="209" t="s">
        <v>4350</v>
      </c>
      <c r="B296" s="209"/>
      <c r="C296" s="170" t="s">
        <v>824</v>
      </c>
      <c r="D296" s="170" t="s">
        <v>828</v>
      </c>
      <c r="E296" s="170" t="s">
        <v>837</v>
      </c>
      <c r="F296" s="170" t="s">
        <v>2030</v>
      </c>
      <c r="G296" s="161" t="s">
        <v>4063</v>
      </c>
      <c r="H296" s="155" t="str">
        <f>IF(表格2[[#This Row],[樣區所屬
海拔段]]="&lt;1000m","3月,5月", IF(表格2[[#This Row],[樣區所屬
海拔段]]="&gt;2500m","5月,6月","4月,6月"))</f>
        <v>3月,5月</v>
      </c>
      <c r="I296" s="158">
        <v>285098</v>
      </c>
      <c r="J296" s="158">
        <v>2734481</v>
      </c>
      <c r="K296" s="158">
        <v>121.34692</v>
      </c>
      <c r="L296" s="158">
        <v>24.717036</v>
      </c>
      <c r="M296" s="155"/>
    </row>
    <row r="297" spans="1:13">
      <c r="A297" s="209" t="s">
        <v>4350</v>
      </c>
      <c r="B297" s="209"/>
      <c r="C297" s="170" t="s">
        <v>824</v>
      </c>
      <c r="D297" s="170" t="s">
        <v>828</v>
      </c>
      <c r="E297" s="170" t="s">
        <v>839</v>
      </c>
      <c r="F297" s="170" t="s">
        <v>2037</v>
      </c>
      <c r="G297" s="161" t="s">
        <v>4063</v>
      </c>
      <c r="H297" s="155" t="str">
        <f>IF(表格2[[#This Row],[樣區所屬
海拔段]]="&lt;1000m","3月,5月", IF(表格2[[#This Row],[樣區所屬
海拔段]]="&gt;2500m","5月,6月","4月,6月"))</f>
        <v>3月,5月</v>
      </c>
      <c r="I297" s="158">
        <v>282563</v>
      </c>
      <c r="J297" s="158">
        <v>2743362</v>
      </c>
      <c r="K297" s="158">
        <v>121.32207</v>
      </c>
      <c r="L297" s="158">
        <v>24.797274000000002</v>
      </c>
      <c r="M297" s="155"/>
    </row>
    <row r="298" spans="1:13">
      <c r="A298" s="209" t="s">
        <v>4350</v>
      </c>
      <c r="B298" s="209"/>
      <c r="C298" s="170" t="s">
        <v>824</v>
      </c>
      <c r="D298" s="170" t="s">
        <v>828</v>
      </c>
      <c r="E298" s="170" t="s">
        <v>841</v>
      </c>
      <c r="F298" s="152" t="s">
        <v>4354</v>
      </c>
      <c r="G298" s="161" t="s">
        <v>4063</v>
      </c>
      <c r="H298" s="155" t="str">
        <f>IF(表格2[[#This Row],[樣區所屬
海拔段]]="&lt;1000m","3月,5月", IF(表格2[[#This Row],[樣區所屬
海拔段]]="&gt;2500m","5月,6月","4月,6月"))</f>
        <v>3月,5月</v>
      </c>
      <c r="I298" s="158">
        <v>287723</v>
      </c>
      <c r="J298" s="158">
        <v>2743446</v>
      </c>
      <c r="K298" s="158">
        <v>121.373107</v>
      </c>
      <c r="L298" s="158">
        <v>24.797913999999999</v>
      </c>
      <c r="M298" s="155"/>
    </row>
    <row r="299" spans="1:13">
      <c r="A299" s="209" t="s">
        <v>4350</v>
      </c>
      <c r="B299" s="209"/>
      <c r="C299" s="170" t="s">
        <v>824</v>
      </c>
      <c r="D299" s="170" t="s">
        <v>828</v>
      </c>
      <c r="E299" s="170" t="s">
        <v>4355</v>
      </c>
      <c r="F299" s="171" t="s">
        <v>2050</v>
      </c>
      <c r="G299" s="161" t="s">
        <v>4063</v>
      </c>
      <c r="H299" s="155" t="str">
        <f>IF(表格2[[#This Row],[樣區所屬
海拔段]]="&lt;1000m","3月,5月", IF(表格2[[#This Row],[樣區所屬
海拔段]]="&gt;2500m","5月,6月","4月,6月"))</f>
        <v>3月,5月</v>
      </c>
      <c r="I299" s="158">
        <v>291146</v>
      </c>
      <c r="J299" s="158">
        <v>2728048</v>
      </c>
      <c r="K299" s="158">
        <v>121.40651099999999</v>
      </c>
      <c r="L299" s="158">
        <v>24.658805000000001</v>
      </c>
      <c r="M299" s="155"/>
    </row>
    <row r="300" spans="1:13">
      <c r="A300" s="209" t="s">
        <v>4350</v>
      </c>
      <c r="B300" s="209"/>
      <c r="C300" s="170" t="s">
        <v>824</v>
      </c>
      <c r="D300" s="170" t="s">
        <v>828</v>
      </c>
      <c r="E300" s="170" t="s">
        <v>4356</v>
      </c>
      <c r="F300" s="171" t="s">
        <v>2057</v>
      </c>
      <c r="G300" s="161" t="s">
        <v>4063</v>
      </c>
      <c r="H300" s="155" t="str">
        <f>IF(表格2[[#This Row],[樣區所屬
海拔段]]="&lt;1000m","3月,5月", IF(表格2[[#This Row],[樣區所屬
海拔段]]="&gt;2500m","5月,6月","4月,6月"))</f>
        <v>3月,5月</v>
      </c>
      <c r="I300" s="158">
        <v>291558</v>
      </c>
      <c r="J300" s="158">
        <v>2727068</v>
      </c>
      <c r="K300" s="158">
        <v>121.410552</v>
      </c>
      <c r="L300" s="158">
        <v>24.649946</v>
      </c>
      <c r="M300" s="155"/>
    </row>
    <row r="301" spans="1:13">
      <c r="A301" s="209" t="s">
        <v>4350</v>
      </c>
      <c r="B301" s="209"/>
      <c r="C301" s="170" t="s">
        <v>824</v>
      </c>
      <c r="D301" s="170" t="s">
        <v>828</v>
      </c>
      <c r="E301" s="170" t="s">
        <v>4357</v>
      </c>
      <c r="F301" s="171" t="s">
        <v>2064</v>
      </c>
      <c r="G301" s="161" t="s">
        <v>4073</v>
      </c>
      <c r="H301" s="155" t="str">
        <f>IF(表格2[[#This Row],[樣區所屬
海拔段]]="&lt;1000m","3月,5月", IF(表格2[[#This Row],[樣區所屬
海拔段]]="&gt;2500m","5月,6月","4月,6月"))</f>
        <v>4月,6月</v>
      </c>
      <c r="I301" s="158">
        <v>293375</v>
      </c>
      <c r="J301" s="158">
        <v>2727246</v>
      </c>
      <c r="K301" s="158">
        <v>121.428507</v>
      </c>
      <c r="L301" s="158">
        <v>24.651503000000002</v>
      </c>
      <c r="M301" s="155"/>
    </row>
    <row r="302" spans="1:13">
      <c r="A302" s="209" t="s">
        <v>4350</v>
      </c>
      <c r="B302" s="209"/>
      <c r="C302" s="170" t="s">
        <v>824</v>
      </c>
      <c r="D302" s="170" t="s">
        <v>828</v>
      </c>
      <c r="E302" s="170" t="s">
        <v>4358</v>
      </c>
      <c r="F302" s="171" t="s">
        <v>2071</v>
      </c>
      <c r="G302" s="161" t="s">
        <v>4073</v>
      </c>
      <c r="H302" s="155" t="str">
        <f>IF(表格2[[#This Row],[樣區所屬
海拔段]]="&lt;1000m","3月,5月", IF(表格2[[#This Row],[樣區所屬
海拔段]]="&gt;2500m","5月,6月","4月,6月"))</f>
        <v>4月,6月</v>
      </c>
      <c r="I302" s="158">
        <v>289130</v>
      </c>
      <c r="J302" s="158">
        <v>2714285</v>
      </c>
      <c r="K302" s="158">
        <v>121.386212</v>
      </c>
      <c r="L302" s="158">
        <v>24.534597000000002</v>
      </c>
      <c r="M302" s="155"/>
    </row>
    <row r="303" spans="1:13">
      <c r="A303" s="162" t="s">
        <v>4143</v>
      </c>
      <c r="B303" s="165" t="s">
        <v>4144</v>
      </c>
      <c r="C303" s="165" t="s">
        <v>824</v>
      </c>
      <c r="D303" s="165" t="s">
        <v>849</v>
      </c>
      <c r="E303" s="165" t="s">
        <v>4359</v>
      </c>
      <c r="F303" s="165" t="s">
        <v>4360</v>
      </c>
      <c r="G303" s="163" t="s">
        <v>4073</v>
      </c>
      <c r="H303" s="144" t="str">
        <f>IF(表格2[[#This Row],[樣區所屬
海拔段]]="&lt;1000m","3月,5月", IF(表格2[[#This Row],[樣區所屬
海拔段]]="&gt;2500m","5月,6月","4月,6月"))</f>
        <v>4月,6月</v>
      </c>
      <c r="I303" s="169">
        <v>272817</v>
      </c>
      <c r="J303" s="169">
        <v>2716631</v>
      </c>
      <c r="K303" s="169">
        <v>121.22524199999999</v>
      </c>
      <c r="L303" s="169">
        <v>24.556104999999999</v>
      </c>
      <c r="M303" s="146" t="s">
        <v>4361</v>
      </c>
    </row>
    <row r="304" spans="1:13">
      <c r="A304" s="162" t="s">
        <v>4143</v>
      </c>
      <c r="B304" s="162" t="s">
        <v>4144</v>
      </c>
      <c r="C304" s="165" t="s">
        <v>824</v>
      </c>
      <c r="D304" s="165" t="s">
        <v>849</v>
      </c>
      <c r="E304" s="211" t="s">
        <v>878</v>
      </c>
      <c r="F304" s="211" t="s">
        <v>4362</v>
      </c>
      <c r="G304" s="163" t="s">
        <v>4073</v>
      </c>
      <c r="H304" s="144" t="str">
        <f>IF(表格2[[#This Row],[樣區所屬
海拔段]]="&lt;1000m","3月,5月", IF(表格2[[#This Row],[樣區所屬
海拔段]]="&gt;2500m","5月,6月","4月,6月"))</f>
        <v>4月,6月</v>
      </c>
      <c r="I304" s="212">
        <v>269786</v>
      </c>
      <c r="J304" s="212">
        <v>2725038</v>
      </c>
      <c r="K304" s="169">
        <v>121.19543899999999</v>
      </c>
      <c r="L304" s="169">
        <v>24.632052000000002</v>
      </c>
      <c r="M304" s="146" t="s">
        <v>4363</v>
      </c>
    </row>
    <row r="305" spans="1:13">
      <c r="A305" s="153" t="s">
        <v>2090</v>
      </c>
      <c r="B305" s="153"/>
      <c r="C305" s="171" t="s">
        <v>824</v>
      </c>
      <c r="D305" s="171" t="s">
        <v>849</v>
      </c>
      <c r="E305" s="171" t="s">
        <v>4364</v>
      </c>
      <c r="F305" s="171" t="s">
        <v>850</v>
      </c>
      <c r="G305" s="161" t="s">
        <v>4063</v>
      </c>
      <c r="H305" s="155" t="str">
        <f>IF(表格2[[#This Row],[樣區所屬
海拔段]]="&lt;1000m","3月,5月", IF(表格2[[#This Row],[樣區所屬
海拔段]]="&gt;2500m","5月,6月","4月,6月"))</f>
        <v>3月,5月</v>
      </c>
      <c r="I305" s="158">
        <v>260787</v>
      </c>
      <c r="J305" s="158">
        <v>2717979</v>
      </c>
      <c r="K305" s="158">
        <v>121.10649600000001</v>
      </c>
      <c r="L305" s="158">
        <v>24.568406</v>
      </c>
      <c r="M305" s="155"/>
    </row>
    <row r="306" spans="1:13">
      <c r="A306" s="153" t="s">
        <v>2090</v>
      </c>
      <c r="B306" s="153"/>
      <c r="C306" s="171" t="s">
        <v>824</v>
      </c>
      <c r="D306" s="171" t="s">
        <v>849</v>
      </c>
      <c r="E306" s="171" t="s">
        <v>4365</v>
      </c>
      <c r="F306" s="171" t="s">
        <v>3883</v>
      </c>
      <c r="G306" s="158" t="s">
        <v>4063</v>
      </c>
      <c r="H306" s="155" t="str">
        <f>IF(表格2[[#This Row],[樣區所屬
海拔段]]="&lt;1000m","3月,5月", IF(表格2[[#This Row],[樣區所屬
海拔段]]="&gt;2500m","5月,6月","4月,6月"))</f>
        <v>3月,5月</v>
      </c>
      <c r="I306" s="158">
        <v>277539</v>
      </c>
      <c r="J306" s="158">
        <v>2738021</v>
      </c>
      <c r="K306" s="158">
        <v>121.27227499999999</v>
      </c>
      <c r="L306" s="158">
        <v>24.749151999999999</v>
      </c>
      <c r="M306" s="155"/>
    </row>
    <row r="307" spans="1:13">
      <c r="A307" s="153" t="s">
        <v>2090</v>
      </c>
      <c r="B307" s="153"/>
      <c r="C307" s="171" t="s">
        <v>824</v>
      </c>
      <c r="D307" s="171" t="s">
        <v>849</v>
      </c>
      <c r="E307" s="171" t="s">
        <v>858</v>
      </c>
      <c r="F307" s="171" t="s">
        <v>3884</v>
      </c>
      <c r="G307" s="161" t="s">
        <v>4073</v>
      </c>
      <c r="H307" s="155" t="str">
        <f>IF(表格2[[#This Row],[樣區所屬
海拔段]]="&lt;1000m","3月,5月", IF(表格2[[#This Row],[樣區所屬
海拔段]]="&gt;2500m","5月,6月","4月,6月"))</f>
        <v>4月,6月</v>
      </c>
      <c r="I307" s="158">
        <v>278282</v>
      </c>
      <c r="J307" s="158">
        <v>2727204</v>
      </c>
      <c r="K307" s="158">
        <v>121.279403</v>
      </c>
      <c r="L307" s="158">
        <v>24.651475000000001</v>
      </c>
      <c r="M307" s="155"/>
    </row>
    <row r="308" spans="1:13">
      <c r="A308" s="153" t="s">
        <v>2090</v>
      </c>
      <c r="B308" s="153"/>
      <c r="C308" s="171" t="s">
        <v>824</v>
      </c>
      <c r="D308" s="171" t="s">
        <v>849</v>
      </c>
      <c r="E308" s="171" t="s">
        <v>861</v>
      </c>
      <c r="F308" s="171" t="s">
        <v>3885</v>
      </c>
      <c r="G308" s="161" t="s">
        <v>4073</v>
      </c>
      <c r="H308" s="155" t="str">
        <f>IF(表格2[[#This Row],[樣區所屬
海拔段]]="&lt;1000m","3月,5月", IF(表格2[[#This Row],[樣區所屬
海拔段]]="&gt;2500m","5月,6月","4月,6月"))</f>
        <v>4月,6月</v>
      </c>
      <c r="I308" s="158">
        <v>280358</v>
      </c>
      <c r="J308" s="158">
        <v>2721061</v>
      </c>
      <c r="K308" s="158">
        <v>121.299779</v>
      </c>
      <c r="L308" s="158">
        <v>24.595972</v>
      </c>
      <c r="M308" s="155"/>
    </row>
    <row r="309" spans="1:13">
      <c r="A309" s="153" t="s">
        <v>2090</v>
      </c>
      <c r="B309" s="153"/>
      <c r="C309" s="171" t="s">
        <v>824</v>
      </c>
      <c r="D309" s="171" t="s">
        <v>849</v>
      </c>
      <c r="E309" s="171" t="s">
        <v>866</v>
      </c>
      <c r="F309" s="171" t="s">
        <v>3886</v>
      </c>
      <c r="G309" s="161" t="s">
        <v>4073</v>
      </c>
      <c r="H309" s="155" t="str">
        <f>IF(表格2[[#This Row],[樣區所屬
海拔段]]="&lt;1000m","3月,5月", IF(表格2[[#This Row],[樣區所屬
海拔段]]="&gt;2500m","5月,6月","4月,6月"))</f>
        <v>4月,6月</v>
      </c>
      <c r="I309" s="158">
        <v>279672</v>
      </c>
      <c r="J309" s="158">
        <v>2714845</v>
      </c>
      <c r="K309" s="158">
        <v>121.292875</v>
      </c>
      <c r="L309" s="158">
        <v>24.539863</v>
      </c>
      <c r="M309" s="155"/>
    </row>
    <row r="310" spans="1:13">
      <c r="A310" s="153" t="s">
        <v>2090</v>
      </c>
      <c r="B310" s="153"/>
      <c r="C310" s="171" t="s">
        <v>824</v>
      </c>
      <c r="D310" s="171" t="s">
        <v>849</v>
      </c>
      <c r="E310" s="171" t="s">
        <v>869</v>
      </c>
      <c r="F310" s="171" t="s">
        <v>2249</v>
      </c>
      <c r="G310" s="161" t="s">
        <v>4073</v>
      </c>
      <c r="H310" s="155" t="str">
        <f>IF(表格2[[#This Row],[樣區所屬
海拔段]]="&lt;1000m","3月,5月", IF(表格2[[#This Row],[樣區所屬
海拔段]]="&gt;2500m","5月,6月","4月,6月"))</f>
        <v>4月,6月</v>
      </c>
      <c r="I310" s="158">
        <v>271623</v>
      </c>
      <c r="J310" s="158">
        <v>2716351</v>
      </c>
      <c r="K310" s="158">
        <v>121.21345100000001</v>
      </c>
      <c r="L310" s="158">
        <v>24.553594</v>
      </c>
      <c r="M310" s="155"/>
    </row>
    <row r="311" spans="1:13">
      <c r="A311" s="153" t="s">
        <v>2090</v>
      </c>
      <c r="B311" s="153"/>
      <c r="C311" s="171" t="s">
        <v>824</v>
      </c>
      <c r="D311" s="171" t="s">
        <v>849</v>
      </c>
      <c r="E311" s="171" t="s">
        <v>880</v>
      </c>
      <c r="F311" s="171" t="s">
        <v>4366</v>
      </c>
      <c r="G311" s="161" t="s">
        <v>4073</v>
      </c>
      <c r="H311" s="155" t="str">
        <f>IF(表格2[[#This Row],[樣區所屬
海拔段]]="&lt;1000m","3月,5月", IF(表格2[[#This Row],[樣區所屬
海拔段]]="&gt;2500m","5月,6月","4月,6月"))</f>
        <v>4月,6月</v>
      </c>
      <c r="I311" s="158">
        <v>266856</v>
      </c>
      <c r="J311" s="158">
        <v>2725346</v>
      </c>
      <c r="K311" s="158">
        <v>121.166501</v>
      </c>
      <c r="L311" s="158">
        <v>24.634867</v>
      </c>
      <c r="M311" s="155"/>
    </row>
    <row r="312" spans="1:13">
      <c r="A312" s="153" t="s">
        <v>2090</v>
      </c>
      <c r="B312" s="153"/>
      <c r="C312" s="171" t="s">
        <v>824</v>
      </c>
      <c r="D312" s="171" t="s">
        <v>849</v>
      </c>
      <c r="E312" s="171" t="s">
        <v>883</v>
      </c>
      <c r="F312" s="171" t="s">
        <v>882</v>
      </c>
      <c r="G312" s="161" t="s">
        <v>4073</v>
      </c>
      <c r="H312" s="155" t="str">
        <f>IF(表格2[[#This Row],[樣區所屬
海拔段]]="&lt;1000m","3月,5月", IF(表格2[[#This Row],[樣區所屬
海拔段]]="&gt;2500m","5月,6月","4月,6月"))</f>
        <v>4月,6月</v>
      </c>
      <c r="I312" s="158">
        <v>257921</v>
      </c>
      <c r="J312" s="158">
        <v>2719227</v>
      </c>
      <c r="K312" s="158">
        <v>121.078208</v>
      </c>
      <c r="L312" s="158">
        <v>24.579692000000001</v>
      </c>
      <c r="M312" s="155"/>
    </row>
    <row r="313" spans="1:13">
      <c r="A313" s="153" t="s">
        <v>2090</v>
      </c>
      <c r="B313" s="153"/>
      <c r="C313" s="171" t="s">
        <v>824</v>
      </c>
      <c r="D313" s="171" t="s">
        <v>849</v>
      </c>
      <c r="E313" s="171" t="s">
        <v>887</v>
      </c>
      <c r="F313" s="171" t="s">
        <v>886</v>
      </c>
      <c r="G313" s="161" t="s">
        <v>4073</v>
      </c>
      <c r="H313" s="155" t="str">
        <f>IF(表格2[[#This Row],[樣區所屬
海拔段]]="&lt;1000m","3月,5月", IF(表格2[[#This Row],[樣區所屬
海拔段]]="&gt;2500m","5月,6月","4月,6月"))</f>
        <v>4月,6月</v>
      </c>
      <c r="I313" s="158">
        <v>258055</v>
      </c>
      <c r="J313" s="158">
        <v>2722937</v>
      </c>
      <c r="K313" s="158">
        <v>121.079553</v>
      </c>
      <c r="L313" s="158">
        <v>24.613188000000001</v>
      </c>
      <c r="M313" s="155"/>
    </row>
    <row r="314" spans="1:13">
      <c r="A314" s="153" t="s">
        <v>2090</v>
      </c>
      <c r="B314" s="153"/>
      <c r="C314" s="171" t="s">
        <v>824</v>
      </c>
      <c r="D314" s="171" t="s">
        <v>849</v>
      </c>
      <c r="E314" s="171" t="s">
        <v>890</v>
      </c>
      <c r="F314" s="171" t="s">
        <v>2234</v>
      </c>
      <c r="G314" s="161" t="s">
        <v>4073</v>
      </c>
      <c r="H314" s="155" t="str">
        <f>IF(表格2[[#This Row],[樣區所屬
海拔段]]="&lt;1000m","3月,5月", IF(表格2[[#This Row],[樣區所屬
海拔段]]="&gt;2500m","5月,6月","4月,6月"))</f>
        <v>4月,6月</v>
      </c>
      <c r="I314" s="158">
        <v>269334</v>
      </c>
      <c r="J314" s="158">
        <v>2717688</v>
      </c>
      <c r="K314" s="158">
        <v>121.19087399999999</v>
      </c>
      <c r="L314" s="158">
        <v>24.565695999999999</v>
      </c>
      <c r="M314" s="155"/>
    </row>
    <row r="315" spans="1:13">
      <c r="A315" s="153" t="s">
        <v>2090</v>
      </c>
      <c r="B315" s="153"/>
      <c r="C315" s="171" t="s">
        <v>824</v>
      </c>
      <c r="D315" s="171" t="s">
        <v>849</v>
      </c>
      <c r="E315" s="171" t="s">
        <v>892</v>
      </c>
      <c r="F315" s="171" t="s">
        <v>2241</v>
      </c>
      <c r="G315" s="161" t="s">
        <v>4073</v>
      </c>
      <c r="H315" s="155" t="str">
        <f>IF(表格2[[#This Row],[樣區所屬
海拔段]]="&lt;1000m","3月,5月", IF(表格2[[#This Row],[樣區所屬
海拔段]]="&gt;2500m","5月,6月","4月,6月"))</f>
        <v>4月,6月</v>
      </c>
      <c r="I315" s="158">
        <v>269903</v>
      </c>
      <c r="J315" s="158">
        <v>2718155</v>
      </c>
      <c r="K315" s="158">
        <v>121.19649800000001</v>
      </c>
      <c r="L315" s="158">
        <v>24.569904999999999</v>
      </c>
      <c r="M315" s="155"/>
    </row>
    <row r="316" spans="1:13">
      <c r="A316" s="153" t="s">
        <v>2090</v>
      </c>
      <c r="B316" s="153"/>
      <c r="C316" s="171" t="s">
        <v>824</v>
      </c>
      <c r="D316" s="171" t="s">
        <v>849</v>
      </c>
      <c r="E316" s="171" t="s">
        <v>894</v>
      </c>
      <c r="F316" s="171" t="s">
        <v>893</v>
      </c>
      <c r="G316" s="161" t="s">
        <v>4073</v>
      </c>
      <c r="H316" s="155" t="str">
        <f>IF(表格2[[#This Row],[樣區所屬
海拔段]]="&lt;1000m","3月,5月", IF(表格2[[#This Row],[樣區所屬
海拔段]]="&gt;2500m","5月,6月","4月,6月"))</f>
        <v>4月,6月</v>
      </c>
      <c r="I316" s="158">
        <v>268842</v>
      </c>
      <c r="J316" s="158">
        <v>2709646</v>
      </c>
      <c r="K316" s="158">
        <v>121.18591000000001</v>
      </c>
      <c r="L316" s="158">
        <v>24.493091</v>
      </c>
      <c r="M316" s="155"/>
    </row>
    <row r="317" spans="1:13">
      <c r="A317" s="153" t="s">
        <v>2090</v>
      </c>
      <c r="B317" s="153"/>
      <c r="C317" s="171" t="s">
        <v>824</v>
      </c>
      <c r="D317" s="171" t="s">
        <v>849</v>
      </c>
      <c r="E317" s="171" t="s">
        <v>897</v>
      </c>
      <c r="F317" s="171" t="s">
        <v>896</v>
      </c>
      <c r="G317" s="161" t="s">
        <v>4073</v>
      </c>
      <c r="H317" s="155" t="str">
        <f>IF(表格2[[#This Row],[樣區所屬
海拔段]]="&lt;1000m","3月,5月", IF(表格2[[#This Row],[樣區所屬
海拔段]]="&gt;2500m","5月,6月","4月,6月"))</f>
        <v>4月,6月</v>
      </c>
      <c r="I317" s="158">
        <v>270338</v>
      </c>
      <c r="J317" s="158">
        <v>2707128</v>
      </c>
      <c r="K317" s="158">
        <v>121.20063399999999</v>
      </c>
      <c r="L317" s="158">
        <v>24.470337000000001</v>
      </c>
      <c r="M317" s="155"/>
    </row>
    <row r="318" spans="1:13">
      <c r="A318" s="153" t="s">
        <v>2090</v>
      </c>
      <c r="B318" s="153"/>
      <c r="C318" s="171" t="s">
        <v>824</v>
      </c>
      <c r="D318" s="171" t="s">
        <v>849</v>
      </c>
      <c r="E318" s="171" t="s">
        <v>901</v>
      </c>
      <c r="F318" s="171" t="s">
        <v>900</v>
      </c>
      <c r="G318" s="176" t="s">
        <v>4112</v>
      </c>
      <c r="H318" s="155" t="str">
        <f>IF(表格2[[#This Row],[樣區所屬
海拔段]]="&lt;1000m","3月,5月", IF(表格2[[#This Row],[樣區所屬
海拔段]]="&gt;2500m","5月,6月","4月,6月"))</f>
        <v>5月,6月</v>
      </c>
      <c r="I318" s="158">
        <v>271761</v>
      </c>
      <c r="J318" s="158">
        <v>2706813</v>
      </c>
      <c r="K318" s="158">
        <v>121.21466700000001</v>
      </c>
      <c r="L318" s="158">
        <v>24.467473999999999</v>
      </c>
      <c r="M318" s="155"/>
    </row>
    <row r="319" spans="1:13">
      <c r="A319" s="153" t="s">
        <v>2090</v>
      </c>
      <c r="B319" s="153"/>
      <c r="C319" s="171" t="s">
        <v>824</v>
      </c>
      <c r="D319" s="171" t="s">
        <v>849</v>
      </c>
      <c r="E319" s="171" t="s">
        <v>4367</v>
      </c>
      <c r="F319" s="171" t="s">
        <v>4368</v>
      </c>
      <c r="G319" s="161" t="s">
        <v>4073</v>
      </c>
      <c r="H319" s="155" t="str">
        <f>IF(表格2[[#This Row],[樣區所屬
海拔段]]="&lt;1000m","3月,5月", IF(表格2[[#This Row],[樣區所屬
海拔段]]="&gt;2500m","5月,6月","4月,6月"))</f>
        <v>4月,6月</v>
      </c>
      <c r="I319" s="158">
        <v>266529</v>
      </c>
      <c r="J319" s="158">
        <v>2723863</v>
      </c>
      <c r="K319" s="158">
        <v>121.16325399999999</v>
      </c>
      <c r="L319" s="158">
        <v>24.621480999999999</v>
      </c>
      <c r="M319" s="155"/>
    </row>
    <row r="320" spans="1:13">
      <c r="A320" s="153" t="s">
        <v>2090</v>
      </c>
      <c r="B320" s="153"/>
      <c r="C320" s="171" t="s">
        <v>824</v>
      </c>
      <c r="D320" s="171" t="s">
        <v>849</v>
      </c>
      <c r="E320" s="171" t="s">
        <v>4369</v>
      </c>
      <c r="F320" s="171" t="s">
        <v>4370</v>
      </c>
      <c r="G320" s="161" t="s">
        <v>4073</v>
      </c>
      <c r="H320" s="155" t="str">
        <f>IF(表格2[[#This Row],[樣區所屬
海拔段]]="&lt;1000m","3月,5月", IF(表格2[[#This Row],[樣區所屬
海拔段]]="&gt;2500m","5月,6月","4月,6月"))</f>
        <v>4月,6月</v>
      </c>
      <c r="I320" s="213">
        <v>270762</v>
      </c>
      <c r="J320" s="213">
        <v>2717058</v>
      </c>
      <c r="K320" s="158">
        <v>121.20496199999999</v>
      </c>
      <c r="L320" s="214">
        <v>24.559989000000002</v>
      </c>
      <c r="M320" s="155"/>
    </row>
    <row r="321" spans="1:13">
      <c r="A321" s="162" t="s">
        <v>4143</v>
      </c>
      <c r="B321" s="162" t="s">
        <v>4144</v>
      </c>
      <c r="C321" s="165" t="s">
        <v>824</v>
      </c>
      <c r="D321" s="165" t="s">
        <v>907</v>
      </c>
      <c r="E321" s="165" t="s">
        <v>4371</v>
      </c>
      <c r="F321" s="165" t="s">
        <v>4372</v>
      </c>
      <c r="G321" s="215" t="s">
        <v>4063</v>
      </c>
      <c r="H321" s="144" t="str">
        <f>IF(表格2[[#This Row],[樣區所屬
海拔段]]="&lt;1000m","3月,5月", IF(表格2[[#This Row],[樣區所屬
海拔段]]="&gt;2500m","5月,6月","4月,6月"))</f>
        <v>3月,5月</v>
      </c>
      <c r="I321" s="212">
        <v>305884</v>
      </c>
      <c r="J321" s="212">
        <v>2747688</v>
      </c>
      <c r="K321" s="181">
        <v>121.552897</v>
      </c>
      <c r="L321" s="181">
        <v>24.835656</v>
      </c>
      <c r="M321" s="144" t="s">
        <v>4373</v>
      </c>
    </row>
    <row r="322" spans="1:13">
      <c r="A322" s="209" t="s">
        <v>4350</v>
      </c>
      <c r="B322" s="209"/>
      <c r="C322" s="171" t="s">
        <v>824</v>
      </c>
      <c r="D322" s="171" t="s">
        <v>907</v>
      </c>
      <c r="E322" s="171" t="s">
        <v>909</v>
      </c>
      <c r="F322" s="171" t="s">
        <v>4374</v>
      </c>
      <c r="G322" s="176" t="s">
        <v>4063</v>
      </c>
      <c r="H322" s="155" t="str">
        <f>IF(表格2[[#This Row],[樣區所屬
海拔段]]="&lt;1000m","3月,5月", IF(表格2[[#This Row],[樣區所屬
海拔段]]="&gt;2500m","5月,6月","4月,6月"))</f>
        <v>3月,5月</v>
      </c>
      <c r="I322" s="158">
        <v>301199</v>
      </c>
      <c r="J322" s="158">
        <v>2740044</v>
      </c>
      <c r="K322" s="176">
        <v>121.506266</v>
      </c>
      <c r="L322" s="176">
        <v>24.766808000000001</v>
      </c>
      <c r="M322" s="155"/>
    </row>
    <row r="323" spans="1:13">
      <c r="A323" s="209" t="s">
        <v>4350</v>
      </c>
      <c r="B323" s="209"/>
      <c r="C323" s="171" t="s">
        <v>824</v>
      </c>
      <c r="D323" s="171" t="s">
        <v>907</v>
      </c>
      <c r="E323" s="171" t="s">
        <v>912</v>
      </c>
      <c r="F323" s="171" t="s">
        <v>4375</v>
      </c>
      <c r="G323" s="176" t="s">
        <v>4063</v>
      </c>
      <c r="H323" s="155" t="str">
        <f>IF(表格2[[#This Row],[樣區所屬
海拔段]]="&lt;1000m","3月,5月", IF(表格2[[#This Row],[樣區所屬
海拔段]]="&gt;2500m","5月,6月","4月,6月"))</f>
        <v>3月,5月</v>
      </c>
      <c r="I323" s="158">
        <v>314998</v>
      </c>
      <c r="J323" s="158">
        <v>2748018</v>
      </c>
      <c r="K323" s="176">
        <v>121.643079</v>
      </c>
      <c r="L323" s="176">
        <v>24.838274999999999</v>
      </c>
      <c r="M323" s="155"/>
    </row>
    <row r="324" spans="1:13">
      <c r="A324" s="209" t="s">
        <v>4350</v>
      </c>
      <c r="B324" s="209"/>
      <c r="C324" s="171" t="s">
        <v>824</v>
      </c>
      <c r="D324" s="171" t="s">
        <v>907</v>
      </c>
      <c r="E324" s="171" t="s">
        <v>4376</v>
      </c>
      <c r="F324" s="171" t="s">
        <v>4377</v>
      </c>
      <c r="G324" s="176" t="s">
        <v>4063</v>
      </c>
      <c r="H324" s="155" t="str">
        <f>IF(表格2[[#This Row],[樣區所屬
海拔段]]="&lt;1000m","3月,5月", IF(表格2[[#This Row],[樣區所屬
海拔段]]="&gt;2500m","5月,6月","4月,6月"))</f>
        <v>3月,5月</v>
      </c>
      <c r="I324" s="158">
        <v>310286</v>
      </c>
      <c r="J324" s="158">
        <v>2748915</v>
      </c>
      <c r="K324" s="176">
        <v>121.59650000000001</v>
      </c>
      <c r="L324" s="176">
        <v>24.846565999999999</v>
      </c>
      <c r="M324" s="155"/>
    </row>
    <row r="325" spans="1:13">
      <c r="A325" s="209" t="s">
        <v>4350</v>
      </c>
      <c r="B325" s="209"/>
      <c r="C325" s="171" t="s">
        <v>824</v>
      </c>
      <c r="D325" s="171" t="s">
        <v>907</v>
      </c>
      <c r="E325" s="171" t="s">
        <v>940</v>
      </c>
      <c r="F325" s="171" t="s">
        <v>939</v>
      </c>
      <c r="G325" s="176" t="s">
        <v>4063</v>
      </c>
      <c r="H325" s="155" t="str">
        <f>IF(表格2[[#This Row],[樣區所屬
海拔段]]="&lt;1000m","3月,5月", IF(表格2[[#This Row],[樣區所屬
海拔段]]="&gt;2500m","5月,6月","4月,6月"))</f>
        <v>3月,5月</v>
      </c>
      <c r="I325" s="158">
        <v>291743</v>
      </c>
      <c r="J325" s="158">
        <v>2751890</v>
      </c>
      <c r="K325" s="176">
        <v>121.41312000000001</v>
      </c>
      <c r="L325" s="176">
        <v>24.874044999999999</v>
      </c>
      <c r="M325" s="155"/>
    </row>
    <row r="326" spans="1:13">
      <c r="A326" s="209" t="s">
        <v>4350</v>
      </c>
      <c r="B326" s="209"/>
      <c r="C326" s="171" t="s">
        <v>824</v>
      </c>
      <c r="D326" s="171" t="s">
        <v>907</v>
      </c>
      <c r="E326" s="171" t="s">
        <v>943</v>
      </c>
      <c r="F326" s="171" t="s">
        <v>4378</v>
      </c>
      <c r="G326" s="176" t="s">
        <v>4063</v>
      </c>
      <c r="H326" s="155" t="str">
        <f>IF(表格2[[#This Row],[樣區所屬
海拔段]]="&lt;1000m","3月,5月", IF(表格2[[#This Row],[樣區所屬
海拔段]]="&gt;2500m","5月,6月","4月,6月"))</f>
        <v>3月,5月</v>
      </c>
      <c r="I326" s="158">
        <v>296984</v>
      </c>
      <c r="J326" s="158">
        <v>2749822</v>
      </c>
      <c r="K326" s="176">
        <v>121.464918</v>
      </c>
      <c r="L326" s="176">
        <v>24.855222000000001</v>
      </c>
      <c r="M326" s="155"/>
    </row>
    <row r="327" spans="1:13">
      <c r="A327" s="209" t="s">
        <v>4350</v>
      </c>
      <c r="B327" s="209"/>
      <c r="C327" s="171" t="s">
        <v>824</v>
      </c>
      <c r="D327" s="171" t="s">
        <v>907</v>
      </c>
      <c r="E327" s="171" t="s">
        <v>946</v>
      </c>
      <c r="F327" s="171" t="s">
        <v>1987</v>
      </c>
      <c r="G327" s="176" t="s">
        <v>4063</v>
      </c>
      <c r="H327" s="155" t="str">
        <f>IF(表格2[[#This Row],[樣區所屬
海拔段]]="&lt;1000m","3月,5月", IF(表格2[[#This Row],[樣區所屬
海拔段]]="&gt;2500m","5月,6月","4月,6月"))</f>
        <v>3月,5月</v>
      </c>
      <c r="I327" s="158">
        <v>294993</v>
      </c>
      <c r="J327" s="158">
        <v>2745320</v>
      </c>
      <c r="K327" s="176">
        <v>121.445072</v>
      </c>
      <c r="L327" s="176">
        <v>24.814637000000001</v>
      </c>
      <c r="M327" s="155"/>
    </row>
    <row r="328" spans="1:13">
      <c r="A328" s="209" t="s">
        <v>4350</v>
      </c>
      <c r="B328" s="209"/>
      <c r="C328" s="171" t="s">
        <v>824</v>
      </c>
      <c r="D328" s="171" t="s">
        <v>907</v>
      </c>
      <c r="E328" s="171" t="s">
        <v>949</v>
      </c>
      <c r="F328" s="171" t="s">
        <v>948</v>
      </c>
      <c r="G328" s="176" t="s">
        <v>4063</v>
      </c>
      <c r="H328" s="155" t="str">
        <f>IF(表格2[[#This Row],[樣區所屬
海拔段]]="&lt;1000m","3月,5月", IF(表格2[[#This Row],[樣區所屬
海拔段]]="&gt;2500m","5月,6月","4月,6月"))</f>
        <v>3月,5月</v>
      </c>
      <c r="I328" s="158">
        <v>289763</v>
      </c>
      <c r="J328" s="158">
        <v>2749535</v>
      </c>
      <c r="K328" s="176">
        <v>121.393458</v>
      </c>
      <c r="L328" s="176">
        <v>24.852836</v>
      </c>
      <c r="M328" s="155"/>
    </row>
    <row r="329" spans="1:13">
      <c r="A329" s="209" t="s">
        <v>4350</v>
      </c>
      <c r="B329" s="209"/>
      <c r="C329" s="171" t="s">
        <v>824</v>
      </c>
      <c r="D329" s="171" t="s">
        <v>907</v>
      </c>
      <c r="E329" s="171" t="s">
        <v>952</v>
      </c>
      <c r="F329" s="171" t="s">
        <v>2000</v>
      </c>
      <c r="G329" s="176" t="s">
        <v>4063</v>
      </c>
      <c r="H329" s="155" t="str">
        <f>IF(表格2[[#This Row],[樣區所屬
海拔段]]="&lt;1000m","3月,5月", IF(表格2[[#This Row],[樣區所屬
海拔段]]="&gt;2500m","5月,6月","4月,6月"))</f>
        <v>3月,5月</v>
      </c>
      <c r="I329" s="158">
        <v>286955</v>
      </c>
      <c r="J329" s="158">
        <v>2749767</v>
      </c>
      <c r="K329" s="176">
        <v>121.365679</v>
      </c>
      <c r="L329" s="176">
        <v>24.855001999999999</v>
      </c>
      <c r="M329" s="155"/>
    </row>
    <row r="330" spans="1:13">
      <c r="A330" s="209" t="s">
        <v>4350</v>
      </c>
      <c r="B330" s="209"/>
      <c r="C330" s="171" t="s">
        <v>824</v>
      </c>
      <c r="D330" s="171" t="s">
        <v>907</v>
      </c>
      <c r="E330" s="171" t="s">
        <v>917</v>
      </c>
      <c r="F330" s="171" t="s">
        <v>4379</v>
      </c>
      <c r="G330" s="176" t="s">
        <v>4063</v>
      </c>
      <c r="H330" s="155" t="str">
        <f>IF(表格2[[#This Row],[樣區所屬
海拔段]]="&lt;1000m","3月,5月", IF(表格2[[#This Row],[樣區所屬
海拔段]]="&gt;2500m","5月,6月","4月,6月"))</f>
        <v>3月,5月</v>
      </c>
      <c r="I330" s="158">
        <v>303157</v>
      </c>
      <c r="J330" s="158">
        <v>2747475</v>
      </c>
      <c r="K330" s="176">
        <v>121.52591</v>
      </c>
      <c r="L330" s="176">
        <v>24.833831</v>
      </c>
      <c r="M330" s="155"/>
    </row>
    <row r="331" spans="1:13">
      <c r="A331" s="209" t="s">
        <v>4350</v>
      </c>
      <c r="B331" s="209"/>
      <c r="C331" s="171" t="s">
        <v>824</v>
      </c>
      <c r="D331" s="171" t="s">
        <v>907</v>
      </c>
      <c r="E331" s="171" t="s">
        <v>921</v>
      </c>
      <c r="F331" s="171" t="s">
        <v>4380</v>
      </c>
      <c r="G331" s="176" t="s">
        <v>4063</v>
      </c>
      <c r="H331" s="155" t="str">
        <f>IF(表格2[[#This Row],[樣區所屬
海拔段]]="&lt;1000m","3月,5月", IF(表格2[[#This Row],[樣區所屬
海拔段]]="&gt;2500m","5月,6月","4月,6月"))</f>
        <v>3月,5月</v>
      </c>
      <c r="I331" s="158">
        <v>302413</v>
      </c>
      <c r="J331" s="158">
        <v>2740741</v>
      </c>
      <c r="K331" s="176">
        <v>121.518297</v>
      </c>
      <c r="L331" s="176">
        <v>24.773060000000001</v>
      </c>
      <c r="M331" s="155"/>
    </row>
    <row r="332" spans="1:13">
      <c r="A332" s="209" t="s">
        <v>4350</v>
      </c>
      <c r="B332" s="209"/>
      <c r="C332" s="171" t="s">
        <v>824</v>
      </c>
      <c r="D332" s="171" t="s">
        <v>907</v>
      </c>
      <c r="E332" s="171" t="s">
        <v>924</v>
      </c>
      <c r="F332" s="171" t="s">
        <v>923</v>
      </c>
      <c r="G332" s="176" t="s">
        <v>4063</v>
      </c>
      <c r="H332" s="155" t="str">
        <f>IF(表格2[[#This Row],[樣區所屬
海拔段]]="&lt;1000m","3月,5月", IF(表格2[[#This Row],[樣區所屬
海拔段]]="&gt;2500m","5月,6月","4月,6月"))</f>
        <v>3月,5月</v>
      </c>
      <c r="I332" s="158">
        <v>302164</v>
      </c>
      <c r="J332" s="158">
        <v>2753224</v>
      </c>
      <c r="K332" s="176">
        <v>121.516301</v>
      </c>
      <c r="L332" s="176">
        <v>24.885767999999999</v>
      </c>
      <c r="M332" s="155"/>
    </row>
    <row r="333" spans="1:13">
      <c r="A333" s="209" t="s">
        <v>4350</v>
      </c>
      <c r="B333" s="209"/>
      <c r="C333" s="171" t="s">
        <v>824</v>
      </c>
      <c r="D333" s="171" t="s">
        <v>907</v>
      </c>
      <c r="E333" s="171" t="s">
        <v>928</v>
      </c>
      <c r="F333" s="171" t="s">
        <v>927</v>
      </c>
      <c r="G333" s="176" t="s">
        <v>4063</v>
      </c>
      <c r="H333" s="155" t="str">
        <f>IF(表格2[[#This Row],[樣區所屬
海拔段]]="&lt;1000m","3月,5月", IF(表格2[[#This Row],[樣區所屬
海拔段]]="&gt;2500m","5月,6月","4月,6月"))</f>
        <v>3月,5月</v>
      </c>
      <c r="I333" s="158">
        <v>303621</v>
      </c>
      <c r="J333" s="158">
        <v>2752234</v>
      </c>
      <c r="K333" s="176">
        <v>121.53068399999999</v>
      </c>
      <c r="L333" s="176">
        <v>24.876778999999999</v>
      </c>
      <c r="M333" s="155"/>
    </row>
    <row r="334" spans="1:13">
      <c r="A334" s="209" t="s">
        <v>4350</v>
      </c>
      <c r="B334" s="209"/>
      <c r="C334" s="171" t="s">
        <v>824</v>
      </c>
      <c r="D334" s="171" t="s">
        <v>907</v>
      </c>
      <c r="E334" s="171" t="s">
        <v>931</v>
      </c>
      <c r="F334" s="171" t="s">
        <v>930</v>
      </c>
      <c r="G334" s="176" t="s">
        <v>4063</v>
      </c>
      <c r="H334" s="155" t="str">
        <f>IF(表格2[[#This Row],[樣區所屬
海拔段]]="&lt;1000m","3月,5月", IF(表格2[[#This Row],[樣區所屬
海拔段]]="&gt;2500m","5月,6月","4月,6月"))</f>
        <v>3月,5月</v>
      </c>
      <c r="I334" s="158">
        <v>300203</v>
      </c>
      <c r="J334" s="158">
        <v>2752710</v>
      </c>
      <c r="K334" s="176">
        <v>121.49687400000001</v>
      </c>
      <c r="L334" s="176">
        <v>24.881193</v>
      </c>
      <c r="M334" s="155"/>
    </row>
    <row r="335" spans="1:13">
      <c r="A335" s="209" t="s">
        <v>4350</v>
      </c>
      <c r="B335" s="209"/>
      <c r="C335" s="171" t="s">
        <v>824</v>
      </c>
      <c r="D335" s="171" t="s">
        <v>907</v>
      </c>
      <c r="E335" s="171" t="s">
        <v>934</v>
      </c>
      <c r="F335" s="171" t="s">
        <v>933</v>
      </c>
      <c r="G335" s="176" t="s">
        <v>4063</v>
      </c>
      <c r="H335" s="155" t="str">
        <f>IF(表格2[[#This Row],[樣區所屬
海拔段]]="&lt;1000m","3月,5月", IF(表格2[[#This Row],[樣區所屬
海拔段]]="&gt;2500m","5月,6月","4月,6月"))</f>
        <v>3月,5月</v>
      </c>
      <c r="I335" s="158">
        <v>298044</v>
      </c>
      <c r="J335" s="158">
        <v>2756270</v>
      </c>
      <c r="K335" s="176">
        <v>121.47563</v>
      </c>
      <c r="L335" s="176">
        <v>24.913402999999999</v>
      </c>
      <c r="M335" s="155"/>
    </row>
    <row r="336" spans="1:13">
      <c r="A336" s="209" t="s">
        <v>4350</v>
      </c>
      <c r="B336" s="209"/>
      <c r="C336" s="171" t="s">
        <v>824</v>
      </c>
      <c r="D336" s="171" t="s">
        <v>907</v>
      </c>
      <c r="E336" s="171" t="s">
        <v>937</v>
      </c>
      <c r="F336" s="171" t="s">
        <v>936</v>
      </c>
      <c r="G336" s="176" t="s">
        <v>4063</v>
      </c>
      <c r="H336" s="155" t="str">
        <f>IF(表格2[[#This Row],[樣區所屬
海拔段]]="&lt;1000m","3月,5月", IF(表格2[[#This Row],[樣區所屬
海拔段]]="&gt;2500m","5月,6月","4月,6月"))</f>
        <v>3月,5月</v>
      </c>
      <c r="I336" s="158">
        <v>293827</v>
      </c>
      <c r="J336" s="158">
        <v>2755532</v>
      </c>
      <c r="K336" s="176">
        <v>121.433859</v>
      </c>
      <c r="L336" s="176">
        <v>24.906867999999999</v>
      </c>
      <c r="M336" s="155"/>
    </row>
    <row r="337" spans="1:13">
      <c r="A337" s="144" t="s">
        <v>4143</v>
      </c>
      <c r="B337" s="144" t="s">
        <v>4144</v>
      </c>
      <c r="C337" s="144" t="s">
        <v>4381</v>
      </c>
      <c r="D337" s="147" t="s">
        <v>4382</v>
      </c>
      <c r="E337" s="216" t="s">
        <v>4383</v>
      </c>
      <c r="F337" s="217" t="s">
        <v>4384</v>
      </c>
      <c r="G337" s="181" t="s">
        <v>4161</v>
      </c>
      <c r="H337" s="144" t="str">
        <f>IF(表格2[[#This Row],[樣區所屬
海拔段]]="&lt;1000m","3月,5月", IF(表格2[[#This Row],[樣區所屬
海拔段]]="&gt;2500m","5月,6月","4月,6月"))</f>
        <v>3月,5月</v>
      </c>
      <c r="I337" s="218">
        <v>205786</v>
      </c>
      <c r="J337" s="218">
        <v>2562038</v>
      </c>
      <c r="K337" s="194">
        <v>120.568189</v>
      </c>
      <c r="L337" s="219">
        <v>23.159745999999998</v>
      </c>
      <c r="M337" s="144" t="s">
        <v>4385</v>
      </c>
    </row>
    <row r="338" spans="1:13">
      <c r="A338" s="155" t="s">
        <v>4227</v>
      </c>
      <c r="B338" s="155"/>
      <c r="C338" s="152" t="s">
        <v>4381</v>
      </c>
      <c r="D338" s="170" t="s">
        <v>4382</v>
      </c>
      <c r="E338" s="220" t="s">
        <v>4386</v>
      </c>
      <c r="F338" s="220" t="s">
        <v>4387</v>
      </c>
      <c r="G338" s="161" t="s">
        <v>4073</v>
      </c>
      <c r="H338" s="155" t="str">
        <f>IF(表格2[[#This Row],[樣區所屬
海拔段]]="&lt;1000m","3月,5月", IF(表格2[[#This Row],[樣區所屬
海拔段]]="&gt;2500m","5月,6月","4月,6月"))</f>
        <v>4月,6月</v>
      </c>
      <c r="I338" s="221">
        <v>241497</v>
      </c>
      <c r="J338" s="221">
        <v>2574991</v>
      </c>
      <c r="K338" s="192">
        <v>120.916883</v>
      </c>
      <c r="L338" s="192">
        <v>23.277287999999999</v>
      </c>
      <c r="M338" s="155"/>
    </row>
    <row r="339" spans="1:13">
      <c r="A339" s="155" t="s">
        <v>4227</v>
      </c>
      <c r="B339" s="155"/>
      <c r="C339" s="152" t="s">
        <v>4381</v>
      </c>
      <c r="D339" s="170" t="s">
        <v>4382</v>
      </c>
      <c r="E339" s="220" t="s">
        <v>1087</v>
      </c>
      <c r="F339" s="220" t="s">
        <v>4388</v>
      </c>
      <c r="G339" s="161" t="s">
        <v>4073</v>
      </c>
      <c r="H339" s="155" t="str">
        <f>IF(表格2[[#This Row],[樣區所屬
海拔段]]="&lt;1000m","3月,5月", IF(表格2[[#This Row],[樣區所屬
海拔段]]="&gt;2500m","5月,6月","4月,6月"))</f>
        <v>4月,6月</v>
      </c>
      <c r="I339" s="221">
        <v>241916</v>
      </c>
      <c r="J339" s="221">
        <v>2573117</v>
      </c>
      <c r="K339" s="192">
        <v>120.92098900000001</v>
      </c>
      <c r="L339" s="192">
        <v>23.260366999999999</v>
      </c>
      <c r="M339" s="155"/>
    </row>
    <row r="340" spans="1:13">
      <c r="A340" s="155" t="s">
        <v>4227</v>
      </c>
      <c r="B340" s="155"/>
      <c r="C340" s="160" t="s">
        <v>4381</v>
      </c>
      <c r="D340" s="160" t="s">
        <v>4382</v>
      </c>
      <c r="E340" s="160" t="s">
        <v>4389</v>
      </c>
      <c r="F340" s="160" t="s">
        <v>1089</v>
      </c>
      <c r="G340" s="221" t="s">
        <v>4063</v>
      </c>
      <c r="H340" s="155" t="str">
        <f>IF(表格2[[#This Row],[樣區所屬
海拔段]]="&lt;1000m","3月,5月", IF(表格2[[#This Row],[樣區所屬
海拔段]]="&gt;2500m","5月,6月","4月,6月"))</f>
        <v>3月,5月</v>
      </c>
      <c r="I340" s="221">
        <v>202842</v>
      </c>
      <c r="J340" s="221">
        <v>2555978</v>
      </c>
      <c r="K340" s="192">
        <v>120.539624</v>
      </c>
      <c r="L340" s="192">
        <v>23.104941</v>
      </c>
      <c r="M340" s="155"/>
    </row>
    <row r="341" spans="1:13">
      <c r="A341" s="155" t="s">
        <v>4227</v>
      </c>
      <c r="B341" s="155"/>
      <c r="C341" s="160" t="s">
        <v>4381</v>
      </c>
      <c r="D341" s="160" t="s">
        <v>4382</v>
      </c>
      <c r="E341" s="160" t="s">
        <v>1117</v>
      </c>
      <c r="F341" s="160" t="s">
        <v>1116</v>
      </c>
      <c r="G341" s="221" t="s">
        <v>4063</v>
      </c>
      <c r="H341" s="155" t="str">
        <f>IF(表格2[[#This Row],[樣區所屬
海拔段]]="&lt;1000m","3月,5月", IF(表格2[[#This Row],[樣區所屬
海拔段]]="&gt;2500m","5月,6月","4月,6月"))</f>
        <v>3月,5月</v>
      </c>
      <c r="I341" s="221">
        <v>201978</v>
      </c>
      <c r="J341" s="221">
        <v>2565830</v>
      </c>
      <c r="K341" s="192">
        <v>120.53088</v>
      </c>
      <c r="L341" s="192">
        <v>23.193883</v>
      </c>
      <c r="M341" s="155"/>
    </row>
    <row r="342" spans="1:13">
      <c r="A342" s="155" t="s">
        <v>4227</v>
      </c>
      <c r="B342" s="155"/>
      <c r="C342" s="160" t="s">
        <v>4381</v>
      </c>
      <c r="D342" s="160" t="s">
        <v>4382</v>
      </c>
      <c r="E342" s="160" t="s">
        <v>1121</v>
      </c>
      <c r="F342" s="160" t="s">
        <v>4390</v>
      </c>
      <c r="G342" s="221" t="s">
        <v>4063</v>
      </c>
      <c r="H342" s="155" t="str">
        <f>IF(表格2[[#This Row],[樣區所屬
海拔段]]="&lt;1000m","3月,5月", IF(表格2[[#This Row],[樣區所屬
海拔段]]="&gt;2500m","5月,6月","4月,6月"))</f>
        <v>3月,5月</v>
      </c>
      <c r="I342" s="221">
        <v>201443</v>
      </c>
      <c r="J342" s="221">
        <v>2552320</v>
      </c>
      <c r="K342" s="192">
        <v>120.526082</v>
      </c>
      <c r="L342" s="192">
        <v>23.071867999999998</v>
      </c>
      <c r="M342" s="155"/>
    </row>
    <row r="343" spans="1:13">
      <c r="A343" s="155" t="s">
        <v>4227</v>
      </c>
      <c r="B343" s="155"/>
      <c r="C343" s="160" t="s">
        <v>4381</v>
      </c>
      <c r="D343" s="160" t="s">
        <v>4382</v>
      </c>
      <c r="E343" s="160" t="s">
        <v>1093</v>
      </c>
      <c r="F343" s="160" t="s">
        <v>1092</v>
      </c>
      <c r="G343" s="221" t="s">
        <v>4063</v>
      </c>
      <c r="H343" s="155" t="str">
        <f>IF(表格2[[#This Row],[樣區所屬
海拔段]]="&lt;1000m","3月,5月", IF(表格2[[#This Row],[樣區所屬
海拔段]]="&gt;2500m","5月,6月","4月,6月"))</f>
        <v>3月,5月</v>
      </c>
      <c r="I343" s="221">
        <v>211842</v>
      </c>
      <c r="J343" s="221">
        <v>2565766</v>
      </c>
      <c r="K343" s="192">
        <v>120.62724</v>
      </c>
      <c r="L343" s="192">
        <v>23.193562</v>
      </c>
      <c r="M343" s="155"/>
    </row>
    <row r="344" spans="1:13">
      <c r="A344" s="155" t="s">
        <v>4227</v>
      </c>
      <c r="B344" s="155"/>
      <c r="C344" s="160" t="s">
        <v>4381</v>
      </c>
      <c r="D344" s="160" t="s">
        <v>4382</v>
      </c>
      <c r="E344" s="160" t="s">
        <v>1096</v>
      </c>
      <c r="F344" s="160" t="s">
        <v>1095</v>
      </c>
      <c r="G344" s="221" t="s">
        <v>4063</v>
      </c>
      <c r="H344" s="155" t="str">
        <f>IF(表格2[[#This Row],[樣區所屬
海拔段]]="&lt;1000m","3月,5月", IF(表格2[[#This Row],[樣區所屬
海拔段]]="&gt;2500m","5月,6月","4月,6月"))</f>
        <v>3月,5月</v>
      </c>
      <c r="I344" s="221">
        <v>185409</v>
      </c>
      <c r="J344" s="221">
        <v>2569073</v>
      </c>
      <c r="K344" s="192">
        <v>120.368889</v>
      </c>
      <c r="L344" s="192">
        <v>23.222601000000001</v>
      </c>
      <c r="M344" s="155"/>
    </row>
    <row r="345" spans="1:13">
      <c r="A345" s="155" t="s">
        <v>4227</v>
      </c>
      <c r="B345" s="155"/>
      <c r="C345" s="160" t="s">
        <v>4381</v>
      </c>
      <c r="D345" s="160" t="s">
        <v>4382</v>
      </c>
      <c r="E345" s="160" t="s">
        <v>1099</v>
      </c>
      <c r="F345" s="160" t="s">
        <v>1098</v>
      </c>
      <c r="G345" s="221" t="s">
        <v>4063</v>
      </c>
      <c r="H345" s="155" t="str">
        <f>IF(表格2[[#This Row],[樣區所屬
海拔段]]="&lt;1000m","3月,5月", IF(表格2[[#This Row],[樣區所屬
海拔段]]="&gt;2500m","5月,6月","4月,6月"))</f>
        <v>3月,5月</v>
      </c>
      <c r="I345" s="221">
        <v>189457</v>
      </c>
      <c r="J345" s="221">
        <v>2543678</v>
      </c>
      <c r="K345" s="192">
        <v>120.409443</v>
      </c>
      <c r="L345" s="192">
        <v>22.993435000000002</v>
      </c>
      <c r="M345" s="155"/>
    </row>
    <row r="346" spans="1:13">
      <c r="A346" s="155" t="s">
        <v>4227</v>
      </c>
      <c r="B346" s="155"/>
      <c r="C346" s="160" t="s">
        <v>4381</v>
      </c>
      <c r="D346" s="160" t="s">
        <v>4382</v>
      </c>
      <c r="E346" s="160" t="s">
        <v>1102</v>
      </c>
      <c r="F346" s="160" t="s">
        <v>1101</v>
      </c>
      <c r="G346" s="221" t="s">
        <v>4063</v>
      </c>
      <c r="H346" s="155" t="str">
        <f>IF(表格2[[#This Row],[樣區所屬
海拔段]]="&lt;1000m","3月,5月", IF(表格2[[#This Row],[樣區所屬
海拔段]]="&gt;2500m","5月,6月","4月,6月"))</f>
        <v>3月,5月</v>
      </c>
      <c r="I346" s="221">
        <v>192509</v>
      </c>
      <c r="J346" s="221">
        <v>2542678</v>
      </c>
      <c r="K346" s="192">
        <v>120.43925</v>
      </c>
      <c r="L346" s="192">
        <v>22.984511999999999</v>
      </c>
      <c r="M346" s="155"/>
    </row>
    <row r="347" spans="1:13">
      <c r="A347" s="155" t="s">
        <v>4227</v>
      </c>
      <c r="B347" s="155"/>
      <c r="C347" s="160" t="s">
        <v>4381</v>
      </c>
      <c r="D347" s="160" t="s">
        <v>4382</v>
      </c>
      <c r="E347" s="160" t="s">
        <v>1105</v>
      </c>
      <c r="F347" s="160" t="s">
        <v>1104</v>
      </c>
      <c r="G347" s="221" t="s">
        <v>4063</v>
      </c>
      <c r="H347" s="155" t="str">
        <f>IF(表格2[[#This Row],[樣區所屬
海拔段]]="&lt;1000m","3月,5月", IF(表格2[[#This Row],[樣區所屬
海拔段]]="&gt;2500m","5月,6月","4月,6月"))</f>
        <v>3月,5月</v>
      </c>
      <c r="I347" s="221">
        <v>194494</v>
      </c>
      <c r="J347" s="221">
        <v>2566589</v>
      </c>
      <c r="K347" s="192">
        <v>120.45774400000001</v>
      </c>
      <c r="L347" s="192">
        <v>23.200500999999999</v>
      </c>
      <c r="M347" s="155"/>
    </row>
    <row r="348" spans="1:13">
      <c r="A348" s="155" t="s">
        <v>4227</v>
      </c>
      <c r="B348" s="155"/>
      <c r="C348" s="160" t="s">
        <v>4381</v>
      </c>
      <c r="D348" s="160" t="s">
        <v>4382</v>
      </c>
      <c r="E348" s="160" t="s">
        <v>1108</v>
      </c>
      <c r="F348" s="160" t="s">
        <v>1107</v>
      </c>
      <c r="G348" s="221" t="s">
        <v>4063</v>
      </c>
      <c r="H348" s="155" t="str">
        <f>IF(表格2[[#This Row],[樣區所屬
海拔段]]="&lt;1000m","3月,5月", IF(表格2[[#This Row],[樣區所屬
海拔段]]="&gt;2500m","5月,6月","4月,6月"))</f>
        <v>3月,5月</v>
      </c>
      <c r="I348" s="221">
        <v>195162</v>
      </c>
      <c r="J348" s="221">
        <v>2552630</v>
      </c>
      <c r="K348" s="192">
        <v>120.464771</v>
      </c>
      <c r="L348" s="192">
        <v>23.074472</v>
      </c>
      <c r="M348" s="155"/>
    </row>
    <row r="349" spans="1:13">
      <c r="A349" s="155" t="s">
        <v>4227</v>
      </c>
      <c r="B349" s="155"/>
      <c r="C349" s="160" t="s">
        <v>4381</v>
      </c>
      <c r="D349" s="160" t="s">
        <v>4382</v>
      </c>
      <c r="E349" s="160" t="s">
        <v>1111</v>
      </c>
      <c r="F349" s="160" t="s">
        <v>1110</v>
      </c>
      <c r="G349" s="221" t="s">
        <v>4063</v>
      </c>
      <c r="H349" s="155" t="str">
        <f>IF(表格2[[#This Row],[樣區所屬
海拔段]]="&lt;1000m","3月,5月", IF(表格2[[#This Row],[樣區所屬
海拔段]]="&gt;2500m","5月,6月","4月,6月"))</f>
        <v>3月,5月</v>
      </c>
      <c r="I349" s="221">
        <v>199913</v>
      </c>
      <c r="J349" s="221">
        <v>2554000</v>
      </c>
      <c r="K349" s="192">
        <v>120.511095</v>
      </c>
      <c r="L349" s="192">
        <v>23.086993</v>
      </c>
      <c r="M349" s="155"/>
    </row>
    <row r="350" spans="1:13">
      <c r="A350" s="155" t="s">
        <v>4227</v>
      </c>
      <c r="B350" s="155"/>
      <c r="C350" s="160" t="s">
        <v>4381</v>
      </c>
      <c r="D350" s="160" t="s">
        <v>4382</v>
      </c>
      <c r="E350" s="160" t="s">
        <v>1114</v>
      </c>
      <c r="F350" s="160" t="s">
        <v>1113</v>
      </c>
      <c r="G350" s="221" t="s">
        <v>4063</v>
      </c>
      <c r="H350" s="155" t="str">
        <f>IF(表格2[[#This Row],[樣區所屬
海拔段]]="&lt;1000m","3月,5月", IF(表格2[[#This Row],[樣區所屬
海拔段]]="&gt;2500m","5月,6月","4月,6月"))</f>
        <v>3月,5月</v>
      </c>
      <c r="I350" s="221">
        <v>210617</v>
      </c>
      <c r="J350" s="221">
        <v>2570155</v>
      </c>
      <c r="K350" s="192">
        <v>120.61515900000001</v>
      </c>
      <c r="L350" s="192">
        <v>23.233167000000002</v>
      </c>
      <c r="M350" s="155"/>
    </row>
    <row r="351" spans="1:13">
      <c r="A351" s="144" t="s">
        <v>4143</v>
      </c>
      <c r="B351" s="144" t="s">
        <v>4144</v>
      </c>
      <c r="C351" s="144" t="s">
        <v>4381</v>
      </c>
      <c r="D351" s="147" t="s">
        <v>4391</v>
      </c>
      <c r="E351" s="216" t="s">
        <v>4392</v>
      </c>
      <c r="F351" s="165" t="s">
        <v>4393</v>
      </c>
      <c r="G351" s="191" t="s">
        <v>4112</v>
      </c>
      <c r="H351" s="144" t="str">
        <f>IF(表格2[[#This Row],[樣區所屬
海拔段]]="&lt;1000m","3月,5月", IF(表格2[[#This Row],[樣區所屬
海拔段]]="&gt;2500m","5月,6月","4月,6月"))</f>
        <v>5月,6月</v>
      </c>
      <c r="I351" s="148">
        <v>239786</v>
      </c>
      <c r="J351" s="148">
        <v>2586038</v>
      </c>
      <c r="K351" s="195">
        <v>120.90008400000001</v>
      </c>
      <c r="L351" s="195">
        <v>23.377036</v>
      </c>
      <c r="M351" s="144" t="s">
        <v>4385</v>
      </c>
    </row>
    <row r="352" spans="1:13">
      <c r="A352" s="155" t="s">
        <v>4227</v>
      </c>
      <c r="B352" s="155"/>
      <c r="C352" s="152" t="s">
        <v>4381</v>
      </c>
      <c r="D352" s="170" t="s">
        <v>4391</v>
      </c>
      <c r="E352" s="175" t="s">
        <v>4394</v>
      </c>
      <c r="F352" s="153" t="s">
        <v>4395</v>
      </c>
      <c r="G352" s="161" t="s">
        <v>4073</v>
      </c>
      <c r="H352" s="155" t="str">
        <f>IF(表格2[[#This Row],[樣區所屬
海拔段]]="&lt;1000m","3月,5月", IF(表格2[[#This Row],[樣區所屬
海拔段]]="&gt;2500m","5月,6月","4月,6月"))</f>
        <v>4月,6月</v>
      </c>
      <c r="I352" s="154">
        <v>231786</v>
      </c>
      <c r="J352" s="154">
        <v>2600038</v>
      </c>
      <c r="K352" s="186">
        <v>120.821656</v>
      </c>
      <c r="L352" s="186">
        <v>23.503388999999999</v>
      </c>
      <c r="M352" s="155"/>
    </row>
    <row r="353" spans="1:13">
      <c r="A353" s="155" t="s">
        <v>4227</v>
      </c>
      <c r="B353" s="155"/>
      <c r="C353" s="152" t="s">
        <v>4381</v>
      </c>
      <c r="D353" s="170" t="s">
        <v>4391</v>
      </c>
      <c r="E353" s="170" t="s">
        <v>4396</v>
      </c>
      <c r="F353" s="153" t="s">
        <v>4397</v>
      </c>
      <c r="G353" s="222" t="s">
        <v>4398</v>
      </c>
      <c r="H353" s="155" t="str">
        <f>IF(表格2[[#This Row],[樣區所屬
海拔段]]="&lt;1000m","3月,5月", IF(表格2[[#This Row],[樣區所屬
海拔段]]="&gt;2500m","5月,6月","4月,6月"))</f>
        <v>4月,6月</v>
      </c>
      <c r="I353" s="154">
        <v>228521</v>
      </c>
      <c r="J353" s="154">
        <v>2599525</v>
      </c>
      <c r="K353" s="186">
        <v>120.789694</v>
      </c>
      <c r="L353" s="186">
        <v>23.498716999999999</v>
      </c>
      <c r="M353" s="155"/>
    </row>
    <row r="354" spans="1:13">
      <c r="A354" s="155" t="s">
        <v>4227</v>
      </c>
      <c r="B354" s="155"/>
      <c r="C354" s="152" t="s">
        <v>4381</v>
      </c>
      <c r="D354" s="170" t="s">
        <v>4391</v>
      </c>
      <c r="E354" s="170" t="s">
        <v>990</v>
      </c>
      <c r="F354" s="153" t="s">
        <v>4399</v>
      </c>
      <c r="G354" s="222" t="s">
        <v>4398</v>
      </c>
      <c r="H354" s="155" t="str">
        <f>IF(表格2[[#This Row],[樣區所屬
海拔段]]="&lt;1000m","3月,5月", IF(表格2[[#This Row],[樣區所屬
海拔段]]="&gt;2500m","5月,6月","4月,6月"))</f>
        <v>4月,6月</v>
      </c>
      <c r="I354" s="154">
        <v>229666</v>
      </c>
      <c r="J354" s="154">
        <v>2604270</v>
      </c>
      <c r="K354" s="186">
        <v>120.80083999999999</v>
      </c>
      <c r="L354" s="186">
        <v>23.54158</v>
      </c>
      <c r="M354" s="155"/>
    </row>
    <row r="355" spans="1:13">
      <c r="A355" s="155" t="s">
        <v>4227</v>
      </c>
      <c r="B355" s="155"/>
      <c r="C355" s="152" t="s">
        <v>4381</v>
      </c>
      <c r="D355" s="170" t="s">
        <v>4391</v>
      </c>
      <c r="E355" s="170" t="s">
        <v>993</v>
      </c>
      <c r="F355" s="153" t="s">
        <v>4400</v>
      </c>
      <c r="G355" s="222" t="s">
        <v>4398</v>
      </c>
      <c r="H355" s="155" t="str">
        <f>IF(表格2[[#This Row],[樣區所屬
海拔段]]="&lt;1000m","3月,5月", IF(表格2[[#This Row],[樣區所屬
海拔段]]="&gt;2500m","5月,6月","4月,6月"))</f>
        <v>4月,6月</v>
      </c>
      <c r="I355" s="154">
        <v>229227</v>
      </c>
      <c r="J355" s="154">
        <v>2610396</v>
      </c>
      <c r="K355" s="186">
        <v>120.79645499999999</v>
      </c>
      <c r="L355" s="186">
        <v>23.596892</v>
      </c>
      <c r="M355" s="155"/>
    </row>
    <row r="356" spans="1:13">
      <c r="A356" s="155" t="s">
        <v>4227</v>
      </c>
      <c r="B356" s="155"/>
      <c r="C356" s="152" t="s">
        <v>4381</v>
      </c>
      <c r="D356" s="170" t="s">
        <v>4391</v>
      </c>
      <c r="E356" s="170" t="s">
        <v>996</v>
      </c>
      <c r="F356" s="153" t="s">
        <v>4401</v>
      </c>
      <c r="G356" s="222" t="s">
        <v>4398</v>
      </c>
      <c r="H356" s="155" t="str">
        <f>IF(表格2[[#This Row],[樣區所屬
海拔段]]="&lt;1000m","3月,5月", IF(表格2[[#This Row],[樣區所屬
海拔段]]="&gt;2500m","5月,6月","4月,6月"))</f>
        <v>4月,6月</v>
      </c>
      <c r="I356" s="154"/>
      <c r="J356" s="154"/>
      <c r="K356" s="186">
        <v>120.79344399999999</v>
      </c>
      <c r="L356" s="186">
        <v>23.51172</v>
      </c>
      <c r="M356" s="155"/>
    </row>
    <row r="357" spans="1:13">
      <c r="A357" s="155" t="s">
        <v>4227</v>
      </c>
      <c r="B357" s="155"/>
      <c r="C357" s="152" t="s">
        <v>4381</v>
      </c>
      <c r="D357" s="170" t="s">
        <v>4391</v>
      </c>
      <c r="E357" s="170" t="s">
        <v>968</v>
      </c>
      <c r="F357" s="153" t="s">
        <v>4402</v>
      </c>
      <c r="G357" s="222" t="s">
        <v>4398</v>
      </c>
      <c r="H357" s="155" t="str">
        <f>IF(表格2[[#This Row],[樣區所屬
海拔段]]="&lt;1000m","3月,5月", IF(表格2[[#This Row],[樣區所屬
海拔段]]="&gt;2500m","5月,6月","4月,6月"))</f>
        <v>4月,6月</v>
      </c>
      <c r="I357" s="154">
        <v>227979</v>
      </c>
      <c r="J357" s="154">
        <v>2599550</v>
      </c>
      <c r="K357" s="186">
        <v>120.784386</v>
      </c>
      <c r="L357" s="186">
        <v>23.498936</v>
      </c>
      <c r="M357" s="155"/>
    </row>
    <row r="358" spans="1:13">
      <c r="A358" s="155" t="s">
        <v>4227</v>
      </c>
      <c r="B358" s="155"/>
      <c r="C358" s="152" t="s">
        <v>4381</v>
      </c>
      <c r="D358" s="170" t="s">
        <v>4391</v>
      </c>
      <c r="E358" s="170" t="s">
        <v>970</v>
      </c>
      <c r="F358" s="153" t="s">
        <v>4403</v>
      </c>
      <c r="G358" s="222" t="s">
        <v>4398</v>
      </c>
      <c r="H358" s="155" t="str">
        <f>IF(表格2[[#This Row],[樣區所屬
海拔段]]="&lt;1000m","3月,5月", IF(表格2[[#This Row],[樣區所屬
海拔段]]="&gt;2500m","5月,6月","4月,6月"))</f>
        <v>4月,6月</v>
      </c>
      <c r="I358" s="154">
        <v>229500</v>
      </c>
      <c r="J358" s="154">
        <v>2600426</v>
      </c>
      <c r="K358" s="186">
        <v>120.799267</v>
      </c>
      <c r="L358" s="186">
        <v>23.506865999999999</v>
      </c>
      <c r="M358" s="155"/>
    </row>
    <row r="359" spans="1:13">
      <c r="A359" s="155" t="s">
        <v>4227</v>
      </c>
      <c r="B359" s="155"/>
      <c r="C359" s="152" t="s">
        <v>4381</v>
      </c>
      <c r="D359" s="170" t="s">
        <v>4391</v>
      </c>
      <c r="E359" s="170" t="s">
        <v>973</v>
      </c>
      <c r="F359" s="153" t="s">
        <v>4404</v>
      </c>
      <c r="G359" s="222" t="s">
        <v>4398</v>
      </c>
      <c r="H359" s="155" t="str">
        <f>IF(表格2[[#This Row],[樣區所屬
海拔段]]="&lt;1000m","3月,5月", IF(表格2[[#This Row],[樣區所屬
海拔段]]="&gt;2500m","5月,6月","4月,6月"))</f>
        <v>4月,6月</v>
      </c>
      <c r="I359" s="154">
        <v>236407</v>
      </c>
      <c r="J359" s="154">
        <v>2597279</v>
      </c>
      <c r="K359" s="186">
        <v>120.866928</v>
      </c>
      <c r="L359" s="186">
        <v>23.47852</v>
      </c>
      <c r="M359" s="155"/>
    </row>
    <row r="360" spans="1:13">
      <c r="A360" s="155" t="s">
        <v>4227</v>
      </c>
      <c r="B360" s="155"/>
      <c r="C360" s="152" t="s">
        <v>4381</v>
      </c>
      <c r="D360" s="170" t="s">
        <v>4391</v>
      </c>
      <c r="E360" s="170" t="s">
        <v>976</v>
      </c>
      <c r="F360" s="153" t="s">
        <v>4405</v>
      </c>
      <c r="G360" s="158" t="s">
        <v>4112</v>
      </c>
      <c r="H360" s="155" t="str">
        <f>IF(表格2[[#This Row],[樣區所屬
海拔段]]="&lt;1000m","3月,5月", IF(表格2[[#This Row],[樣區所屬
海拔段]]="&gt;2500m","5月,6月","4月,6月"))</f>
        <v>5月,6月</v>
      </c>
      <c r="I360" s="154">
        <v>238030</v>
      </c>
      <c r="J360" s="154">
        <v>2596892</v>
      </c>
      <c r="K360" s="186">
        <v>120.882819</v>
      </c>
      <c r="L360" s="186">
        <v>23.475038999999999</v>
      </c>
      <c r="M360" s="155"/>
    </row>
    <row r="361" spans="1:13">
      <c r="A361" s="155" t="s">
        <v>4227</v>
      </c>
      <c r="B361" s="155"/>
      <c r="C361" s="152" t="s">
        <v>4381</v>
      </c>
      <c r="D361" s="170" t="s">
        <v>4391</v>
      </c>
      <c r="E361" s="170" t="s">
        <v>978</v>
      </c>
      <c r="F361" s="153" t="s">
        <v>4406</v>
      </c>
      <c r="G361" s="222" t="s">
        <v>4398</v>
      </c>
      <c r="H361" s="155" t="str">
        <f>IF(表格2[[#This Row],[樣區所屬
海拔段]]="&lt;1000m","3月,5月", IF(表格2[[#This Row],[樣區所屬
海拔段]]="&gt;2500m","5月,6月","4月,6月"))</f>
        <v>4月,6月</v>
      </c>
      <c r="I361" s="154">
        <v>232075</v>
      </c>
      <c r="J361" s="154">
        <v>2597650</v>
      </c>
      <c r="K361" s="186">
        <v>120.82451399999999</v>
      </c>
      <c r="L361" s="186">
        <v>23.481829000000001</v>
      </c>
      <c r="M361" s="155"/>
    </row>
    <row r="362" spans="1:13">
      <c r="A362" s="155" t="s">
        <v>4227</v>
      </c>
      <c r="B362" s="155"/>
      <c r="C362" s="152" t="s">
        <v>4381</v>
      </c>
      <c r="D362" s="170" t="s">
        <v>4391</v>
      </c>
      <c r="E362" s="170" t="s">
        <v>981</v>
      </c>
      <c r="F362" s="171" t="s">
        <v>4407</v>
      </c>
      <c r="G362" s="222" t="s">
        <v>4398</v>
      </c>
      <c r="H362" s="155" t="str">
        <f>IF(表格2[[#This Row],[樣區所屬
海拔段]]="&lt;1000m","3月,5月", IF(表格2[[#This Row],[樣區所屬
海拔段]]="&gt;2500m","5月,6月","4月,6月"))</f>
        <v>4月,6月</v>
      </c>
      <c r="I362" s="158">
        <v>231484</v>
      </c>
      <c r="J362" s="158">
        <v>2601335</v>
      </c>
      <c r="K362" s="186">
        <v>120.81868299999999</v>
      </c>
      <c r="L362" s="186">
        <v>23.515097999999998</v>
      </c>
      <c r="M362" s="155"/>
    </row>
    <row r="363" spans="1:13">
      <c r="A363" s="155" t="s">
        <v>4227</v>
      </c>
      <c r="B363" s="223"/>
      <c r="C363" s="129" t="s">
        <v>4381</v>
      </c>
      <c r="D363" s="135" t="s">
        <v>4391</v>
      </c>
      <c r="E363" s="135" t="s">
        <v>984</v>
      </c>
      <c r="F363" s="7" t="s">
        <v>4408</v>
      </c>
      <c r="G363" s="222" t="s">
        <v>4398</v>
      </c>
      <c r="H363" s="204" t="str">
        <f>IF(表格2[[#This Row],[樣區所屬
海拔段]]="&lt;1000m","3月,5月", IF(表格2[[#This Row],[樣區所屬
海拔段]]="&gt;2500m","5月,6月","4月,6月"))</f>
        <v>4月,6月</v>
      </c>
      <c r="I363" s="224">
        <v>229904</v>
      </c>
      <c r="J363" s="224">
        <v>2609741</v>
      </c>
      <c r="K363" s="225">
        <v>120.80309800000001</v>
      </c>
      <c r="L363" s="225">
        <v>23.590986000000001</v>
      </c>
      <c r="M363" s="204"/>
    </row>
    <row r="364" spans="1:13">
      <c r="A364" s="155" t="s">
        <v>4227</v>
      </c>
      <c r="B364" s="155"/>
      <c r="C364" s="152" t="s">
        <v>4381</v>
      </c>
      <c r="D364" s="170" t="s">
        <v>4391</v>
      </c>
      <c r="E364" s="170" t="s">
        <v>987</v>
      </c>
      <c r="F364" s="153" t="s">
        <v>4409</v>
      </c>
      <c r="G364" s="222" t="s">
        <v>4398</v>
      </c>
      <c r="H364" s="155" t="str">
        <f>IF(表格2[[#This Row],[樣區所屬
海拔段]]="&lt;1000m","3月,5月", IF(表格2[[#This Row],[樣區所屬
海拔段]]="&gt;2500m","5月,6月","4月,6月"))</f>
        <v>4月,6月</v>
      </c>
      <c r="I364" s="154">
        <v>230670</v>
      </c>
      <c r="J364" s="154">
        <v>2603033</v>
      </c>
      <c r="K364" s="186">
        <v>120.81068999999999</v>
      </c>
      <c r="L364" s="186">
        <v>23.530422000000002</v>
      </c>
      <c r="M364" s="155"/>
    </row>
    <row r="365" spans="1:13">
      <c r="A365" s="155" t="s">
        <v>4227</v>
      </c>
      <c r="B365" s="155"/>
      <c r="C365" s="152" t="s">
        <v>4381</v>
      </c>
      <c r="D365" s="170" t="s">
        <v>4410</v>
      </c>
      <c r="E365" s="175" t="s">
        <v>999</v>
      </c>
      <c r="F365" s="220" t="s">
        <v>998</v>
      </c>
      <c r="G365" s="161" t="s">
        <v>4073</v>
      </c>
      <c r="H365" s="155" t="str">
        <f>IF(表格2[[#This Row],[樣區所屬
海拔段]]="&lt;1000m","3月,5月", IF(表格2[[#This Row],[樣區所屬
海拔段]]="&gt;2500m","5月,6月","4月,6月"))</f>
        <v>4月,6月</v>
      </c>
      <c r="I365" s="221">
        <v>225786</v>
      </c>
      <c r="J365" s="221">
        <v>2599038</v>
      </c>
      <c r="K365" s="186">
        <v>120.762923</v>
      </c>
      <c r="L365" s="186">
        <v>23.494281000000001</v>
      </c>
      <c r="M365" s="155"/>
    </row>
    <row r="366" spans="1:13">
      <c r="A366" s="155" t="s">
        <v>4227</v>
      </c>
      <c r="B366" s="155"/>
      <c r="C366" s="152" t="s">
        <v>4381</v>
      </c>
      <c r="D366" s="170" t="s">
        <v>4410</v>
      </c>
      <c r="E366" s="170" t="s">
        <v>1002</v>
      </c>
      <c r="F366" s="220" t="s">
        <v>1001</v>
      </c>
      <c r="G366" s="161" t="s">
        <v>4073</v>
      </c>
      <c r="H366" s="155" t="str">
        <f>IF(表格2[[#This Row],[樣區所屬
海拔段]]="&lt;1000m","3月,5月", IF(表格2[[#This Row],[樣區所屬
海拔段]]="&gt;2500m","5月,6月","4月,6月"))</f>
        <v>4月,6月</v>
      </c>
      <c r="I366" s="221">
        <v>219786</v>
      </c>
      <c r="J366" s="221">
        <v>2599038</v>
      </c>
      <c r="K366" s="186">
        <v>120.704178</v>
      </c>
      <c r="L366" s="186">
        <v>23.494181000000001</v>
      </c>
      <c r="M366" s="155"/>
    </row>
    <row r="367" spans="1:13">
      <c r="A367" s="155" t="s">
        <v>4227</v>
      </c>
      <c r="B367" s="155"/>
      <c r="C367" s="152" t="s">
        <v>4381</v>
      </c>
      <c r="D367" s="170" t="s">
        <v>4410</v>
      </c>
      <c r="E367" s="170" t="s">
        <v>4411</v>
      </c>
      <c r="F367" s="220" t="s">
        <v>1004</v>
      </c>
      <c r="G367" s="221" t="s">
        <v>4073</v>
      </c>
      <c r="H367" s="155" t="str">
        <f>IF(表格2[[#This Row],[樣區所屬
海拔段]]="&lt;1000m","3月,5月", IF(表格2[[#This Row],[樣區所屬
海拔段]]="&gt;2500m","5月,6月","4月,6月"))</f>
        <v>4月,6月</v>
      </c>
      <c r="I367" s="221">
        <v>224112</v>
      </c>
      <c r="J367" s="221">
        <v>2597482</v>
      </c>
      <c r="K367" s="186">
        <v>120.74656</v>
      </c>
      <c r="L367" s="186">
        <v>23.480204000000001</v>
      </c>
      <c r="M367" s="155"/>
    </row>
    <row r="368" spans="1:13">
      <c r="A368" s="155" t="s">
        <v>4227</v>
      </c>
      <c r="B368" s="155"/>
      <c r="C368" s="160" t="s">
        <v>4381</v>
      </c>
      <c r="D368" s="160" t="s">
        <v>4410</v>
      </c>
      <c r="E368" s="160" t="s">
        <v>1039</v>
      </c>
      <c r="F368" s="160" t="s">
        <v>1038</v>
      </c>
      <c r="G368" s="226" t="s">
        <v>4325</v>
      </c>
      <c r="H368" s="160" t="str">
        <f>IF(表格2[[#This Row],[樣區所屬
海拔段]]="&lt;1000m","3月,5月", IF(表格2[[#This Row],[樣區所屬
海拔段]]="&gt;2500m","5月,6月","4月,6月"))</f>
        <v>3月,5月</v>
      </c>
      <c r="I368" s="221">
        <v>215348</v>
      </c>
      <c r="J368" s="221">
        <v>2603278</v>
      </c>
      <c r="K368" s="186">
        <v>120.660628</v>
      </c>
      <c r="L368" s="186">
        <v>23.532378999999999</v>
      </c>
      <c r="M368" s="155"/>
    </row>
    <row r="369" spans="1:13">
      <c r="A369" s="155" t="s">
        <v>4227</v>
      </c>
      <c r="B369" s="155"/>
      <c r="C369" s="160" t="s">
        <v>4381</v>
      </c>
      <c r="D369" s="160" t="s">
        <v>4410</v>
      </c>
      <c r="E369" s="160" t="s">
        <v>1042</v>
      </c>
      <c r="F369" s="160" t="s">
        <v>1041</v>
      </c>
      <c r="G369" s="226" t="s">
        <v>4325</v>
      </c>
      <c r="H369" s="160" t="str">
        <f>IF(表格2[[#This Row],[樣區所屬
海拔段]]="&lt;1000m","3月,5月", IF(表格2[[#This Row],[樣區所屬
海拔段]]="&gt;2500m","5月,6月","4月,6月"))</f>
        <v>3月,5月</v>
      </c>
      <c r="I369" s="221">
        <v>216108</v>
      </c>
      <c r="J369" s="221">
        <v>2606894</v>
      </c>
      <c r="K369" s="186">
        <v>120.66798900000001</v>
      </c>
      <c r="L369" s="186">
        <v>23.565048000000001</v>
      </c>
      <c r="M369" s="155"/>
    </row>
    <row r="370" spans="1:13">
      <c r="A370" s="155" t="s">
        <v>4227</v>
      </c>
      <c r="B370" s="155"/>
      <c r="C370" s="160" t="s">
        <v>4381</v>
      </c>
      <c r="D370" s="160" t="s">
        <v>4410</v>
      </c>
      <c r="E370" s="160" t="s">
        <v>1008</v>
      </c>
      <c r="F370" s="160" t="s">
        <v>1007</v>
      </c>
      <c r="G370" s="226" t="s">
        <v>4325</v>
      </c>
      <c r="H370" s="160" t="str">
        <f>IF(表格2[[#This Row],[樣區所屬
海拔段]]="&lt;1000m","3月,5月", IF(表格2[[#This Row],[樣區所屬
海拔段]]="&gt;2500m","5月,6月","4月,6月"))</f>
        <v>3月,5月</v>
      </c>
      <c r="I370" s="221">
        <v>214739</v>
      </c>
      <c r="J370" s="221">
        <v>2594453</v>
      </c>
      <c r="K370" s="186">
        <v>120.654871</v>
      </c>
      <c r="L370" s="186">
        <v>23.452676</v>
      </c>
      <c r="M370" s="155"/>
    </row>
    <row r="371" spans="1:13">
      <c r="A371" s="155" t="s">
        <v>4227</v>
      </c>
      <c r="B371" s="155"/>
      <c r="C371" s="152" t="s">
        <v>4381</v>
      </c>
      <c r="D371" s="170" t="s">
        <v>4410</v>
      </c>
      <c r="E371" s="170" t="s">
        <v>1011</v>
      </c>
      <c r="F371" s="220" t="s">
        <v>1010</v>
      </c>
      <c r="G371" s="221" t="s">
        <v>4073</v>
      </c>
      <c r="H371" s="155" t="str">
        <f>IF(表格2[[#This Row],[樣區所屬
海拔段]]="&lt;1000m","3月,5月", IF(表格2[[#This Row],[樣區所屬
海拔段]]="&gt;2500m","5月,6月","4月,6月"))</f>
        <v>4月,6月</v>
      </c>
      <c r="I371" s="221">
        <v>221923</v>
      </c>
      <c r="J371" s="221">
        <v>2601452</v>
      </c>
      <c r="K371" s="186">
        <v>120.725055</v>
      </c>
      <c r="L371" s="186">
        <v>23.516017000000002</v>
      </c>
      <c r="M371" s="155"/>
    </row>
    <row r="372" spans="1:13">
      <c r="A372" s="155" t="s">
        <v>4227</v>
      </c>
      <c r="B372" s="155"/>
      <c r="C372" s="160" t="s">
        <v>4381</v>
      </c>
      <c r="D372" s="160" t="s">
        <v>4410</v>
      </c>
      <c r="E372" s="160" t="s">
        <v>1014</v>
      </c>
      <c r="F372" s="160" t="s">
        <v>1013</v>
      </c>
      <c r="G372" s="226" t="s">
        <v>4325</v>
      </c>
      <c r="H372" s="160" t="str">
        <f>IF(表格2[[#This Row],[樣區所屬
海拔段]]="&lt;1000m","3月,5月", IF(表格2[[#This Row],[樣區所屬
海拔段]]="&gt;2500m","5月,6月","4月,6月"))</f>
        <v>3月,5月</v>
      </c>
      <c r="I372" s="221">
        <v>224345</v>
      </c>
      <c r="J372" s="221">
        <v>2606993</v>
      </c>
      <c r="K372" s="186">
        <v>120.748678</v>
      </c>
      <c r="L372" s="186">
        <v>23.566092999999999</v>
      </c>
      <c r="M372" s="155"/>
    </row>
    <row r="373" spans="1:13">
      <c r="A373" s="155" t="s">
        <v>4227</v>
      </c>
      <c r="B373" s="155"/>
      <c r="C373" s="152" t="s">
        <v>4381</v>
      </c>
      <c r="D373" s="170" t="s">
        <v>4410</v>
      </c>
      <c r="E373" s="170" t="s">
        <v>1017</v>
      </c>
      <c r="F373" s="220" t="s">
        <v>1016</v>
      </c>
      <c r="G373" s="221" t="s">
        <v>4073</v>
      </c>
      <c r="H373" s="155" t="str">
        <f>IF(表格2[[#This Row],[樣區所屬
海拔段]]="&lt;1000m","3月,5月", IF(表格2[[#This Row],[樣區所屬
海拔段]]="&gt;2500m","5月,6月","4月,6月"))</f>
        <v>4月,6月</v>
      </c>
      <c r="I373" s="221">
        <v>221022</v>
      </c>
      <c r="J373" s="221">
        <v>2611814</v>
      </c>
      <c r="K373" s="186">
        <v>120.716031</v>
      </c>
      <c r="L373" s="186">
        <v>23.609570000000001</v>
      </c>
      <c r="M373" s="155"/>
    </row>
    <row r="374" spans="1:13">
      <c r="A374" s="155" t="s">
        <v>4227</v>
      </c>
      <c r="B374" s="155"/>
      <c r="C374" s="152" t="s">
        <v>4381</v>
      </c>
      <c r="D374" s="170" t="s">
        <v>4410</v>
      </c>
      <c r="E374" s="170" t="s">
        <v>1020</v>
      </c>
      <c r="F374" s="220" t="s">
        <v>1019</v>
      </c>
      <c r="G374" s="221" t="s">
        <v>4073</v>
      </c>
      <c r="H374" s="155" t="str">
        <f>IF(表格2[[#This Row],[樣區所屬
海拔段]]="&lt;1000m","3月,5月", IF(表格2[[#This Row],[樣區所屬
海拔段]]="&gt;2500m","5月,6月","4月,6月"))</f>
        <v>4月,6月</v>
      </c>
      <c r="I374" s="221">
        <v>228931</v>
      </c>
      <c r="J374" s="221">
        <v>2596434</v>
      </c>
      <c r="K374" s="186">
        <v>120.793751</v>
      </c>
      <c r="L374" s="186">
        <v>23.47081</v>
      </c>
      <c r="M374" s="155"/>
    </row>
    <row r="375" spans="1:13">
      <c r="A375" s="155" t="s">
        <v>4227</v>
      </c>
      <c r="B375" s="155"/>
      <c r="C375" s="152" t="s">
        <v>4381</v>
      </c>
      <c r="D375" s="170" t="s">
        <v>4410</v>
      </c>
      <c r="E375" s="170" t="s">
        <v>1024</v>
      </c>
      <c r="F375" s="220" t="s">
        <v>1023</v>
      </c>
      <c r="G375" s="221" t="s">
        <v>4073</v>
      </c>
      <c r="H375" s="155" t="str">
        <f>IF(表格2[[#This Row],[樣區所屬
海拔段]]="&lt;1000m","3月,5月", IF(表格2[[#This Row],[樣區所屬
海拔段]]="&gt;2500m","5月,6月","4月,6月"))</f>
        <v>4月,6月</v>
      </c>
      <c r="I375" s="221">
        <v>221192</v>
      </c>
      <c r="J375" s="221">
        <v>2592303</v>
      </c>
      <c r="K375" s="186">
        <v>120.718073</v>
      </c>
      <c r="L375" s="186">
        <v>23.433388000000001</v>
      </c>
      <c r="M375" s="155"/>
    </row>
    <row r="376" spans="1:13">
      <c r="A376" s="155" t="s">
        <v>4227</v>
      </c>
      <c r="B376" s="155"/>
      <c r="C376" s="152" t="s">
        <v>4381</v>
      </c>
      <c r="D376" s="170" t="s">
        <v>4410</v>
      </c>
      <c r="E376" s="170" t="s">
        <v>1033</v>
      </c>
      <c r="F376" s="220" t="s">
        <v>1032</v>
      </c>
      <c r="G376" s="221" t="s">
        <v>4073</v>
      </c>
      <c r="H376" s="155" t="str">
        <f>IF(表格2[[#This Row],[樣區所屬
海拔段]]="&lt;1000m","3月,5月", IF(表格2[[#This Row],[樣區所屬
海拔段]]="&gt;2500m","5月,6月","4月,6月"))</f>
        <v>4月,6月</v>
      </c>
      <c r="I376" s="221">
        <v>219106</v>
      </c>
      <c r="J376" s="221">
        <v>2587673</v>
      </c>
      <c r="K376" s="186">
        <v>120.69775300000001</v>
      </c>
      <c r="L376" s="186">
        <v>23.391541</v>
      </c>
      <c r="M376" s="155"/>
    </row>
    <row r="377" spans="1:13">
      <c r="A377" s="155" t="s">
        <v>4227</v>
      </c>
      <c r="B377" s="155"/>
      <c r="C377" s="160" t="s">
        <v>4381</v>
      </c>
      <c r="D377" s="160" t="s">
        <v>4410</v>
      </c>
      <c r="E377" s="160" t="s">
        <v>1036</v>
      </c>
      <c r="F377" s="160" t="s">
        <v>1035</v>
      </c>
      <c r="G377" s="226" t="s">
        <v>4325</v>
      </c>
      <c r="H377" s="160" t="str">
        <f>IF(表格2[[#This Row],[樣區所屬
海拔段]]="&lt;1000m","3月,5月", IF(表格2[[#This Row],[樣區所屬
海拔段]]="&gt;2500m","5月,6月","4月,6月"))</f>
        <v>3月,5月</v>
      </c>
      <c r="I377" s="221">
        <v>209855</v>
      </c>
      <c r="J377" s="221">
        <v>2604235</v>
      </c>
      <c r="K377" s="186">
        <v>120.60680600000001</v>
      </c>
      <c r="L377" s="186">
        <v>23.540894000000002</v>
      </c>
      <c r="M377" s="155"/>
    </row>
    <row r="378" spans="1:13">
      <c r="A378" s="155" t="s">
        <v>4227</v>
      </c>
      <c r="B378" s="155"/>
      <c r="C378" s="160" t="s">
        <v>4381</v>
      </c>
      <c r="D378" s="160" t="s">
        <v>4412</v>
      </c>
      <c r="E378" s="160" t="s">
        <v>1048</v>
      </c>
      <c r="F378" s="160" t="s">
        <v>1047</v>
      </c>
      <c r="G378" s="226" t="s">
        <v>4063</v>
      </c>
      <c r="H378" s="160" t="str">
        <f>IF(表格2[[#This Row],[樣區所屬
海拔段]]="&lt;1000m","3月,5月", IF(表格2[[#This Row],[樣區所屬
海拔段]]="&gt;2500m","5月,6月","4月,6月"))</f>
        <v>3月,5月</v>
      </c>
      <c r="I378" s="221">
        <v>212786</v>
      </c>
      <c r="J378" s="221">
        <v>2591038</v>
      </c>
      <c r="K378" s="186">
        <v>120.63584</v>
      </c>
      <c r="L378" s="186">
        <v>23.421794999999999</v>
      </c>
      <c r="M378" s="155"/>
    </row>
    <row r="379" spans="1:13">
      <c r="A379" s="155" t="s">
        <v>4227</v>
      </c>
      <c r="B379" s="155"/>
      <c r="C379" s="160" t="s">
        <v>4381</v>
      </c>
      <c r="D379" s="160" t="s">
        <v>4412</v>
      </c>
      <c r="E379" s="160" t="s">
        <v>1051</v>
      </c>
      <c r="F379" s="160" t="s">
        <v>1050</v>
      </c>
      <c r="G379" s="226" t="s">
        <v>4063</v>
      </c>
      <c r="H379" s="160" t="str">
        <f>IF(表格2[[#This Row],[樣區所屬
海拔段]]="&lt;1000m","3月,5月", IF(表格2[[#This Row],[樣區所屬
海拔段]]="&gt;2500m","5月,6月","4月,6月"))</f>
        <v>3月,5月</v>
      </c>
      <c r="I379" s="221">
        <v>213786</v>
      </c>
      <c r="J379" s="221">
        <v>2575038</v>
      </c>
      <c r="K379" s="192">
        <v>120.64600900000001</v>
      </c>
      <c r="L379" s="192">
        <v>23.277335000000001</v>
      </c>
      <c r="M379" s="155"/>
    </row>
    <row r="380" spans="1:13">
      <c r="A380" s="155" t="s">
        <v>4227</v>
      </c>
      <c r="B380" s="155"/>
      <c r="C380" s="160" t="s">
        <v>4381</v>
      </c>
      <c r="D380" s="160" t="s">
        <v>4412</v>
      </c>
      <c r="E380" s="160" t="s">
        <v>1055</v>
      </c>
      <c r="F380" s="160" t="s">
        <v>1054</v>
      </c>
      <c r="G380" s="226" t="s">
        <v>4063</v>
      </c>
      <c r="H380" s="160" t="str">
        <f>IF(表格2[[#This Row],[樣區所屬
海拔段]]="&lt;1000m","3月,5月", IF(表格2[[#This Row],[樣區所屬
海拔段]]="&gt;2500m","5月,6月","4月,6月"))</f>
        <v>3月,5月</v>
      </c>
      <c r="I380" s="221">
        <v>210786</v>
      </c>
      <c r="J380" s="221">
        <v>2573038</v>
      </c>
      <c r="K380" s="192">
        <v>120.616736</v>
      </c>
      <c r="L380" s="192">
        <v>23.259205999999999</v>
      </c>
      <c r="M380" s="155"/>
    </row>
    <row r="381" spans="1:13">
      <c r="A381" s="155" t="s">
        <v>4227</v>
      </c>
      <c r="B381" s="155"/>
      <c r="C381" s="152" t="s">
        <v>4381</v>
      </c>
      <c r="D381" s="170" t="s">
        <v>4412</v>
      </c>
      <c r="E381" s="170" t="s">
        <v>4413</v>
      </c>
      <c r="F381" s="220" t="s">
        <v>1057</v>
      </c>
      <c r="G381" s="221" t="s">
        <v>4073</v>
      </c>
      <c r="H381" s="155" t="str">
        <f>IF(表格2[[#This Row],[樣區所屬
海拔段]]="&lt;1000m","3月,5月", IF(表格2[[#This Row],[樣區所屬
海拔段]]="&gt;2500m","5月,6月","4月,6月"))</f>
        <v>4月,6月</v>
      </c>
      <c r="I381" s="221">
        <v>213523</v>
      </c>
      <c r="J381" s="221">
        <v>2588722</v>
      </c>
      <c r="K381" s="192">
        <v>120.643108</v>
      </c>
      <c r="L381" s="192">
        <v>23.400898000000002</v>
      </c>
      <c r="M381" s="155"/>
    </row>
    <row r="382" spans="1:13">
      <c r="A382" s="155" t="s">
        <v>4227</v>
      </c>
      <c r="B382" s="155"/>
      <c r="C382" s="160" t="s">
        <v>4381</v>
      </c>
      <c r="D382" s="160" t="s">
        <v>4412</v>
      </c>
      <c r="E382" s="160" t="s">
        <v>1083</v>
      </c>
      <c r="F382" s="160" t="s">
        <v>1082</v>
      </c>
      <c r="G382" s="221" t="s">
        <v>4063</v>
      </c>
      <c r="H382" s="155" t="str">
        <f>IF(表格2[[#This Row],[樣區所屬
海拔段]]="&lt;1000m","3月,5月", IF(表格2[[#This Row],[樣區所屬
海拔段]]="&gt;2500m","5月,6月","4月,6月"))</f>
        <v>3月,5月</v>
      </c>
      <c r="I382" s="221">
        <v>206165</v>
      </c>
      <c r="J382" s="221">
        <v>2569902</v>
      </c>
      <c r="K382" s="192">
        <v>120.571664</v>
      </c>
      <c r="L382" s="192">
        <v>23.23077</v>
      </c>
      <c r="M382" s="155"/>
    </row>
    <row r="383" spans="1:13">
      <c r="A383" s="155" t="s">
        <v>4227</v>
      </c>
      <c r="B383" s="155"/>
      <c r="C383" s="160" t="s">
        <v>4381</v>
      </c>
      <c r="D383" s="160" t="s">
        <v>4412</v>
      </c>
      <c r="E383" s="160" t="s">
        <v>1061</v>
      </c>
      <c r="F383" s="160" t="s">
        <v>1060</v>
      </c>
      <c r="G383" s="226" t="s">
        <v>4063</v>
      </c>
      <c r="H383" s="160" t="str">
        <f>IF(表格2[[#This Row],[樣區所屬
海拔段]]="&lt;1000m","3月,5月", IF(表格2[[#This Row],[樣區所屬
海拔段]]="&gt;2500m","5月,6月","4月,6月"))</f>
        <v>3月,5月</v>
      </c>
      <c r="I383" s="221">
        <v>210292</v>
      </c>
      <c r="J383" s="221">
        <v>2586080</v>
      </c>
      <c r="K383" s="192">
        <v>120.611566</v>
      </c>
      <c r="L383" s="192">
        <v>23.376964999999998</v>
      </c>
      <c r="M383" s="155"/>
    </row>
    <row r="384" spans="1:13">
      <c r="A384" s="155" t="s">
        <v>4227</v>
      </c>
      <c r="B384" s="155"/>
      <c r="C384" s="160" t="s">
        <v>4381</v>
      </c>
      <c r="D384" s="160" t="s">
        <v>4412</v>
      </c>
      <c r="E384" s="160" t="s">
        <v>1065</v>
      </c>
      <c r="F384" s="160" t="s">
        <v>1064</v>
      </c>
      <c r="G384" s="221" t="s">
        <v>4063</v>
      </c>
      <c r="H384" s="155" t="str">
        <f>IF(表格2[[#This Row],[樣區所屬
海拔段]]="&lt;1000m","3月,5月", IF(表格2[[#This Row],[樣區所屬
海拔段]]="&gt;2500m","5月,6月","4月,6月"))</f>
        <v>3月,5月</v>
      </c>
      <c r="I384" s="221">
        <v>213135</v>
      </c>
      <c r="J384" s="221">
        <v>2584977</v>
      </c>
      <c r="K384" s="192">
        <v>120.639404</v>
      </c>
      <c r="L384" s="192">
        <v>23.367072</v>
      </c>
      <c r="M384" s="155"/>
    </row>
    <row r="385" spans="1:13">
      <c r="A385" s="155" t="s">
        <v>4227</v>
      </c>
      <c r="B385" s="155"/>
      <c r="C385" s="160" t="s">
        <v>4381</v>
      </c>
      <c r="D385" s="160" t="s">
        <v>4412</v>
      </c>
      <c r="E385" s="160" t="s">
        <v>1067</v>
      </c>
      <c r="F385" s="160" t="s">
        <v>1066</v>
      </c>
      <c r="G385" s="221" t="s">
        <v>4063</v>
      </c>
      <c r="H385" s="155" t="str">
        <f>IF(表格2[[#This Row],[樣區所屬
海拔段]]="&lt;1000m","3月,5月", IF(表格2[[#This Row],[樣區所屬
海拔段]]="&gt;2500m","5月,6月","4月,6月"))</f>
        <v>3月,5月</v>
      </c>
      <c r="I385" s="221">
        <v>210628</v>
      </c>
      <c r="J385" s="221">
        <v>2583671</v>
      </c>
      <c r="K385" s="192">
        <v>120.61491599999999</v>
      </c>
      <c r="L385" s="192">
        <v>23.355219999999999</v>
      </c>
      <c r="M385" s="155"/>
    </row>
    <row r="386" spans="1:13">
      <c r="A386" s="155" t="s">
        <v>4227</v>
      </c>
      <c r="B386" s="155"/>
      <c r="C386" s="160" t="s">
        <v>4381</v>
      </c>
      <c r="D386" s="160" t="s">
        <v>4412</v>
      </c>
      <c r="E386" s="160" t="s">
        <v>1070</v>
      </c>
      <c r="F386" s="160" t="s">
        <v>1069</v>
      </c>
      <c r="G386" s="221" t="s">
        <v>4063</v>
      </c>
      <c r="H386" s="155" t="str">
        <f>IF(表格2[[#This Row],[樣區所屬
海拔段]]="&lt;1000m","3月,5月", IF(表格2[[#This Row],[樣區所屬
海拔段]]="&gt;2500m","5月,6月","4月,6月"))</f>
        <v>3月,5月</v>
      </c>
      <c r="I386" s="221">
        <v>212446</v>
      </c>
      <c r="J386" s="221">
        <v>2582336</v>
      </c>
      <c r="K386" s="192">
        <v>120.63273</v>
      </c>
      <c r="L386" s="192">
        <v>23.343207</v>
      </c>
      <c r="M386" s="155"/>
    </row>
    <row r="387" spans="1:13">
      <c r="A387" s="155" t="s">
        <v>4227</v>
      </c>
      <c r="B387" s="155"/>
      <c r="C387" s="160" t="s">
        <v>4381</v>
      </c>
      <c r="D387" s="160" t="s">
        <v>4412</v>
      </c>
      <c r="E387" s="160" t="s">
        <v>1072</v>
      </c>
      <c r="F387" s="160" t="s">
        <v>1071</v>
      </c>
      <c r="G387" s="221" t="s">
        <v>4063</v>
      </c>
      <c r="H387" s="155" t="str">
        <f>IF(表格2[[#This Row],[樣區所屬
海拔段]]="&lt;1000m","3月,5月", IF(表格2[[#This Row],[樣區所屬
海拔段]]="&gt;2500m","5月,6月","4月,6月"))</f>
        <v>3月,5月</v>
      </c>
      <c r="I387" s="221">
        <v>205243</v>
      </c>
      <c r="J387" s="221">
        <v>2581492</v>
      </c>
      <c r="K387" s="192">
        <v>120.562313</v>
      </c>
      <c r="L387" s="192">
        <v>23.335405000000002</v>
      </c>
      <c r="M387" s="155"/>
    </row>
    <row r="388" spans="1:13">
      <c r="A388" s="155" t="s">
        <v>4227</v>
      </c>
      <c r="B388" s="155"/>
      <c r="C388" s="160" t="s">
        <v>4381</v>
      </c>
      <c r="D388" s="160" t="s">
        <v>4412</v>
      </c>
      <c r="E388" s="160" t="s">
        <v>1074</v>
      </c>
      <c r="F388" s="160" t="s">
        <v>1073</v>
      </c>
      <c r="G388" s="221" t="s">
        <v>4063</v>
      </c>
      <c r="H388" s="155" t="str">
        <f>IF(表格2[[#This Row],[樣區所屬
海拔段]]="&lt;1000m","3月,5月", IF(表格2[[#This Row],[樣區所屬
海拔段]]="&gt;2500m","5月,6月","4月,6月"))</f>
        <v>3月,5月</v>
      </c>
      <c r="I388" s="221">
        <v>210081</v>
      </c>
      <c r="J388" s="221">
        <v>2580578</v>
      </c>
      <c r="K388" s="192">
        <v>120.60964800000001</v>
      </c>
      <c r="L388" s="192">
        <v>23.327276000000001</v>
      </c>
      <c r="M388" s="155"/>
    </row>
    <row r="389" spans="1:13">
      <c r="A389" s="155" t="s">
        <v>4227</v>
      </c>
      <c r="B389" s="155"/>
      <c r="C389" s="160" t="s">
        <v>4381</v>
      </c>
      <c r="D389" s="160" t="s">
        <v>4412</v>
      </c>
      <c r="E389" s="160" t="s">
        <v>1078</v>
      </c>
      <c r="F389" s="160" t="s">
        <v>1077</v>
      </c>
      <c r="G389" s="221" t="s">
        <v>4063</v>
      </c>
      <c r="H389" s="155" t="str">
        <f>IF(表格2[[#This Row],[樣區所屬
海拔段]]="&lt;1000m","3月,5月", IF(表格2[[#This Row],[樣區所屬
海拔段]]="&gt;2500m","5月,6月","4月,6月"))</f>
        <v>3月,5月</v>
      </c>
      <c r="I389" s="221">
        <v>212977</v>
      </c>
      <c r="J389" s="221">
        <v>2577188</v>
      </c>
      <c r="K389" s="192">
        <v>120.638049</v>
      </c>
      <c r="L389" s="192">
        <v>23.296731999999999</v>
      </c>
      <c r="M389" s="155"/>
    </row>
    <row r="390" spans="1:13">
      <c r="A390" s="155" t="s">
        <v>4227</v>
      </c>
      <c r="B390" s="155"/>
      <c r="C390" s="160" t="s">
        <v>4381</v>
      </c>
      <c r="D390" s="160" t="s">
        <v>4412</v>
      </c>
      <c r="E390" s="160" t="s">
        <v>1081</v>
      </c>
      <c r="F390" s="160" t="s">
        <v>1080</v>
      </c>
      <c r="G390" s="221" t="s">
        <v>4063</v>
      </c>
      <c r="H390" s="155" t="str">
        <f>IF(表格2[[#This Row],[樣區所屬
海拔段]]="&lt;1000m","3月,5月", IF(表格2[[#This Row],[樣區所屬
海拔段]]="&gt;2500m","5月,6月","4月,6月"))</f>
        <v>3月,5月</v>
      </c>
      <c r="I390" s="221">
        <v>209281</v>
      </c>
      <c r="J390" s="221">
        <v>2573633</v>
      </c>
      <c r="K390" s="192">
        <v>120.602011</v>
      </c>
      <c r="L390" s="192">
        <v>23.264541999999999</v>
      </c>
      <c r="M390" s="155"/>
    </row>
    <row r="391" spans="1:13">
      <c r="A391" s="144" t="s">
        <v>4143</v>
      </c>
      <c r="B391" s="147" t="s">
        <v>4144</v>
      </c>
      <c r="C391" s="227" t="s">
        <v>1138</v>
      </c>
      <c r="D391" s="227" t="s">
        <v>4414</v>
      </c>
      <c r="E391" s="227" t="s">
        <v>4415</v>
      </c>
      <c r="F391" s="211" t="s">
        <v>4416</v>
      </c>
      <c r="G391" s="191" t="s">
        <v>4063</v>
      </c>
      <c r="H391" s="144" t="str">
        <f>IF(表格2[[#This Row],[樣區所屬
海拔段]]="&lt;1000m","3月,5月", IF(表格2[[#This Row],[樣區所屬
海拔段]]="&gt;2500m","5月,6月","4月,6月"))</f>
        <v>3月,5月</v>
      </c>
      <c r="I391" s="212">
        <v>297803</v>
      </c>
      <c r="J391" s="212">
        <v>2715507</v>
      </c>
      <c r="K391" s="228">
        <v>121.471853</v>
      </c>
      <c r="L391" s="229">
        <v>24.545386000000001</v>
      </c>
      <c r="M391" s="144" t="s">
        <v>4417</v>
      </c>
    </row>
    <row r="392" spans="1:13">
      <c r="A392" s="144" t="s">
        <v>4143</v>
      </c>
      <c r="B392" s="147" t="s">
        <v>4144</v>
      </c>
      <c r="C392" s="227" t="s">
        <v>1138</v>
      </c>
      <c r="D392" s="227" t="s">
        <v>4414</v>
      </c>
      <c r="E392" s="227" t="s">
        <v>4418</v>
      </c>
      <c r="F392" s="211" t="s">
        <v>4419</v>
      </c>
      <c r="G392" s="163" t="s">
        <v>4073</v>
      </c>
      <c r="H392" s="144" t="str">
        <f>IF(表格2[[#This Row],[樣區所屬
海拔段]]="&lt;1000m","3月,5月", IF(表格2[[#This Row],[樣區所屬
海拔段]]="&gt;2500m","5月,6月","4月,6月"))</f>
        <v>4月,6月</v>
      </c>
      <c r="I392" s="212">
        <v>297786</v>
      </c>
      <c r="J392" s="212">
        <v>2711038</v>
      </c>
      <c r="K392" s="228">
        <v>121.471535</v>
      </c>
      <c r="L392" s="229">
        <v>24.505037999999999</v>
      </c>
      <c r="M392" s="144" t="s">
        <v>4417</v>
      </c>
    </row>
    <row r="393" spans="1:13">
      <c r="A393" s="144" t="s">
        <v>4143</v>
      </c>
      <c r="B393" s="147" t="s">
        <v>4144</v>
      </c>
      <c r="C393" s="227" t="s">
        <v>1138</v>
      </c>
      <c r="D393" s="227" t="s">
        <v>4414</v>
      </c>
      <c r="E393" s="227" t="s">
        <v>4420</v>
      </c>
      <c r="F393" s="211" t="s">
        <v>4421</v>
      </c>
      <c r="G393" s="163" t="s">
        <v>4073</v>
      </c>
      <c r="H393" s="144" t="str">
        <f>IF(表格2[[#This Row],[樣區所屬
海拔段]]="&lt;1000m","3月,5月", IF(表格2[[#This Row],[樣區所屬
海拔段]]="&gt;2500m","5月,6月","4月,6月"))</f>
        <v>4月,6月</v>
      </c>
      <c r="I393" s="212">
        <v>293748</v>
      </c>
      <c r="J393" s="212">
        <v>2722688</v>
      </c>
      <c r="K393" s="228">
        <v>121.432051</v>
      </c>
      <c r="L393" s="229">
        <v>24.610340999999998</v>
      </c>
      <c r="M393" s="144" t="s">
        <v>4422</v>
      </c>
    </row>
    <row r="394" spans="1:13">
      <c r="A394" s="144" t="s">
        <v>4143</v>
      </c>
      <c r="B394" s="147" t="s">
        <v>4144</v>
      </c>
      <c r="C394" s="227" t="s">
        <v>1138</v>
      </c>
      <c r="D394" s="227" t="s">
        <v>4414</v>
      </c>
      <c r="E394" s="227" t="s">
        <v>4423</v>
      </c>
      <c r="F394" s="211" t="s">
        <v>4424</v>
      </c>
      <c r="G394" s="163" t="s">
        <v>4073</v>
      </c>
      <c r="H394" s="144" t="str">
        <f>IF(表格2[[#This Row],[樣區所屬
海拔段]]="&lt;1000m","3月,5月", IF(表格2[[#This Row],[樣區所屬
海拔段]]="&gt;2500m","5月,6月","4月,6月"))</f>
        <v>4月,6月</v>
      </c>
      <c r="I394" s="212">
        <v>290786</v>
      </c>
      <c r="J394" s="212">
        <v>2717038</v>
      </c>
      <c r="K394" s="228">
        <v>121.402636</v>
      </c>
      <c r="L394" s="229">
        <v>24.55941</v>
      </c>
      <c r="M394" s="144" t="s">
        <v>4337</v>
      </c>
    </row>
    <row r="395" spans="1:13">
      <c r="A395" s="144" t="s">
        <v>4143</v>
      </c>
      <c r="B395" s="147" t="s">
        <v>4144</v>
      </c>
      <c r="C395" s="227" t="s">
        <v>1138</v>
      </c>
      <c r="D395" s="227" t="s">
        <v>4414</v>
      </c>
      <c r="E395" s="227" t="s">
        <v>4425</v>
      </c>
      <c r="F395" s="211" t="s">
        <v>4426</v>
      </c>
      <c r="G395" s="163" t="s">
        <v>4073</v>
      </c>
      <c r="H395" s="144" t="str">
        <f>IF(表格2[[#This Row],[樣區所屬
海拔段]]="&lt;1000m","3月,5月", IF(表格2[[#This Row],[樣區所屬
海拔段]]="&gt;2500m","5月,6月","4月,6月"))</f>
        <v>4月,6月</v>
      </c>
      <c r="I395" s="212">
        <v>290786</v>
      </c>
      <c r="J395" s="212">
        <v>2713038</v>
      </c>
      <c r="K395" s="228">
        <v>121.40252</v>
      </c>
      <c r="L395" s="229">
        <v>24.523295000000001</v>
      </c>
      <c r="M395" s="144" t="s">
        <v>4337</v>
      </c>
    </row>
    <row r="396" spans="1:13">
      <c r="A396" s="144" t="s">
        <v>4143</v>
      </c>
      <c r="B396" s="147" t="s">
        <v>4144</v>
      </c>
      <c r="C396" s="227" t="s">
        <v>1138</v>
      </c>
      <c r="D396" s="227" t="s">
        <v>4414</v>
      </c>
      <c r="E396" s="227" t="s">
        <v>4427</v>
      </c>
      <c r="F396" s="211" t="s">
        <v>4428</v>
      </c>
      <c r="G396" s="163" t="s">
        <v>4073</v>
      </c>
      <c r="H396" s="144" t="str">
        <f>IF(表格2[[#This Row],[樣區所屬
海拔段]]="&lt;1000m","3月,5月", IF(表格2[[#This Row],[樣區所屬
海拔段]]="&gt;2500m","5月,6月","4月,6月"))</f>
        <v>4月,6月</v>
      </c>
      <c r="I396" s="212">
        <v>306786</v>
      </c>
      <c r="J396" s="212">
        <v>2710038</v>
      </c>
      <c r="K396" s="228">
        <v>121.560301</v>
      </c>
      <c r="L396" s="229">
        <v>24.495705000000001</v>
      </c>
      <c r="M396" s="144" t="s">
        <v>4417</v>
      </c>
    </row>
    <row r="397" spans="1:13">
      <c r="A397" s="144" t="s">
        <v>4143</v>
      </c>
      <c r="B397" s="147" t="s">
        <v>4144</v>
      </c>
      <c r="C397" s="227" t="s">
        <v>1138</v>
      </c>
      <c r="D397" s="227" t="s">
        <v>4414</v>
      </c>
      <c r="E397" s="227" t="s">
        <v>4429</v>
      </c>
      <c r="F397" s="211" t="s">
        <v>1139</v>
      </c>
      <c r="G397" s="163" t="s">
        <v>4073</v>
      </c>
      <c r="H397" s="144" t="str">
        <f>IF(表格2[[#This Row],[樣區所屬
海拔段]]="&lt;1000m","3月,5月", IF(表格2[[#This Row],[樣區所屬
海拔段]]="&gt;2500m","5月,6月","4月,6月"))</f>
        <v>4月,6月</v>
      </c>
      <c r="I397" s="212">
        <v>304819</v>
      </c>
      <c r="J397" s="212">
        <v>2708047</v>
      </c>
      <c r="K397" s="228">
        <v>121.54081600000001</v>
      </c>
      <c r="L397" s="229">
        <v>24.477799999999998</v>
      </c>
      <c r="M397" s="144" t="s">
        <v>4337</v>
      </c>
    </row>
    <row r="398" spans="1:13">
      <c r="A398" s="144" t="s">
        <v>4143</v>
      </c>
      <c r="B398" s="147" t="s">
        <v>4144</v>
      </c>
      <c r="C398" s="227" t="s">
        <v>1138</v>
      </c>
      <c r="D398" s="227" t="s">
        <v>4414</v>
      </c>
      <c r="E398" s="227" t="s">
        <v>4430</v>
      </c>
      <c r="F398" s="211" t="s">
        <v>4431</v>
      </c>
      <c r="G398" s="191" t="s">
        <v>4112</v>
      </c>
      <c r="H398" s="144" t="str">
        <f>IF(表格2[[#This Row],[樣區所屬
海拔段]]="&lt;1000m","3月,5月", IF(表格2[[#This Row],[樣區所屬
海拔段]]="&gt;2500m","5月,6月","4月,6月"))</f>
        <v>5月,6月</v>
      </c>
      <c r="I398" s="212">
        <v>291072</v>
      </c>
      <c r="J398" s="212">
        <v>2697056</v>
      </c>
      <c r="K398" s="228">
        <v>121.404882</v>
      </c>
      <c r="L398" s="229">
        <v>24.378989000000001</v>
      </c>
      <c r="M398" s="144" t="s">
        <v>4337</v>
      </c>
    </row>
    <row r="399" spans="1:13">
      <c r="A399" s="170" t="s">
        <v>4227</v>
      </c>
      <c r="B399" s="170"/>
      <c r="C399" s="160" t="s">
        <v>1138</v>
      </c>
      <c r="D399" s="160" t="s">
        <v>4414</v>
      </c>
      <c r="E399" s="160" t="s">
        <v>1146</v>
      </c>
      <c r="F399" s="160" t="s">
        <v>1145</v>
      </c>
      <c r="G399" s="176" t="s">
        <v>4063</v>
      </c>
      <c r="H399" s="155" t="str">
        <f>IF(表格2[[#This Row],[樣區所屬
海拔段]]="&lt;1000m","3月,5月", IF(表格2[[#This Row],[樣區所屬
海拔段]]="&gt;2500m","5月,6月","4月,6月"))</f>
        <v>3月,5月</v>
      </c>
      <c r="I399" s="154">
        <v>301198</v>
      </c>
      <c r="J399" s="154">
        <v>2716579</v>
      </c>
      <c r="K399" s="185">
        <v>121.505403</v>
      </c>
      <c r="L399" s="186">
        <v>24.554956000000001</v>
      </c>
      <c r="M399" s="155"/>
    </row>
    <row r="400" spans="1:13">
      <c r="A400" s="170" t="s">
        <v>4227</v>
      </c>
      <c r="B400" s="170"/>
      <c r="C400" s="230" t="s">
        <v>1138</v>
      </c>
      <c r="D400" s="230" t="s">
        <v>4414</v>
      </c>
      <c r="E400" s="230" t="s">
        <v>1141</v>
      </c>
      <c r="F400" s="160" t="s">
        <v>1140</v>
      </c>
      <c r="G400" s="176" t="s">
        <v>4063</v>
      </c>
      <c r="H400" s="155" t="str">
        <f>IF(表格2[[#This Row],[樣區所屬
海拔段]]="&lt;1000m","3月,5月", IF(表格2[[#This Row],[樣區所屬
海拔段]]="&gt;2500m","5月,6月","4月,6月"))</f>
        <v>3月,5月</v>
      </c>
      <c r="I400" s="154">
        <v>301231</v>
      </c>
      <c r="J400" s="154">
        <v>2715790</v>
      </c>
      <c r="K400" s="185">
        <v>121.5057</v>
      </c>
      <c r="L400" s="186">
        <v>24.547830999999999</v>
      </c>
      <c r="M400" s="155"/>
    </row>
    <row r="401" spans="1:13">
      <c r="A401" s="170" t="s">
        <v>4227</v>
      </c>
      <c r="B401" s="170"/>
      <c r="C401" s="151" t="s">
        <v>1138</v>
      </c>
      <c r="D401" s="170" t="s">
        <v>4414</v>
      </c>
      <c r="E401" s="151" t="s">
        <v>1156</v>
      </c>
      <c r="F401" s="153" t="s">
        <v>1155</v>
      </c>
      <c r="G401" s="161" t="s">
        <v>4073</v>
      </c>
      <c r="H401" s="155" t="str">
        <f>IF(表格2[[#This Row],[樣區所屬
海拔段]]="&lt;1000m","3月,5月", IF(表格2[[#This Row],[樣區所屬
海拔段]]="&gt;2500m","5月,6月","4月,6月"))</f>
        <v>4月,6月</v>
      </c>
      <c r="I401" s="154">
        <v>296784</v>
      </c>
      <c r="J401" s="154">
        <v>2726692</v>
      </c>
      <c r="K401" s="185">
        <v>121.462166</v>
      </c>
      <c r="L401" s="186">
        <v>24.646401999999998</v>
      </c>
      <c r="M401" s="155"/>
    </row>
    <row r="402" spans="1:13">
      <c r="A402" s="170" t="s">
        <v>4227</v>
      </c>
      <c r="B402" s="170"/>
      <c r="C402" s="151" t="s">
        <v>1138</v>
      </c>
      <c r="D402" s="170" t="s">
        <v>4414</v>
      </c>
      <c r="E402" s="151" t="s">
        <v>1161</v>
      </c>
      <c r="F402" s="153" t="s">
        <v>1160</v>
      </c>
      <c r="G402" s="161" t="s">
        <v>4073</v>
      </c>
      <c r="H402" s="155" t="str">
        <f>IF(表格2[[#This Row],[樣區所屬
海拔段]]="&lt;1000m","3月,5月", IF(表格2[[#This Row],[樣區所屬
海拔段]]="&gt;2500m","5月,6月","4月,6月"))</f>
        <v>4月,6月</v>
      </c>
      <c r="I402" s="154">
        <v>294141</v>
      </c>
      <c r="J402" s="154">
        <v>2720101</v>
      </c>
      <c r="K402" s="185">
        <v>121.435851</v>
      </c>
      <c r="L402" s="186">
        <v>24.586971999999999</v>
      </c>
      <c r="M402" s="155"/>
    </row>
    <row r="403" spans="1:13">
      <c r="A403" s="170" t="s">
        <v>4227</v>
      </c>
      <c r="B403" s="170"/>
      <c r="C403" s="151" t="s">
        <v>1138</v>
      </c>
      <c r="D403" s="170" t="s">
        <v>4414</v>
      </c>
      <c r="E403" s="151" t="s">
        <v>1170</v>
      </c>
      <c r="F403" s="153" t="s">
        <v>1169</v>
      </c>
      <c r="G403" s="161" t="s">
        <v>4073</v>
      </c>
      <c r="H403" s="155" t="str">
        <f>IF(表格2[[#This Row],[樣區所屬
海拔段]]="&lt;1000m","3月,5月", IF(表格2[[#This Row],[樣區所屬
海拔段]]="&gt;2500m","5月,6月","4月,6月"))</f>
        <v>4月,6月</v>
      </c>
      <c r="I403" s="154">
        <v>295294</v>
      </c>
      <c r="J403" s="154">
        <v>2721329</v>
      </c>
      <c r="K403" s="185">
        <v>121.447275</v>
      </c>
      <c r="L403" s="186">
        <v>24.598026000000001</v>
      </c>
      <c r="M403" s="155"/>
    </row>
    <row r="404" spans="1:13">
      <c r="A404" s="170" t="s">
        <v>4227</v>
      </c>
      <c r="B404" s="170"/>
      <c r="C404" s="151" t="s">
        <v>1138</v>
      </c>
      <c r="D404" s="170" t="s">
        <v>4414</v>
      </c>
      <c r="E404" s="151" t="s">
        <v>1179</v>
      </c>
      <c r="F404" s="153" t="s">
        <v>4432</v>
      </c>
      <c r="G404" s="161" t="s">
        <v>4073</v>
      </c>
      <c r="H404" s="155" t="str">
        <f>IF(表格2[[#This Row],[樣區所屬
海拔段]]="&lt;1000m","3月,5月", IF(表格2[[#This Row],[樣區所屬
海拔段]]="&gt;2500m","5月,6月","4月,6月"))</f>
        <v>4月,6月</v>
      </c>
      <c r="I404" s="154">
        <v>293577</v>
      </c>
      <c r="J404" s="154">
        <v>2721913</v>
      </c>
      <c r="K404" s="185">
        <v>121.43033800000001</v>
      </c>
      <c r="L404" s="186">
        <v>24.603348</v>
      </c>
      <c r="M404" s="155"/>
    </row>
    <row r="405" spans="1:13">
      <c r="A405" s="170" t="s">
        <v>4227</v>
      </c>
      <c r="B405" s="170"/>
      <c r="C405" s="151" t="s">
        <v>1138</v>
      </c>
      <c r="D405" s="170" t="s">
        <v>4414</v>
      </c>
      <c r="E405" s="151" t="s">
        <v>1153</v>
      </c>
      <c r="F405" s="153" t="s">
        <v>1152</v>
      </c>
      <c r="G405" s="161" t="s">
        <v>4073</v>
      </c>
      <c r="H405" s="155" t="str">
        <f>IF(表格2[[#This Row],[樣區所屬
海拔段]]="&lt;1000m","3月,5月", IF(表格2[[#This Row],[樣區所屬
海拔段]]="&gt;2500m","5月,6月","4月,6月"))</f>
        <v>4月,6月</v>
      </c>
      <c r="I405" s="154">
        <v>309826</v>
      </c>
      <c r="J405" s="154">
        <v>2711859</v>
      </c>
      <c r="K405" s="185">
        <v>121.590372</v>
      </c>
      <c r="L405" s="186">
        <v>24.512032000000001</v>
      </c>
      <c r="M405" s="155"/>
    </row>
    <row r="406" spans="1:13">
      <c r="A406" s="170" t="s">
        <v>4227</v>
      </c>
      <c r="B406" s="170"/>
      <c r="C406" s="151" t="s">
        <v>1138</v>
      </c>
      <c r="D406" s="170" t="s">
        <v>4414</v>
      </c>
      <c r="E406" s="151" t="s">
        <v>1150</v>
      </c>
      <c r="F406" s="153" t="s">
        <v>1149</v>
      </c>
      <c r="G406" s="161" t="s">
        <v>4073</v>
      </c>
      <c r="H406" s="155" t="str">
        <f>IF(表格2[[#This Row],[樣區所屬
海拔段]]="&lt;1000m","3月,5月", IF(表格2[[#This Row],[樣區所屬
海拔段]]="&gt;2500m","5月,6月","4月,6月"))</f>
        <v>4月,6月</v>
      </c>
      <c r="I406" s="154">
        <v>295293</v>
      </c>
      <c r="J406" s="154">
        <v>2708768</v>
      </c>
      <c r="K406" s="185">
        <v>121.44686299999999</v>
      </c>
      <c r="L406" s="186">
        <v>24.484617</v>
      </c>
      <c r="M406" s="155"/>
    </row>
    <row r="407" spans="1:13">
      <c r="A407" s="170" t="s">
        <v>4227</v>
      </c>
      <c r="B407" s="170"/>
      <c r="C407" s="151" t="s">
        <v>1138</v>
      </c>
      <c r="D407" s="170" t="s">
        <v>4414</v>
      </c>
      <c r="E407" s="151" t="s">
        <v>1159</v>
      </c>
      <c r="F407" s="153" t="s">
        <v>3084</v>
      </c>
      <c r="G407" s="161" t="s">
        <v>4073</v>
      </c>
      <c r="H407" s="155" t="str">
        <f>IF(表格2[[#This Row],[樣區所屬
海拔段]]="&lt;1000m","3月,5月", IF(表格2[[#This Row],[樣區所屬
海拔段]]="&gt;2500m","5月,6月","4月,6月"))</f>
        <v>4月,6月</v>
      </c>
      <c r="I407" s="154">
        <v>312105</v>
      </c>
      <c r="J407" s="154">
        <v>2711518</v>
      </c>
      <c r="K407" s="185">
        <v>121.61284499999999</v>
      </c>
      <c r="L407" s="186">
        <v>24.508863999999999</v>
      </c>
      <c r="M407" s="155"/>
    </row>
    <row r="408" spans="1:13">
      <c r="A408" s="170" t="s">
        <v>4227</v>
      </c>
      <c r="B408" s="170"/>
      <c r="C408" s="160" t="s">
        <v>1138</v>
      </c>
      <c r="D408" s="160" t="s">
        <v>4433</v>
      </c>
      <c r="E408" s="160" t="s">
        <v>4434</v>
      </c>
      <c r="F408" s="160" t="s">
        <v>4435</v>
      </c>
      <c r="G408" s="176" t="s">
        <v>4063</v>
      </c>
      <c r="H408" s="155" t="str">
        <f>IF(表格2[[#This Row],[樣區所屬
海拔段]]="&lt;1000m","3月,5月", IF(表格2[[#This Row],[樣區所屬
海拔段]]="&gt;2500m","5月,6月","4月,6月"))</f>
        <v>3月,5月</v>
      </c>
      <c r="I408" s="154">
        <v>337801</v>
      </c>
      <c r="J408" s="154">
        <v>2716086</v>
      </c>
      <c r="K408" s="157">
        <v>121.866674</v>
      </c>
      <c r="L408" s="192">
        <v>24.548860999999999</v>
      </c>
      <c r="M408" s="155"/>
    </row>
    <row r="409" spans="1:13">
      <c r="A409" s="170" t="s">
        <v>4227</v>
      </c>
      <c r="B409" s="170"/>
      <c r="C409" s="160" t="s">
        <v>1138</v>
      </c>
      <c r="D409" s="160" t="s">
        <v>4433</v>
      </c>
      <c r="E409" s="160" t="s">
        <v>4436</v>
      </c>
      <c r="F409" s="160" t="s">
        <v>4437</v>
      </c>
      <c r="G409" s="176" t="s">
        <v>4063</v>
      </c>
      <c r="H409" s="155" t="str">
        <f>IF(表格2[[#This Row],[樣區所屬
海拔段]]="&lt;1000m","3月,5月", IF(表格2[[#This Row],[樣區所屬
海拔段]]="&gt;2500m","5月,6月","4月,6月"))</f>
        <v>3月,5月</v>
      </c>
      <c r="I409" s="154">
        <v>318925</v>
      </c>
      <c r="J409" s="154">
        <v>2720070</v>
      </c>
      <c r="K409" s="157">
        <v>121.680556</v>
      </c>
      <c r="L409" s="192">
        <v>24.585785000000001</v>
      </c>
      <c r="M409" s="155"/>
    </row>
    <row r="410" spans="1:13">
      <c r="A410" s="170" t="s">
        <v>4227</v>
      </c>
      <c r="B410" s="170"/>
      <c r="C410" s="160" t="s">
        <v>1138</v>
      </c>
      <c r="D410" s="160" t="s">
        <v>4433</v>
      </c>
      <c r="E410" s="160" t="s">
        <v>4438</v>
      </c>
      <c r="F410" s="160" t="s">
        <v>4439</v>
      </c>
      <c r="G410" s="226" t="s">
        <v>4063</v>
      </c>
      <c r="H410" s="160" t="str">
        <f>IF(表格2[[#This Row],[樣區所屬
海拔段]]="&lt;1000m","3月,5月", IF(表格2[[#This Row],[樣區所屬
海拔段]]="&gt;2500m","5月,6月","4月,6月"))</f>
        <v>3月,5月</v>
      </c>
      <c r="I410" s="158">
        <v>312190</v>
      </c>
      <c r="J410" s="158">
        <v>2727834</v>
      </c>
      <c r="K410" s="157">
        <v>121.614402</v>
      </c>
      <c r="L410" s="192">
        <v>24.656167</v>
      </c>
      <c r="M410" s="155"/>
    </row>
    <row r="411" spans="1:13">
      <c r="A411" s="170" t="s">
        <v>4227</v>
      </c>
      <c r="B411" s="170"/>
      <c r="C411" s="160" t="s">
        <v>1138</v>
      </c>
      <c r="D411" s="160" t="s">
        <v>4433</v>
      </c>
      <c r="E411" s="160" t="s">
        <v>1185</v>
      </c>
      <c r="F411" s="160" t="s">
        <v>4440</v>
      </c>
      <c r="G411" s="226" t="s">
        <v>4063</v>
      </c>
      <c r="H411" s="160" t="str">
        <f>IF(表格2[[#This Row],[樣區所屬
海拔段]]="&lt;1000m","3月,5月", IF(表格2[[#This Row],[樣區所屬
海拔段]]="&gt;2500m","5月,6月","4月,6月"))</f>
        <v>3月,5月</v>
      </c>
      <c r="I411" s="154">
        <v>313522</v>
      </c>
      <c r="J411" s="154">
        <v>2724462</v>
      </c>
      <c r="K411" s="157">
        <v>121.627409</v>
      </c>
      <c r="L411" s="192">
        <v>24.625668999999998</v>
      </c>
      <c r="M411" s="155"/>
    </row>
    <row r="412" spans="1:13">
      <c r="A412" s="170" t="s">
        <v>4227</v>
      </c>
      <c r="B412" s="170"/>
      <c r="C412" s="160" t="s">
        <v>1138</v>
      </c>
      <c r="D412" s="160" t="s">
        <v>4433</v>
      </c>
      <c r="E412" s="160" t="s">
        <v>1188</v>
      </c>
      <c r="F412" s="160" t="s">
        <v>4441</v>
      </c>
      <c r="G412" s="226" t="s">
        <v>4063</v>
      </c>
      <c r="H412" s="160" t="str">
        <f>IF(表格2[[#This Row],[樣區所屬
海拔段]]="&lt;1000m","3月,5月", IF(表格2[[#This Row],[樣區所屬
海拔段]]="&gt;2500m","5月,6月","4月,6月"))</f>
        <v>3月,5月</v>
      </c>
      <c r="I412" s="154">
        <v>323826</v>
      </c>
      <c r="J412" s="154">
        <v>2725161</v>
      </c>
      <c r="K412" s="157">
        <v>121.729212</v>
      </c>
      <c r="L412" s="192">
        <v>24.631520999999999</v>
      </c>
      <c r="M412" s="155"/>
    </row>
    <row r="413" spans="1:13">
      <c r="A413" s="170" t="s">
        <v>4227</v>
      </c>
      <c r="B413" s="170"/>
      <c r="C413" s="160" t="s">
        <v>1138</v>
      </c>
      <c r="D413" s="160" t="s">
        <v>4433</v>
      </c>
      <c r="E413" s="160" t="s">
        <v>1192</v>
      </c>
      <c r="F413" s="160" t="s">
        <v>4442</v>
      </c>
      <c r="G413" s="226" t="s">
        <v>4063</v>
      </c>
      <c r="H413" s="160" t="str">
        <f>IF(表格2[[#This Row],[樣區所屬
海拔段]]="&lt;1000m","3月,5月", IF(表格2[[#This Row],[樣區所屬
海拔段]]="&gt;2500m","5月,6月","4月,6月"))</f>
        <v>3月,5月</v>
      </c>
      <c r="I413" s="154">
        <v>325811</v>
      </c>
      <c r="J413" s="154">
        <v>2722594</v>
      </c>
      <c r="K413" s="157">
        <v>121.74867999999999</v>
      </c>
      <c r="L413" s="192">
        <v>24.608250000000002</v>
      </c>
      <c r="M413" s="155"/>
    </row>
    <row r="414" spans="1:13">
      <c r="A414" s="170" t="s">
        <v>4227</v>
      </c>
      <c r="B414" s="170"/>
      <c r="C414" s="160" t="s">
        <v>1138</v>
      </c>
      <c r="D414" s="160" t="s">
        <v>4433</v>
      </c>
      <c r="E414" s="160" t="s">
        <v>1197</v>
      </c>
      <c r="F414" s="160" t="s">
        <v>4443</v>
      </c>
      <c r="G414" s="226" t="s">
        <v>4063</v>
      </c>
      <c r="H414" s="160" t="str">
        <f>IF(表格2[[#This Row],[樣區所屬
海拔段]]="&lt;1000m","3月,5月", IF(表格2[[#This Row],[樣區所屬
海拔段]]="&gt;2500m","5月,6月","4月,6月"))</f>
        <v>3月,5月</v>
      </c>
      <c r="I414" s="154">
        <v>327796</v>
      </c>
      <c r="J414" s="154">
        <v>2722606</v>
      </c>
      <c r="K414" s="157">
        <v>121.768282</v>
      </c>
      <c r="L414" s="192">
        <v>24.608259</v>
      </c>
      <c r="M414" s="155"/>
    </row>
    <row r="415" spans="1:13">
      <c r="A415" s="170" t="s">
        <v>4227</v>
      </c>
      <c r="B415" s="170"/>
      <c r="C415" s="160" t="s">
        <v>1138</v>
      </c>
      <c r="D415" s="160" t="s">
        <v>4433</v>
      </c>
      <c r="E415" s="160" t="s">
        <v>1200</v>
      </c>
      <c r="F415" s="160" t="s">
        <v>4444</v>
      </c>
      <c r="G415" s="226" t="s">
        <v>4063</v>
      </c>
      <c r="H415" s="160" t="str">
        <f>IF(表格2[[#This Row],[樣區所屬
海拔段]]="&lt;1000m","3月,5月", IF(表格2[[#This Row],[樣區所屬
海拔段]]="&gt;2500m","5月,6月","4月,6月"))</f>
        <v>3月,5月</v>
      </c>
      <c r="I415" s="154">
        <v>332403</v>
      </c>
      <c r="J415" s="154">
        <v>2721264</v>
      </c>
      <c r="K415" s="157">
        <v>121.813697</v>
      </c>
      <c r="L415" s="192">
        <v>24.595904999999998</v>
      </c>
      <c r="M415" s="155"/>
    </row>
    <row r="416" spans="1:13">
      <c r="A416" s="144" t="s">
        <v>4143</v>
      </c>
      <c r="B416" s="147" t="s">
        <v>4144</v>
      </c>
      <c r="C416" s="231" t="s">
        <v>1138</v>
      </c>
      <c r="D416" s="231" t="s">
        <v>4445</v>
      </c>
      <c r="E416" s="231" t="s">
        <v>4446</v>
      </c>
      <c r="F416" s="211" t="s">
        <v>4447</v>
      </c>
      <c r="G416" s="191" t="s">
        <v>4063</v>
      </c>
      <c r="H416" s="144" t="str">
        <f>IF(表格2[[#This Row],[樣區所屬
海拔段]]="&lt;1000m","3月,5月", IF(表格2[[#This Row],[樣區所屬
海拔段]]="&gt;2500m","5月,6月","4月,6月"))</f>
        <v>3月,5月</v>
      </c>
      <c r="I416" s="148">
        <v>324815</v>
      </c>
      <c r="J416" s="148">
        <v>2757488</v>
      </c>
      <c r="K416" s="167">
        <v>121.74071000000001</v>
      </c>
      <c r="L416" s="190">
        <v>24.923317999999998</v>
      </c>
      <c r="M416" s="232" t="s">
        <v>4417</v>
      </c>
    </row>
    <row r="417" spans="1:13">
      <c r="A417" s="170" t="s">
        <v>4227</v>
      </c>
      <c r="B417" s="170"/>
      <c r="C417" s="160" t="s">
        <v>4448</v>
      </c>
      <c r="D417" s="160" t="s">
        <v>4449</v>
      </c>
      <c r="E417" s="160" t="s">
        <v>4450</v>
      </c>
      <c r="F417" s="160" t="s">
        <v>4451</v>
      </c>
      <c r="G417" s="176" t="s">
        <v>4063</v>
      </c>
      <c r="H417" s="155" t="str">
        <f>IF(表格2[[#This Row],[樣區所屬
海拔段]]="&lt;1000m","3月,5月", IF(表格2[[#This Row],[樣區所屬
海拔段]]="&gt;2500m","5月,6月","4月,6月"))</f>
        <v>3月,5月</v>
      </c>
      <c r="I417" s="154">
        <v>318398</v>
      </c>
      <c r="J417" s="154">
        <v>2755518</v>
      </c>
      <c r="K417" s="157">
        <v>121.67708500000001</v>
      </c>
      <c r="L417" s="192">
        <v>24.905835</v>
      </c>
      <c r="M417" s="155"/>
    </row>
    <row r="418" spans="1:13">
      <c r="A418" s="170" t="s">
        <v>4227</v>
      </c>
      <c r="B418" s="170"/>
      <c r="C418" s="160" t="s">
        <v>1138</v>
      </c>
      <c r="D418" s="160" t="s">
        <v>4445</v>
      </c>
      <c r="E418" s="160" t="s">
        <v>4452</v>
      </c>
      <c r="F418" s="160" t="s">
        <v>4453</v>
      </c>
      <c r="G418" s="176" t="s">
        <v>4063</v>
      </c>
      <c r="H418" s="155" t="str">
        <f>IF(表格2[[#This Row],[樣區所屬
海拔段]]="&lt;1000m","3月,5月", IF(表格2[[#This Row],[樣區所屬
海拔段]]="&gt;2500m","5月,6月","4月,6月"))</f>
        <v>3月,5月</v>
      </c>
      <c r="I418" s="154">
        <v>331786</v>
      </c>
      <c r="J418" s="154">
        <v>2763038</v>
      </c>
      <c r="K418" s="157">
        <v>121.81005</v>
      </c>
      <c r="L418" s="192">
        <v>24.973061999999999</v>
      </c>
      <c r="M418" s="155"/>
    </row>
    <row r="419" spans="1:13">
      <c r="A419" s="170" t="s">
        <v>4227</v>
      </c>
      <c r="B419" s="170"/>
      <c r="C419" s="160" t="s">
        <v>1138</v>
      </c>
      <c r="D419" s="160" t="s">
        <v>4445</v>
      </c>
      <c r="E419" s="160" t="s">
        <v>4454</v>
      </c>
      <c r="F419" s="160" t="s">
        <v>4455</v>
      </c>
      <c r="G419" s="176" t="s">
        <v>4063</v>
      </c>
      <c r="H419" s="155" t="str">
        <f>IF(表格2[[#This Row],[樣區所屬
海拔段]]="&lt;1000m","3月,5月", IF(表格2[[#This Row],[樣區所屬
海拔段]]="&gt;2500m","5月,6月","4月,6月"))</f>
        <v>3月,5月</v>
      </c>
      <c r="I419" s="154">
        <v>309060</v>
      </c>
      <c r="J419" s="154">
        <v>2789036</v>
      </c>
      <c r="K419" s="157">
        <v>121.586088</v>
      </c>
      <c r="L419" s="192">
        <v>25.208822000000001</v>
      </c>
      <c r="M419" s="155"/>
    </row>
    <row r="420" spans="1:13">
      <c r="A420" s="170" t="s">
        <v>4227</v>
      </c>
      <c r="B420" s="170"/>
      <c r="C420" s="160" t="s">
        <v>1138</v>
      </c>
      <c r="D420" s="160" t="s">
        <v>4445</v>
      </c>
      <c r="E420" s="160" t="s">
        <v>4456</v>
      </c>
      <c r="F420" s="160" t="s">
        <v>4457</v>
      </c>
      <c r="G420" s="176" t="s">
        <v>4063</v>
      </c>
      <c r="H420" s="155" t="str">
        <f>IF(表格2[[#This Row],[樣區所屬
海拔段]]="&lt;1000m","3月,5月", IF(表格2[[#This Row],[樣區所屬
海拔段]]="&gt;2500m","5月,6月","4月,6月"))</f>
        <v>3月,5月</v>
      </c>
      <c r="I420" s="154">
        <v>304511</v>
      </c>
      <c r="J420" s="154">
        <v>2781725</v>
      </c>
      <c r="K420" s="157">
        <v>121.540656</v>
      </c>
      <c r="L420" s="192">
        <v>25.142992</v>
      </c>
      <c r="M420" s="155"/>
    </row>
    <row r="421" spans="1:13">
      <c r="A421" s="170" t="s">
        <v>4227</v>
      </c>
      <c r="B421" s="170"/>
      <c r="C421" s="160" t="s">
        <v>1138</v>
      </c>
      <c r="D421" s="160" t="s">
        <v>4445</v>
      </c>
      <c r="E421" s="160" t="s">
        <v>4458</v>
      </c>
      <c r="F421" s="160" t="s">
        <v>4459</v>
      </c>
      <c r="G421" s="176" t="s">
        <v>4063</v>
      </c>
      <c r="H421" s="155" t="str">
        <f>IF(表格2[[#This Row],[樣區所屬
海拔段]]="&lt;1000m","3月,5月", IF(表格2[[#This Row],[樣區所屬
海拔段]]="&gt;2500m","5月,6月","4月,6月"))</f>
        <v>3月,5月</v>
      </c>
      <c r="I421" s="154">
        <v>318545</v>
      </c>
      <c r="J421" s="154">
        <v>2770114</v>
      </c>
      <c r="K421" s="157">
        <v>121.67926300000001</v>
      </c>
      <c r="L421" s="192">
        <v>25.037597999999999</v>
      </c>
      <c r="M421" s="155"/>
    </row>
    <row r="422" spans="1:13">
      <c r="A422" s="170" t="s">
        <v>4227</v>
      </c>
      <c r="B422" s="170"/>
      <c r="C422" s="160" t="s">
        <v>1138</v>
      </c>
      <c r="D422" s="160" t="s">
        <v>4445</v>
      </c>
      <c r="E422" s="160" t="s">
        <v>4460</v>
      </c>
      <c r="F422" s="160" t="s">
        <v>4461</v>
      </c>
      <c r="G422" s="176" t="s">
        <v>4063</v>
      </c>
      <c r="H422" s="155" t="str">
        <f>IF(表格2[[#This Row],[樣區所屬
海拔段]]="&lt;1000m","3月,5月", IF(表格2[[#This Row],[樣區所屬
海拔段]]="&gt;2500m","5月,6月","4月,6月"))</f>
        <v>3月,5月</v>
      </c>
      <c r="I422" s="154">
        <v>313679</v>
      </c>
      <c r="J422" s="154">
        <v>2762404</v>
      </c>
      <c r="K422" s="157">
        <v>121.630689</v>
      </c>
      <c r="L422" s="192">
        <v>24.968205999999999</v>
      </c>
      <c r="M422" s="155"/>
    </row>
    <row r="423" spans="1:13">
      <c r="A423" s="170" t="s">
        <v>4227</v>
      </c>
      <c r="B423" s="170"/>
      <c r="C423" s="160" t="s">
        <v>1138</v>
      </c>
      <c r="D423" s="160" t="s">
        <v>4445</v>
      </c>
      <c r="E423" s="160" t="s">
        <v>4462</v>
      </c>
      <c r="F423" s="160" t="s">
        <v>4463</v>
      </c>
      <c r="G423" s="176" t="s">
        <v>4063</v>
      </c>
      <c r="H423" s="155" t="str">
        <f>IF(表格2[[#This Row],[樣區所屬
海拔段]]="&lt;1000m","3月,5月", IF(表格2[[#This Row],[樣區所屬
海拔段]]="&gt;2500m","5月,6月","4月,6月"))</f>
        <v>3月,5月</v>
      </c>
      <c r="I423" s="154">
        <v>311065</v>
      </c>
      <c r="J423" s="154">
        <v>2760060</v>
      </c>
      <c r="K423" s="157">
        <v>121.604698</v>
      </c>
      <c r="L423" s="192">
        <v>24.947151999999999</v>
      </c>
      <c r="M423" s="155"/>
    </row>
    <row r="424" spans="1:13">
      <c r="A424" s="170" t="s">
        <v>4227</v>
      </c>
      <c r="B424" s="170"/>
      <c r="C424" s="160" t="s">
        <v>1138</v>
      </c>
      <c r="D424" s="160" t="s">
        <v>4445</v>
      </c>
      <c r="E424" s="160" t="s">
        <v>4464</v>
      </c>
      <c r="F424" s="160" t="s">
        <v>4465</v>
      </c>
      <c r="G424" s="176" t="s">
        <v>4063</v>
      </c>
      <c r="H424" s="155" t="str">
        <f>IF(表格2[[#This Row],[樣區所屬
海拔段]]="&lt;1000m","3月,5月", IF(表格2[[#This Row],[樣區所屬
海拔段]]="&gt;2500m","5月,6月","4月,6月"))</f>
        <v>3月,5月</v>
      </c>
      <c r="I424" s="233">
        <v>324176</v>
      </c>
      <c r="J424" s="233">
        <v>2759252</v>
      </c>
      <c r="K424" s="157">
        <v>121.73447899999999</v>
      </c>
      <c r="L424" s="192">
        <v>24.939274000000001</v>
      </c>
      <c r="M424" s="155"/>
    </row>
    <row r="425" spans="1:13">
      <c r="A425" s="144" t="s">
        <v>4143</v>
      </c>
      <c r="B425" s="147" t="s">
        <v>4144</v>
      </c>
      <c r="C425" s="227" t="s">
        <v>1138</v>
      </c>
      <c r="D425" s="227" t="s">
        <v>1208</v>
      </c>
      <c r="E425" s="227" t="s">
        <v>4466</v>
      </c>
      <c r="F425" s="211" t="s">
        <v>4467</v>
      </c>
      <c r="G425" s="191" t="s">
        <v>4063</v>
      </c>
      <c r="H425" s="144" t="str">
        <f>IF(表格2[[#This Row],[樣區所屬
海拔段]]="&lt;1000m","3月,5月", IF(表格2[[#This Row],[樣區所屬
海拔段]]="&gt;2500m","5月,6月","4月,6月"))</f>
        <v>3月,5月</v>
      </c>
      <c r="I425" s="212">
        <v>321786</v>
      </c>
      <c r="J425" s="212">
        <v>2689038</v>
      </c>
      <c r="K425" s="234">
        <v>121.707239</v>
      </c>
      <c r="L425" s="235">
        <v>24.305486999999999</v>
      </c>
      <c r="M425" s="146" t="s">
        <v>4417</v>
      </c>
    </row>
    <row r="426" spans="1:13">
      <c r="A426" s="144" t="s">
        <v>4143</v>
      </c>
      <c r="B426" s="147" t="s">
        <v>4144</v>
      </c>
      <c r="C426" s="227" t="s">
        <v>1138</v>
      </c>
      <c r="D426" s="227" t="s">
        <v>1208</v>
      </c>
      <c r="E426" s="227" t="s">
        <v>4468</v>
      </c>
      <c r="F426" s="211" t="s">
        <v>4469</v>
      </c>
      <c r="G426" s="163" t="s">
        <v>4073</v>
      </c>
      <c r="H426" s="144" t="str">
        <f>IF(表格2[[#This Row],[樣區所屬
海拔段]]="&lt;1000m","3月,5月", IF(表格2[[#This Row],[樣區所屬
海拔段]]="&gt;2500m","5月,6月","4月,6月"))</f>
        <v>4月,6月</v>
      </c>
      <c r="I426" s="212">
        <v>326684</v>
      </c>
      <c r="J426" s="212">
        <v>2697485</v>
      </c>
      <c r="K426" s="234">
        <v>121.755944</v>
      </c>
      <c r="L426" s="235">
        <v>24.381518</v>
      </c>
      <c r="M426" s="146" t="s">
        <v>4417</v>
      </c>
    </row>
    <row r="427" spans="1:13">
      <c r="A427" s="170" t="s">
        <v>4227</v>
      </c>
      <c r="B427" s="170"/>
      <c r="C427" s="230" t="s">
        <v>1138</v>
      </c>
      <c r="D427" s="230" t="s">
        <v>1208</v>
      </c>
      <c r="E427" s="230" t="s">
        <v>1210</v>
      </c>
      <c r="F427" s="160" t="s">
        <v>1209</v>
      </c>
      <c r="G427" s="176" t="s">
        <v>4063</v>
      </c>
      <c r="H427" s="155" t="str">
        <f>IF(表格2[[#This Row],[樣區所屬
海拔段]]="&lt;1000m","3月,5月", IF(表格2[[#This Row],[樣區所屬
海拔段]]="&gt;2500m","5月,6月","4月,6月"))</f>
        <v>3月,5月</v>
      </c>
      <c r="I427" s="154">
        <v>335141</v>
      </c>
      <c r="J427" s="154">
        <v>2709175</v>
      </c>
      <c r="K427" s="157">
        <v>121.840005</v>
      </c>
      <c r="L427" s="192">
        <v>24.486616999999999</v>
      </c>
      <c r="M427" s="155"/>
    </row>
    <row r="428" spans="1:13">
      <c r="A428" s="170" t="s">
        <v>4227</v>
      </c>
      <c r="B428" s="170"/>
      <c r="C428" s="230" t="s">
        <v>1138</v>
      </c>
      <c r="D428" s="230" t="s">
        <v>1208</v>
      </c>
      <c r="E428" s="230" t="s">
        <v>1213</v>
      </c>
      <c r="F428" s="160" t="s">
        <v>1212</v>
      </c>
      <c r="G428" s="176" t="s">
        <v>4063</v>
      </c>
      <c r="H428" s="155" t="str">
        <f>IF(表格2[[#This Row],[樣區所屬
海拔段]]="&lt;1000m","3月,5月", IF(表格2[[#This Row],[樣區所屬
海拔段]]="&gt;2500m","5月,6月","4月,6月"))</f>
        <v>3月,5月</v>
      </c>
      <c r="I428" s="154">
        <v>324874</v>
      </c>
      <c r="J428" s="154">
        <v>2699783</v>
      </c>
      <c r="K428" s="157">
        <v>121.738223</v>
      </c>
      <c r="L428" s="192">
        <v>24.402353000000002</v>
      </c>
      <c r="M428" s="155"/>
    </row>
    <row r="429" spans="1:13">
      <c r="A429" s="170" t="s">
        <v>4227</v>
      </c>
      <c r="B429" s="170"/>
      <c r="C429" s="160" t="s">
        <v>1138</v>
      </c>
      <c r="D429" s="160" t="s">
        <v>1208</v>
      </c>
      <c r="E429" s="160" t="s">
        <v>1218</v>
      </c>
      <c r="F429" s="160" t="s">
        <v>1217</v>
      </c>
      <c r="G429" s="176" t="s">
        <v>4063</v>
      </c>
      <c r="H429" s="155" t="str">
        <f>IF(表格2[[#This Row],[樣區所屬
海拔段]]="&lt;1000m","3月,5月", IF(表格2[[#This Row],[樣區所屬
海拔段]]="&gt;2500m","5月,6月","4月,6月"))</f>
        <v>3月,5月</v>
      </c>
      <c r="I429" s="154">
        <v>324623</v>
      </c>
      <c r="J429" s="154">
        <v>2690557</v>
      </c>
      <c r="K429" s="157">
        <v>121.73526699999999</v>
      </c>
      <c r="L429" s="192">
        <v>24.319068999999999</v>
      </c>
      <c r="M429" s="155"/>
    </row>
    <row r="430" spans="1:13">
      <c r="A430" s="170" t="s">
        <v>4227</v>
      </c>
      <c r="B430" s="170"/>
      <c r="C430" s="160" t="s">
        <v>1138</v>
      </c>
      <c r="D430" s="160" t="s">
        <v>1208</v>
      </c>
      <c r="E430" s="160" t="s">
        <v>4470</v>
      </c>
      <c r="F430" s="160" t="s">
        <v>1220</v>
      </c>
      <c r="G430" s="176" t="s">
        <v>4063</v>
      </c>
      <c r="H430" s="155" t="str">
        <f>IF(表格2[[#This Row],[樣區所屬
海拔段]]="&lt;1000m","3月,5月", IF(表格2[[#This Row],[樣區所屬
海拔段]]="&gt;2500m","5月,6月","4月,6月"))</f>
        <v>3月,5月</v>
      </c>
      <c r="I430" s="154">
        <v>323299</v>
      </c>
      <c r="J430" s="154">
        <v>2690076</v>
      </c>
      <c r="K430" s="157">
        <v>121.72219800000001</v>
      </c>
      <c r="L430" s="192">
        <v>24.314789000000001</v>
      </c>
      <c r="M430" s="153" t="s">
        <v>4471</v>
      </c>
    </row>
    <row r="431" spans="1:13">
      <c r="A431" s="170" t="s">
        <v>4227</v>
      </c>
      <c r="B431" s="170"/>
      <c r="C431" s="160" t="s">
        <v>1138</v>
      </c>
      <c r="D431" s="160" t="s">
        <v>1208</v>
      </c>
      <c r="E431" s="160" t="s">
        <v>1224</v>
      </c>
      <c r="F431" s="160" t="s">
        <v>1223</v>
      </c>
      <c r="G431" s="176" t="s">
        <v>4063</v>
      </c>
      <c r="H431" s="155" t="str">
        <f>IF(表格2[[#This Row],[樣區所屬
海拔段]]="&lt;1000m","3月,5月", IF(表格2[[#This Row],[樣區所屬
海拔段]]="&gt;2500m","5月,6月","4月,6月"))</f>
        <v>3月,5月</v>
      </c>
      <c r="I431" s="154">
        <v>329386</v>
      </c>
      <c r="J431" s="154">
        <v>2698079</v>
      </c>
      <c r="K431" s="157">
        <v>121.782611</v>
      </c>
      <c r="L431" s="192">
        <v>24.386745000000001</v>
      </c>
      <c r="M431" s="153" t="s">
        <v>4472</v>
      </c>
    </row>
    <row r="432" spans="1:13">
      <c r="A432" s="170" t="s">
        <v>4227</v>
      </c>
      <c r="B432" s="170"/>
      <c r="C432" s="160" t="s">
        <v>1138</v>
      </c>
      <c r="D432" s="160" t="s">
        <v>1208</v>
      </c>
      <c r="E432" s="160" t="s">
        <v>1228</v>
      </c>
      <c r="F432" s="160" t="s">
        <v>1227</v>
      </c>
      <c r="G432" s="176" t="s">
        <v>4063</v>
      </c>
      <c r="H432" s="155" t="str">
        <f>IF(表格2[[#This Row],[樣區所屬
海拔段]]="&lt;1000m","3月,5月", IF(表格2[[#This Row],[樣區所屬
海拔段]]="&gt;2500m","5月,6月","4月,6月"))</f>
        <v>3月,5月</v>
      </c>
      <c r="I432" s="154">
        <v>326621</v>
      </c>
      <c r="J432" s="154">
        <v>2691409</v>
      </c>
      <c r="K432" s="157">
        <v>121.754998</v>
      </c>
      <c r="L432" s="192">
        <v>24.326664000000001</v>
      </c>
      <c r="M432" s="155"/>
    </row>
    <row r="433" spans="1:13">
      <c r="A433" s="170" t="s">
        <v>4227</v>
      </c>
      <c r="B433" s="170"/>
      <c r="C433" s="160" t="s">
        <v>1138</v>
      </c>
      <c r="D433" s="160" t="s">
        <v>1208</v>
      </c>
      <c r="E433" s="160" t="s">
        <v>1232</v>
      </c>
      <c r="F433" s="160" t="s">
        <v>1231</v>
      </c>
      <c r="G433" s="176" t="s">
        <v>4063</v>
      </c>
      <c r="H433" s="155" t="str">
        <f>IF(表格2[[#This Row],[樣區所屬
海拔段]]="&lt;1000m","3月,5月", IF(表格2[[#This Row],[樣區所屬
海拔段]]="&gt;2500m","5月,6月","4月,6月"))</f>
        <v>3月,5月</v>
      </c>
      <c r="I433" s="154">
        <v>326957</v>
      </c>
      <c r="J433" s="154">
        <v>2710987</v>
      </c>
      <c r="K433" s="157">
        <v>121.759365</v>
      </c>
      <c r="L433" s="192">
        <v>24.503404</v>
      </c>
      <c r="M433" s="155"/>
    </row>
    <row r="434" spans="1:13">
      <c r="A434" s="170" t="s">
        <v>4227</v>
      </c>
      <c r="B434" s="170"/>
      <c r="C434" s="160" t="s">
        <v>1138</v>
      </c>
      <c r="D434" s="160" t="s">
        <v>1208</v>
      </c>
      <c r="E434" s="160" t="s">
        <v>1235</v>
      </c>
      <c r="F434" s="160" t="s">
        <v>1234</v>
      </c>
      <c r="G434" s="176" t="s">
        <v>4063</v>
      </c>
      <c r="H434" s="155" t="str">
        <f>IF(表格2[[#This Row],[樣區所屬
海拔段]]="&lt;1000m","3月,5月", IF(表格2[[#This Row],[樣區所屬
海拔段]]="&gt;2500m","5月,6月","4月,6月"))</f>
        <v>3月,5月</v>
      </c>
      <c r="I434" s="154">
        <v>320970</v>
      </c>
      <c r="J434" s="154">
        <v>2702147</v>
      </c>
      <c r="K434" s="157">
        <v>121.699851</v>
      </c>
      <c r="L434" s="192">
        <v>24.423878999999999</v>
      </c>
      <c r="M434" s="155"/>
    </row>
    <row r="435" spans="1:13">
      <c r="A435" s="170" t="s">
        <v>4227</v>
      </c>
      <c r="B435" s="170"/>
      <c r="C435" s="160" t="s">
        <v>1138</v>
      </c>
      <c r="D435" s="160" t="s">
        <v>1272</v>
      </c>
      <c r="E435" s="160" t="s">
        <v>4473</v>
      </c>
      <c r="F435" s="160" t="s">
        <v>4474</v>
      </c>
      <c r="G435" s="176" t="s">
        <v>4063</v>
      </c>
      <c r="H435" s="155" t="str">
        <f>IF(表格2[[#This Row],[樣區所屬
海拔段]]="&lt;1000m","3月,5月", IF(表格2[[#This Row],[樣區所屬
海拔段]]="&gt;2500m","5月,6月","4月,6月"))</f>
        <v>3月,5月</v>
      </c>
      <c r="I435" s="236">
        <v>328360.38588900003</v>
      </c>
      <c r="J435" s="236">
        <v>2748630.8343819999</v>
      </c>
      <c r="K435" s="185">
        <v>121.77531</v>
      </c>
      <c r="L435" s="186">
        <v>24.84318</v>
      </c>
      <c r="M435" s="155"/>
    </row>
    <row r="436" spans="1:13">
      <c r="A436" s="170" t="s">
        <v>4227</v>
      </c>
      <c r="B436" s="170"/>
      <c r="C436" s="160" t="s">
        <v>1138</v>
      </c>
      <c r="D436" s="160" t="s">
        <v>1272</v>
      </c>
      <c r="E436" s="160" t="s">
        <v>4475</v>
      </c>
      <c r="F436" s="160" t="s">
        <v>1273</v>
      </c>
      <c r="G436" s="176" t="s">
        <v>4063</v>
      </c>
      <c r="H436" s="155" t="str">
        <f>IF(表格2[[#This Row],[樣區所屬
海拔段]]="&lt;1000m","3月,5月", IF(表格2[[#This Row],[樣區所屬
海拔段]]="&gt;2500m","5月,6月","4月,6月"))</f>
        <v>3月,5月</v>
      </c>
      <c r="I436" s="154">
        <v>320463</v>
      </c>
      <c r="J436" s="154">
        <v>2744880</v>
      </c>
      <c r="K436" s="185">
        <v>121.69698699999999</v>
      </c>
      <c r="L436" s="186">
        <v>24.809702999999999</v>
      </c>
      <c r="M436" s="155"/>
    </row>
    <row r="437" spans="1:13">
      <c r="A437" s="170" t="s">
        <v>4227</v>
      </c>
      <c r="B437" s="170"/>
      <c r="C437" s="160" t="s">
        <v>1138</v>
      </c>
      <c r="D437" s="160" t="s">
        <v>1272</v>
      </c>
      <c r="E437" s="160" t="s">
        <v>1278</v>
      </c>
      <c r="F437" s="160" t="s">
        <v>1277</v>
      </c>
      <c r="G437" s="176" t="s">
        <v>4063</v>
      </c>
      <c r="H437" s="155" t="str">
        <f>IF(表格2[[#This Row],[樣區所屬
海拔段]]="&lt;1000m","3月,5月", IF(表格2[[#This Row],[樣區所屬
海拔段]]="&gt;2500m","5月,6月","4月,6月"))</f>
        <v>3月,5月</v>
      </c>
      <c r="I437" s="154">
        <v>316806</v>
      </c>
      <c r="J437" s="154">
        <v>2738881</v>
      </c>
      <c r="K437" s="185">
        <v>121.660529</v>
      </c>
      <c r="L437" s="186">
        <v>24.755707999999998</v>
      </c>
      <c r="M437" s="155"/>
    </row>
    <row r="438" spans="1:13">
      <c r="A438" s="170" t="s">
        <v>4227</v>
      </c>
      <c r="B438" s="170"/>
      <c r="C438" s="160" t="s">
        <v>1138</v>
      </c>
      <c r="D438" s="160" t="s">
        <v>1272</v>
      </c>
      <c r="E438" s="160" t="s">
        <v>1284</v>
      </c>
      <c r="F438" s="160" t="s">
        <v>1283</v>
      </c>
      <c r="G438" s="176" t="s">
        <v>4063</v>
      </c>
      <c r="H438" s="155" t="str">
        <f>IF(表格2[[#This Row],[樣區所屬
海拔段]]="&lt;1000m","3月,5月", IF(表格2[[#This Row],[樣區所屬
海拔段]]="&gt;2500m","5月,6月","4月,6月"))</f>
        <v>3月,5月</v>
      </c>
      <c r="I438" s="154">
        <v>312653</v>
      </c>
      <c r="J438" s="154">
        <v>2738898</v>
      </c>
      <c r="K438" s="185">
        <v>121.61947000000001</v>
      </c>
      <c r="L438" s="186">
        <v>24.756036000000002</v>
      </c>
      <c r="M438" s="155"/>
    </row>
    <row r="439" spans="1:13">
      <c r="A439" s="170" t="s">
        <v>4227</v>
      </c>
      <c r="B439" s="170"/>
      <c r="C439" s="160" t="s">
        <v>1138</v>
      </c>
      <c r="D439" s="160" t="s">
        <v>1272</v>
      </c>
      <c r="E439" s="160" t="s">
        <v>1290</v>
      </c>
      <c r="F439" s="160" t="s">
        <v>1289</v>
      </c>
      <c r="G439" s="176" t="s">
        <v>4063</v>
      </c>
      <c r="H439" s="155" t="str">
        <f>IF(表格2[[#This Row],[樣區所屬
海拔段]]="&lt;1000m","3月,5月", IF(表格2[[#This Row],[樣區所屬
海拔段]]="&gt;2500m","5月,6月","4月,6月"))</f>
        <v>3月,5月</v>
      </c>
      <c r="I439" s="154">
        <v>314607</v>
      </c>
      <c r="J439" s="154">
        <v>2734894</v>
      </c>
      <c r="K439" s="185">
        <v>121.638604</v>
      </c>
      <c r="L439" s="186">
        <v>24.719806999999999</v>
      </c>
      <c r="M439" s="155"/>
    </row>
    <row r="440" spans="1:13">
      <c r="A440" s="170" t="s">
        <v>4227</v>
      </c>
      <c r="B440" s="170"/>
      <c r="C440" s="160" t="s">
        <v>1138</v>
      </c>
      <c r="D440" s="160" t="s">
        <v>1272</v>
      </c>
      <c r="E440" s="160" t="s">
        <v>1293</v>
      </c>
      <c r="F440" s="160" t="s">
        <v>1292</v>
      </c>
      <c r="G440" s="176" t="s">
        <v>4063</v>
      </c>
      <c r="H440" s="155" t="str">
        <f>IF(表格2[[#This Row],[樣區所屬
海拔段]]="&lt;1000m","3月,5月", IF(表格2[[#This Row],[樣區所屬
海拔段]]="&gt;2500m","5月,6月","4月,6月"))</f>
        <v>3月,5月</v>
      </c>
      <c r="I440" s="154">
        <v>328991</v>
      </c>
      <c r="J440" s="154">
        <v>2752679</v>
      </c>
      <c r="K440" s="185">
        <v>121.781779</v>
      </c>
      <c r="L440" s="186">
        <v>24.879693</v>
      </c>
      <c r="M440" s="155"/>
    </row>
    <row r="441" spans="1:13">
      <c r="A441" s="170" t="s">
        <v>4227</v>
      </c>
      <c r="B441" s="170"/>
      <c r="C441" s="160" t="s">
        <v>1138</v>
      </c>
      <c r="D441" s="160" t="s">
        <v>1272</v>
      </c>
      <c r="E441" s="160" t="s">
        <v>1296</v>
      </c>
      <c r="F441" s="160" t="s">
        <v>1295</v>
      </c>
      <c r="G441" s="176" t="s">
        <v>4063</v>
      </c>
      <c r="H441" s="155" t="str">
        <f>IF(表格2[[#This Row],[樣區所屬
海拔段]]="&lt;1000m","3月,5月", IF(表格2[[#This Row],[樣區所屬
海拔段]]="&gt;2500m","5月,6月","4月,6月"))</f>
        <v>3月,5月</v>
      </c>
      <c r="I441" s="154">
        <v>324076</v>
      </c>
      <c r="J441" s="154">
        <v>2749420</v>
      </c>
      <c r="K441" s="185">
        <v>121.732964</v>
      </c>
      <c r="L441" s="186">
        <v>24.850518000000001</v>
      </c>
      <c r="M441" s="155"/>
    </row>
    <row r="442" spans="1:13">
      <c r="A442" s="170" t="s">
        <v>4227</v>
      </c>
      <c r="B442" s="170"/>
      <c r="C442" s="160" t="s">
        <v>1138</v>
      </c>
      <c r="D442" s="160" t="s">
        <v>1272</v>
      </c>
      <c r="E442" s="160" t="s">
        <v>1307</v>
      </c>
      <c r="F442" s="160" t="s">
        <v>1306</v>
      </c>
      <c r="G442" s="176" t="s">
        <v>4063</v>
      </c>
      <c r="H442" s="155" t="str">
        <f>IF(表格2[[#This Row],[樣區所屬
海拔段]]="&lt;1000m","3月,5月", IF(表格2[[#This Row],[樣區所屬
海拔段]]="&gt;2500m","5月,6月","4月,6月"))</f>
        <v>3月,5月</v>
      </c>
      <c r="I442" s="154">
        <v>306290</v>
      </c>
      <c r="J442" s="154">
        <v>2729149</v>
      </c>
      <c r="K442" s="185">
        <v>121.556168</v>
      </c>
      <c r="L442" s="186">
        <v>24.668265999999999</v>
      </c>
      <c r="M442" s="155"/>
    </row>
    <row r="443" spans="1:13">
      <c r="A443" s="170" t="s">
        <v>4227</v>
      </c>
      <c r="B443" s="170"/>
      <c r="C443" s="160" t="s">
        <v>1138</v>
      </c>
      <c r="D443" s="160" t="s">
        <v>1272</v>
      </c>
      <c r="E443" s="160" t="s">
        <v>1310</v>
      </c>
      <c r="F443" s="160" t="s">
        <v>1309</v>
      </c>
      <c r="G443" s="176" t="s">
        <v>4063</v>
      </c>
      <c r="H443" s="155" t="str">
        <f>IF(表格2[[#This Row],[樣區所屬
海拔段]]="&lt;1000m","3月,5月", IF(表格2[[#This Row],[樣區所屬
海拔段]]="&gt;2500m","5月,6月","4月,6月"))</f>
        <v>3月,5月</v>
      </c>
      <c r="I443" s="154">
        <v>308696</v>
      </c>
      <c r="J443" s="154">
        <v>2730752</v>
      </c>
      <c r="K443" s="185">
        <v>121.58000699999999</v>
      </c>
      <c r="L443" s="186">
        <v>24.682649000000001</v>
      </c>
      <c r="M443" s="155"/>
    </row>
    <row r="444" spans="1:13">
      <c r="A444" s="237"/>
      <c r="B444" s="238"/>
      <c r="C444" s="237"/>
      <c r="D444" s="238"/>
      <c r="E444" s="238"/>
      <c r="F444" s="238"/>
      <c r="G444" s="239"/>
      <c r="H444" s="240"/>
      <c r="I444" s="241"/>
      <c r="J444" s="241"/>
      <c r="K444" s="239"/>
      <c r="L444" s="239"/>
      <c r="M444" s="237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72"/>
  <sheetViews>
    <sheetView tabSelected="1" zoomScaleNormal="100" workbookViewId="0">
      <selection activeCell="G12" sqref="G12"/>
    </sheetView>
  </sheetViews>
  <sheetFormatPr defaultRowHeight="16.2" customHeight="1"/>
  <cols>
    <col min="1" max="1" width="8.5" style="129" customWidth="1"/>
    <col min="2" max="2" width="19.5" style="7" customWidth="1"/>
    <col min="3" max="4" width="11.125" style="130" customWidth="1"/>
    <col min="5" max="5" width="9" style="129"/>
    <col min="6" max="6" width="8.625" style="130" customWidth="1"/>
    <col min="7" max="7" width="27.25" style="131" customWidth="1"/>
    <col min="8" max="8" width="14.5" style="129" customWidth="1"/>
    <col min="9" max="10" width="12" style="132" customWidth="1"/>
    <col min="11" max="11" width="17" style="129" customWidth="1"/>
    <col min="12" max="12" width="12.625" style="133" customWidth="1"/>
    <col min="13" max="16" width="9" style="16"/>
    <col min="17" max="17" width="21" style="16" customWidth="1"/>
    <col min="18" max="16384" width="9" style="16"/>
  </cols>
  <sheetData>
    <row r="1" spans="1:14" ht="16.2" customHeight="1">
      <c r="A1" s="7" t="s">
        <v>1327</v>
      </c>
      <c r="B1" s="7" t="s">
        <v>1328</v>
      </c>
      <c r="C1" s="8" t="s">
        <v>1329</v>
      </c>
      <c r="D1" s="8" t="s">
        <v>1330</v>
      </c>
      <c r="E1" s="9" t="s">
        <v>1331</v>
      </c>
      <c r="F1" s="10" t="s">
        <v>1332</v>
      </c>
      <c r="G1" s="11" t="s">
        <v>1333</v>
      </c>
      <c r="H1" s="12" t="s">
        <v>1334</v>
      </c>
      <c r="I1" s="13" t="s">
        <v>1335</v>
      </c>
      <c r="J1" s="13" t="s">
        <v>1336</v>
      </c>
      <c r="K1" s="14" t="s">
        <v>1337</v>
      </c>
      <c r="L1" s="15" t="s">
        <v>1338</v>
      </c>
    </row>
    <row r="2" spans="1:14" ht="16.2" customHeight="1">
      <c r="A2" s="17" t="s">
        <v>2090</v>
      </c>
      <c r="B2" s="18"/>
      <c r="C2" s="19" t="s">
        <v>1339</v>
      </c>
      <c r="D2" s="17" t="s">
        <v>1340</v>
      </c>
      <c r="E2" s="17" t="s">
        <v>3694</v>
      </c>
      <c r="F2" s="20">
        <v>1</v>
      </c>
      <c r="G2" s="21" t="s">
        <v>3695</v>
      </c>
      <c r="H2" s="22" t="s">
        <v>1341</v>
      </c>
      <c r="I2" s="23">
        <v>242992</v>
      </c>
      <c r="J2" s="23">
        <v>2499021</v>
      </c>
      <c r="K2" s="24">
        <v>120.93184100000001</v>
      </c>
      <c r="L2" s="25">
        <v>22.591225000000001</v>
      </c>
      <c r="N2" t="str">
        <f>ROUND(表格3[[#This Row],[TWD97_X
]],0)&amp;ROUND(表格3[[#This Row],[TWD97_Y
]],0)</f>
        <v>2429922499021</v>
      </c>
    </row>
    <row r="3" spans="1:14" ht="16.2" customHeight="1">
      <c r="A3" s="17" t="s">
        <v>2090</v>
      </c>
      <c r="B3" s="18"/>
      <c r="C3" s="19" t="s">
        <v>1339</v>
      </c>
      <c r="D3" s="17" t="s">
        <v>1340</v>
      </c>
      <c r="E3" s="17" t="s">
        <v>3694</v>
      </c>
      <c r="F3" s="20">
        <v>2</v>
      </c>
      <c r="G3" s="21" t="s">
        <v>3695</v>
      </c>
      <c r="H3" s="26" t="s">
        <v>1342</v>
      </c>
      <c r="I3" s="23">
        <v>243198</v>
      </c>
      <c r="J3" s="23">
        <v>2498967</v>
      </c>
      <c r="K3" s="17">
        <v>120.93384500000001</v>
      </c>
      <c r="L3" s="27">
        <v>22.590738000000002</v>
      </c>
      <c r="N3" t="str">
        <f>ROUND(表格3[[#This Row],[TWD97_X
]],0)&amp;ROUND(表格3[[#This Row],[TWD97_Y
]],0)</f>
        <v>2431982498967</v>
      </c>
    </row>
    <row r="4" spans="1:14" ht="16.2" customHeight="1">
      <c r="A4" s="17" t="s">
        <v>2090</v>
      </c>
      <c r="B4" s="18"/>
      <c r="C4" s="19" t="s">
        <v>1339</v>
      </c>
      <c r="D4" s="17" t="s">
        <v>1340</v>
      </c>
      <c r="E4" s="17" t="s">
        <v>3694</v>
      </c>
      <c r="F4" s="20">
        <v>3</v>
      </c>
      <c r="G4" s="21" t="s">
        <v>3695</v>
      </c>
      <c r="H4" s="26" t="s">
        <v>1343</v>
      </c>
      <c r="I4" s="23">
        <v>243389</v>
      </c>
      <c r="J4" s="23">
        <v>2499059</v>
      </c>
      <c r="K4" s="17">
        <v>120.93570200000001</v>
      </c>
      <c r="L4" s="27">
        <v>22.591569</v>
      </c>
      <c r="N4" t="str">
        <f>ROUND(表格3[[#This Row],[TWD97_X
]],0)&amp;ROUND(表格3[[#This Row],[TWD97_Y
]],0)</f>
        <v>2433892499059</v>
      </c>
    </row>
    <row r="5" spans="1:14" ht="16.2" customHeight="1">
      <c r="A5" s="17" t="s">
        <v>2090</v>
      </c>
      <c r="B5" s="18"/>
      <c r="C5" s="19" t="s">
        <v>1339</v>
      </c>
      <c r="D5" s="17" t="s">
        <v>1340</v>
      </c>
      <c r="E5" s="17" t="s">
        <v>3694</v>
      </c>
      <c r="F5" s="20">
        <v>4</v>
      </c>
      <c r="G5" s="21" t="s">
        <v>3695</v>
      </c>
      <c r="H5" s="26" t="s">
        <v>1344</v>
      </c>
      <c r="I5" s="23">
        <v>243600</v>
      </c>
      <c r="J5" s="23">
        <v>2499131</v>
      </c>
      <c r="K5" s="17">
        <v>120.937754</v>
      </c>
      <c r="L5" s="27">
        <v>22.592220999999999</v>
      </c>
      <c r="N5" t="str">
        <f>ROUND(表格3[[#This Row],[TWD97_X
]],0)&amp;ROUND(表格3[[#This Row],[TWD97_Y
]],0)</f>
        <v>2436002499131</v>
      </c>
    </row>
    <row r="6" spans="1:14" ht="16.2" customHeight="1">
      <c r="A6" s="17" t="s">
        <v>2090</v>
      </c>
      <c r="B6" s="18"/>
      <c r="C6" s="19" t="s">
        <v>1339</v>
      </c>
      <c r="D6" s="17" t="s">
        <v>1340</v>
      </c>
      <c r="E6" s="17" t="s">
        <v>3694</v>
      </c>
      <c r="F6" s="20">
        <v>5</v>
      </c>
      <c r="G6" s="21" t="s">
        <v>3695</v>
      </c>
      <c r="H6" s="26" t="s">
        <v>1345</v>
      </c>
      <c r="I6" s="23">
        <v>243694</v>
      </c>
      <c r="J6" s="23">
        <v>2499313</v>
      </c>
      <c r="K6" s="17">
        <v>120.938667</v>
      </c>
      <c r="L6" s="27">
        <v>22.593865000000001</v>
      </c>
      <c r="N6" t="str">
        <f>ROUND(表格3[[#This Row],[TWD97_X
]],0)&amp;ROUND(表格3[[#This Row],[TWD97_Y
]],0)</f>
        <v>2436942499313</v>
      </c>
    </row>
    <row r="7" spans="1:14" ht="16.2" customHeight="1">
      <c r="A7" s="17" t="s">
        <v>2090</v>
      </c>
      <c r="B7" s="18"/>
      <c r="C7" s="19" t="s">
        <v>1339</v>
      </c>
      <c r="D7" s="17" t="s">
        <v>1340</v>
      </c>
      <c r="E7" s="17" t="s">
        <v>3694</v>
      </c>
      <c r="F7" s="20">
        <v>6</v>
      </c>
      <c r="G7" s="21" t="s">
        <v>3695</v>
      </c>
      <c r="H7" s="26" t="s">
        <v>1346</v>
      </c>
      <c r="I7" s="23">
        <v>243892</v>
      </c>
      <c r="J7" s="23">
        <v>2499403</v>
      </c>
      <c r="K7" s="17">
        <v>120.94059300000001</v>
      </c>
      <c r="L7" s="27">
        <v>22.594677999999998</v>
      </c>
      <c r="N7" t="str">
        <f>ROUND(表格3[[#This Row],[TWD97_X
]],0)&amp;ROUND(表格3[[#This Row],[TWD97_Y
]],0)</f>
        <v>2438922499403</v>
      </c>
    </row>
    <row r="8" spans="1:14" ht="16.2" customHeight="1">
      <c r="A8" s="17" t="s">
        <v>2090</v>
      </c>
      <c r="B8" s="18"/>
      <c r="C8" s="19" t="s">
        <v>1339</v>
      </c>
      <c r="D8" s="17" t="s">
        <v>1340</v>
      </c>
      <c r="E8" s="17" t="s">
        <v>1347</v>
      </c>
      <c r="F8" s="20">
        <v>1</v>
      </c>
      <c r="G8" s="21" t="s">
        <v>1348</v>
      </c>
      <c r="H8" s="26" t="s">
        <v>1349</v>
      </c>
      <c r="I8" s="23">
        <v>246678</v>
      </c>
      <c r="J8" s="23">
        <v>2495342</v>
      </c>
      <c r="K8" s="17">
        <v>120.967698</v>
      </c>
      <c r="L8" s="27">
        <v>22.558009999999999</v>
      </c>
      <c r="N8" t="str">
        <f>ROUND(表格3[[#This Row],[TWD97_X
]],0)&amp;ROUND(表格3[[#This Row],[TWD97_Y
]],0)</f>
        <v>2466782495342</v>
      </c>
    </row>
    <row r="9" spans="1:14" ht="16.2" customHeight="1">
      <c r="A9" s="17" t="s">
        <v>2090</v>
      </c>
      <c r="B9" s="18"/>
      <c r="C9" s="19" t="s">
        <v>1339</v>
      </c>
      <c r="D9" s="17" t="s">
        <v>1340</v>
      </c>
      <c r="E9" s="17" t="s">
        <v>1347</v>
      </c>
      <c r="F9" s="20">
        <v>2</v>
      </c>
      <c r="G9" s="21" t="s">
        <v>1348</v>
      </c>
      <c r="H9" s="26" t="s">
        <v>1350</v>
      </c>
      <c r="I9" s="23">
        <v>246714</v>
      </c>
      <c r="J9" s="23">
        <v>2495123</v>
      </c>
      <c r="K9" s="17">
        <v>120.96804899999999</v>
      </c>
      <c r="L9" s="27">
        <v>22.556031999999998</v>
      </c>
      <c r="N9" t="str">
        <f>ROUND(表格3[[#This Row],[TWD97_X
]],0)&amp;ROUND(表格3[[#This Row],[TWD97_Y
]],0)</f>
        <v>2467142495123</v>
      </c>
    </row>
    <row r="10" spans="1:14" ht="16.2" customHeight="1">
      <c r="A10" s="17" t="s">
        <v>2090</v>
      </c>
      <c r="B10" s="18"/>
      <c r="C10" s="19" t="s">
        <v>1339</v>
      </c>
      <c r="D10" s="17" t="s">
        <v>1340</v>
      </c>
      <c r="E10" s="17" t="s">
        <v>1347</v>
      </c>
      <c r="F10" s="20">
        <v>3</v>
      </c>
      <c r="G10" s="21" t="s">
        <v>1348</v>
      </c>
      <c r="H10" s="26" t="s">
        <v>1351</v>
      </c>
      <c r="I10" s="23">
        <v>246689</v>
      </c>
      <c r="J10" s="23">
        <v>2494909</v>
      </c>
      <c r="K10" s="17">
        <v>120.967806</v>
      </c>
      <c r="L10" s="27">
        <v>22.554099999999998</v>
      </c>
      <c r="N10" t="str">
        <f>ROUND(表格3[[#This Row],[TWD97_X
]],0)&amp;ROUND(表格3[[#This Row],[TWD97_Y
]],0)</f>
        <v>2466892494909</v>
      </c>
    </row>
    <row r="11" spans="1:14" ht="16.2" customHeight="1">
      <c r="A11" s="17" t="s">
        <v>2090</v>
      </c>
      <c r="B11" s="18"/>
      <c r="C11" s="19" t="s">
        <v>1339</v>
      </c>
      <c r="D11" s="17" t="s">
        <v>1340</v>
      </c>
      <c r="E11" s="17" t="s">
        <v>1347</v>
      </c>
      <c r="F11" s="20">
        <v>4</v>
      </c>
      <c r="G11" s="21" t="s">
        <v>1348</v>
      </c>
      <c r="H11" s="26" t="s">
        <v>1352</v>
      </c>
      <c r="I11" s="23">
        <v>246487</v>
      </c>
      <c r="J11" s="23">
        <v>2494826</v>
      </c>
      <c r="K11" s="17">
        <v>120.96584199999999</v>
      </c>
      <c r="L11" s="27">
        <v>22.553349999999998</v>
      </c>
      <c r="N11" t="str">
        <f>ROUND(表格3[[#This Row],[TWD97_X
]],0)&amp;ROUND(表格3[[#This Row],[TWD97_Y
]],0)</f>
        <v>2464872494826</v>
      </c>
    </row>
    <row r="12" spans="1:14" ht="16.2" customHeight="1">
      <c r="A12" s="17" t="s">
        <v>2090</v>
      </c>
      <c r="B12" s="18"/>
      <c r="C12" s="19" t="s">
        <v>1339</v>
      </c>
      <c r="D12" s="17" t="s">
        <v>1340</v>
      </c>
      <c r="E12" s="17" t="s">
        <v>1347</v>
      </c>
      <c r="F12" s="20">
        <v>5</v>
      </c>
      <c r="G12" s="21" t="s">
        <v>1348</v>
      </c>
      <c r="H12" s="26" t="s">
        <v>1353</v>
      </c>
      <c r="I12" s="23">
        <v>246579</v>
      </c>
      <c r="J12" s="23">
        <v>2494644</v>
      </c>
      <c r="K12" s="17">
        <v>120.96673699999999</v>
      </c>
      <c r="L12" s="27">
        <v>22.551705999999999</v>
      </c>
      <c r="N12" t="str">
        <f>ROUND(表格3[[#This Row],[TWD97_X
]],0)&amp;ROUND(表格3[[#This Row],[TWD97_Y
]],0)</f>
        <v>2465792494644</v>
      </c>
    </row>
    <row r="13" spans="1:14" ht="16.2" customHeight="1">
      <c r="A13" s="17" t="s">
        <v>2090</v>
      </c>
      <c r="B13" s="18"/>
      <c r="C13" s="19" t="s">
        <v>1339</v>
      </c>
      <c r="D13" s="17" t="s">
        <v>1340</v>
      </c>
      <c r="E13" s="17" t="s">
        <v>1347</v>
      </c>
      <c r="F13" s="20">
        <v>6</v>
      </c>
      <c r="G13" s="21" t="s">
        <v>1348</v>
      </c>
      <c r="H13" s="26" t="s">
        <v>1354</v>
      </c>
      <c r="I13" s="23">
        <v>246534</v>
      </c>
      <c r="J13" s="23">
        <v>2494429</v>
      </c>
      <c r="K13" s="28">
        <v>120.9663</v>
      </c>
      <c r="L13" s="27">
        <v>22.549764</v>
      </c>
      <c r="N13" t="str">
        <f>ROUND(表格3[[#This Row],[TWD97_X
]],0)&amp;ROUND(表格3[[#This Row],[TWD97_Y
]],0)</f>
        <v>2465342494429</v>
      </c>
    </row>
    <row r="14" spans="1:14" ht="16.2" customHeight="1">
      <c r="A14" s="17" t="s">
        <v>2090</v>
      </c>
      <c r="B14" s="18"/>
      <c r="C14" s="19" t="s">
        <v>1339</v>
      </c>
      <c r="D14" s="17" t="s">
        <v>1340</v>
      </c>
      <c r="E14" s="17" t="s">
        <v>1355</v>
      </c>
      <c r="F14" s="20">
        <v>1</v>
      </c>
      <c r="G14" s="21" t="s">
        <v>1356</v>
      </c>
      <c r="H14" s="26" t="s">
        <v>1357</v>
      </c>
      <c r="I14" s="23">
        <v>239180</v>
      </c>
      <c r="J14" s="23">
        <v>2490511</v>
      </c>
      <c r="K14" s="17">
        <v>120.894824</v>
      </c>
      <c r="L14" s="27">
        <v>22.514348999999999</v>
      </c>
      <c r="N14" t="str">
        <f>ROUND(表格3[[#This Row],[TWD97_X
]],0)&amp;ROUND(表格3[[#This Row],[TWD97_Y
]],0)</f>
        <v>2391802490511</v>
      </c>
    </row>
    <row r="15" spans="1:14" ht="16.2" customHeight="1">
      <c r="A15" s="17" t="s">
        <v>2090</v>
      </c>
      <c r="B15" s="18"/>
      <c r="C15" s="19" t="s">
        <v>1339</v>
      </c>
      <c r="D15" s="17" t="s">
        <v>1340</v>
      </c>
      <c r="E15" s="17" t="s">
        <v>1355</v>
      </c>
      <c r="F15" s="20">
        <v>2</v>
      </c>
      <c r="G15" s="21" t="s">
        <v>1356</v>
      </c>
      <c r="H15" s="26" t="s">
        <v>1358</v>
      </c>
      <c r="I15" s="23">
        <v>239309</v>
      </c>
      <c r="J15" s="23">
        <v>2490338</v>
      </c>
      <c r="K15" s="17">
        <v>120.896079</v>
      </c>
      <c r="L15" s="27">
        <v>22.512786999999999</v>
      </c>
      <c r="N15" t="str">
        <f>ROUND(表格3[[#This Row],[TWD97_X
]],0)&amp;ROUND(表格3[[#This Row],[TWD97_Y
]],0)</f>
        <v>2393092490338</v>
      </c>
    </row>
    <row r="16" spans="1:14" ht="16.2" customHeight="1">
      <c r="A16" s="17" t="s">
        <v>2090</v>
      </c>
      <c r="B16" s="18"/>
      <c r="C16" s="19" t="s">
        <v>1339</v>
      </c>
      <c r="D16" s="17" t="s">
        <v>1340</v>
      </c>
      <c r="E16" s="17" t="s">
        <v>1355</v>
      </c>
      <c r="F16" s="20">
        <v>3</v>
      </c>
      <c r="G16" s="21" t="s">
        <v>1356</v>
      </c>
      <c r="H16" s="26" t="s">
        <v>1359</v>
      </c>
      <c r="I16" s="23">
        <v>239449</v>
      </c>
      <c r="J16" s="23">
        <v>2490496</v>
      </c>
      <c r="K16" s="17">
        <v>120.89743900000001</v>
      </c>
      <c r="L16" s="27">
        <v>22.514215</v>
      </c>
      <c r="N16" t="str">
        <f>ROUND(表格3[[#This Row],[TWD97_X
]],0)&amp;ROUND(表格3[[#This Row],[TWD97_Y
]],0)</f>
        <v>2394492490496</v>
      </c>
    </row>
    <row r="17" spans="1:14" ht="16.2" customHeight="1">
      <c r="A17" s="17" t="s">
        <v>2090</v>
      </c>
      <c r="B17" s="18"/>
      <c r="C17" s="19" t="s">
        <v>1339</v>
      </c>
      <c r="D17" s="17" t="s">
        <v>1340</v>
      </c>
      <c r="E17" s="17" t="s">
        <v>1355</v>
      </c>
      <c r="F17" s="20">
        <v>4</v>
      </c>
      <c r="G17" s="21" t="s">
        <v>1356</v>
      </c>
      <c r="H17" s="26" t="s">
        <v>1360</v>
      </c>
      <c r="I17" s="23">
        <v>239568</v>
      </c>
      <c r="J17" s="23">
        <v>2490689</v>
      </c>
      <c r="K17" s="17">
        <v>120.898595</v>
      </c>
      <c r="L17" s="27">
        <v>22.515958999999999</v>
      </c>
      <c r="N17" t="str">
        <f>ROUND(表格3[[#This Row],[TWD97_X
]],0)&amp;ROUND(表格3[[#This Row],[TWD97_Y
]],0)</f>
        <v>2395682490689</v>
      </c>
    </row>
    <row r="18" spans="1:14" ht="16.2" customHeight="1">
      <c r="A18" s="17" t="s">
        <v>2090</v>
      </c>
      <c r="B18" s="18"/>
      <c r="C18" s="19" t="s">
        <v>1339</v>
      </c>
      <c r="D18" s="17" t="s">
        <v>1340</v>
      </c>
      <c r="E18" s="17" t="s">
        <v>1355</v>
      </c>
      <c r="F18" s="20">
        <v>5</v>
      </c>
      <c r="G18" s="21" t="s">
        <v>1356</v>
      </c>
      <c r="H18" s="26" t="s">
        <v>1361</v>
      </c>
      <c r="I18" s="23">
        <v>239754</v>
      </c>
      <c r="J18" s="23">
        <v>2490799</v>
      </c>
      <c r="K18" s="17">
        <v>120.900402</v>
      </c>
      <c r="L18" s="27">
        <v>22.516953000000001</v>
      </c>
      <c r="N18" t="str">
        <f>ROUND(表格3[[#This Row],[TWD97_X
]],0)&amp;ROUND(表格3[[#This Row],[TWD97_Y
]],0)</f>
        <v>2397542490799</v>
      </c>
    </row>
    <row r="19" spans="1:14" ht="16.2" customHeight="1">
      <c r="A19" s="17" t="s">
        <v>2090</v>
      </c>
      <c r="B19" s="18"/>
      <c r="C19" s="19" t="s">
        <v>1339</v>
      </c>
      <c r="D19" s="17" t="s">
        <v>1340</v>
      </c>
      <c r="E19" s="17" t="s">
        <v>1355</v>
      </c>
      <c r="F19" s="20">
        <v>6</v>
      </c>
      <c r="G19" s="21" t="s">
        <v>1356</v>
      </c>
      <c r="H19" s="26" t="s">
        <v>1362</v>
      </c>
      <c r="I19" s="23">
        <v>239949</v>
      </c>
      <c r="J19" s="23">
        <v>2490897</v>
      </c>
      <c r="K19" s="17">
        <v>120.902297</v>
      </c>
      <c r="L19" s="27">
        <v>22.51784</v>
      </c>
      <c r="N19" t="str">
        <f>ROUND(表格3[[#This Row],[TWD97_X
]],0)&amp;ROUND(表格3[[#This Row],[TWD97_Y
]],0)</f>
        <v>2399492490897</v>
      </c>
    </row>
    <row r="20" spans="1:14" ht="16.2" customHeight="1">
      <c r="A20" s="17" t="s">
        <v>2090</v>
      </c>
      <c r="B20" s="18"/>
      <c r="C20" s="19" t="s">
        <v>1339</v>
      </c>
      <c r="D20" s="17" t="s">
        <v>1340</v>
      </c>
      <c r="E20" s="17" t="s">
        <v>1363</v>
      </c>
      <c r="F20" s="20">
        <v>1</v>
      </c>
      <c r="G20" s="21" t="s">
        <v>1364</v>
      </c>
      <c r="H20" s="26" t="s">
        <v>1365</v>
      </c>
      <c r="I20" s="23">
        <v>235563</v>
      </c>
      <c r="J20" s="23">
        <v>2482508</v>
      </c>
      <c r="K20" s="17">
        <v>120.85973799999999</v>
      </c>
      <c r="L20" s="27">
        <v>22.442045</v>
      </c>
      <c r="N20" t="str">
        <f>ROUND(表格3[[#This Row],[TWD97_X
]],0)&amp;ROUND(表格3[[#This Row],[TWD97_Y
]],0)</f>
        <v>2355632482508</v>
      </c>
    </row>
    <row r="21" spans="1:14" ht="16.2" customHeight="1">
      <c r="A21" s="17" t="s">
        <v>2090</v>
      </c>
      <c r="B21" s="18"/>
      <c r="C21" s="19" t="s">
        <v>1339</v>
      </c>
      <c r="D21" s="17" t="s">
        <v>1340</v>
      </c>
      <c r="E21" s="17" t="s">
        <v>1363</v>
      </c>
      <c r="F21" s="20">
        <v>2</v>
      </c>
      <c r="G21" s="21" t="s">
        <v>1364</v>
      </c>
      <c r="H21" s="26" t="s">
        <v>1366</v>
      </c>
      <c r="I21" s="23">
        <v>235780</v>
      </c>
      <c r="J21" s="23">
        <v>2482554</v>
      </c>
      <c r="K21" s="17">
        <v>120.861846</v>
      </c>
      <c r="L21" s="27">
        <v>22.442461999999999</v>
      </c>
      <c r="N21" t="str">
        <f>ROUND(表格3[[#This Row],[TWD97_X
]],0)&amp;ROUND(表格3[[#This Row],[TWD97_Y
]],0)</f>
        <v>2357802482554</v>
      </c>
    </row>
    <row r="22" spans="1:14" ht="16.2" customHeight="1">
      <c r="A22" s="17" t="s">
        <v>2090</v>
      </c>
      <c r="B22" s="18"/>
      <c r="C22" s="19" t="s">
        <v>1339</v>
      </c>
      <c r="D22" s="17" t="s">
        <v>1340</v>
      </c>
      <c r="E22" s="17" t="s">
        <v>1363</v>
      </c>
      <c r="F22" s="20">
        <v>3</v>
      </c>
      <c r="G22" s="21" t="s">
        <v>1364</v>
      </c>
      <c r="H22" s="26" t="s">
        <v>1367</v>
      </c>
      <c r="I22" s="23">
        <v>235946</v>
      </c>
      <c r="J22" s="23">
        <v>2482699</v>
      </c>
      <c r="K22" s="17">
        <v>120.863457</v>
      </c>
      <c r="L22" s="27">
        <v>22.443773</v>
      </c>
      <c r="N22" t="str">
        <f>ROUND(表格3[[#This Row],[TWD97_X
]],0)&amp;ROUND(表格3[[#This Row],[TWD97_Y
]],0)</f>
        <v>2359462482699</v>
      </c>
    </row>
    <row r="23" spans="1:14" ht="16.2" customHeight="1">
      <c r="A23" s="17" t="s">
        <v>2090</v>
      </c>
      <c r="B23" s="18"/>
      <c r="C23" s="19" t="s">
        <v>1339</v>
      </c>
      <c r="D23" s="17" t="s">
        <v>1340</v>
      </c>
      <c r="E23" s="17" t="s">
        <v>1363</v>
      </c>
      <c r="F23" s="20">
        <v>4</v>
      </c>
      <c r="G23" s="21" t="s">
        <v>1364</v>
      </c>
      <c r="H23" s="26" t="s">
        <v>1368</v>
      </c>
      <c r="I23" s="23">
        <v>236144</v>
      </c>
      <c r="J23" s="23">
        <v>2482793</v>
      </c>
      <c r="K23" s="17">
        <v>120.86538</v>
      </c>
      <c r="L23" s="27">
        <v>22.444623</v>
      </c>
      <c r="N23" t="str">
        <f>ROUND(表格3[[#This Row],[TWD97_X
]],0)&amp;ROUND(表格3[[#This Row],[TWD97_Y
]],0)</f>
        <v>2361442482793</v>
      </c>
    </row>
    <row r="24" spans="1:14" ht="16.2" customHeight="1">
      <c r="A24" s="17" t="s">
        <v>2090</v>
      </c>
      <c r="B24" s="18"/>
      <c r="C24" s="19" t="s">
        <v>1339</v>
      </c>
      <c r="D24" s="17" t="s">
        <v>1340</v>
      </c>
      <c r="E24" s="17" t="s">
        <v>1363</v>
      </c>
      <c r="F24" s="20">
        <v>5</v>
      </c>
      <c r="G24" s="21" t="s">
        <v>1364</v>
      </c>
      <c r="H24" s="26" t="s">
        <v>1369</v>
      </c>
      <c r="I24" s="23">
        <v>236331</v>
      </c>
      <c r="J24" s="23">
        <v>2482909</v>
      </c>
      <c r="K24" s="17">
        <v>120.86719600000001</v>
      </c>
      <c r="L24" s="27">
        <v>22.445672999999999</v>
      </c>
      <c r="N24" t="str">
        <f>ROUND(表格3[[#This Row],[TWD97_X
]],0)&amp;ROUND(表格3[[#This Row],[TWD97_Y
]],0)</f>
        <v>2363312482909</v>
      </c>
    </row>
    <row r="25" spans="1:14" ht="16.2" customHeight="1">
      <c r="A25" s="17" t="s">
        <v>2090</v>
      </c>
      <c r="B25" s="18"/>
      <c r="C25" s="19" t="s">
        <v>1339</v>
      </c>
      <c r="D25" s="17" t="s">
        <v>1340</v>
      </c>
      <c r="E25" s="17" t="s">
        <v>1363</v>
      </c>
      <c r="F25" s="20">
        <v>6</v>
      </c>
      <c r="G25" s="21" t="s">
        <v>1364</v>
      </c>
      <c r="H25" s="26" t="s">
        <v>1370</v>
      </c>
      <c r="I25" s="23">
        <v>236531</v>
      </c>
      <c r="J25" s="23">
        <v>2482997</v>
      </c>
      <c r="K25" s="17">
        <v>120.86913800000001</v>
      </c>
      <c r="L25" s="27">
        <v>22.446469</v>
      </c>
      <c r="N25" t="str">
        <f>ROUND(表格3[[#This Row],[TWD97_X
]],0)&amp;ROUND(表格3[[#This Row],[TWD97_Y
]],0)</f>
        <v>2365312482997</v>
      </c>
    </row>
    <row r="26" spans="1:14" ht="16.2" customHeight="1">
      <c r="A26" s="17" t="s">
        <v>2090</v>
      </c>
      <c r="B26" s="18"/>
      <c r="C26" s="19" t="s">
        <v>1339</v>
      </c>
      <c r="D26" s="17" t="s">
        <v>1340</v>
      </c>
      <c r="E26" s="17" t="s">
        <v>1371</v>
      </c>
      <c r="F26" s="20">
        <v>1</v>
      </c>
      <c r="G26" s="21" t="s">
        <v>1372</v>
      </c>
      <c r="H26" s="26" t="s">
        <v>1373</v>
      </c>
      <c r="I26" s="23">
        <v>235928</v>
      </c>
      <c r="J26" s="23">
        <v>2480925</v>
      </c>
      <c r="K26" s="17">
        <v>120.863298</v>
      </c>
      <c r="L26" s="27">
        <v>22.427751000000001</v>
      </c>
      <c r="N26" t="str">
        <f>ROUND(表格3[[#This Row],[TWD97_X
]],0)&amp;ROUND(表格3[[#This Row],[TWD97_Y
]],0)</f>
        <v>2359282480925</v>
      </c>
    </row>
    <row r="27" spans="1:14" ht="16.2" customHeight="1">
      <c r="A27" s="17" t="s">
        <v>2090</v>
      </c>
      <c r="B27" s="18"/>
      <c r="C27" s="19" t="s">
        <v>1339</v>
      </c>
      <c r="D27" s="17" t="s">
        <v>1340</v>
      </c>
      <c r="E27" s="17" t="s">
        <v>1371</v>
      </c>
      <c r="F27" s="20">
        <v>2</v>
      </c>
      <c r="G27" s="21" t="s">
        <v>1372</v>
      </c>
      <c r="H27" s="26" t="s">
        <v>1374</v>
      </c>
      <c r="I27" s="23">
        <v>235772</v>
      </c>
      <c r="J27" s="23">
        <v>2480755</v>
      </c>
      <c r="K27" s="17">
        <v>120.861784</v>
      </c>
      <c r="L27" s="27">
        <v>22.426214000000002</v>
      </c>
      <c r="N27" t="str">
        <f>ROUND(表格3[[#This Row],[TWD97_X
]],0)&amp;ROUND(表格3[[#This Row],[TWD97_Y
]],0)</f>
        <v>2357722480755</v>
      </c>
    </row>
    <row r="28" spans="1:14" ht="16.2" customHeight="1">
      <c r="A28" s="17" t="s">
        <v>2090</v>
      </c>
      <c r="B28" s="18"/>
      <c r="C28" s="19" t="s">
        <v>1339</v>
      </c>
      <c r="D28" s="17" t="s">
        <v>1340</v>
      </c>
      <c r="E28" s="17" t="s">
        <v>1371</v>
      </c>
      <c r="F28" s="20">
        <v>3</v>
      </c>
      <c r="G28" s="21" t="s">
        <v>1372</v>
      </c>
      <c r="H28" s="26" t="s">
        <v>1375</v>
      </c>
      <c r="I28" s="23">
        <v>235556</v>
      </c>
      <c r="J28" s="23">
        <v>2480728</v>
      </c>
      <c r="K28" s="17">
        <v>120.859686</v>
      </c>
      <c r="L28" s="17">
        <v>22.425968999999998</v>
      </c>
      <c r="N28" t="str">
        <f>ROUND(表格3[[#This Row],[TWD97_X
]],0)&amp;ROUND(表格3[[#This Row],[TWD97_Y
]],0)</f>
        <v>2355562480728</v>
      </c>
    </row>
    <row r="29" spans="1:14" ht="16.2" customHeight="1">
      <c r="A29" s="17" t="s">
        <v>2090</v>
      </c>
      <c r="B29" s="18"/>
      <c r="C29" s="19" t="s">
        <v>1339</v>
      </c>
      <c r="D29" s="17" t="s">
        <v>1340</v>
      </c>
      <c r="E29" s="17" t="s">
        <v>1371</v>
      </c>
      <c r="F29" s="20">
        <v>4</v>
      </c>
      <c r="G29" s="21" t="s">
        <v>1372</v>
      </c>
      <c r="H29" s="26" t="s">
        <v>1376</v>
      </c>
      <c r="I29" s="23">
        <v>235501</v>
      </c>
      <c r="J29" s="23">
        <v>2480514</v>
      </c>
      <c r="K29" s="17">
        <v>120.859154</v>
      </c>
      <c r="L29" s="27">
        <v>22.424036000000001</v>
      </c>
      <c r="N29" t="str">
        <f>ROUND(表格3[[#This Row],[TWD97_X
]],0)&amp;ROUND(表格3[[#This Row],[TWD97_Y
]],0)</f>
        <v>2355012480514</v>
      </c>
    </row>
    <row r="30" spans="1:14" ht="16.2" customHeight="1">
      <c r="A30" s="17" t="s">
        <v>2090</v>
      </c>
      <c r="B30" s="18"/>
      <c r="C30" s="19" t="s">
        <v>1339</v>
      </c>
      <c r="D30" s="17" t="s">
        <v>1340</v>
      </c>
      <c r="E30" s="17" t="s">
        <v>1371</v>
      </c>
      <c r="F30" s="20">
        <v>5</v>
      </c>
      <c r="G30" s="21" t="s">
        <v>1372</v>
      </c>
      <c r="H30" s="26" t="s">
        <v>1377</v>
      </c>
      <c r="I30" s="23">
        <v>235327</v>
      </c>
      <c r="J30" s="23">
        <v>2480366</v>
      </c>
      <c r="K30" s="17">
        <v>120.857465</v>
      </c>
      <c r="L30" s="27">
        <v>22.422698</v>
      </c>
      <c r="N30" t="str">
        <f>ROUND(表格3[[#This Row],[TWD97_X
]],0)&amp;ROUND(表格3[[#This Row],[TWD97_Y
]],0)</f>
        <v>2353272480366</v>
      </c>
    </row>
    <row r="31" spans="1:14" ht="16.2" customHeight="1">
      <c r="A31" s="17" t="s">
        <v>2090</v>
      </c>
      <c r="B31" s="18"/>
      <c r="C31" s="19" t="s">
        <v>1339</v>
      </c>
      <c r="D31" s="17" t="s">
        <v>1340</v>
      </c>
      <c r="E31" s="17" t="s">
        <v>1371</v>
      </c>
      <c r="F31" s="20">
        <v>6</v>
      </c>
      <c r="G31" s="21" t="s">
        <v>1372</v>
      </c>
      <c r="H31" s="26" t="s">
        <v>1378</v>
      </c>
      <c r="I31" s="23">
        <v>235280</v>
      </c>
      <c r="J31" s="23">
        <v>2480172</v>
      </c>
      <c r="K31" s="17">
        <v>120.85701</v>
      </c>
      <c r="L31" s="27">
        <v>22.420945</v>
      </c>
      <c r="N31" t="str">
        <f>ROUND(表格3[[#This Row],[TWD97_X
]],0)&amp;ROUND(表格3[[#This Row],[TWD97_Y
]],0)</f>
        <v>2352802480172</v>
      </c>
    </row>
    <row r="32" spans="1:14" ht="16.2" customHeight="1">
      <c r="A32" s="17" t="s">
        <v>2090</v>
      </c>
      <c r="B32" s="18"/>
      <c r="C32" s="19" t="s">
        <v>1339</v>
      </c>
      <c r="D32" s="17" t="s">
        <v>1340</v>
      </c>
      <c r="E32" s="17" t="s">
        <v>1379</v>
      </c>
      <c r="F32" s="20">
        <v>1</v>
      </c>
      <c r="G32" s="21" t="s">
        <v>1380</v>
      </c>
      <c r="H32" s="26" t="s">
        <v>1381</v>
      </c>
      <c r="I32" s="23">
        <v>233538</v>
      </c>
      <c r="J32" s="23">
        <v>2478609</v>
      </c>
      <c r="K32" s="17">
        <v>120.84010499999999</v>
      </c>
      <c r="L32" s="27">
        <v>22.406813</v>
      </c>
      <c r="N32" t="str">
        <f>ROUND(表格3[[#This Row],[TWD97_X
]],0)&amp;ROUND(表格3[[#This Row],[TWD97_Y
]],0)</f>
        <v>2335382478609</v>
      </c>
    </row>
    <row r="33" spans="1:14" ht="16.2" customHeight="1">
      <c r="A33" s="17" t="s">
        <v>2090</v>
      </c>
      <c r="B33" s="18"/>
      <c r="C33" s="19" t="s">
        <v>1339</v>
      </c>
      <c r="D33" s="17" t="s">
        <v>1340</v>
      </c>
      <c r="E33" s="17" t="s">
        <v>1379</v>
      </c>
      <c r="F33" s="20">
        <v>2</v>
      </c>
      <c r="G33" s="21" t="s">
        <v>1380</v>
      </c>
      <c r="H33" s="26" t="s">
        <v>1382</v>
      </c>
      <c r="I33" s="23">
        <v>233564</v>
      </c>
      <c r="J33" s="23">
        <v>2479032</v>
      </c>
      <c r="K33" s="17">
        <v>120.84035299999999</v>
      </c>
      <c r="L33" s="27">
        <v>22.410634000000002</v>
      </c>
      <c r="N33" t="str">
        <f>ROUND(表格3[[#This Row],[TWD97_X
]],0)&amp;ROUND(表格3[[#This Row],[TWD97_Y
]],0)</f>
        <v>2335642479032</v>
      </c>
    </row>
    <row r="34" spans="1:14" ht="16.2" customHeight="1">
      <c r="A34" s="17" t="s">
        <v>2090</v>
      </c>
      <c r="B34" s="18"/>
      <c r="C34" s="19" t="s">
        <v>1339</v>
      </c>
      <c r="D34" s="17" t="s">
        <v>1340</v>
      </c>
      <c r="E34" s="17" t="s">
        <v>1379</v>
      </c>
      <c r="F34" s="20">
        <v>3</v>
      </c>
      <c r="G34" s="21" t="s">
        <v>1380</v>
      </c>
      <c r="H34" s="26" t="s">
        <v>1383</v>
      </c>
      <c r="I34" s="23">
        <v>233609</v>
      </c>
      <c r="J34" s="23">
        <v>2478821</v>
      </c>
      <c r="K34" s="17">
        <v>120.84079199999999</v>
      </c>
      <c r="L34" s="27">
        <v>22.408728</v>
      </c>
      <c r="N34" t="str">
        <f>ROUND(表格3[[#This Row],[TWD97_X
]],0)&amp;ROUND(表格3[[#This Row],[TWD97_Y
]],0)</f>
        <v>2336092478821</v>
      </c>
    </row>
    <row r="35" spans="1:14" ht="16.2" customHeight="1">
      <c r="A35" s="17" t="s">
        <v>2090</v>
      </c>
      <c r="B35" s="18"/>
      <c r="C35" s="19" t="s">
        <v>1339</v>
      </c>
      <c r="D35" s="17" t="s">
        <v>1340</v>
      </c>
      <c r="E35" s="17" t="s">
        <v>1379</v>
      </c>
      <c r="F35" s="20">
        <v>4</v>
      </c>
      <c r="G35" s="21" t="s">
        <v>1380</v>
      </c>
      <c r="H35" s="26" t="s">
        <v>1384</v>
      </c>
      <c r="I35" s="23">
        <v>233760</v>
      </c>
      <c r="J35" s="23">
        <v>2478629</v>
      </c>
      <c r="K35" s="17">
        <v>120.84226099999999</v>
      </c>
      <c r="L35" s="27">
        <v>22.406995999999999</v>
      </c>
      <c r="N35" t="str">
        <f>ROUND(表格3[[#This Row],[TWD97_X
]],0)&amp;ROUND(表格3[[#This Row],[TWD97_Y
]],0)</f>
        <v>2337602478629</v>
      </c>
    </row>
    <row r="36" spans="1:14" ht="16.2" customHeight="1">
      <c r="A36" s="17" t="s">
        <v>2090</v>
      </c>
      <c r="B36" s="18"/>
      <c r="C36" s="19" t="s">
        <v>1339</v>
      </c>
      <c r="D36" s="17" t="s">
        <v>1340</v>
      </c>
      <c r="E36" s="17" t="s">
        <v>1379</v>
      </c>
      <c r="F36" s="20">
        <v>5</v>
      </c>
      <c r="G36" s="21" t="s">
        <v>1380</v>
      </c>
      <c r="H36" s="26" t="s">
        <v>1385</v>
      </c>
      <c r="I36" s="23">
        <v>233969</v>
      </c>
      <c r="J36" s="23">
        <v>2478559</v>
      </c>
      <c r="K36" s="17">
        <v>120.844291</v>
      </c>
      <c r="L36" s="27">
        <v>22.406365999999998</v>
      </c>
      <c r="N36" t="str">
        <f>ROUND(表格3[[#This Row],[TWD97_X
]],0)&amp;ROUND(表格3[[#This Row],[TWD97_Y
]],0)</f>
        <v>2339692478559</v>
      </c>
    </row>
    <row r="37" spans="1:14" ht="16.2" customHeight="1">
      <c r="A37" s="17" t="s">
        <v>2090</v>
      </c>
      <c r="B37" s="18"/>
      <c r="C37" s="19" t="s">
        <v>1339</v>
      </c>
      <c r="D37" s="17" t="s">
        <v>1340</v>
      </c>
      <c r="E37" s="17" t="s">
        <v>1379</v>
      </c>
      <c r="F37" s="20">
        <v>6</v>
      </c>
      <c r="G37" s="21" t="s">
        <v>1380</v>
      </c>
      <c r="H37" s="26" t="s">
        <v>1386</v>
      </c>
      <c r="I37" s="23">
        <v>234170</v>
      </c>
      <c r="J37" s="23">
        <v>2478530</v>
      </c>
      <c r="K37" s="17">
        <v>120.846244</v>
      </c>
      <c r="L37" s="27">
        <v>22.406106000000001</v>
      </c>
      <c r="N37" t="str">
        <f>ROUND(表格3[[#This Row],[TWD97_X
]],0)&amp;ROUND(表格3[[#This Row],[TWD97_Y
]],0)</f>
        <v>2341702478530</v>
      </c>
    </row>
    <row r="38" spans="1:14" ht="16.2" customHeight="1">
      <c r="A38" s="17" t="s">
        <v>2090</v>
      </c>
      <c r="B38" s="18"/>
      <c r="C38" s="19" t="s">
        <v>1339</v>
      </c>
      <c r="D38" s="17" t="s">
        <v>1340</v>
      </c>
      <c r="E38" s="17" t="s">
        <v>1387</v>
      </c>
      <c r="F38" s="20">
        <v>1</v>
      </c>
      <c r="G38" s="21" t="s">
        <v>1388</v>
      </c>
      <c r="H38" s="26" t="s">
        <v>1389</v>
      </c>
      <c r="I38" s="23">
        <v>227129</v>
      </c>
      <c r="J38" s="23">
        <v>2478062</v>
      </c>
      <c r="K38" s="17">
        <v>120.777862</v>
      </c>
      <c r="L38" s="27">
        <v>22.401799</v>
      </c>
      <c r="N38" t="str">
        <f>ROUND(表格3[[#This Row],[TWD97_X
]],0)&amp;ROUND(表格3[[#This Row],[TWD97_Y
]],0)</f>
        <v>2271292478062</v>
      </c>
    </row>
    <row r="39" spans="1:14" ht="16.2" customHeight="1">
      <c r="A39" s="17" t="s">
        <v>2090</v>
      </c>
      <c r="B39" s="18"/>
      <c r="C39" s="19" t="s">
        <v>1339</v>
      </c>
      <c r="D39" s="17" t="s">
        <v>1340</v>
      </c>
      <c r="E39" s="17" t="s">
        <v>1387</v>
      </c>
      <c r="F39" s="20">
        <v>2</v>
      </c>
      <c r="G39" s="21" t="s">
        <v>1388</v>
      </c>
      <c r="H39" s="26" t="s">
        <v>1390</v>
      </c>
      <c r="I39" s="23">
        <v>227232</v>
      </c>
      <c r="J39" s="23">
        <v>2477867</v>
      </c>
      <c r="K39" s="17">
        <v>120.778865</v>
      </c>
      <c r="L39" s="27">
        <v>22.400040000000001</v>
      </c>
      <c r="N39" t="str">
        <f>ROUND(表格3[[#This Row],[TWD97_X
]],0)&amp;ROUND(表格3[[#This Row],[TWD97_Y
]],0)</f>
        <v>2272322477867</v>
      </c>
    </row>
    <row r="40" spans="1:14" ht="16.2" customHeight="1">
      <c r="A40" s="17" t="s">
        <v>2090</v>
      </c>
      <c r="B40" s="18"/>
      <c r="C40" s="19" t="s">
        <v>1339</v>
      </c>
      <c r="D40" s="17" t="s">
        <v>1340</v>
      </c>
      <c r="E40" s="17" t="s">
        <v>1387</v>
      </c>
      <c r="F40" s="20">
        <v>3</v>
      </c>
      <c r="G40" s="21" t="s">
        <v>1388</v>
      </c>
      <c r="H40" s="26" t="s">
        <v>1391</v>
      </c>
      <c r="I40" s="23">
        <v>227295</v>
      </c>
      <c r="J40" s="23">
        <v>2477650</v>
      </c>
      <c r="K40" s="17">
        <v>120.77948000000001</v>
      </c>
      <c r="L40" s="27">
        <v>22.398081000000001</v>
      </c>
      <c r="N40" t="str">
        <f>ROUND(表格3[[#This Row],[TWD97_X
]],0)&amp;ROUND(表格3[[#This Row],[TWD97_Y
]],0)</f>
        <v>2272952477650</v>
      </c>
    </row>
    <row r="41" spans="1:14" ht="16.2" customHeight="1">
      <c r="A41" s="17" t="s">
        <v>2090</v>
      </c>
      <c r="B41" s="18"/>
      <c r="C41" s="19" t="s">
        <v>1339</v>
      </c>
      <c r="D41" s="17" t="s">
        <v>1340</v>
      </c>
      <c r="E41" s="17" t="s">
        <v>1387</v>
      </c>
      <c r="F41" s="20">
        <v>4</v>
      </c>
      <c r="G41" s="21" t="s">
        <v>1388</v>
      </c>
      <c r="H41" s="26" t="s">
        <v>1392</v>
      </c>
      <c r="I41" s="23">
        <v>227520</v>
      </c>
      <c r="J41" s="23">
        <v>2477650</v>
      </c>
      <c r="K41" s="17">
        <v>120.781666</v>
      </c>
      <c r="L41" s="27">
        <v>22.398084000000001</v>
      </c>
      <c r="N41" t="str">
        <f>ROUND(表格3[[#This Row],[TWD97_X
]],0)&amp;ROUND(表格3[[#This Row],[TWD97_Y
]],0)</f>
        <v>2275202477650</v>
      </c>
    </row>
    <row r="42" spans="1:14" ht="16.2" customHeight="1">
      <c r="A42" s="17" t="s">
        <v>2090</v>
      </c>
      <c r="B42" s="18"/>
      <c r="C42" s="19" t="s">
        <v>1339</v>
      </c>
      <c r="D42" s="17" t="s">
        <v>1340</v>
      </c>
      <c r="E42" s="17" t="s">
        <v>1387</v>
      </c>
      <c r="F42" s="20">
        <v>5</v>
      </c>
      <c r="G42" s="21" t="s">
        <v>1388</v>
      </c>
      <c r="H42" s="26" t="s">
        <v>1393</v>
      </c>
      <c r="I42" s="23">
        <v>227705</v>
      </c>
      <c r="J42" s="23">
        <v>2477537</v>
      </c>
      <c r="K42" s="17">
        <v>120.783464</v>
      </c>
      <c r="L42" s="27">
        <v>22.397065999999999</v>
      </c>
      <c r="N42" t="str">
        <f>ROUND(表格3[[#This Row],[TWD97_X
]],0)&amp;ROUND(表格3[[#This Row],[TWD97_Y
]],0)</f>
        <v>2277052477537</v>
      </c>
    </row>
    <row r="43" spans="1:14" ht="16.2" customHeight="1">
      <c r="A43" s="17" t="s">
        <v>2090</v>
      </c>
      <c r="B43" s="18"/>
      <c r="C43" s="19" t="s">
        <v>1339</v>
      </c>
      <c r="D43" s="17" t="s">
        <v>1340</v>
      </c>
      <c r="E43" s="17" t="s">
        <v>1387</v>
      </c>
      <c r="F43" s="20">
        <v>6</v>
      </c>
      <c r="G43" s="21" t="s">
        <v>1388</v>
      </c>
      <c r="H43" s="26" t="s">
        <v>1394</v>
      </c>
      <c r="I43" s="23">
        <v>227855</v>
      </c>
      <c r="J43" s="23">
        <v>2477372</v>
      </c>
      <c r="K43" s="17">
        <v>120.78492300000001</v>
      </c>
      <c r="L43" s="27">
        <v>22.395576999999999</v>
      </c>
      <c r="N43" t="str">
        <f>ROUND(表格3[[#This Row],[TWD97_X
]],0)&amp;ROUND(表格3[[#This Row],[TWD97_Y
]],0)</f>
        <v>2278552477372</v>
      </c>
    </row>
    <row r="44" spans="1:14" ht="16.2" customHeight="1">
      <c r="A44" s="17" t="s">
        <v>2090</v>
      </c>
      <c r="B44" s="18"/>
      <c r="C44" s="19" t="s">
        <v>1339</v>
      </c>
      <c r="D44" s="17" t="s">
        <v>1340</v>
      </c>
      <c r="E44" s="17" t="s">
        <v>1395</v>
      </c>
      <c r="F44" s="20">
        <v>1</v>
      </c>
      <c r="G44" s="21" t="s">
        <v>1396</v>
      </c>
      <c r="H44" s="26" t="s">
        <v>1397</v>
      </c>
      <c r="I44" s="23">
        <v>232096</v>
      </c>
      <c r="J44" s="23">
        <v>2475161</v>
      </c>
      <c r="K44" s="17">
        <v>120.826137</v>
      </c>
      <c r="L44" s="27">
        <v>22.375658000000001</v>
      </c>
      <c r="N44" t="str">
        <f>ROUND(表格3[[#This Row],[TWD97_X
]],0)&amp;ROUND(表格3[[#This Row],[TWD97_Y
]],0)</f>
        <v>2320962475161</v>
      </c>
    </row>
    <row r="45" spans="1:14" ht="16.2" customHeight="1">
      <c r="A45" s="17" t="s">
        <v>2090</v>
      </c>
      <c r="B45" s="18"/>
      <c r="C45" s="19" t="s">
        <v>1339</v>
      </c>
      <c r="D45" s="17" t="s">
        <v>1340</v>
      </c>
      <c r="E45" s="17" t="s">
        <v>1395</v>
      </c>
      <c r="F45" s="20">
        <v>2</v>
      </c>
      <c r="G45" s="21" t="s">
        <v>1396</v>
      </c>
      <c r="H45" s="26" t="s">
        <v>1398</v>
      </c>
      <c r="I45" s="23">
        <v>232286</v>
      </c>
      <c r="J45" s="23">
        <v>2475058</v>
      </c>
      <c r="K45" s="17">
        <v>120.827983</v>
      </c>
      <c r="L45" s="27">
        <v>22.37473</v>
      </c>
      <c r="N45" t="str">
        <f>ROUND(表格3[[#This Row],[TWD97_X
]],0)&amp;ROUND(表格3[[#This Row],[TWD97_Y
]],0)</f>
        <v>2322862475058</v>
      </c>
    </row>
    <row r="46" spans="1:14" ht="16.2" customHeight="1">
      <c r="A46" s="17" t="s">
        <v>2090</v>
      </c>
      <c r="B46" s="18"/>
      <c r="C46" s="19" t="s">
        <v>1339</v>
      </c>
      <c r="D46" s="17" t="s">
        <v>1340</v>
      </c>
      <c r="E46" s="17" t="s">
        <v>1395</v>
      </c>
      <c r="F46" s="20">
        <v>3</v>
      </c>
      <c r="G46" s="21" t="s">
        <v>1396</v>
      </c>
      <c r="H46" s="26" t="s">
        <v>1399</v>
      </c>
      <c r="I46" s="23">
        <v>232472</v>
      </c>
      <c r="J46" s="23">
        <v>2474931</v>
      </c>
      <c r="K46" s="17">
        <v>120.829791</v>
      </c>
      <c r="L46" s="27">
        <v>22.373584999999999</v>
      </c>
      <c r="N46" t="str">
        <f>ROUND(表格3[[#This Row],[TWD97_X
]],0)&amp;ROUND(表格3[[#This Row],[TWD97_Y
]],0)</f>
        <v>2324722474931</v>
      </c>
    </row>
    <row r="47" spans="1:14" ht="16.2" customHeight="1">
      <c r="A47" s="17" t="s">
        <v>2090</v>
      </c>
      <c r="B47" s="18"/>
      <c r="C47" s="19" t="s">
        <v>1339</v>
      </c>
      <c r="D47" s="17" t="s">
        <v>1340</v>
      </c>
      <c r="E47" s="17" t="s">
        <v>1395</v>
      </c>
      <c r="F47" s="20">
        <v>4</v>
      </c>
      <c r="G47" s="21" t="s">
        <v>1396</v>
      </c>
      <c r="H47" s="26" t="s">
        <v>1400</v>
      </c>
      <c r="I47" s="23">
        <v>232622</v>
      </c>
      <c r="J47" s="23">
        <v>2475084</v>
      </c>
      <c r="K47" s="17">
        <v>120.83124599999999</v>
      </c>
      <c r="L47" s="27">
        <v>22.374967999999999</v>
      </c>
      <c r="N47" t="str">
        <f>ROUND(表格3[[#This Row],[TWD97_X
]],0)&amp;ROUND(表格3[[#This Row],[TWD97_Y
]],0)</f>
        <v>2326222475084</v>
      </c>
    </row>
    <row r="48" spans="1:14" ht="16.2" customHeight="1">
      <c r="A48" s="17" t="s">
        <v>2090</v>
      </c>
      <c r="B48" s="18"/>
      <c r="C48" s="19" t="s">
        <v>1339</v>
      </c>
      <c r="D48" s="17" t="s">
        <v>1340</v>
      </c>
      <c r="E48" s="17" t="s">
        <v>1395</v>
      </c>
      <c r="F48" s="20">
        <v>5</v>
      </c>
      <c r="G48" s="21" t="s">
        <v>1396</v>
      </c>
      <c r="H48" s="26" t="s">
        <v>1401</v>
      </c>
      <c r="I48" s="23">
        <v>232831</v>
      </c>
      <c r="J48" s="23">
        <v>2475068</v>
      </c>
      <c r="K48" s="17">
        <v>120.833276</v>
      </c>
      <c r="L48" s="27">
        <v>22.374825999999999</v>
      </c>
      <c r="N48" t="str">
        <f>ROUND(表格3[[#This Row],[TWD97_X
]],0)&amp;ROUND(表格3[[#This Row],[TWD97_Y
]],0)</f>
        <v>2328312475068</v>
      </c>
    </row>
    <row r="49" spans="1:14" ht="16.2" customHeight="1">
      <c r="A49" s="17" t="s">
        <v>2090</v>
      </c>
      <c r="B49" s="18"/>
      <c r="C49" s="19" t="s">
        <v>1339</v>
      </c>
      <c r="D49" s="17" t="s">
        <v>1340</v>
      </c>
      <c r="E49" s="17" t="s">
        <v>1395</v>
      </c>
      <c r="F49" s="20">
        <v>6</v>
      </c>
      <c r="G49" s="21" t="s">
        <v>1396</v>
      </c>
      <c r="H49" s="26" t="s">
        <v>1402</v>
      </c>
      <c r="I49" s="23">
        <v>233046</v>
      </c>
      <c r="J49" s="23">
        <v>2475110</v>
      </c>
      <c r="K49" s="17">
        <v>120.835363</v>
      </c>
      <c r="L49" s="27">
        <v>22.375208000000001</v>
      </c>
      <c r="N49" t="str">
        <f>ROUND(表格3[[#This Row],[TWD97_X
]],0)&amp;ROUND(表格3[[#This Row],[TWD97_Y
]],0)</f>
        <v>2330462475110</v>
      </c>
    </row>
    <row r="50" spans="1:14" ht="16.2" customHeight="1">
      <c r="A50" s="17" t="s">
        <v>2090</v>
      </c>
      <c r="B50" s="18"/>
      <c r="C50" s="19" t="s">
        <v>1339</v>
      </c>
      <c r="D50" s="17" t="s">
        <v>1340</v>
      </c>
      <c r="E50" s="17" t="s">
        <v>1403</v>
      </c>
      <c r="F50" s="20">
        <v>1</v>
      </c>
      <c r="G50" s="21" t="s">
        <v>1404</v>
      </c>
      <c r="H50" s="26" t="s">
        <v>1405</v>
      </c>
      <c r="I50" s="23">
        <v>235473</v>
      </c>
      <c r="J50" s="23">
        <v>2472717</v>
      </c>
      <c r="K50" s="17">
        <v>120.858953</v>
      </c>
      <c r="L50" s="27">
        <v>22.353618000000001</v>
      </c>
      <c r="N50" t="str">
        <f>ROUND(表格3[[#This Row],[TWD97_X
]],0)&amp;ROUND(表格3[[#This Row],[TWD97_Y
]],0)</f>
        <v>2354732472717</v>
      </c>
    </row>
    <row r="51" spans="1:14" ht="16.2" customHeight="1">
      <c r="A51" s="17" t="s">
        <v>2090</v>
      </c>
      <c r="B51" s="18"/>
      <c r="C51" s="19" t="s">
        <v>1339</v>
      </c>
      <c r="D51" s="17" t="s">
        <v>1340</v>
      </c>
      <c r="E51" s="17" t="s">
        <v>1403</v>
      </c>
      <c r="F51" s="20">
        <v>2</v>
      </c>
      <c r="G51" s="21" t="s">
        <v>1404</v>
      </c>
      <c r="H51" s="26" t="s">
        <v>1406</v>
      </c>
      <c r="I51" s="23">
        <v>235689</v>
      </c>
      <c r="J51" s="23">
        <v>2472793</v>
      </c>
      <c r="K51" s="17">
        <v>120.86104899999999</v>
      </c>
      <c r="L51" s="27">
        <v>22.354306000000001</v>
      </c>
      <c r="N51" t="str">
        <f>ROUND(表格3[[#This Row],[TWD97_X
]],0)&amp;ROUND(表格3[[#This Row],[TWD97_Y
]],0)</f>
        <v>2356892472793</v>
      </c>
    </row>
    <row r="52" spans="1:14" ht="16.2" customHeight="1">
      <c r="A52" s="17" t="s">
        <v>2090</v>
      </c>
      <c r="B52" s="18"/>
      <c r="C52" s="19" t="s">
        <v>1339</v>
      </c>
      <c r="D52" s="17" t="s">
        <v>1340</v>
      </c>
      <c r="E52" s="17" t="s">
        <v>1403</v>
      </c>
      <c r="F52" s="20">
        <v>3</v>
      </c>
      <c r="G52" s="21" t="s">
        <v>1404</v>
      </c>
      <c r="H52" s="26" t="s">
        <v>1407</v>
      </c>
      <c r="I52" s="23">
        <v>235884</v>
      </c>
      <c r="J52" s="23">
        <v>2472853</v>
      </c>
      <c r="K52" s="17">
        <v>120.862942</v>
      </c>
      <c r="L52" s="27">
        <v>22.354849000000002</v>
      </c>
      <c r="N52" t="str">
        <f>ROUND(表格3[[#This Row],[TWD97_X
]],0)&amp;ROUND(表格3[[#This Row],[TWD97_Y
]],0)</f>
        <v>2358842472853</v>
      </c>
    </row>
    <row r="53" spans="1:14" ht="16.2" customHeight="1">
      <c r="A53" s="17" t="s">
        <v>2090</v>
      </c>
      <c r="B53" s="18"/>
      <c r="C53" s="19" t="s">
        <v>1339</v>
      </c>
      <c r="D53" s="17" t="s">
        <v>1340</v>
      </c>
      <c r="E53" s="17" t="s">
        <v>1403</v>
      </c>
      <c r="F53" s="20">
        <v>4</v>
      </c>
      <c r="G53" s="21" t="s">
        <v>1404</v>
      </c>
      <c r="H53" s="26" t="s">
        <v>1408</v>
      </c>
      <c r="I53" s="23">
        <v>236062</v>
      </c>
      <c r="J53" s="23">
        <v>2472988</v>
      </c>
      <c r="K53" s="17">
        <v>120.86466900000001</v>
      </c>
      <c r="L53" s="27">
        <v>22.356069999999999</v>
      </c>
      <c r="N53" t="str">
        <f>ROUND(表格3[[#This Row],[TWD97_X
]],0)&amp;ROUND(表格3[[#This Row],[TWD97_Y
]],0)</f>
        <v>2360622472988</v>
      </c>
    </row>
    <row r="54" spans="1:14" ht="16.2" customHeight="1">
      <c r="A54" s="17" t="s">
        <v>2090</v>
      </c>
      <c r="B54" s="18"/>
      <c r="C54" s="19" t="s">
        <v>1339</v>
      </c>
      <c r="D54" s="17" t="s">
        <v>1340</v>
      </c>
      <c r="E54" s="17" t="s">
        <v>1403</v>
      </c>
      <c r="F54" s="20">
        <v>5</v>
      </c>
      <c r="G54" s="21" t="s">
        <v>1404</v>
      </c>
      <c r="H54" s="26" t="s">
        <v>1409</v>
      </c>
      <c r="I54" s="23">
        <v>236197</v>
      </c>
      <c r="J54" s="23">
        <v>2473170</v>
      </c>
      <c r="K54" s="17">
        <v>120.865978</v>
      </c>
      <c r="L54" s="27">
        <v>22.357714999999999</v>
      </c>
      <c r="N54" t="str">
        <f>ROUND(表格3[[#This Row],[TWD97_X
]],0)&amp;ROUND(表格3[[#This Row],[TWD97_Y
]],0)</f>
        <v>2361972473170</v>
      </c>
    </row>
    <row r="55" spans="1:14" ht="16.2" customHeight="1">
      <c r="A55" s="17" t="s">
        <v>2090</v>
      </c>
      <c r="B55" s="18"/>
      <c r="C55" s="19" t="s">
        <v>1339</v>
      </c>
      <c r="D55" s="17" t="s">
        <v>1340</v>
      </c>
      <c r="E55" s="17" t="s">
        <v>1403</v>
      </c>
      <c r="F55" s="20">
        <v>6</v>
      </c>
      <c r="G55" s="21" t="s">
        <v>1404</v>
      </c>
      <c r="H55" s="26" t="s">
        <v>1410</v>
      </c>
      <c r="I55" s="23">
        <v>236087</v>
      </c>
      <c r="J55" s="23">
        <v>2473340</v>
      </c>
      <c r="K55" s="17">
        <v>120.864909</v>
      </c>
      <c r="L55" s="27">
        <v>22.359248999999998</v>
      </c>
      <c r="N55" t="str">
        <f>ROUND(表格3[[#This Row],[TWD97_X
]],0)&amp;ROUND(表格3[[#This Row],[TWD97_Y
]],0)</f>
        <v>2360872473340</v>
      </c>
    </row>
    <row r="56" spans="1:14" ht="16.2" customHeight="1">
      <c r="A56" s="17" t="s">
        <v>2090</v>
      </c>
      <c r="B56" s="18"/>
      <c r="C56" s="19" t="s">
        <v>1339</v>
      </c>
      <c r="D56" s="17" t="s">
        <v>1340</v>
      </c>
      <c r="E56" s="17" t="s">
        <v>1411</v>
      </c>
      <c r="F56" s="20">
        <v>1</v>
      </c>
      <c r="G56" s="21" t="s">
        <v>1412</v>
      </c>
      <c r="H56" s="26" t="s">
        <v>1413</v>
      </c>
      <c r="I56" s="23">
        <v>234931</v>
      </c>
      <c r="J56" s="23">
        <v>2468724</v>
      </c>
      <c r="K56" s="17">
        <v>120.853728</v>
      </c>
      <c r="L56" s="27">
        <v>22.317550000000001</v>
      </c>
      <c r="N56" t="str">
        <f>ROUND(表格3[[#This Row],[TWD97_X
]],0)&amp;ROUND(表格3[[#This Row],[TWD97_Y
]],0)</f>
        <v>2349312468724</v>
      </c>
    </row>
    <row r="57" spans="1:14" ht="16.2" customHeight="1">
      <c r="A57" s="17" t="s">
        <v>2090</v>
      </c>
      <c r="B57" s="18"/>
      <c r="C57" s="19" t="s">
        <v>1339</v>
      </c>
      <c r="D57" s="17" t="s">
        <v>1340</v>
      </c>
      <c r="E57" s="17" t="s">
        <v>1411</v>
      </c>
      <c r="F57" s="20">
        <v>2</v>
      </c>
      <c r="G57" s="21" t="s">
        <v>1412</v>
      </c>
      <c r="H57" s="26" t="s">
        <v>1414</v>
      </c>
      <c r="I57" s="23">
        <v>235147</v>
      </c>
      <c r="J57" s="23">
        <v>2468687</v>
      </c>
      <c r="K57" s="17">
        <v>120.855825</v>
      </c>
      <c r="L57" s="27">
        <v>22.317218</v>
      </c>
      <c r="N57" t="str">
        <f>ROUND(表格3[[#This Row],[TWD97_X
]],0)&amp;ROUND(表格3[[#This Row],[TWD97_Y
]],0)</f>
        <v>2351472468687</v>
      </c>
    </row>
    <row r="58" spans="1:14" ht="16.2" customHeight="1">
      <c r="A58" s="17" t="s">
        <v>2090</v>
      </c>
      <c r="B58" s="18"/>
      <c r="C58" s="19" t="s">
        <v>1339</v>
      </c>
      <c r="D58" s="17" t="s">
        <v>1340</v>
      </c>
      <c r="E58" s="17" t="s">
        <v>1411</v>
      </c>
      <c r="F58" s="20">
        <v>3</v>
      </c>
      <c r="G58" s="21" t="s">
        <v>1412</v>
      </c>
      <c r="H58" s="26" t="s">
        <v>1415</v>
      </c>
      <c r="I58" s="23">
        <v>235352</v>
      </c>
      <c r="J58" s="23">
        <v>2468618</v>
      </c>
      <c r="K58" s="17">
        <v>120.857816</v>
      </c>
      <c r="L58" s="27">
        <v>22.316597000000002</v>
      </c>
      <c r="N58" t="str">
        <f>ROUND(表格3[[#This Row],[TWD97_X
]],0)&amp;ROUND(表格3[[#This Row],[TWD97_Y
]],0)</f>
        <v>2353522468618</v>
      </c>
    </row>
    <row r="59" spans="1:14" ht="16.2" customHeight="1">
      <c r="A59" s="17" t="s">
        <v>2090</v>
      </c>
      <c r="B59" s="18"/>
      <c r="C59" s="19" t="s">
        <v>1339</v>
      </c>
      <c r="D59" s="17" t="s">
        <v>1340</v>
      </c>
      <c r="E59" s="17" t="s">
        <v>1411</v>
      </c>
      <c r="F59" s="20">
        <v>4</v>
      </c>
      <c r="G59" s="21" t="s">
        <v>1412</v>
      </c>
      <c r="H59" s="26" t="s">
        <v>1416</v>
      </c>
      <c r="I59" s="23">
        <v>235319</v>
      </c>
      <c r="J59" s="23">
        <v>2468815</v>
      </c>
      <c r="K59" s="17">
        <v>120.85749300000001</v>
      </c>
      <c r="L59" s="27">
        <v>22.318376000000001</v>
      </c>
      <c r="N59" t="str">
        <f>ROUND(表格3[[#This Row],[TWD97_X
]],0)&amp;ROUND(表格3[[#This Row],[TWD97_Y
]],0)</f>
        <v>2353192468815</v>
      </c>
    </row>
    <row r="60" spans="1:14" ht="16.2" customHeight="1">
      <c r="A60" s="17" t="s">
        <v>2090</v>
      </c>
      <c r="B60" s="18"/>
      <c r="C60" s="19" t="s">
        <v>1339</v>
      </c>
      <c r="D60" s="17" t="s">
        <v>1340</v>
      </c>
      <c r="E60" s="17" t="s">
        <v>1411</v>
      </c>
      <c r="F60" s="20">
        <v>5</v>
      </c>
      <c r="G60" s="21" t="s">
        <v>1412</v>
      </c>
      <c r="H60" s="26" t="s">
        <v>1417</v>
      </c>
      <c r="I60" s="23">
        <v>235294</v>
      </c>
      <c r="J60" s="23">
        <v>2469042</v>
      </c>
      <c r="K60" s="17">
        <v>120.857249</v>
      </c>
      <c r="L60" s="27">
        <v>22.320425</v>
      </c>
      <c r="N60" t="str">
        <f>ROUND(表格3[[#This Row],[TWD97_X
]],0)&amp;ROUND(表格3[[#This Row],[TWD97_Y
]],0)</f>
        <v>2352942469042</v>
      </c>
    </row>
    <row r="61" spans="1:14" ht="16.2" customHeight="1">
      <c r="A61" s="17" t="s">
        <v>2090</v>
      </c>
      <c r="B61" s="18"/>
      <c r="C61" s="19" t="s">
        <v>1339</v>
      </c>
      <c r="D61" s="17" t="s">
        <v>1340</v>
      </c>
      <c r="E61" s="17" t="s">
        <v>1411</v>
      </c>
      <c r="F61" s="20">
        <v>6</v>
      </c>
      <c r="G61" s="21" t="s">
        <v>1412</v>
      </c>
      <c r="H61" s="26" t="s">
        <v>1418</v>
      </c>
      <c r="I61" s="23">
        <v>235495</v>
      </c>
      <c r="J61" s="23">
        <v>2468936</v>
      </c>
      <c r="K61" s="17">
        <v>120.859201</v>
      </c>
      <c r="L61" s="27">
        <v>22.319469999999999</v>
      </c>
      <c r="N61" t="str">
        <f>ROUND(表格3[[#This Row],[TWD97_X
]],0)&amp;ROUND(表格3[[#This Row],[TWD97_Y
]],0)</f>
        <v>2354952468936</v>
      </c>
    </row>
    <row r="62" spans="1:14" ht="16.2" customHeight="1">
      <c r="A62" s="17" t="s">
        <v>2090</v>
      </c>
      <c r="B62" s="18"/>
      <c r="C62" s="19" t="s">
        <v>1339</v>
      </c>
      <c r="D62" s="17" t="s">
        <v>1340</v>
      </c>
      <c r="E62" s="17" t="s">
        <v>1419</v>
      </c>
      <c r="F62" s="20">
        <v>1</v>
      </c>
      <c r="G62" s="21" t="s">
        <v>1420</v>
      </c>
      <c r="H62" s="26" t="s">
        <v>1421</v>
      </c>
      <c r="I62" s="23">
        <v>232745</v>
      </c>
      <c r="J62" s="23">
        <v>2462013</v>
      </c>
      <c r="K62" s="17">
        <v>120.832581</v>
      </c>
      <c r="L62" s="27">
        <v>22.256919</v>
      </c>
      <c r="N62" t="str">
        <f>ROUND(表格3[[#This Row],[TWD97_X
]],0)&amp;ROUND(表格3[[#This Row],[TWD97_Y
]],0)</f>
        <v>2327452462013</v>
      </c>
    </row>
    <row r="63" spans="1:14" ht="16.2" customHeight="1">
      <c r="A63" s="17" t="s">
        <v>2090</v>
      </c>
      <c r="B63" s="18"/>
      <c r="C63" s="19" t="s">
        <v>1339</v>
      </c>
      <c r="D63" s="17" t="s">
        <v>1340</v>
      </c>
      <c r="E63" s="17" t="s">
        <v>1419</v>
      </c>
      <c r="F63" s="20">
        <v>2</v>
      </c>
      <c r="G63" s="21" t="s">
        <v>1420</v>
      </c>
      <c r="H63" s="26" t="s">
        <v>1422</v>
      </c>
      <c r="I63" s="23">
        <v>232529</v>
      </c>
      <c r="J63" s="23">
        <v>2461949</v>
      </c>
      <c r="K63" s="17">
        <v>120.83048599999999</v>
      </c>
      <c r="L63" s="27">
        <v>22.256339000000001</v>
      </c>
      <c r="N63" t="str">
        <f>ROUND(表格3[[#This Row],[TWD97_X
]],0)&amp;ROUND(表格3[[#This Row],[TWD97_Y
]],0)</f>
        <v>2325292461949</v>
      </c>
    </row>
    <row r="64" spans="1:14" ht="16.2" customHeight="1">
      <c r="A64" s="17" t="s">
        <v>2090</v>
      </c>
      <c r="B64" s="18"/>
      <c r="C64" s="19" t="s">
        <v>1339</v>
      </c>
      <c r="D64" s="17" t="s">
        <v>1340</v>
      </c>
      <c r="E64" s="17" t="s">
        <v>1419</v>
      </c>
      <c r="F64" s="20">
        <v>3</v>
      </c>
      <c r="G64" s="21" t="s">
        <v>1420</v>
      </c>
      <c r="H64" s="26" t="s">
        <v>1423</v>
      </c>
      <c r="I64" s="23">
        <v>232389</v>
      </c>
      <c r="J64" s="23">
        <v>2461797</v>
      </c>
      <c r="K64" s="17">
        <v>120.82912899999999</v>
      </c>
      <c r="L64" s="27">
        <v>22.254964999999999</v>
      </c>
      <c r="N64" t="str">
        <f>ROUND(表格3[[#This Row],[TWD97_X
]],0)&amp;ROUND(表格3[[#This Row],[TWD97_Y
]],0)</f>
        <v>2323892461797</v>
      </c>
    </row>
    <row r="65" spans="1:14" ht="16.2" customHeight="1">
      <c r="A65" s="17" t="s">
        <v>2090</v>
      </c>
      <c r="B65" s="18"/>
      <c r="C65" s="19" t="s">
        <v>1339</v>
      </c>
      <c r="D65" s="17" t="s">
        <v>1340</v>
      </c>
      <c r="E65" s="17" t="s">
        <v>1419</v>
      </c>
      <c r="F65" s="20">
        <v>4</v>
      </c>
      <c r="G65" s="21" t="s">
        <v>1420</v>
      </c>
      <c r="H65" s="26" t="s">
        <v>1424</v>
      </c>
      <c r="I65" s="23">
        <v>232267</v>
      </c>
      <c r="J65" s="23">
        <v>2461945</v>
      </c>
      <c r="K65" s="17">
        <v>120.827944</v>
      </c>
      <c r="L65" s="27">
        <v>22.2563</v>
      </c>
      <c r="N65" t="str">
        <f>ROUND(表格3[[#This Row],[TWD97_X
]],0)&amp;ROUND(表格3[[#This Row],[TWD97_Y
]],0)</f>
        <v>2322672461945</v>
      </c>
    </row>
    <row r="66" spans="1:14" ht="16.2" customHeight="1">
      <c r="A66" s="17" t="s">
        <v>2090</v>
      </c>
      <c r="B66" s="18"/>
      <c r="C66" s="19" t="s">
        <v>1339</v>
      </c>
      <c r="D66" s="17" t="s">
        <v>1340</v>
      </c>
      <c r="E66" s="17" t="s">
        <v>1419</v>
      </c>
      <c r="F66" s="20">
        <v>5</v>
      </c>
      <c r="G66" s="21" t="s">
        <v>1420</v>
      </c>
      <c r="H66" s="26" t="s">
        <v>1425</v>
      </c>
      <c r="I66" s="23">
        <v>232182</v>
      </c>
      <c r="J66" s="23">
        <v>2462131</v>
      </c>
      <c r="K66" s="17">
        <v>120.827117</v>
      </c>
      <c r="L66" s="27">
        <v>22.257978999999999</v>
      </c>
      <c r="N66" t="str">
        <f>ROUND(表格3[[#This Row],[TWD97_X
]],0)&amp;ROUND(表格3[[#This Row],[TWD97_Y
]],0)</f>
        <v>2321822462131</v>
      </c>
    </row>
    <row r="67" spans="1:14" ht="16.2" customHeight="1">
      <c r="A67" s="17" t="s">
        <v>2090</v>
      </c>
      <c r="B67" s="18"/>
      <c r="C67" s="19" t="s">
        <v>1339</v>
      </c>
      <c r="D67" s="17" t="s">
        <v>1340</v>
      </c>
      <c r="E67" s="17" t="s">
        <v>1419</v>
      </c>
      <c r="F67" s="20">
        <v>6</v>
      </c>
      <c r="G67" s="21" t="s">
        <v>1420</v>
      </c>
      <c r="H67" s="26" t="s">
        <v>1426</v>
      </c>
      <c r="I67" s="23">
        <v>232063</v>
      </c>
      <c r="J67" s="23">
        <v>2462326</v>
      </c>
      <c r="K67" s="17">
        <v>120.82596100000001</v>
      </c>
      <c r="L67" s="27">
        <v>22.259739</v>
      </c>
      <c r="N67" t="str">
        <f>ROUND(表格3[[#This Row],[TWD97_X
]],0)&amp;ROUND(表格3[[#This Row],[TWD97_Y
]],0)</f>
        <v>2320632462326</v>
      </c>
    </row>
    <row r="68" spans="1:14" ht="16.2" customHeight="1">
      <c r="A68" s="17" t="s">
        <v>2090</v>
      </c>
      <c r="B68" s="18"/>
      <c r="C68" s="19" t="s">
        <v>1339</v>
      </c>
      <c r="D68" s="17" t="s">
        <v>1340</v>
      </c>
      <c r="E68" s="17" t="s">
        <v>1427</v>
      </c>
      <c r="F68" s="20">
        <v>1</v>
      </c>
      <c r="G68" s="21" t="s">
        <v>3696</v>
      </c>
      <c r="H68" s="26" t="s">
        <v>1428</v>
      </c>
      <c r="I68" s="23">
        <v>246007</v>
      </c>
      <c r="J68" s="23">
        <v>2505747</v>
      </c>
      <c r="K68" s="17">
        <v>120.961147</v>
      </c>
      <c r="L68" s="27">
        <v>22.651978</v>
      </c>
      <c r="N68" t="str">
        <f>ROUND(表格3[[#This Row],[TWD97_X
]],0)&amp;ROUND(表格3[[#This Row],[TWD97_Y
]],0)</f>
        <v>2460072505747</v>
      </c>
    </row>
    <row r="69" spans="1:14" ht="16.2" customHeight="1">
      <c r="A69" s="17" t="s">
        <v>2090</v>
      </c>
      <c r="B69" s="18"/>
      <c r="C69" s="19" t="s">
        <v>1339</v>
      </c>
      <c r="D69" s="17" t="s">
        <v>1340</v>
      </c>
      <c r="E69" s="17" t="s">
        <v>1427</v>
      </c>
      <c r="F69" s="20">
        <v>2</v>
      </c>
      <c r="G69" s="21" t="s">
        <v>3696</v>
      </c>
      <c r="H69" s="26" t="s">
        <v>1429</v>
      </c>
      <c r="I69" s="23">
        <v>245842</v>
      </c>
      <c r="J69" s="23">
        <v>2505891</v>
      </c>
      <c r="K69" s="17">
        <v>120.959542</v>
      </c>
      <c r="L69" s="27">
        <v>22.653278</v>
      </c>
      <c r="N69" t="str">
        <f>ROUND(表格3[[#This Row],[TWD97_X
]],0)&amp;ROUND(表格3[[#This Row],[TWD97_Y
]],0)</f>
        <v>2458422505891</v>
      </c>
    </row>
    <row r="70" spans="1:14" ht="16.2" customHeight="1">
      <c r="A70" s="17" t="s">
        <v>2090</v>
      </c>
      <c r="B70" s="18"/>
      <c r="C70" s="19" t="s">
        <v>1339</v>
      </c>
      <c r="D70" s="17" t="s">
        <v>1340</v>
      </c>
      <c r="E70" s="17" t="s">
        <v>1427</v>
      </c>
      <c r="F70" s="20">
        <v>3</v>
      </c>
      <c r="G70" s="21" t="s">
        <v>3696</v>
      </c>
      <c r="H70" s="26" t="s">
        <v>1430</v>
      </c>
      <c r="I70" s="23">
        <v>245694</v>
      </c>
      <c r="J70" s="23">
        <v>2505704</v>
      </c>
      <c r="K70" s="17">
        <v>120.958102</v>
      </c>
      <c r="L70" s="27">
        <v>22.651589000000001</v>
      </c>
      <c r="N70" t="str">
        <f>ROUND(表格3[[#This Row],[TWD97_X
]],0)&amp;ROUND(表格3[[#This Row],[TWD97_Y
]],0)</f>
        <v>2456942505704</v>
      </c>
    </row>
    <row r="71" spans="1:14" ht="16.2" customHeight="1">
      <c r="A71" s="17" t="s">
        <v>2090</v>
      </c>
      <c r="B71" s="18"/>
      <c r="C71" s="19" t="s">
        <v>1339</v>
      </c>
      <c r="D71" s="17" t="s">
        <v>1340</v>
      </c>
      <c r="E71" s="17" t="s">
        <v>1427</v>
      </c>
      <c r="F71" s="20">
        <v>4</v>
      </c>
      <c r="G71" s="21" t="s">
        <v>3696</v>
      </c>
      <c r="H71" s="26" t="s">
        <v>1431</v>
      </c>
      <c r="I71" s="23">
        <v>245866</v>
      </c>
      <c r="J71" s="23">
        <v>2505565</v>
      </c>
      <c r="K71" s="17">
        <v>120.95977600000001</v>
      </c>
      <c r="L71" s="27">
        <v>22.650334000000001</v>
      </c>
      <c r="N71" t="str">
        <f>ROUND(表格3[[#This Row],[TWD97_X
]],0)&amp;ROUND(表格3[[#This Row],[TWD97_Y
]],0)</f>
        <v>2458662505565</v>
      </c>
    </row>
    <row r="72" spans="1:14" ht="16.2" customHeight="1">
      <c r="A72" s="17" t="s">
        <v>2090</v>
      </c>
      <c r="B72" s="18"/>
      <c r="C72" s="19" t="s">
        <v>1339</v>
      </c>
      <c r="D72" s="17" t="s">
        <v>1340</v>
      </c>
      <c r="E72" s="17" t="s">
        <v>1427</v>
      </c>
      <c r="F72" s="20">
        <v>5</v>
      </c>
      <c r="G72" s="21" t="s">
        <v>3696</v>
      </c>
      <c r="H72" s="26" t="s">
        <v>1432</v>
      </c>
      <c r="I72" s="23">
        <v>246047</v>
      </c>
      <c r="J72" s="23">
        <v>2505457</v>
      </c>
      <c r="K72" s="17">
        <v>120.96153700000001</v>
      </c>
      <c r="L72" s="27">
        <v>22.649359</v>
      </c>
      <c r="N72" t="str">
        <f>ROUND(表格3[[#This Row],[TWD97_X
]],0)&amp;ROUND(表格3[[#This Row],[TWD97_Y
]],0)</f>
        <v>2460472505457</v>
      </c>
    </row>
    <row r="73" spans="1:14" ht="16.2" customHeight="1">
      <c r="A73" s="17" t="s">
        <v>2090</v>
      </c>
      <c r="B73" s="18"/>
      <c r="C73" s="19" t="s">
        <v>1339</v>
      </c>
      <c r="D73" s="17" t="s">
        <v>1340</v>
      </c>
      <c r="E73" s="17" t="s">
        <v>1427</v>
      </c>
      <c r="F73" s="20">
        <v>6</v>
      </c>
      <c r="G73" s="21" t="s">
        <v>3696</v>
      </c>
      <c r="H73" s="26" t="s">
        <v>1433</v>
      </c>
      <c r="I73" s="23">
        <v>246285</v>
      </c>
      <c r="J73" s="23">
        <v>2505327</v>
      </c>
      <c r="K73" s="17">
        <v>120.963853</v>
      </c>
      <c r="L73" s="27">
        <v>22.648185999999999</v>
      </c>
      <c r="N73" t="str">
        <f>ROUND(表格3[[#This Row],[TWD97_X
]],0)&amp;ROUND(表格3[[#This Row],[TWD97_Y
]],0)</f>
        <v>2462852505327</v>
      </c>
    </row>
    <row r="74" spans="1:14" ht="16.2" customHeight="1">
      <c r="A74" s="29" t="s">
        <v>2090</v>
      </c>
      <c r="B74" s="29"/>
      <c r="C74" s="26" t="s">
        <v>1339</v>
      </c>
      <c r="D74" s="26" t="s">
        <v>1340</v>
      </c>
      <c r="E74" s="17" t="s">
        <v>1435</v>
      </c>
      <c r="F74" s="26">
        <v>1</v>
      </c>
      <c r="G74" s="21" t="s">
        <v>3697</v>
      </c>
      <c r="H74" s="17" t="s">
        <v>1434</v>
      </c>
      <c r="I74" s="23">
        <v>232681</v>
      </c>
      <c r="J74" s="23">
        <v>2468330</v>
      </c>
      <c r="K74" s="17">
        <v>120.831892</v>
      </c>
      <c r="L74" s="27">
        <v>22.313970999999999</v>
      </c>
      <c r="N74" t="str">
        <f>ROUND(表格3[[#This Row],[TWD97_X
]],0)&amp;ROUND(表格3[[#This Row],[TWD97_Y
]],0)</f>
        <v>2326812468330</v>
      </c>
    </row>
    <row r="75" spans="1:14" ht="16.2" customHeight="1">
      <c r="A75" s="29" t="s">
        <v>2090</v>
      </c>
      <c r="B75" s="29"/>
      <c r="C75" s="26" t="s">
        <v>1339</v>
      </c>
      <c r="D75" s="26" t="s">
        <v>1340</v>
      </c>
      <c r="E75" s="17" t="s">
        <v>1435</v>
      </c>
      <c r="F75" s="26">
        <v>2</v>
      </c>
      <c r="G75" s="21" t="s">
        <v>3697</v>
      </c>
      <c r="H75" s="17" t="s">
        <v>1436</v>
      </c>
      <c r="I75" s="23">
        <v>232883</v>
      </c>
      <c r="J75" s="23">
        <v>2468426</v>
      </c>
      <c r="K75" s="17">
        <v>120.83385199999999</v>
      </c>
      <c r="L75" s="27">
        <v>22.31484</v>
      </c>
      <c r="N75" t="str">
        <f>ROUND(表格3[[#This Row],[TWD97_X
]],0)&amp;ROUND(表格3[[#This Row],[TWD97_Y
]],0)</f>
        <v>2328832468426</v>
      </c>
    </row>
    <row r="76" spans="1:14" ht="16.2" customHeight="1">
      <c r="A76" s="29" t="s">
        <v>2090</v>
      </c>
      <c r="B76" s="29"/>
      <c r="C76" s="26" t="s">
        <v>1339</v>
      </c>
      <c r="D76" s="26" t="s">
        <v>1340</v>
      </c>
      <c r="E76" s="17" t="s">
        <v>1435</v>
      </c>
      <c r="F76" s="26">
        <v>3</v>
      </c>
      <c r="G76" s="21" t="s">
        <v>3697</v>
      </c>
      <c r="H76" s="17" t="s">
        <v>1437</v>
      </c>
      <c r="I76" s="23">
        <v>233030</v>
      </c>
      <c r="J76" s="23">
        <v>2468571</v>
      </c>
      <c r="K76" s="17">
        <v>120.835277</v>
      </c>
      <c r="L76" s="27">
        <v>22.316151000000001</v>
      </c>
      <c r="N76" t="str">
        <f>ROUND(表格3[[#This Row],[TWD97_X
]],0)&amp;ROUND(表格3[[#This Row],[TWD97_Y
]],0)</f>
        <v>2330302468571</v>
      </c>
    </row>
    <row r="77" spans="1:14" ht="16.2" customHeight="1">
      <c r="A77" s="29" t="s">
        <v>2090</v>
      </c>
      <c r="B77" s="29"/>
      <c r="C77" s="26" t="s">
        <v>1339</v>
      </c>
      <c r="D77" s="26" t="s">
        <v>1340</v>
      </c>
      <c r="E77" s="17" t="s">
        <v>1435</v>
      </c>
      <c r="F77" s="26">
        <v>4</v>
      </c>
      <c r="G77" s="21" t="s">
        <v>3697</v>
      </c>
      <c r="H77" s="17" t="s">
        <v>1438</v>
      </c>
      <c r="I77" s="23">
        <v>233225</v>
      </c>
      <c r="J77" s="23">
        <v>2468618</v>
      </c>
      <c r="K77" s="17">
        <v>120.837169</v>
      </c>
      <c r="L77" s="27">
        <v>22.316576999999999</v>
      </c>
      <c r="N77" t="str">
        <f>ROUND(表格3[[#This Row],[TWD97_X
]],0)&amp;ROUND(表格3[[#This Row],[TWD97_Y
]],0)</f>
        <v>2332252468618</v>
      </c>
    </row>
    <row r="78" spans="1:14" ht="16.2" customHeight="1">
      <c r="A78" s="18" t="s">
        <v>2090</v>
      </c>
      <c r="B78" s="18"/>
      <c r="C78" s="26" t="s">
        <v>1339</v>
      </c>
      <c r="D78" s="26" t="s">
        <v>1340</v>
      </c>
      <c r="E78" s="17" t="s">
        <v>1435</v>
      </c>
      <c r="F78" s="26">
        <v>5</v>
      </c>
      <c r="G78" s="21" t="s">
        <v>3697</v>
      </c>
      <c r="H78" s="17" t="s">
        <v>1439</v>
      </c>
      <c r="I78" s="23">
        <v>233378</v>
      </c>
      <c r="J78" s="23">
        <v>2468542</v>
      </c>
      <c r="K78" s="17">
        <v>120.838655</v>
      </c>
      <c r="L78" s="27">
        <v>22.315892000000002</v>
      </c>
      <c r="N78" t="str">
        <f>ROUND(表格3[[#This Row],[TWD97_X
]],0)&amp;ROUND(表格3[[#This Row],[TWD97_Y
]],0)</f>
        <v>2333782468542</v>
      </c>
    </row>
    <row r="79" spans="1:14" ht="16.2" customHeight="1">
      <c r="A79" s="18" t="s">
        <v>2090</v>
      </c>
      <c r="B79" s="18"/>
      <c r="C79" s="26" t="s">
        <v>1339</v>
      </c>
      <c r="D79" s="26" t="s">
        <v>1340</v>
      </c>
      <c r="E79" s="17" t="s">
        <v>1435</v>
      </c>
      <c r="F79" s="26">
        <v>6</v>
      </c>
      <c r="G79" s="21" t="s">
        <v>3697</v>
      </c>
      <c r="H79" s="17" t="s">
        <v>1440</v>
      </c>
      <c r="I79" s="23">
        <v>233575</v>
      </c>
      <c r="J79" s="23">
        <v>2468635</v>
      </c>
      <c r="K79" s="17">
        <v>120.84056699999999</v>
      </c>
      <c r="L79" s="27">
        <v>22.316734</v>
      </c>
      <c r="N79" t="str">
        <f>ROUND(表格3[[#This Row],[TWD97_X
]],0)&amp;ROUND(表格3[[#This Row],[TWD97_Y
]],0)</f>
        <v>2335752468635</v>
      </c>
    </row>
    <row r="80" spans="1:14" ht="16.2" customHeight="1">
      <c r="A80" s="17" t="s">
        <v>2090</v>
      </c>
      <c r="B80" s="18"/>
      <c r="C80" s="19" t="s">
        <v>1339</v>
      </c>
      <c r="D80" s="17" t="s">
        <v>1441</v>
      </c>
      <c r="E80" s="17" t="s">
        <v>3698</v>
      </c>
      <c r="F80" s="26">
        <v>1</v>
      </c>
      <c r="G80" s="21" t="s">
        <v>3699</v>
      </c>
      <c r="H80" s="17" t="s">
        <v>1442</v>
      </c>
      <c r="I80" s="23">
        <v>267876</v>
      </c>
      <c r="J80" s="23">
        <v>2562435</v>
      </c>
      <c r="K80" s="17">
        <v>121.17458999999999</v>
      </c>
      <c r="L80" s="27">
        <v>23.163826</v>
      </c>
      <c r="N80" t="str">
        <f>ROUND(表格3[[#This Row],[TWD97_X
]],0)&amp;ROUND(表格3[[#This Row],[TWD97_Y
]],0)</f>
        <v>2678762562435</v>
      </c>
    </row>
    <row r="81" spans="1:14" ht="16.2" customHeight="1">
      <c r="A81" s="17" t="s">
        <v>2090</v>
      </c>
      <c r="B81" s="18"/>
      <c r="C81" s="19" t="s">
        <v>1339</v>
      </c>
      <c r="D81" s="17" t="s">
        <v>1441</v>
      </c>
      <c r="E81" s="17" t="s">
        <v>3698</v>
      </c>
      <c r="F81" s="26">
        <v>2</v>
      </c>
      <c r="G81" s="21" t="s">
        <v>3699</v>
      </c>
      <c r="H81" s="17" t="s">
        <v>1443</v>
      </c>
      <c r="I81" s="23">
        <v>268122</v>
      </c>
      <c r="J81" s="23">
        <v>2562555</v>
      </c>
      <c r="K81" s="17">
        <v>121.17699399999999</v>
      </c>
      <c r="L81" s="27">
        <v>23.164906999999999</v>
      </c>
      <c r="N81" t="str">
        <f>ROUND(表格3[[#This Row],[TWD97_X
]],0)&amp;ROUND(表格3[[#This Row],[TWD97_Y
]],0)</f>
        <v>2681222562555</v>
      </c>
    </row>
    <row r="82" spans="1:14" ht="16.2" customHeight="1">
      <c r="A82" s="17" t="s">
        <v>2090</v>
      </c>
      <c r="B82" s="18"/>
      <c r="C82" s="19" t="s">
        <v>1339</v>
      </c>
      <c r="D82" s="17" t="s">
        <v>1441</v>
      </c>
      <c r="E82" s="17" t="s">
        <v>3698</v>
      </c>
      <c r="F82" s="26">
        <v>3</v>
      </c>
      <c r="G82" s="21" t="s">
        <v>3699</v>
      </c>
      <c r="H82" s="17" t="s">
        <v>1444</v>
      </c>
      <c r="I82" s="23">
        <v>268310</v>
      </c>
      <c r="J82" s="23">
        <v>2562734</v>
      </c>
      <c r="K82" s="17">
        <v>121.178833</v>
      </c>
      <c r="L82" s="27">
        <v>23.166522000000001</v>
      </c>
      <c r="N82" t="str">
        <f>ROUND(表格3[[#This Row],[TWD97_X
]],0)&amp;ROUND(表格3[[#This Row],[TWD97_Y
]],0)</f>
        <v>2683102562734</v>
      </c>
    </row>
    <row r="83" spans="1:14" ht="16.2" customHeight="1">
      <c r="A83" s="17" t="s">
        <v>2090</v>
      </c>
      <c r="B83" s="18"/>
      <c r="C83" s="19" t="s">
        <v>1339</v>
      </c>
      <c r="D83" s="17" t="s">
        <v>1441</v>
      </c>
      <c r="E83" s="17" t="s">
        <v>3698</v>
      </c>
      <c r="F83" s="26">
        <v>4</v>
      </c>
      <c r="G83" s="21" t="s">
        <v>3699</v>
      </c>
      <c r="H83" s="17" t="s">
        <v>1445</v>
      </c>
      <c r="I83" s="23">
        <v>268388</v>
      </c>
      <c r="J83" s="23">
        <v>2562954</v>
      </c>
      <c r="K83" s="17">
        <v>121.179597</v>
      </c>
      <c r="L83" s="27">
        <v>23.168507999999999</v>
      </c>
      <c r="N83" t="str">
        <f>ROUND(表格3[[#This Row],[TWD97_X
]],0)&amp;ROUND(表格3[[#This Row],[TWD97_Y
]],0)</f>
        <v>2683882562954</v>
      </c>
    </row>
    <row r="84" spans="1:14" ht="16.2" customHeight="1">
      <c r="A84" s="17" t="s">
        <v>2090</v>
      </c>
      <c r="B84" s="18"/>
      <c r="C84" s="19" t="s">
        <v>1339</v>
      </c>
      <c r="D84" s="17" t="s">
        <v>1441</v>
      </c>
      <c r="E84" s="17" t="s">
        <v>3698</v>
      </c>
      <c r="F84" s="26">
        <v>5</v>
      </c>
      <c r="G84" s="21" t="s">
        <v>3699</v>
      </c>
      <c r="H84" s="17" t="s">
        <v>1446</v>
      </c>
      <c r="I84" s="23">
        <v>268610</v>
      </c>
      <c r="J84" s="23">
        <v>2562863</v>
      </c>
      <c r="K84" s="17">
        <v>121.181764</v>
      </c>
      <c r="L84" s="27">
        <v>23.167683</v>
      </c>
      <c r="N84" t="str">
        <f>ROUND(表格3[[#This Row],[TWD97_X
]],0)&amp;ROUND(表格3[[#This Row],[TWD97_Y
]],0)</f>
        <v>2686102562863</v>
      </c>
    </row>
    <row r="85" spans="1:14" ht="16.2" customHeight="1">
      <c r="A85" s="17" t="s">
        <v>2090</v>
      </c>
      <c r="B85" s="18"/>
      <c r="C85" s="19" t="s">
        <v>1339</v>
      </c>
      <c r="D85" s="17" t="s">
        <v>1441</v>
      </c>
      <c r="E85" s="17" t="s">
        <v>3698</v>
      </c>
      <c r="F85" s="26">
        <v>6</v>
      </c>
      <c r="G85" s="21" t="s">
        <v>3699</v>
      </c>
      <c r="H85" s="17" t="s">
        <v>1447</v>
      </c>
      <c r="I85" s="23">
        <v>268909</v>
      </c>
      <c r="J85" s="23">
        <v>2562738</v>
      </c>
      <c r="K85" s="17">
        <v>121.18468300000001</v>
      </c>
      <c r="L85" s="27">
        <v>23.166550999999998</v>
      </c>
      <c r="N85" t="str">
        <f>ROUND(表格3[[#This Row],[TWD97_X
]],0)&amp;ROUND(表格3[[#This Row],[TWD97_Y
]],0)</f>
        <v>2689092562738</v>
      </c>
    </row>
    <row r="86" spans="1:14" ht="16.2" customHeight="1">
      <c r="A86" s="17" t="s">
        <v>2090</v>
      </c>
      <c r="B86" s="18"/>
      <c r="C86" s="19" t="s">
        <v>1339</v>
      </c>
      <c r="D86" s="17" t="s">
        <v>1441</v>
      </c>
      <c r="E86" s="17" t="s">
        <v>3698</v>
      </c>
      <c r="F86" s="26">
        <v>7</v>
      </c>
      <c r="G86" s="21" t="s">
        <v>3699</v>
      </c>
      <c r="H86" s="17" t="s">
        <v>1448</v>
      </c>
      <c r="I86" s="23">
        <v>269157</v>
      </c>
      <c r="J86" s="23">
        <v>2562590</v>
      </c>
      <c r="K86" s="17">
        <v>121.18710299999999</v>
      </c>
      <c r="L86" s="27">
        <v>23.165212</v>
      </c>
      <c r="N86" t="str">
        <f>ROUND(表格3[[#This Row],[TWD97_X
]],0)&amp;ROUND(表格3[[#This Row],[TWD97_Y
]],0)</f>
        <v>2691572562590</v>
      </c>
    </row>
    <row r="87" spans="1:14" ht="16.2" customHeight="1">
      <c r="A87" s="17" t="s">
        <v>2090</v>
      </c>
      <c r="B87" s="18"/>
      <c r="C87" s="19" t="s">
        <v>1339</v>
      </c>
      <c r="D87" s="17" t="s">
        <v>1441</v>
      </c>
      <c r="E87" s="17" t="s">
        <v>1449</v>
      </c>
      <c r="F87" s="26">
        <v>1</v>
      </c>
      <c r="G87" s="21" t="s">
        <v>3700</v>
      </c>
      <c r="H87" s="17" t="s">
        <v>1450</v>
      </c>
      <c r="I87" s="23">
        <v>267297</v>
      </c>
      <c r="J87" s="23">
        <v>2561001</v>
      </c>
      <c r="K87" s="17">
        <v>121.168919</v>
      </c>
      <c r="L87" s="27">
        <v>23.150883</v>
      </c>
      <c r="N87" t="str">
        <f>ROUND(表格3[[#This Row],[TWD97_X
]],0)&amp;ROUND(表格3[[#This Row],[TWD97_Y
]],0)</f>
        <v>2672972561001</v>
      </c>
    </row>
    <row r="88" spans="1:14" ht="16.2" customHeight="1">
      <c r="A88" s="17" t="s">
        <v>2090</v>
      </c>
      <c r="B88" s="18"/>
      <c r="C88" s="19" t="s">
        <v>1339</v>
      </c>
      <c r="D88" s="17" t="s">
        <v>1441</v>
      </c>
      <c r="E88" s="17" t="s">
        <v>1449</v>
      </c>
      <c r="F88" s="26">
        <v>2</v>
      </c>
      <c r="G88" s="21" t="s">
        <v>3700</v>
      </c>
      <c r="H88" s="17" t="s">
        <v>1451</v>
      </c>
      <c r="I88" s="23">
        <v>266859</v>
      </c>
      <c r="J88" s="23">
        <v>2561210</v>
      </c>
      <c r="K88" s="17">
        <v>121.164644</v>
      </c>
      <c r="L88" s="27">
        <v>23.152774999999998</v>
      </c>
      <c r="N88" t="str">
        <f>ROUND(表格3[[#This Row],[TWD97_X
]],0)&amp;ROUND(表格3[[#This Row],[TWD97_Y
]],0)</f>
        <v>2668592561210</v>
      </c>
    </row>
    <row r="89" spans="1:14" ht="16.2" customHeight="1">
      <c r="A89" s="17" t="s">
        <v>2090</v>
      </c>
      <c r="B89" s="18"/>
      <c r="C89" s="19" t="s">
        <v>1339</v>
      </c>
      <c r="D89" s="17" t="s">
        <v>1441</v>
      </c>
      <c r="E89" s="17" t="s">
        <v>1449</v>
      </c>
      <c r="F89" s="26">
        <v>3</v>
      </c>
      <c r="G89" s="21" t="s">
        <v>3700</v>
      </c>
      <c r="H89" s="17" t="s">
        <v>1452</v>
      </c>
      <c r="I89" s="23">
        <v>266547</v>
      </c>
      <c r="J89" s="23">
        <v>2561558</v>
      </c>
      <c r="K89" s="17">
        <v>121.161601</v>
      </c>
      <c r="L89" s="27">
        <v>23.155919999999998</v>
      </c>
      <c r="N89" t="str">
        <f>ROUND(表格3[[#This Row],[TWD97_X
]],0)&amp;ROUND(表格3[[#This Row],[TWD97_Y
]],0)</f>
        <v>2665472561558</v>
      </c>
    </row>
    <row r="90" spans="1:14" ht="16.2" customHeight="1">
      <c r="A90" s="17" t="s">
        <v>2090</v>
      </c>
      <c r="B90" s="18"/>
      <c r="C90" s="19" t="s">
        <v>1339</v>
      </c>
      <c r="D90" s="17" t="s">
        <v>1441</v>
      </c>
      <c r="E90" s="17" t="s">
        <v>1449</v>
      </c>
      <c r="F90" s="26">
        <v>4</v>
      </c>
      <c r="G90" s="21" t="s">
        <v>3700</v>
      </c>
      <c r="H90" s="17" t="s">
        <v>1453</v>
      </c>
      <c r="I90" s="23">
        <v>266365</v>
      </c>
      <c r="J90" s="23">
        <v>2561772</v>
      </c>
      <c r="K90" s="17">
        <v>121.159826</v>
      </c>
      <c r="L90" s="27">
        <v>23.157855000000001</v>
      </c>
      <c r="N90" t="str">
        <f>ROUND(表格3[[#This Row],[TWD97_X
]],0)&amp;ROUND(表格3[[#This Row],[TWD97_Y
]],0)</f>
        <v>2663652561772</v>
      </c>
    </row>
    <row r="91" spans="1:14" ht="16.2" customHeight="1">
      <c r="A91" s="17" t="s">
        <v>2090</v>
      </c>
      <c r="B91" s="18"/>
      <c r="C91" s="19" t="s">
        <v>1339</v>
      </c>
      <c r="D91" s="17" t="s">
        <v>1441</v>
      </c>
      <c r="E91" s="17" t="s">
        <v>1449</v>
      </c>
      <c r="F91" s="26">
        <v>5</v>
      </c>
      <c r="G91" s="21" t="s">
        <v>3700</v>
      </c>
      <c r="H91" s="17" t="s">
        <v>1454</v>
      </c>
      <c r="I91" s="23">
        <v>266594</v>
      </c>
      <c r="J91" s="23">
        <v>2561223</v>
      </c>
      <c r="K91" s="17">
        <v>121.16205600000001</v>
      </c>
      <c r="L91" s="27">
        <v>23.152895000000001</v>
      </c>
      <c r="N91" t="str">
        <f>ROUND(表格3[[#This Row],[TWD97_X
]],0)&amp;ROUND(表格3[[#This Row],[TWD97_Y
]],0)</f>
        <v>2665942561223</v>
      </c>
    </row>
    <row r="92" spans="1:14" ht="16.2" customHeight="1">
      <c r="A92" s="17" t="s">
        <v>2090</v>
      </c>
      <c r="B92" s="18"/>
      <c r="C92" s="19" t="s">
        <v>1339</v>
      </c>
      <c r="D92" s="17" t="s">
        <v>1441</v>
      </c>
      <c r="E92" s="17" t="s">
        <v>1449</v>
      </c>
      <c r="F92" s="26">
        <v>6</v>
      </c>
      <c r="G92" s="21" t="s">
        <v>3700</v>
      </c>
      <c r="H92" s="17" t="s">
        <v>1455</v>
      </c>
      <c r="I92" s="23">
        <v>266838</v>
      </c>
      <c r="J92" s="23">
        <v>2560892</v>
      </c>
      <c r="K92" s="17">
        <v>121.164435</v>
      </c>
      <c r="L92" s="27">
        <v>23.149902999999998</v>
      </c>
      <c r="N92" t="str">
        <f>ROUND(表格3[[#This Row],[TWD97_X
]],0)&amp;ROUND(表格3[[#This Row],[TWD97_Y
]],0)</f>
        <v>2668382560892</v>
      </c>
    </row>
    <row r="93" spans="1:14" ht="16.2" customHeight="1">
      <c r="A93" s="17" t="s">
        <v>2090</v>
      </c>
      <c r="B93" s="18"/>
      <c r="C93" s="19" t="s">
        <v>1339</v>
      </c>
      <c r="D93" s="17" t="s">
        <v>1441</v>
      </c>
      <c r="E93" s="17" t="s">
        <v>1449</v>
      </c>
      <c r="F93" s="26">
        <v>7</v>
      </c>
      <c r="G93" s="21" t="s">
        <v>3700</v>
      </c>
      <c r="H93" s="17" t="s">
        <v>1456</v>
      </c>
      <c r="I93" s="23">
        <v>266571</v>
      </c>
      <c r="J93" s="23">
        <v>2560848</v>
      </c>
      <c r="K93" s="17">
        <v>121.161828</v>
      </c>
      <c r="L93" s="27">
        <v>23.149508999999998</v>
      </c>
      <c r="N93" t="str">
        <f>ROUND(表格3[[#This Row],[TWD97_X
]],0)&amp;ROUND(表格3[[#This Row],[TWD97_Y
]],0)</f>
        <v>2665712560848</v>
      </c>
    </row>
    <row r="94" spans="1:14" ht="16.2" customHeight="1">
      <c r="A94" s="17" t="s">
        <v>2090</v>
      </c>
      <c r="B94" s="18"/>
      <c r="C94" s="19" t="s">
        <v>1339</v>
      </c>
      <c r="D94" s="17" t="s">
        <v>1441</v>
      </c>
      <c r="E94" s="17" t="s">
        <v>1449</v>
      </c>
      <c r="F94" s="26">
        <v>8</v>
      </c>
      <c r="G94" s="21" t="s">
        <v>3700</v>
      </c>
      <c r="H94" s="17" t="s">
        <v>1457</v>
      </c>
      <c r="I94" s="23">
        <v>266328</v>
      </c>
      <c r="J94" s="23">
        <v>2561053</v>
      </c>
      <c r="K94" s="17">
        <v>121.159457</v>
      </c>
      <c r="L94" s="27">
        <v>23.151361999999999</v>
      </c>
      <c r="N94" t="str">
        <f>ROUND(表格3[[#This Row],[TWD97_X
]],0)&amp;ROUND(表格3[[#This Row],[TWD97_Y
]],0)</f>
        <v>2663282561053</v>
      </c>
    </row>
    <row r="95" spans="1:14" ht="16.2" customHeight="1">
      <c r="A95" s="17" t="s">
        <v>2090</v>
      </c>
      <c r="B95" s="18"/>
      <c r="C95" s="19" t="s">
        <v>1339</v>
      </c>
      <c r="D95" s="17" t="s">
        <v>1441</v>
      </c>
      <c r="E95" s="17" t="s">
        <v>1449</v>
      </c>
      <c r="F95" s="26">
        <v>9</v>
      </c>
      <c r="G95" s="21" t="s">
        <v>3700</v>
      </c>
      <c r="H95" s="17" t="s">
        <v>1458</v>
      </c>
      <c r="I95" s="23">
        <v>266005</v>
      </c>
      <c r="J95" s="23">
        <v>2561022</v>
      </c>
      <c r="K95" s="17">
        <v>121.156302</v>
      </c>
      <c r="L95" s="27">
        <v>23.151084999999998</v>
      </c>
      <c r="N95" t="str">
        <f>ROUND(表格3[[#This Row],[TWD97_X
]],0)&amp;ROUND(表格3[[#This Row],[TWD97_Y
]],0)</f>
        <v>2660052561022</v>
      </c>
    </row>
    <row r="96" spans="1:14" ht="16.2" customHeight="1">
      <c r="A96" s="17" t="s">
        <v>2090</v>
      </c>
      <c r="B96" s="18"/>
      <c r="C96" s="19" t="s">
        <v>1339</v>
      </c>
      <c r="D96" s="17" t="s">
        <v>1441</v>
      </c>
      <c r="E96" s="17" t="s">
        <v>1459</v>
      </c>
      <c r="F96" s="26">
        <v>1</v>
      </c>
      <c r="G96" s="21" t="s">
        <v>1460</v>
      </c>
      <c r="H96" s="17" t="s">
        <v>1461</v>
      </c>
      <c r="I96" s="23">
        <v>253299</v>
      </c>
      <c r="J96" s="23">
        <v>2567427</v>
      </c>
      <c r="K96" s="17">
        <v>121.032231</v>
      </c>
      <c r="L96" s="27">
        <v>23.209</v>
      </c>
      <c r="N96" t="str">
        <f>ROUND(表格3[[#This Row],[TWD97_X
]],0)&amp;ROUND(表格3[[#This Row],[TWD97_Y
]],0)</f>
        <v>2532992567427</v>
      </c>
    </row>
    <row r="97" spans="1:14" ht="16.2" customHeight="1">
      <c r="A97" s="17" t="s">
        <v>2090</v>
      </c>
      <c r="B97" s="18"/>
      <c r="C97" s="19" t="s">
        <v>1339</v>
      </c>
      <c r="D97" s="17" t="s">
        <v>1441</v>
      </c>
      <c r="E97" s="17" t="s">
        <v>1459</v>
      </c>
      <c r="F97" s="26">
        <v>2</v>
      </c>
      <c r="G97" s="21" t="s">
        <v>1460</v>
      </c>
      <c r="H97" s="17" t="s">
        <v>1462</v>
      </c>
      <c r="I97" s="23">
        <v>253040</v>
      </c>
      <c r="J97" s="23">
        <v>2567430</v>
      </c>
      <c r="K97" s="17">
        <v>121.029701</v>
      </c>
      <c r="L97" s="27">
        <v>23.209028</v>
      </c>
      <c r="N97" t="str">
        <f>ROUND(表格3[[#This Row],[TWD97_X
]],0)&amp;ROUND(表格3[[#This Row],[TWD97_Y
]],0)</f>
        <v>2530402567430</v>
      </c>
    </row>
    <row r="98" spans="1:14" ht="16.2" customHeight="1">
      <c r="A98" s="17" t="s">
        <v>2090</v>
      </c>
      <c r="B98" s="18"/>
      <c r="C98" s="19" t="s">
        <v>1339</v>
      </c>
      <c r="D98" s="17" t="s">
        <v>1441</v>
      </c>
      <c r="E98" s="17" t="s">
        <v>1459</v>
      </c>
      <c r="F98" s="26">
        <v>3</v>
      </c>
      <c r="G98" s="21" t="s">
        <v>1460</v>
      </c>
      <c r="H98" s="17" t="s">
        <v>1463</v>
      </c>
      <c r="I98" s="23">
        <v>252801</v>
      </c>
      <c r="J98" s="23">
        <v>2567630</v>
      </c>
      <c r="K98" s="17">
        <v>121.027366</v>
      </c>
      <c r="L98" s="27">
        <v>23.210833999999998</v>
      </c>
      <c r="N98" t="str">
        <f>ROUND(表格3[[#This Row],[TWD97_X
]],0)&amp;ROUND(表格3[[#This Row],[TWD97_Y
]],0)</f>
        <v>2528012567630</v>
      </c>
    </row>
    <row r="99" spans="1:14" ht="16.2" customHeight="1">
      <c r="A99" s="17" t="s">
        <v>2090</v>
      </c>
      <c r="B99" s="18"/>
      <c r="C99" s="19" t="s">
        <v>1339</v>
      </c>
      <c r="D99" s="17" t="s">
        <v>1441</v>
      </c>
      <c r="E99" s="17" t="s">
        <v>1459</v>
      </c>
      <c r="F99" s="26">
        <v>4</v>
      </c>
      <c r="G99" s="21" t="s">
        <v>1460</v>
      </c>
      <c r="H99" s="17" t="s">
        <v>1464</v>
      </c>
      <c r="I99" s="23">
        <v>252406</v>
      </c>
      <c r="J99" s="23">
        <v>2567696</v>
      </c>
      <c r="K99" s="17">
        <v>121.023507</v>
      </c>
      <c r="L99" s="27">
        <v>23.211431000000001</v>
      </c>
      <c r="N99" t="str">
        <f>ROUND(表格3[[#This Row],[TWD97_X
]],0)&amp;ROUND(表格3[[#This Row],[TWD97_Y
]],0)</f>
        <v>2524062567696</v>
      </c>
    </row>
    <row r="100" spans="1:14" ht="16.2" customHeight="1">
      <c r="A100" s="17" t="s">
        <v>2090</v>
      </c>
      <c r="B100" s="18"/>
      <c r="C100" s="19" t="s">
        <v>1339</v>
      </c>
      <c r="D100" s="17" t="s">
        <v>1441</v>
      </c>
      <c r="E100" s="17" t="s">
        <v>1459</v>
      </c>
      <c r="F100" s="26">
        <v>5</v>
      </c>
      <c r="G100" s="21" t="s">
        <v>1460</v>
      </c>
      <c r="H100" s="17" t="s">
        <v>1465</v>
      </c>
      <c r="I100" s="23">
        <v>252219</v>
      </c>
      <c r="J100" s="23">
        <v>2567936</v>
      </c>
      <c r="K100" s="17">
        <v>121.02168</v>
      </c>
      <c r="L100" s="27">
        <v>23.213598999999999</v>
      </c>
      <c r="N100" t="str">
        <f>ROUND(表格3[[#This Row],[TWD97_X
]],0)&amp;ROUND(表格3[[#This Row],[TWD97_Y
]],0)</f>
        <v>2522192567936</v>
      </c>
    </row>
    <row r="101" spans="1:14" ht="16.2" customHeight="1">
      <c r="A101" s="17" t="s">
        <v>2090</v>
      </c>
      <c r="B101" s="18"/>
      <c r="C101" s="19" t="s">
        <v>1339</v>
      </c>
      <c r="D101" s="17" t="s">
        <v>1441</v>
      </c>
      <c r="E101" s="17" t="s">
        <v>1459</v>
      </c>
      <c r="F101" s="26">
        <v>6</v>
      </c>
      <c r="G101" s="21" t="s">
        <v>1460</v>
      </c>
      <c r="H101" s="17" t="s">
        <v>1466</v>
      </c>
      <c r="I101" s="23">
        <v>252018</v>
      </c>
      <c r="J101" s="23">
        <v>2568232</v>
      </c>
      <c r="K101" s="17">
        <v>121.019717</v>
      </c>
      <c r="L101" s="27">
        <v>23.216272</v>
      </c>
      <c r="N101" t="str">
        <f>ROUND(表格3[[#This Row],[TWD97_X
]],0)&amp;ROUND(表格3[[#This Row],[TWD97_Y
]],0)</f>
        <v>2520182568232</v>
      </c>
    </row>
    <row r="102" spans="1:14" ht="16.2" customHeight="1">
      <c r="A102" s="17" t="s">
        <v>2090</v>
      </c>
      <c r="B102" s="18"/>
      <c r="C102" s="19" t="s">
        <v>1339</v>
      </c>
      <c r="D102" s="17" t="s">
        <v>1441</v>
      </c>
      <c r="E102" s="17" t="s">
        <v>3701</v>
      </c>
      <c r="F102" s="26">
        <v>1</v>
      </c>
      <c r="G102" s="21" t="s">
        <v>1467</v>
      </c>
      <c r="H102" s="17" t="s">
        <v>1468</v>
      </c>
      <c r="I102" s="23">
        <v>253829</v>
      </c>
      <c r="J102" s="23">
        <v>2560379</v>
      </c>
      <c r="K102" s="17">
        <v>121.037392</v>
      </c>
      <c r="L102" s="27">
        <v>23.145351999999999</v>
      </c>
      <c r="N102" t="str">
        <f>ROUND(表格3[[#This Row],[TWD97_X
]],0)&amp;ROUND(表格3[[#This Row],[TWD97_Y
]],0)</f>
        <v>2538292560379</v>
      </c>
    </row>
    <row r="103" spans="1:14" ht="16.2" customHeight="1">
      <c r="A103" s="17" t="s">
        <v>2090</v>
      </c>
      <c r="B103" s="18"/>
      <c r="C103" s="19" t="s">
        <v>1339</v>
      </c>
      <c r="D103" s="17" t="s">
        <v>1441</v>
      </c>
      <c r="E103" s="17" t="s">
        <v>3701</v>
      </c>
      <c r="F103" s="26">
        <v>2</v>
      </c>
      <c r="G103" s="21" t="s">
        <v>1467</v>
      </c>
      <c r="H103" s="17" t="s">
        <v>1469</v>
      </c>
      <c r="I103" s="23">
        <v>254996</v>
      </c>
      <c r="J103" s="23">
        <v>2559821</v>
      </c>
      <c r="K103" s="17">
        <v>121.04878600000001</v>
      </c>
      <c r="L103" s="27">
        <v>23.140309999999999</v>
      </c>
      <c r="N103" t="str">
        <f>ROUND(表格3[[#This Row],[TWD97_X
]],0)&amp;ROUND(表格3[[#This Row],[TWD97_Y
]],0)</f>
        <v>2549962559821</v>
      </c>
    </row>
    <row r="104" spans="1:14" ht="16.2" customHeight="1">
      <c r="A104" s="17" t="s">
        <v>2090</v>
      </c>
      <c r="B104" s="18"/>
      <c r="C104" s="19" t="s">
        <v>1339</v>
      </c>
      <c r="D104" s="17" t="s">
        <v>1441</v>
      </c>
      <c r="E104" s="17" t="s">
        <v>3701</v>
      </c>
      <c r="F104" s="26">
        <v>3</v>
      </c>
      <c r="G104" s="21" t="s">
        <v>1467</v>
      </c>
      <c r="H104" s="17" t="s">
        <v>1470</v>
      </c>
      <c r="I104" s="23">
        <v>254243</v>
      </c>
      <c r="J104" s="23">
        <v>2560054</v>
      </c>
      <c r="K104" s="17">
        <v>121.041434</v>
      </c>
      <c r="L104" s="27">
        <v>23.142416000000001</v>
      </c>
      <c r="N104" t="str">
        <f>ROUND(表格3[[#This Row],[TWD97_X
]],0)&amp;ROUND(表格3[[#This Row],[TWD97_Y
]],0)</f>
        <v>2542432560054</v>
      </c>
    </row>
    <row r="105" spans="1:14" ht="16.2" customHeight="1">
      <c r="A105" s="17" t="s">
        <v>2090</v>
      </c>
      <c r="B105" s="18"/>
      <c r="C105" s="19" t="s">
        <v>1339</v>
      </c>
      <c r="D105" s="17" t="s">
        <v>1441</v>
      </c>
      <c r="E105" s="17" t="s">
        <v>3701</v>
      </c>
      <c r="F105" s="26">
        <v>4</v>
      </c>
      <c r="G105" s="21" t="s">
        <v>1467</v>
      </c>
      <c r="H105" s="17" t="s">
        <v>1471</v>
      </c>
      <c r="I105" s="23">
        <v>253781</v>
      </c>
      <c r="J105" s="23">
        <v>2559997</v>
      </c>
      <c r="K105" s="17">
        <v>121.036922</v>
      </c>
      <c r="L105" s="27">
        <v>23.141902000000002</v>
      </c>
      <c r="N105" t="str">
        <f>ROUND(表格3[[#This Row],[TWD97_X
]],0)&amp;ROUND(表格3[[#This Row],[TWD97_Y
]],0)</f>
        <v>2537812559997</v>
      </c>
    </row>
    <row r="106" spans="1:14" ht="16.2" customHeight="1">
      <c r="A106" s="17" t="s">
        <v>2090</v>
      </c>
      <c r="B106" s="18"/>
      <c r="C106" s="19" t="s">
        <v>1339</v>
      </c>
      <c r="D106" s="17" t="s">
        <v>1441</v>
      </c>
      <c r="E106" s="17" t="s">
        <v>3701</v>
      </c>
      <c r="F106" s="26">
        <v>5</v>
      </c>
      <c r="G106" s="21" t="s">
        <v>1467</v>
      </c>
      <c r="H106" s="17" t="s">
        <v>1472</v>
      </c>
      <c r="I106" s="23">
        <v>253429</v>
      </c>
      <c r="J106" s="23">
        <v>2560172</v>
      </c>
      <c r="K106" s="17">
        <v>121.033485</v>
      </c>
      <c r="L106" s="27">
        <v>23.143483</v>
      </c>
      <c r="N106" t="str">
        <f>ROUND(表格3[[#This Row],[TWD97_X
]],0)&amp;ROUND(表格3[[#This Row],[TWD97_Y
]],0)</f>
        <v>2534292560172</v>
      </c>
    </row>
    <row r="107" spans="1:14" ht="16.2" customHeight="1">
      <c r="A107" s="17" t="s">
        <v>2090</v>
      </c>
      <c r="B107" s="18"/>
      <c r="C107" s="19" t="s">
        <v>1339</v>
      </c>
      <c r="D107" s="17" t="s">
        <v>1441</v>
      </c>
      <c r="E107" s="17" t="s">
        <v>3701</v>
      </c>
      <c r="F107" s="26">
        <v>6</v>
      </c>
      <c r="G107" s="21" t="s">
        <v>1467</v>
      </c>
      <c r="H107" s="17" t="s">
        <v>1473</v>
      </c>
      <c r="I107" s="23">
        <v>253225</v>
      </c>
      <c r="J107" s="23">
        <v>2560543</v>
      </c>
      <c r="K107" s="17">
        <v>121.031494</v>
      </c>
      <c r="L107" s="27">
        <v>23.146833999999998</v>
      </c>
      <c r="N107" t="str">
        <f>ROUND(表格3[[#This Row],[TWD97_X
]],0)&amp;ROUND(表格3[[#This Row],[TWD97_Y
]],0)</f>
        <v>2532252560543</v>
      </c>
    </row>
    <row r="108" spans="1:14" ht="16.2" customHeight="1">
      <c r="A108" s="17" t="s">
        <v>2090</v>
      </c>
      <c r="B108" s="18"/>
      <c r="C108" s="19" t="s">
        <v>1339</v>
      </c>
      <c r="D108" s="17" t="s">
        <v>1441</v>
      </c>
      <c r="E108" s="17" t="s">
        <v>3701</v>
      </c>
      <c r="F108" s="26">
        <v>7</v>
      </c>
      <c r="G108" s="21" t="s">
        <v>1467</v>
      </c>
      <c r="H108" s="17" t="s">
        <v>1474</v>
      </c>
      <c r="I108" s="23">
        <v>253041</v>
      </c>
      <c r="J108" s="23">
        <v>2560852</v>
      </c>
      <c r="K108" s="17">
        <v>121.029698</v>
      </c>
      <c r="L108" s="27">
        <v>23.149625</v>
      </c>
      <c r="N108" t="str">
        <f>ROUND(表格3[[#This Row],[TWD97_X
]],0)&amp;ROUND(表格3[[#This Row],[TWD97_Y
]],0)</f>
        <v>2530412560852</v>
      </c>
    </row>
    <row r="109" spans="1:14" ht="16.2" customHeight="1">
      <c r="A109" s="17" t="s">
        <v>2090</v>
      </c>
      <c r="B109" s="18"/>
      <c r="C109" s="19" t="s">
        <v>1339</v>
      </c>
      <c r="D109" s="17" t="s">
        <v>1441</v>
      </c>
      <c r="E109" s="17" t="s">
        <v>1475</v>
      </c>
      <c r="F109" s="26">
        <v>1</v>
      </c>
      <c r="G109" s="21" t="s">
        <v>3702</v>
      </c>
      <c r="H109" s="17" t="s">
        <v>1476</v>
      </c>
      <c r="I109" s="23">
        <v>262006</v>
      </c>
      <c r="J109" s="23">
        <v>2558715</v>
      </c>
      <c r="K109" s="17">
        <v>121.11723000000001</v>
      </c>
      <c r="L109" s="27">
        <v>23.130286000000002</v>
      </c>
      <c r="N109" t="str">
        <f>ROUND(表格3[[#This Row],[TWD97_X
]],0)&amp;ROUND(表格3[[#This Row],[TWD97_Y
]],0)</f>
        <v>2620062558715</v>
      </c>
    </row>
    <row r="110" spans="1:14" ht="16.2" customHeight="1">
      <c r="A110" s="17" t="s">
        <v>2090</v>
      </c>
      <c r="B110" s="18"/>
      <c r="C110" s="19" t="s">
        <v>1339</v>
      </c>
      <c r="D110" s="17" t="s">
        <v>1441</v>
      </c>
      <c r="E110" s="17" t="s">
        <v>1475</v>
      </c>
      <c r="F110" s="26">
        <v>2</v>
      </c>
      <c r="G110" s="21" t="s">
        <v>3702</v>
      </c>
      <c r="H110" s="17" t="s">
        <v>1477</v>
      </c>
      <c r="I110" s="23">
        <v>262063</v>
      </c>
      <c r="J110" s="23">
        <v>2558909</v>
      </c>
      <c r="K110" s="17">
        <v>121.117789</v>
      </c>
      <c r="L110" s="27">
        <v>23.132037</v>
      </c>
      <c r="N110" t="str">
        <f>ROUND(表格3[[#This Row],[TWD97_X
]],0)&amp;ROUND(表格3[[#This Row],[TWD97_Y
]],0)</f>
        <v>2620632558909</v>
      </c>
    </row>
    <row r="111" spans="1:14" ht="16.2" customHeight="1">
      <c r="A111" s="17" t="s">
        <v>2090</v>
      </c>
      <c r="B111" s="18"/>
      <c r="C111" s="19" t="s">
        <v>1339</v>
      </c>
      <c r="D111" s="17" t="s">
        <v>1441</v>
      </c>
      <c r="E111" s="17" t="s">
        <v>1475</v>
      </c>
      <c r="F111" s="26">
        <v>3</v>
      </c>
      <c r="G111" s="21" t="s">
        <v>3702</v>
      </c>
      <c r="H111" s="17" t="s">
        <v>1478</v>
      </c>
      <c r="I111" s="23">
        <v>262085</v>
      </c>
      <c r="J111" s="23">
        <v>2559212</v>
      </c>
      <c r="K111" s="17">
        <v>121.11800599999999</v>
      </c>
      <c r="L111" s="27">
        <v>23.134772999999999</v>
      </c>
      <c r="N111" t="str">
        <f>ROUND(表格3[[#This Row],[TWD97_X
]],0)&amp;ROUND(表格3[[#This Row],[TWD97_Y
]],0)</f>
        <v>2620852559212</v>
      </c>
    </row>
    <row r="112" spans="1:14" ht="16.2" customHeight="1">
      <c r="A112" s="17" t="s">
        <v>2090</v>
      </c>
      <c r="B112" s="18"/>
      <c r="C112" s="19" t="s">
        <v>1339</v>
      </c>
      <c r="D112" s="17" t="s">
        <v>1441</v>
      </c>
      <c r="E112" s="17" t="s">
        <v>1475</v>
      </c>
      <c r="F112" s="26">
        <v>4</v>
      </c>
      <c r="G112" s="21" t="s">
        <v>3702</v>
      </c>
      <c r="H112" s="17" t="s">
        <v>1479</v>
      </c>
      <c r="I112" s="23">
        <v>261291</v>
      </c>
      <c r="J112" s="23">
        <v>2559667</v>
      </c>
      <c r="K112" s="17">
        <v>121.11025600000001</v>
      </c>
      <c r="L112" s="27">
        <v>23.138888000000001</v>
      </c>
      <c r="N112" t="str">
        <f>ROUND(表格3[[#This Row],[TWD97_X
]],0)&amp;ROUND(表格3[[#This Row],[TWD97_Y
]],0)</f>
        <v>2612912559667</v>
      </c>
    </row>
    <row r="113" spans="1:14" ht="16.2" customHeight="1">
      <c r="A113" s="17" t="s">
        <v>2090</v>
      </c>
      <c r="B113" s="18"/>
      <c r="C113" s="19" t="s">
        <v>1339</v>
      </c>
      <c r="D113" s="17" t="s">
        <v>1441</v>
      </c>
      <c r="E113" s="17" t="s">
        <v>1475</v>
      </c>
      <c r="F113" s="26">
        <v>5</v>
      </c>
      <c r="G113" s="21" t="s">
        <v>3702</v>
      </c>
      <c r="H113" s="17" t="s">
        <v>1480</v>
      </c>
      <c r="I113" s="23">
        <v>260670</v>
      </c>
      <c r="J113" s="23">
        <v>2559616</v>
      </c>
      <c r="K113" s="17">
        <v>121.104192</v>
      </c>
      <c r="L113" s="27">
        <v>23.138432000000002</v>
      </c>
      <c r="N113" t="str">
        <f>ROUND(表格3[[#This Row],[TWD97_X
]],0)&amp;ROUND(表格3[[#This Row],[TWD97_Y
]],0)</f>
        <v>2606702559616</v>
      </c>
    </row>
    <row r="114" spans="1:14" ht="16.2" customHeight="1">
      <c r="A114" s="17" t="s">
        <v>2090</v>
      </c>
      <c r="B114" s="18"/>
      <c r="C114" s="19" t="s">
        <v>1339</v>
      </c>
      <c r="D114" s="17" t="s">
        <v>1441</v>
      </c>
      <c r="E114" s="17" t="s">
        <v>1475</v>
      </c>
      <c r="F114" s="26">
        <v>6</v>
      </c>
      <c r="G114" s="21" t="s">
        <v>3702</v>
      </c>
      <c r="H114" s="17" t="s">
        <v>1481</v>
      </c>
      <c r="I114" s="23">
        <v>260377</v>
      </c>
      <c r="J114" s="23">
        <v>2559934</v>
      </c>
      <c r="K114" s="17">
        <v>121.101333</v>
      </c>
      <c r="L114" s="27">
        <v>23.141304999999999</v>
      </c>
      <c r="N114" t="str">
        <f>ROUND(表格3[[#This Row],[TWD97_X
]],0)&amp;ROUND(表格3[[#This Row],[TWD97_Y
]],0)</f>
        <v>2603772559934</v>
      </c>
    </row>
    <row r="115" spans="1:14" ht="16.2" customHeight="1">
      <c r="A115" s="17" t="s">
        <v>2090</v>
      </c>
      <c r="B115" s="18"/>
      <c r="C115" s="19" t="s">
        <v>1339</v>
      </c>
      <c r="D115" s="17" t="s">
        <v>1441</v>
      </c>
      <c r="E115" s="17" t="s">
        <v>1475</v>
      </c>
      <c r="F115" s="26">
        <v>7</v>
      </c>
      <c r="G115" s="21" t="s">
        <v>3702</v>
      </c>
      <c r="H115" s="17" t="s">
        <v>1482</v>
      </c>
      <c r="I115" s="23">
        <v>259909</v>
      </c>
      <c r="J115" s="23">
        <v>2559953</v>
      </c>
      <c r="K115" s="17">
        <v>121.096763</v>
      </c>
      <c r="L115" s="27">
        <v>23.141480000000001</v>
      </c>
      <c r="N115" t="str">
        <f>ROUND(表格3[[#This Row],[TWD97_X
]],0)&amp;ROUND(表格3[[#This Row],[TWD97_Y
]],0)</f>
        <v>2599092559953</v>
      </c>
    </row>
    <row r="116" spans="1:14" ht="16.2" customHeight="1">
      <c r="A116" s="17" t="s">
        <v>2090</v>
      </c>
      <c r="B116" s="18"/>
      <c r="C116" s="19" t="s">
        <v>1339</v>
      </c>
      <c r="D116" s="17" t="s">
        <v>1441</v>
      </c>
      <c r="E116" s="17" t="s">
        <v>1475</v>
      </c>
      <c r="F116" s="26">
        <v>8</v>
      </c>
      <c r="G116" s="21" t="s">
        <v>3702</v>
      </c>
      <c r="H116" s="17" t="s">
        <v>1483</v>
      </c>
      <c r="I116" s="23">
        <v>259430</v>
      </c>
      <c r="J116" s="23">
        <v>2559876</v>
      </c>
      <c r="K116" s="17">
        <v>121.092085</v>
      </c>
      <c r="L116" s="27">
        <v>23.140787</v>
      </c>
      <c r="N116" t="str">
        <f>ROUND(表格3[[#This Row],[TWD97_X
]],0)&amp;ROUND(表格3[[#This Row],[TWD97_Y
]],0)</f>
        <v>2594302559876</v>
      </c>
    </row>
    <row r="117" spans="1:14" ht="16.2" customHeight="1">
      <c r="A117" s="17" t="s">
        <v>2090</v>
      </c>
      <c r="B117" s="18"/>
      <c r="C117" s="19" t="s">
        <v>1339</v>
      </c>
      <c r="D117" s="17" t="s">
        <v>1441</v>
      </c>
      <c r="E117" s="17" t="s">
        <v>3703</v>
      </c>
      <c r="F117" s="17">
        <v>1</v>
      </c>
      <c r="G117" s="21" t="s">
        <v>3704</v>
      </c>
      <c r="H117" s="17" t="s">
        <v>1484</v>
      </c>
      <c r="I117" s="23">
        <v>263826</v>
      </c>
      <c r="J117" s="23">
        <v>2551587</v>
      </c>
      <c r="K117" s="17">
        <v>121.13493699999999</v>
      </c>
      <c r="L117" s="27">
        <v>23.065901</v>
      </c>
      <c r="N117" t="str">
        <f>ROUND(表格3[[#This Row],[TWD97_X
]],0)&amp;ROUND(表格3[[#This Row],[TWD97_Y
]],0)</f>
        <v>2638262551587</v>
      </c>
    </row>
    <row r="118" spans="1:14" ht="16.2" customHeight="1">
      <c r="A118" s="17" t="s">
        <v>2090</v>
      </c>
      <c r="B118" s="18"/>
      <c r="C118" s="19" t="s">
        <v>1339</v>
      </c>
      <c r="D118" s="17" t="s">
        <v>1441</v>
      </c>
      <c r="E118" s="17" t="s">
        <v>3703</v>
      </c>
      <c r="F118" s="17">
        <v>2</v>
      </c>
      <c r="G118" s="21" t="s">
        <v>3704</v>
      </c>
      <c r="H118" s="17" t="s">
        <v>1485</v>
      </c>
      <c r="I118" s="23">
        <v>263910</v>
      </c>
      <c r="J118" s="23">
        <v>2551879</v>
      </c>
      <c r="K118" s="17">
        <v>121.13576</v>
      </c>
      <c r="L118" s="27">
        <v>23.068538</v>
      </c>
      <c r="N118" t="str">
        <f>ROUND(表格3[[#This Row],[TWD97_X
]],0)&amp;ROUND(表格3[[#This Row],[TWD97_Y
]],0)</f>
        <v>2639102551879</v>
      </c>
    </row>
    <row r="119" spans="1:14" ht="16.2" customHeight="1">
      <c r="A119" s="17" t="s">
        <v>2090</v>
      </c>
      <c r="B119" s="18"/>
      <c r="C119" s="19" t="s">
        <v>1339</v>
      </c>
      <c r="D119" s="17" t="s">
        <v>1441</v>
      </c>
      <c r="E119" s="17" t="s">
        <v>3703</v>
      </c>
      <c r="F119" s="17">
        <v>3</v>
      </c>
      <c r="G119" s="21" t="s">
        <v>3704</v>
      </c>
      <c r="H119" s="17" t="s">
        <v>1486</v>
      </c>
      <c r="I119" s="23">
        <v>263650</v>
      </c>
      <c r="J119" s="23">
        <v>2552110</v>
      </c>
      <c r="K119" s="17">
        <v>121.133224</v>
      </c>
      <c r="L119" s="27">
        <v>23.070626000000001</v>
      </c>
      <c r="N119" t="str">
        <f>ROUND(表格3[[#This Row],[TWD97_X
]],0)&amp;ROUND(表格3[[#This Row],[TWD97_Y
]],0)</f>
        <v>2636502552110</v>
      </c>
    </row>
    <row r="120" spans="1:14" ht="16.2" customHeight="1">
      <c r="A120" s="17" t="s">
        <v>2090</v>
      </c>
      <c r="B120" s="18"/>
      <c r="C120" s="19" t="s">
        <v>1339</v>
      </c>
      <c r="D120" s="17" t="s">
        <v>1441</v>
      </c>
      <c r="E120" s="17" t="s">
        <v>3703</v>
      </c>
      <c r="F120" s="17">
        <v>4</v>
      </c>
      <c r="G120" s="21" t="s">
        <v>3704</v>
      </c>
      <c r="H120" s="17" t="s">
        <v>1487</v>
      </c>
      <c r="I120" s="23">
        <v>263186</v>
      </c>
      <c r="J120" s="23">
        <v>2552580</v>
      </c>
      <c r="K120" s="17">
        <v>121.12869999999999</v>
      </c>
      <c r="L120" s="27">
        <v>23.074874000000001</v>
      </c>
      <c r="N120" t="str">
        <f>ROUND(表格3[[#This Row],[TWD97_X
]],0)&amp;ROUND(表格3[[#This Row],[TWD97_Y
]],0)</f>
        <v>2631862552580</v>
      </c>
    </row>
    <row r="121" spans="1:14" ht="16.2" customHeight="1">
      <c r="A121" s="17" t="s">
        <v>2090</v>
      </c>
      <c r="B121" s="18"/>
      <c r="C121" s="19" t="s">
        <v>1339</v>
      </c>
      <c r="D121" s="17" t="s">
        <v>1441</v>
      </c>
      <c r="E121" s="17" t="s">
        <v>3703</v>
      </c>
      <c r="F121" s="17">
        <v>5</v>
      </c>
      <c r="G121" s="21" t="s">
        <v>3704</v>
      </c>
      <c r="H121" s="17" t="s">
        <v>1488</v>
      </c>
      <c r="I121" s="23">
        <v>263222</v>
      </c>
      <c r="J121" s="23">
        <v>2553061</v>
      </c>
      <c r="K121" s="17">
        <v>121.12905499999999</v>
      </c>
      <c r="L121" s="27">
        <v>23.079218000000001</v>
      </c>
      <c r="N121" t="str">
        <f>ROUND(表格3[[#This Row],[TWD97_X
]],0)&amp;ROUND(表格3[[#This Row],[TWD97_Y
]],0)</f>
        <v>2632222553061</v>
      </c>
    </row>
    <row r="122" spans="1:14" ht="16.2" customHeight="1">
      <c r="A122" s="17" t="s">
        <v>2090</v>
      </c>
      <c r="B122" s="18"/>
      <c r="C122" s="19" t="s">
        <v>1339</v>
      </c>
      <c r="D122" s="17" t="s">
        <v>1441</v>
      </c>
      <c r="E122" s="17" t="s">
        <v>3703</v>
      </c>
      <c r="F122" s="17">
        <v>6</v>
      </c>
      <c r="G122" s="21" t="s">
        <v>3704</v>
      </c>
      <c r="H122" s="17" t="s">
        <v>1489</v>
      </c>
      <c r="I122" s="23">
        <v>263038</v>
      </c>
      <c r="J122" s="23">
        <v>2552911</v>
      </c>
      <c r="K122" s="17">
        <v>121.127258</v>
      </c>
      <c r="L122" s="27">
        <v>23.077864000000002</v>
      </c>
      <c r="N122" t="str">
        <f>ROUND(表格3[[#This Row],[TWD97_X
]],0)&amp;ROUND(表格3[[#This Row],[TWD97_Y
]],0)</f>
        <v>2630382552911</v>
      </c>
    </row>
    <row r="123" spans="1:14" ht="16.2" customHeight="1">
      <c r="A123" s="17" t="s">
        <v>2090</v>
      </c>
      <c r="B123" s="18"/>
      <c r="C123" s="19" t="s">
        <v>1339</v>
      </c>
      <c r="D123" s="17" t="s">
        <v>1441</v>
      </c>
      <c r="E123" s="17" t="s">
        <v>3703</v>
      </c>
      <c r="F123" s="17">
        <v>7</v>
      </c>
      <c r="G123" s="21" t="s">
        <v>3704</v>
      </c>
      <c r="H123" s="17" t="s">
        <v>1490</v>
      </c>
      <c r="I123" s="23">
        <v>262779</v>
      </c>
      <c r="J123" s="23">
        <v>2552649</v>
      </c>
      <c r="K123" s="17">
        <v>121.124728</v>
      </c>
      <c r="L123" s="27">
        <v>23.075500000000002</v>
      </c>
      <c r="N123" t="str">
        <f>ROUND(表格3[[#This Row],[TWD97_X
]],0)&amp;ROUND(表格3[[#This Row],[TWD97_Y
]],0)</f>
        <v>2627792552649</v>
      </c>
    </row>
    <row r="124" spans="1:14" ht="16.2" customHeight="1">
      <c r="A124" s="17" t="s">
        <v>2090</v>
      </c>
      <c r="B124" s="18"/>
      <c r="C124" s="19" t="s">
        <v>1339</v>
      </c>
      <c r="D124" s="17" t="s">
        <v>1441</v>
      </c>
      <c r="E124" s="17" t="s">
        <v>3703</v>
      </c>
      <c r="F124" s="17">
        <v>8</v>
      </c>
      <c r="G124" s="21" t="s">
        <v>3704</v>
      </c>
      <c r="H124" s="17" t="s">
        <v>1491</v>
      </c>
      <c r="I124" s="23">
        <v>262512</v>
      </c>
      <c r="J124" s="23">
        <v>2552282</v>
      </c>
      <c r="K124" s="17">
        <v>121.122119</v>
      </c>
      <c r="L124" s="27">
        <v>23.072188000000001</v>
      </c>
      <c r="N124" t="str">
        <f>ROUND(表格3[[#This Row],[TWD97_X
]],0)&amp;ROUND(表格3[[#This Row],[TWD97_Y
]],0)</f>
        <v>2625122552282</v>
      </c>
    </row>
    <row r="125" spans="1:14" ht="16.2" customHeight="1">
      <c r="A125" s="17" t="s">
        <v>2090</v>
      </c>
      <c r="B125" s="18"/>
      <c r="C125" s="19" t="s">
        <v>1339</v>
      </c>
      <c r="D125" s="17" t="s">
        <v>1441</v>
      </c>
      <c r="E125" s="17" t="s">
        <v>3703</v>
      </c>
      <c r="F125" s="17">
        <v>9</v>
      </c>
      <c r="G125" s="21" t="s">
        <v>3704</v>
      </c>
      <c r="H125" s="17" t="s">
        <v>1492</v>
      </c>
      <c r="I125" s="23">
        <v>262392</v>
      </c>
      <c r="J125" s="23">
        <v>2551934</v>
      </c>
      <c r="K125" s="17">
        <v>121.12094500000001</v>
      </c>
      <c r="L125" s="27">
        <v>23.069046</v>
      </c>
      <c r="N125" t="str">
        <f>ROUND(表格3[[#This Row],[TWD97_X
]],0)&amp;ROUND(表格3[[#This Row],[TWD97_Y
]],0)</f>
        <v>2623922551934</v>
      </c>
    </row>
    <row r="126" spans="1:14" ht="16.2" customHeight="1">
      <c r="A126" s="17" t="s">
        <v>2090</v>
      </c>
      <c r="B126" s="18"/>
      <c r="C126" s="19" t="s">
        <v>1339</v>
      </c>
      <c r="D126" s="17" t="s">
        <v>1441</v>
      </c>
      <c r="E126" s="17" t="s">
        <v>3705</v>
      </c>
      <c r="F126" s="17">
        <v>1</v>
      </c>
      <c r="G126" s="21" t="s">
        <v>3706</v>
      </c>
      <c r="H126" s="17" t="s">
        <v>1493</v>
      </c>
      <c r="I126" s="23">
        <v>260698</v>
      </c>
      <c r="J126" s="23">
        <v>2541212</v>
      </c>
      <c r="K126" s="17">
        <v>121.104337</v>
      </c>
      <c r="L126" s="27">
        <v>22.972231000000001</v>
      </c>
      <c r="N126" t="str">
        <f>ROUND(表格3[[#This Row],[TWD97_X
]],0)&amp;ROUND(表格3[[#This Row],[TWD97_Y
]],0)</f>
        <v>2606982541212</v>
      </c>
    </row>
    <row r="127" spans="1:14" ht="16.2" customHeight="1">
      <c r="A127" s="17" t="s">
        <v>2090</v>
      </c>
      <c r="B127" s="18"/>
      <c r="C127" s="19" t="s">
        <v>1339</v>
      </c>
      <c r="D127" s="17" t="s">
        <v>1441</v>
      </c>
      <c r="E127" s="17" t="s">
        <v>3705</v>
      </c>
      <c r="F127" s="17">
        <v>2</v>
      </c>
      <c r="G127" s="21" t="s">
        <v>3706</v>
      </c>
      <c r="H127" s="17" t="s">
        <v>1494</v>
      </c>
      <c r="I127" s="23">
        <v>260630</v>
      </c>
      <c r="J127" s="23">
        <v>2540868</v>
      </c>
      <c r="K127" s="17">
        <v>121.10367100000001</v>
      </c>
      <c r="L127" s="27">
        <v>22.969124999999998</v>
      </c>
      <c r="N127" t="str">
        <f>ROUND(表格3[[#This Row],[TWD97_X
]],0)&amp;ROUND(表格3[[#This Row],[TWD97_Y
]],0)</f>
        <v>2606302540868</v>
      </c>
    </row>
    <row r="128" spans="1:14" ht="16.2" customHeight="1">
      <c r="A128" s="17" t="s">
        <v>2090</v>
      </c>
      <c r="B128" s="18"/>
      <c r="C128" s="19" t="s">
        <v>1339</v>
      </c>
      <c r="D128" s="17" t="s">
        <v>1441</v>
      </c>
      <c r="E128" s="17" t="s">
        <v>3705</v>
      </c>
      <c r="F128" s="17">
        <v>3</v>
      </c>
      <c r="G128" s="21" t="s">
        <v>3706</v>
      </c>
      <c r="H128" s="17" t="s">
        <v>1495</v>
      </c>
      <c r="I128" s="23">
        <v>260445</v>
      </c>
      <c r="J128" s="23">
        <v>2540701</v>
      </c>
      <c r="K128" s="17">
        <v>121.101866</v>
      </c>
      <c r="L128" s="27">
        <v>22.967618000000002</v>
      </c>
      <c r="N128" t="str">
        <f>ROUND(表格3[[#This Row],[TWD97_X
]],0)&amp;ROUND(表格3[[#This Row],[TWD97_Y
]],0)</f>
        <v>2604452540701</v>
      </c>
    </row>
    <row r="129" spans="1:14" ht="16.2" customHeight="1">
      <c r="A129" s="17" t="s">
        <v>2090</v>
      </c>
      <c r="B129" s="18"/>
      <c r="C129" s="19" t="s">
        <v>1339</v>
      </c>
      <c r="D129" s="17" t="s">
        <v>1441</v>
      </c>
      <c r="E129" s="17" t="s">
        <v>3705</v>
      </c>
      <c r="F129" s="17">
        <v>4</v>
      </c>
      <c r="G129" s="21" t="s">
        <v>3706</v>
      </c>
      <c r="H129" s="17" t="s">
        <v>1496</v>
      </c>
      <c r="I129" s="23">
        <v>260111</v>
      </c>
      <c r="J129" s="23">
        <v>2540781</v>
      </c>
      <c r="K129" s="17">
        <v>121.098609</v>
      </c>
      <c r="L129" s="27">
        <v>22.968343000000001</v>
      </c>
      <c r="N129" t="str">
        <f>ROUND(表格3[[#This Row],[TWD97_X
]],0)&amp;ROUND(表格3[[#This Row],[TWD97_Y
]],0)</f>
        <v>2601112540781</v>
      </c>
    </row>
    <row r="130" spans="1:14" ht="16.2" customHeight="1">
      <c r="A130" s="17" t="s">
        <v>2090</v>
      </c>
      <c r="B130" s="18"/>
      <c r="C130" s="19" t="s">
        <v>1339</v>
      </c>
      <c r="D130" s="17" t="s">
        <v>1441</v>
      </c>
      <c r="E130" s="17" t="s">
        <v>3705</v>
      </c>
      <c r="F130" s="17">
        <v>5</v>
      </c>
      <c r="G130" s="21" t="s">
        <v>3706</v>
      </c>
      <c r="H130" s="17" t="s">
        <v>1497</v>
      </c>
      <c r="I130" s="23">
        <v>259523</v>
      </c>
      <c r="J130" s="23">
        <v>2540877</v>
      </c>
      <c r="K130" s="17">
        <v>121.09287500000001</v>
      </c>
      <c r="L130" s="27">
        <v>22.969213</v>
      </c>
      <c r="N130" t="str">
        <f>ROUND(表格3[[#This Row],[TWD97_X
]],0)&amp;ROUND(表格3[[#This Row],[TWD97_Y
]],0)</f>
        <v>2595232540877</v>
      </c>
    </row>
    <row r="131" spans="1:14" ht="16.2" customHeight="1">
      <c r="A131" s="17" t="s">
        <v>2090</v>
      </c>
      <c r="B131" s="18"/>
      <c r="C131" s="19" t="s">
        <v>1339</v>
      </c>
      <c r="D131" s="17" t="s">
        <v>1441</v>
      </c>
      <c r="E131" s="17" t="s">
        <v>3705</v>
      </c>
      <c r="F131" s="17">
        <v>6</v>
      </c>
      <c r="G131" s="21" t="s">
        <v>3706</v>
      </c>
      <c r="H131" s="17" t="s">
        <v>1498</v>
      </c>
      <c r="I131" s="23">
        <v>260022</v>
      </c>
      <c r="J131" s="23">
        <v>2541021</v>
      </c>
      <c r="K131" s="17">
        <v>121.09774299999999</v>
      </c>
      <c r="L131" s="27">
        <v>22.970510000000001</v>
      </c>
      <c r="N131" t="str">
        <f>ROUND(表格3[[#This Row],[TWD97_X
]],0)&amp;ROUND(表格3[[#This Row],[TWD97_Y
]],0)</f>
        <v>2600222541021</v>
      </c>
    </row>
    <row r="132" spans="1:14" ht="16.2" customHeight="1">
      <c r="A132" s="17" t="s">
        <v>2090</v>
      </c>
      <c r="B132" s="18"/>
      <c r="C132" s="19" t="s">
        <v>1339</v>
      </c>
      <c r="D132" s="17" t="s">
        <v>1441</v>
      </c>
      <c r="E132" s="17" t="s">
        <v>3705</v>
      </c>
      <c r="F132" s="17">
        <v>7</v>
      </c>
      <c r="G132" s="21" t="s">
        <v>3706</v>
      </c>
      <c r="H132" s="17" t="s">
        <v>1499</v>
      </c>
      <c r="I132" s="23">
        <v>259526</v>
      </c>
      <c r="J132" s="23">
        <v>2541199</v>
      </c>
      <c r="K132" s="17">
        <v>121.092906</v>
      </c>
      <c r="L132" s="27">
        <v>22.972121000000001</v>
      </c>
      <c r="N132" t="str">
        <f>ROUND(表格3[[#This Row],[TWD97_X
]],0)&amp;ROUND(表格3[[#This Row],[TWD97_Y
]],0)</f>
        <v>2595262541199</v>
      </c>
    </row>
    <row r="133" spans="1:14" ht="16.2" customHeight="1">
      <c r="A133" s="17" t="s">
        <v>2090</v>
      </c>
      <c r="B133" s="18"/>
      <c r="C133" s="19" t="s">
        <v>1339</v>
      </c>
      <c r="D133" s="17" t="s">
        <v>1441</v>
      </c>
      <c r="E133" s="17" t="s">
        <v>3705</v>
      </c>
      <c r="F133" s="17">
        <v>8</v>
      </c>
      <c r="G133" s="21" t="s">
        <v>3706</v>
      </c>
      <c r="H133" s="17" t="s">
        <v>1500</v>
      </c>
      <c r="I133" s="23">
        <v>259324</v>
      </c>
      <c r="J133" s="23">
        <v>2541245</v>
      </c>
      <c r="K133" s="17">
        <v>121.090937</v>
      </c>
      <c r="L133" s="27">
        <v>22.972536999999999</v>
      </c>
      <c r="N133" t="str">
        <f>ROUND(表格3[[#This Row],[TWD97_X
]],0)&amp;ROUND(表格3[[#This Row],[TWD97_Y
]],0)</f>
        <v>2593242541245</v>
      </c>
    </row>
    <row r="134" spans="1:14" ht="16.2" customHeight="1">
      <c r="A134" s="17" t="s">
        <v>2090</v>
      </c>
      <c r="B134" s="18"/>
      <c r="C134" s="19" t="s">
        <v>1339</v>
      </c>
      <c r="D134" s="17" t="s">
        <v>1441</v>
      </c>
      <c r="E134" s="17" t="s">
        <v>3705</v>
      </c>
      <c r="F134" s="17">
        <v>9</v>
      </c>
      <c r="G134" s="21" t="s">
        <v>3706</v>
      </c>
      <c r="H134" s="17" t="s">
        <v>1501</v>
      </c>
      <c r="I134" s="23">
        <v>259290</v>
      </c>
      <c r="J134" s="23">
        <v>2541485</v>
      </c>
      <c r="K134" s="17">
        <v>121.09060599999999</v>
      </c>
      <c r="L134" s="27">
        <v>22.974705</v>
      </c>
      <c r="N134" t="str">
        <f>ROUND(表格3[[#This Row],[TWD97_X
]],0)&amp;ROUND(表格3[[#This Row],[TWD97_Y
]],0)</f>
        <v>2592902541485</v>
      </c>
    </row>
    <row r="135" spans="1:14" ht="16.2" customHeight="1">
      <c r="A135" s="17" t="s">
        <v>2090</v>
      </c>
      <c r="B135" s="18"/>
      <c r="C135" s="19" t="s">
        <v>1339</v>
      </c>
      <c r="D135" s="17" t="s">
        <v>1441</v>
      </c>
      <c r="E135" s="17" t="s">
        <v>3707</v>
      </c>
      <c r="F135" s="17">
        <v>1</v>
      </c>
      <c r="G135" s="21" t="s">
        <v>3708</v>
      </c>
      <c r="H135" s="17" t="s">
        <v>1502</v>
      </c>
      <c r="I135" s="23">
        <v>260935</v>
      </c>
      <c r="J135" s="23">
        <v>2536440</v>
      </c>
      <c r="K135" s="17">
        <v>121.10661500000001</v>
      </c>
      <c r="L135" s="27">
        <v>22.929134999999999</v>
      </c>
      <c r="N135" t="str">
        <f>ROUND(表格3[[#This Row],[TWD97_X
]],0)&amp;ROUND(表格3[[#This Row],[TWD97_Y
]],0)</f>
        <v>2609352536440</v>
      </c>
    </row>
    <row r="136" spans="1:14" ht="16.2" customHeight="1">
      <c r="A136" s="17" t="s">
        <v>2090</v>
      </c>
      <c r="B136" s="18"/>
      <c r="C136" s="19" t="s">
        <v>1339</v>
      </c>
      <c r="D136" s="17" t="s">
        <v>1441</v>
      </c>
      <c r="E136" s="17" t="s">
        <v>3707</v>
      </c>
      <c r="F136" s="17">
        <v>2</v>
      </c>
      <c r="G136" s="21" t="s">
        <v>3708</v>
      </c>
      <c r="H136" s="17" t="s">
        <v>1503</v>
      </c>
      <c r="I136" s="23">
        <v>260716</v>
      </c>
      <c r="J136" s="23">
        <v>2536392</v>
      </c>
      <c r="K136" s="17">
        <v>121.104479</v>
      </c>
      <c r="L136" s="27">
        <v>22.928702999999999</v>
      </c>
      <c r="N136" t="str">
        <f>ROUND(表格3[[#This Row],[TWD97_X
]],0)&amp;ROUND(表格3[[#This Row],[TWD97_Y
]],0)</f>
        <v>2607162536392</v>
      </c>
    </row>
    <row r="137" spans="1:14" ht="16.2" customHeight="1">
      <c r="A137" s="17" t="s">
        <v>2090</v>
      </c>
      <c r="B137" s="18"/>
      <c r="C137" s="19" t="s">
        <v>1339</v>
      </c>
      <c r="D137" s="17" t="s">
        <v>1441</v>
      </c>
      <c r="E137" s="17" t="s">
        <v>3707</v>
      </c>
      <c r="F137" s="17">
        <v>3</v>
      </c>
      <c r="G137" s="21" t="s">
        <v>3708</v>
      </c>
      <c r="H137" s="17" t="s">
        <v>1504</v>
      </c>
      <c r="I137" s="23">
        <v>260509</v>
      </c>
      <c r="J137" s="23">
        <v>2536197</v>
      </c>
      <c r="K137" s="17">
        <v>121.102459</v>
      </c>
      <c r="L137" s="27">
        <v>22.926943000000001</v>
      </c>
      <c r="N137" t="str">
        <f>ROUND(表格3[[#This Row],[TWD97_X
]],0)&amp;ROUND(表格3[[#This Row],[TWD97_Y
]],0)</f>
        <v>2605092536197</v>
      </c>
    </row>
    <row r="138" spans="1:14" ht="16.2" customHeight="1">
      <c r="A138" s="17" t="s">
        <v>2090</v>
      </c>
      <c r="B138" s="18"/>
      <c r="C138" s="19" t="s">
        <v>1339</v>
      </c>
      <c r="D138" s="17" t="s">
        <v>1441</v>
      </c>
      <c r="E138" s="17" t="s">
        <v>3707</v>
      </c>
      <c r="F138" s="17">
        <v>4</v>
      </c>
      <c r="G138" s="21" t="s">
        <v>3708</v>
      </c>
      <c r="H138" s="17" t="s">
        <v>1505</v>
      </c>
      <c r="I138" s="23">
        <v>260376</v>
      </c>
      <c r="J138" s="23">
        <v>2536318</v>
      </c>
      <c r="K138" s="17">
        <v>121.101164</v>
      </c>
      <c r="L138" s="27">
        <v>22.928037</v>
      </c>
      <c r="N138" t="str">
        <f>ROUND(表格3[[#This Row],[TWD97_X
]],0)&amp;ROUND(表格3[[#This Row],[TWD97_Y
]],0)</f>
        <v>2603762536318</v>
      </c>
    </row>
    <row r="139" spans="1:14" ht="16.2" customHeight="1">
      <c r="A139" s="17" t="s">
        <v>2090</v>
      </c>
      <c r="B139" s="18"/>
      <c r="C139" s="19" t="s">
        <v>1339</v>
      </c>
      <c r="D139" s="17" t="s">
        <v>1441</v>
      </c>
      <c r="E139" s="17" t="s">
        <v>3707</v>
      </c>
      <c r="F139" s="17">
        <v>5</v>
      </c>
      <c r="G139" s="21" t="s">
        <v>3708</v>
      </c>
      <c r="H139" s="17" t="s">
        <v>1506</v>
      </c>
      <c r="I139" s="23">
        <v>260115</v>
      </c>
      <c r="J139" s="23">
        <v>2536313</v>
      </c>
      <c r="K139" s="17">
        <v>121.098619</v>
      </c>
      <c r="L139" s="27">
        <v>22.927993000000001</v>
      </c>
      <c r="N139" t="str">
        <f>ROUND(表格3[[#This Row],[TWD97_X
]],0)&amp;ROUND(表格3[[#This Row],[TWD97_Y
]],0)</f>
        <v>2601152536313</v>
      </c>
    </row>
    <row r="140" spans="1:14" ht="16.2" customHeight="1">
      <c r="A140" s="17" t="s">
        <v>2090</v>
      </c>
      <c r="B140" s="18"/>
      <c r="C140" s="19" t="s">
        <v>1339</v>
      </c>
      <c r="D140" s="17" t="s">
        <v>1441</v>
      </c>
      <c r="E140" s="17" t="s">
        <v>3707</v>
      </c>
      <c r="F140" s="17">
        <v>6</v>
      </c>
      <c r="G140" s="21" t="s">
        <v>3708</v>
      </c>
      <c r="H140" s="17" t="s">
        <v>1507</v>
      </c>
      <c r="I140" s="23">
        <v>260090</v>
      </c>
      <c r="J140" s="23">
        <v>2536566</v>
      </c>
      <c r="K140" s="17">
        <v>121.098377</v>
      </c>
      <c r="L140" s="27">
        <v>22.930278000000001</v>
      </c>
      <c r="N140" t="str">
        <f>ROUND(表格3[[#This Row],[TWD97_X
]],0)&amp;ROUND(表格3[[#This Row],[TWD97_Y
]],0)</f>
        <v>2600902536566</v>
      </c>
    </row>
    <row r="141" spans="1:14" ht="16.2" customHeight="1">
      <c r="A141" s="17" t="s">
        <v>2090</v>
      </c>
      <c r="B141" s="18"/>
      <c r="C141" s="19" t="s">
        <v>1339</v>
      </c>
      <c r="D141" s="17" t="s">
        <v>1441</v>
      </c>
      <c r="E141" s="17" t="s">
        <v>3707</v>
      </c>
      <c r="F141" s="17">
        <v>7</v>
      </c>
      <c r="G141" s="21" t="s">
        <v>3708</v>
      </c>
      <c r="H141" s="17" t="s">
        <v>1508</v>
      </c>
      <c r="I141" s="23">
        <v>259735</v>
      </c>
      <c r="J141" s="23">
        <v>2536771</v>
      </c>
      <c r="K141" s="17">
        <v>121.094917</v>
      </c>
      <c r="L141" s="27">
        <v>22.932130999999998</v>
      </c>
      <c r="N141" t="str">
        <f>ROUND(表格3[[#This Row],[TWD97_X
]],0)&amp;ROUND(表格3[[#This Row],[TWD97_Y
]],0)</f>
        <v>2597352536771</v>
      </c>
    </row>
    <row r="142" spans="1:14" ht="16.2" customHeight="1">
      <c r="A142" s="17" t="s">
        <v>2090</v>
      </c>
      <c r="B142" s="18"/>
      <c r="C142" s="19" t="s">
        <v>1339</v>
      </c>
      <c r="D142" s="17" t="s">
        <v>1441</v>
      </c>
      <c r="E142" s="17" t="s">
        <v>3709</v>
      </c>
      <c r="F142" s="17">
        <v>1</v>
      </c>
      <c r="G142" s="21" t="s">
        <v>1509</v>
      </c>
      <c r="H142" s="17" t="s">
        <v>1510</v>
      </c>
      <c r="I142" s="23">
        <v>253956</v>
      </c>
      <c r="J142" s="23">
        <v>2530024</v>
      </c>
      <c r="K142" s="17">
        <v>121.038554</v>
      </c>
      <c r="L142" s="27">
        <v>22.871224000000002</v>
      </c>
      <c r="N142" t="str">
        <f>ROUND(表格3[[#This Row],[TWD97_X
]],0)&amp;ROUND(表格3[[#This Row],[TWD97_Y
]],0)</f>
        <v>2539562530024</v>
      </c>
    </row>
    <row r="143" spans="1:14" ht="16.2" customHeight="1">
      <c r="A143" s="17" t="s">
        <v>2090</v>
      </c>
      <c r="B143" s="18"/>
      <c r="C143" s="19" t="s">
        <v>1339</v>
      </c>
      <c r="D143" s="17" t="s">
        <v>1441</v>
      </c>
      <c r="E143" s="17" t="s">
        <v>3709</v>
      </c>
      <c r="F143" s="17">
        <v>2</v>
      </c>
      <c r="G143" s="21" t="s">
        <v>1509</v>
      </c>
      <c r="H143" s="17" t="s">
        <v>1511</v>
      </c>
      <c r="I143" s="23">
        <v>253708</v>
      </c>
      <c r="J143" s="23">
        <v>2530359</v>
      </c>
      <c r="K143" s="17">
        <v>121.03613799999999</v>
      </c>
      <c r="L143" s="27">
        <v>22.87425</v>
      </c>
      <c r="N143" t="str">
        <f>ROUND(表格3[[#This Row],[TWD97_X
]],0)&amp;ROUND(表格3[[#This Row],[TWD97_Y
]],0)</f>
        <v>2537082530359</v>
      </c>
    </row>
    <row r="144" spans="1:14" ht="16.2" customHeight="1">
      <c r="A144" s="17" t="s">
        <v>2090</v>
      </c>
      <c r="B144" s="18"/>
      <c r="C144" s="19" t="s">
        <v>1339</v>
      </c>
      <c r="D144" s="17" t="s">
        <v>1441</v>
      </c>
      <c r="E144" s="17" t="s">
        <v>3709</v>
      </c>
      <c r="F144" s="17">
        <v>3</v>
      </c>
      <c r="G144" s="21" t="s">
        <v>1509</v>
      </c>
      <c r="H144" s="17" t="s">
        <v>1512</v>
      </c>
      <c r="I144" s="23">
        <v>253568</v>
      </c>
      <c r="J144" s="23">
        <v>2530206</v>
      </c>
      <c r="K144" s="17">
        <v>121.034773</v>
      </c>
      <c r="L144" s="27">
        <v>22.872868</v>
      </c>
      <c r="N144" t="str">
        <f>ROUND(表格3[[#This Row],[TWD97_X
]],0)&amp;ROUND(表格3[[#This Row],[TWD97_Y
]],0)</f>
        <v>2535682530206</v>
      </c>
    </row>
    <row r="145" spans="1:14" ht="16.2" customHeight="1">
      <c r="A145" s="17" t="s">
        <v>2090</v>
      </c>
      <c r="B145" s="18"/>
      <c r="C145" s="19" t="s">
        <v>1339</v>
      </c>
      <c r="D145" s="17" t="s">
        <v>1441</v>
      </c>
      <c r="E145" s="17" t="s">
        <v>3709</v>
      </c>
      <c r="F145" s="17">
        <v>4</v>
      </c>
      <c r="G145" s="21" t="s">
        <v>1509</v>
      </c>
      <c r="H145" s="17" t="s">
        <v>1513</v>
      </c>
      <c r="I145" s="23">
        <v>253309</v>
      </c>
      <c r="J145" s="23">
        <v>2530140</v>
      </c>
      <c r="K145" s="17">
        <v>121.03224899999999</v>
      </c>
      <c r="L145" s="27">
        <v>22.872273</v>
      </c>
      <c r="N145" t="str">
        <f>ROUND(表格3[[#This Row],[TWD97_X
]],0)&amp;ROUND(表格3[[#This Row],[TWD97_Y
]],0)</f>
        <v>2533092530140</v>
      </c>
    </row>
    <row r="146" spans="1:14" ht="16.2" customHeight="1">
      <c r="A146" s="17" t="s">
        <v>2090</v>
      </c>
      <c r="B146" s="18"/>
      <c r="C146" s="19" t="s">
        <v>1339</v>
      </c>
      <c r="D146" s="17" t="s">
        <v>1441</v>
      </c>
      <c r="E146" s="17" t="s">
        <v>3709</v>
      </c>
      <c r="F146" s="17">
        <v>5</v>
      </c>
      <c r="G146" s="21" t="s">
        <v>1509</v>
      </c>
      <c r="H146" s="17" t="s">
        <v>1514</v>
      </c>
      <c r="I146" s="23">
        <v>253115</v>
      </c>
      <c r="J146" s="23">
        <v>2530061</v>
      </c>
      <c r="K146" s="17">
        <v>121.03035800000001</v>
      </c>
      <c r="L146" s="27">
        <v>22.871559999999999</v>
      </c>
      <c r="N146" t="str">
        <f>ROUND(表格3[[#This Row],[TWD97_X
]],0)&amp;ROUND(表格3[[#This Row],[TWD97_Y
]],0)</f>
        <v>2531152530061</v>
      </c>
    </row>
    <row r="147" spans="1:14" ht="16.2" customHeight="1">
      <c r="A147" s="17" t="s">
        <v>2090</v>
      </c>
      <c r="B147" s="18"/>
      <c r="C147" s="19" t="s">
        <v>1339</v>
      </c>
      <c r="D147" s="17" t="s">
        <v>1441</v>
      </c>
      <c r="E147" s="17" t="s">
        <v>3709</v>
      </c>
      <c r="F147" s="17">
        <v>6</v>
      </c>
      <c r="G147" s="21" t="s">
        <v>1509</v>
      </c>
      <c r="H147" s="17" t="s">
        <v>1515</v>
      </c>
      <c r="I147" s="23">
        <v>252887</v>
      </c>
      <c r="J147" s="23">
        <v>2530120</v>
      </c>
      <c r="K147" s="17">
        <v>121.028136</v>
      </c>
      <c r="L147" s="27">
        <v>22.872093</v>
      </c>
      <c r="N147" t="str">
        <f>ROUND(表格3[[#This Row],[TWD97_X
]],0)&amp;ROUND(表格3[[#This Row],[TWD97_Y
]],0)</f>
        <v>2528872530120</v>
      </c>
    </row>
    <row r="148" spans="1:14" ht="16.2" customHeight="1">
      <c r="A148" s="17" t="s">
        <v>2090</v>
      </c>
      <c r="B148" s="18"/>
      <c r="C148" s="19" t="s">
        <v>1339</v>
      </c>
      <c r="D148" s="17" t="s">
        <v>1441</v>
      </c>
      <c r="E148" s="17" t="s">
        <v>1516</v>
      </c>
      <c r="F148" s="17">
        <v>1</v>
      </c>
      <c r="G148" s="21" t="s">
        <v>3710</v>
      </c>
      <c r="H148" s="17" t="s">
        <v>1517</v>
      </c>
      <c r="I148" s="23">
        <v>263303</v>
      </c>
      <c r="J148" s="23">
        <v>2534654</v>
      </c>
      <c r="K148" s="17">
        <v>121.129687</v>
      </c>
      <c r="L148" s="27">
        <v>22.912987999999999</v>
      </c>
      <c r="N148" t="str">
        <f>ROUND(表格3[[#This Row],[TWD97_X
]],0)&amp;ROUND(表格3[[#This Row],[TWD97_Y
]],0)</f>
        <v>2633032534654</v>
      </c>
    </row>
    <row r="149" spans="1:14" ht="16.2" customHeight="1">
      <c r="A149" s="17" t="s">
        <v>2090</v>
      </c>
      <c r="B149" s="18"/>
      <c r="C149" s="19" t="s">
        <v>1339</v>
      </c>
      <c r="D149" s="17" t="s">
        <v>1441</v>
      </c>
      <c r="E149" s="17" t="s">
        <v>1516</v>
      </c>
      <c r="F149" s="17">
        <v>2</v>
      </c>
      <c r="G149" s="21" t="s">
        <v>3710</v>
      </c>
      <c r="H149" s="17" t="s">
        <v>1518</v>
      </c>
      <c r="I149" s="23">
        <v>263586</v>
      </c>
      <c r="J149" s="23">
        <v>2534794</v>
      </c>
      <c r="K149" s="17">
        <v>121.132447</v>
      </c>
      <c r="L149" s="27">
        <v>22.914251</v>
      </c>
      <c r="N149" t="str">
        <f>ROUND(表格3[[#This Row],[TWD97_X
]],0)&amp;ROUND(表格3[[#This Row],[TWD97_Y
]],0)</f>
        <v>2635862534794</v>
      </c>
    </row>
    <row r="150" spans="1:14" ht="16.2" customHeight="1">
      <c r="A150" s="17" t="s">
        <v>2090</v>
      </c>
      <c r="B150" s="18"/>
      <c r="C150" s="19" t="s">
        <v>1339</v>
      </c>
      <c r="D150" s="17" t="s">
        <v>1441</v>
      </c>
      <c r="E150" s="17" t="s">
        <v>1516</v>
      </c>
      <c r="F150" s="17">
        <v>3</v>
      </c>
      <c r="G150" s="21" t="s">
        <v>3710</v>
      </c>
      <c r="H150" s="17" t="s">
        <v>1519</v>
      </c>
      <c r="I150" s="23">
        <v>263429</v>
      </c>
      <c r="J150" s="23">
        <v>2535088</v>
      </c>
      <c r="K150" s="17">
        <v>121.13091900000001</v>
      </c>
      <c r="L150" s="27">
        <v>22.916906999999998</v>
      </c>
      <c r="N150" t="str">
        <f>ROUND(表格3[[#This Row],[TWD97_X
]],0)&amp;ROUND(表格3[[#This Row],[TWD97_Y
]],0)</f>
        <v>2634292535088</v>
      </c>
    </row>
    <row r="151" spans="1:14" ht="16.2" customHeight="1">
      <c r="A151" s="17" t="s">
        <v>2090</v>
      </c>
      <c r="B151" s="18"/>
      <c r="C151" s="19" t="s">
        <v>1339</v>
      </c>
      <c r="D151" s="17" t="s">
        <v>1441</v>
      </c>
      <c r="E151" s="17" t="s">
        <v>1516</v>
      </c>
      <c r="F151" s="17">
        <v>4</v>
      </c>
      <c r="G151" s="21" t="s">
        <v>3710</v>
      </c>
      <c r="H151" s="17" t="s">
        <v>1520</v>
      </c>
      <c r="I151" s="23">
        <v>263138</v>
      </c>
      <c r="J151" s="23">
        <v>2535265</v>
      </c>
      <c r="K151" s="17">
        <v>121.128083</v>
      </c>
      <c r="L151" s="27">
        <v>22.918507999999999</v>
      </c>
      <c r="N151" t="str">
        <f>ROUND(表格3[[#This Row],[TWD97_X
]],0)&amp;ROUND(表格3[[#This Row],[TWD97_Y
]],0)</f>
        <v>2631382535265</v>
      </c>
    </row>
    <row r="152" spans="1:14" ht="16.2" customHeight="1">
      <c r="A152" s="17" t="s">
        <v>2090</v>
      </c>
      <c r="B152" s="18"/>
      <c r="C152" s="19" t="s">
        <v>1339</v>
      </c>
      <c r="D152" s="17" t="s">
        <v>1441</v>
      </c>
      <c r="E152" s="17" t="s">
        <v>1516</v>
      </c>
      <c r="F152" s="17">
        <v>5</v>
      </c>
      <c r="G152" s="21" t="s">
        <v>3710</v>
      </c>
      <c r="H152" s="17" t="s">
        <v>1521</v>
      </c>
      <c r="I152" s="23">
        <v>262962</v>
      </c>
      <c r="J152" s="23">
        <v>2535689</v>
      </c>
      <c r="K152" s="17">
        <v>121.12637100000001</v>
      </c>
      <c r="L152" s="27">
        <v>22.922338</v>
      </c>
      <c r="N152" t="str">
        <f>ROUND(表格3[[#This Row],[TWD97_X
]],0)&amp;ROUND(表格3[[#This Row],[TWD97_Y
]],0)</f>
        <v>2629622535689</v>
      </c>
    </row>
    <row r="153" spans="1:14" ht="16.2" customHeight="1">
      <c r="A153" s="17" t="s">
        <v>2090</v>
      </c>
      <c r="B153" s="18"/>
      <c r="C153" s="19" t="s">
        <v>1339</v>
      </c>
      <c r="D153" s="17" t="s">
        <v>1441</v>
      </c>
      <c r="E153" s="17" t="s">
        <v>1516</v>
      </c>
      <c r="F153" s="17">
        <v>6</v>
      </c>
      <c r="G153" s="21" t="s">
        <v>3710</v>
      </c>
      <c r="H153" s="17" t="s">
        <v>1522</v>
      </c>
      <c r="I153" s="23">
        <v>262832</v>
      </c>
      <c r="J153" s="23">
        <v>2535228</v>
      </c>
      <c r="K153" s="17">
        <v>121.1251</v>
      </c>
      <c r="L153" s="27">
        <v>22.918175999999999</v>
      </c>
      <c r="N153" t="str">
        <f>ROUND(表格3[[#This Row],[TWD97_X
]],0)&amp;ROUND(表格3[[#This Row],[TWD97_Y
]],0)</f>
        <v>2628322535228</v>
      </c>
    </row>
    <row r="154" spans="1:14" ht="16.2" customHeight="1">
      <c r="A154" s="17" t="s">
        <v>2090</v>
      </c>
      <c r="B154" s="18"/>
      <c r="C154" s="19" t="s">
        <v>1339</v>
      </c>
      <c r="D154" s="17" t="s">
        <v>1441</v>
      </c>
      <c r="E154" s="17" t="s">
        <v>1516</v>
      </c>
      <c r="F154" s="17">
        <v>7</v>
      </c>
      <c r="G154" s="21" t="s">
        <v>3710</v>
      </c>
      <c r="H154" s="17" t="s">
        <v>1523</v>
      </c>
      <c r="I154" s="23">
        <v>262619</v>
      </c>
      <c r="J154" s="23">
        <v>2535029</v>
      </c>
      <c r="K154" s="17">
        <v>121.12302200000001</v>
      </c>
      <c r="L154" s="27">
        <v>22.91638</v>
      </c>
      <c r="N154" t="str">
        <f>ROUND(表格3[[#This Row],[TWD97_X
]],0)&amp;ROUND(表格3[[#This Row],[TWD97_Y
]],0)</f>
        <v>2626192535029</v>
      </c>
    </row>
    <row r="155" spans="1:14" ht="16.2" customHeight="1">
      <c r="A155" s="17" t="s">
        <v>2090</v>
      </c>
      <c r="B155" s="18"/>
      <c r="C155" s="19" t="s">
        <v>1339</v>
      </c>
      <c r="D155" s="17" t="s">
        <v>1441</v>
      </c>
      <c r="E155" s="17" t="s">
        <v>3711</v>
      </c>
      <c r="F155" s="17">
        <v>1</v>
      </c>
      <c r="G155" s="21" t="s">
        <v>3712</v>
      </c>
      <c r="H155" s="17" t="s">
        <v>1524</v>
      </c>
      <c r="I155" s="23">
        <v>266812</v>
      </c>
      <c r="J155" s="23">
        <v>2532922</v>
      </c>
      <c r="K155" s="17">
        <v>121.163876</v>
      </c>
      <c r="L155" s="27">
        <v>22.897316</v>
      </c>
      <c r="N155" t="str">
        <f>ROUND(表格3[[#This Row],[TWD97_X
]],0)&amp;ROUND(表格3[[#This Row],[TWD97_Y
]],0)</f>
        <v>2668122532922</v>
      </c>
    </row>
    <row r="156" spans="1:14" ht="16.2" customHeight="1">
      <c r="A156" s="17" t="s">
        <v>2090</v>
      </c>
      <c r="B156" s="18"/>
      <c r="C156" s="19" t="s">
        <v>1339</v>
      </c>
      <c r="D156" s="17" t="s">
        <v>1441</v>
      </c>
      <c r="E156" s="17" t="s">
        <v>3711</v>
      </c>
      <c r="F156" s="17">
        <v>2</v>
      </c>
      <c r="G156" s="21" t="s">
        <v>3712</v>
      </c>
      <c r="H156" s="17" t="s">
        <v>1525</v>
      </c>
      <c r="I156" s="23">
        <v>267256</v>
      </c>
      <c r="J156" s="23">
        <v>2533504</v>
      </c>
      <c r="K156" s="17">
        <v>121.16821</v>
      </c>
      <c r="L156" s="27">
        <v>22.902567000000001</v>
      </c>
      <c r="N156" t="str">
        <f>ROUND(表格3[[#This Row],[TWD97_X
]],0)&amp;ROUND(表格3[[#This Row],[TWD97_Y
]],0)</f>
        <v>2672562533504</v>
      </c>
    </row>
    <row r="157" spans="1:14" ht="16.2" customHeight="1">
      <c r="A157" s="17" t="s">
        <v>2090</v>
      </c>
      <c r="B157" s="18"/>
      <c r="C157" s="19" t="s">
        <v>1339</v>
      </c>
      <c r="D157" s="17" t="s">
        <v>1441</v>
      </c>
      <c r="E157" s="17" t="s">
        <v>3711</v>
      </c>
      <c r="F157" s="17">
        <v>3</v>
      </c>
      <c r="G157" s="21" t="s">
        <v>3712</v>
      </c>
      <c r="H157" s="17" t="s">
        <v>1526</v>
      </c>
      <c r="I157" s="23">
        <v>267690</v>
      </c>
      <c r="J157" s="23">
        <v>2533374</v>
      </c>
      <c r="K157" s="17">
        <v>121.172439</v>
      </c>
      <c r="L157" s="27">
        <v>22.901388000000001</v>
      </c>
      <c r="N157" t="str">
        <f>ROUND(表格3[[#This Row],[TWD97_X
]],0)&amp;ROUND(表格3[[#This Row],[TWD97_Y
]],0)</f>
        <v>2676902533374</v>
      </c>
    </row>
    <row r="158" spans="1:14" ht="16.2" customHeight="1">
      <c r="A158" s="17" t="s">
        <v>2090</v>
      </c>
      <c r="B158" s="18"/>
      <c r="C158" s="19" t="s">
        <v>1339</v>
      </c>
      <c r="D158" s="17" t="s">
        <v>1441</v>
      </c>
      <c r="E158" s="17" t="s">
        <v>3711</v>
      </c>
      <c r="F158" s="17">
        <v>4</v>
      </c>
      <c r="G158" s="21" t="s">
        <v>3712</v>
      </c>
      <c r="H158" s="17" t="s">
        <v>1527</v>
      </c>
      <c r="I158" s="23">
        <v>267914</v>
      </c>
      <c r="J158" s="23">
        <v>2533392</v>
      </c>
      <c r="K158" s="17">
        <v>121.174623</v>
      </c>
      <c r="L158" s="27">
        <v>22.901548999999999</v>
      </c>
      <c r="N158" t="str">
        <f>ROUND(表格3[[#This Row],[TWD97_X
]],0)&amp;ROUND(表格3[[#This Row],[TWD97_Y
]],0)</f>
        <v>2679142533392</v>
      </c>
    </row>
    <row r="159" spans="1:14" ht="16.2" customHeight="1">
      <c r="A159" s="17" t="s">
        <v>2090</v>
      </c>
      <c r="B159" s="18"/>
      <c r="C159" s="19" t="s">
        <v>1339</v>
      </c>
      <c r="D159" s="17" t="s">
        <v>1441</v>
      </c>
      <c r="E159" s="17" t="s">
        <v>3711</v>
      </c>
      <c r="F159" s="17">
        <v>5</v>
      </c>
      <c r="G159" s="21" t="s">
        <v>3712</v>
      </c>
      <c r="H159" s="17" t="s">
        <v>1528</v>
      </c>
      <c r="I159" s="23">
        <v>268320</v>
      </c>
      <c r="J159" s="23">
        <v>2533697</v>
      </c>
      <c r="K159" s="17">
        <v>121.178584</v>
      </c>
      <c r="L159" s="27">
        <v>22.904299000000002</v>
      </c>
      <c r="N159" t="str">
        <f>ROUND(表格3[[#This Row],[TWD97_X
]],0)&amp;ROUND(表格3[[#This Row],[TWD97_Y
]],0)</f>
        <v>2683202533697</v>
      </c>
    </row>
    <row r="160" spans="1:14" ht="16.2" customHeight="1">
      <c r="A160" s="17" t="s">
        <v>2090</v>
      </c>
      <c r="B160" s="18"/>
      <c r="C160" s="19" t="s">
        <v>1339</v>
      </c>
      <c r="D160" s="17" t="s">
        <v>1441</v>
      </c>
      <c r="E160" s="17" t="s">
        <v>3711</v>
      </c>
      <c r="F160" s="17">
        <v>6</v>
      </c>
      <c r="G160" s="21" t="s">
        <v>3712</v>
      </c>
      <c r="H160" s="17" t="s">
        <v>1529</v>
      </c>
      <c r="I160" s="23">
        <v>268426</v>
      </c>
      <c r="J160" s="23">
        <v>2534141</v>
      </c>
      <c r="K160" s="17">
        <v>121.17962300000001</v>
      </c>
      <c r="L160" s="27">
        <v>22.908307000000001</v>
      </c>
      <c r="N160" t="str">
        <f>ROUND(表格3[[#This Row],[TWD97_X
]],0)&amp;ROUND(表格3[[#This Row],[TWD97_Y
]],0)</f>
        <v>2684262534141</v>
      </c>
    </row>
    <row r="161" spans="1:14" ht="16.2" customHeight="1">
      <c r="A161" s="17" t="s">
        <v>2090</v>
      </c>
      <c r="B161" s="18"/>
      <c r="C161" s="19" t="s">
        <v>1339</v>
      </c>
      <c r="D161" s="17" t="s">
        <v>1441</v>
      </c>
      <c r="E161" s="17" t="s">
        <v>1530</v>
      </c>
      <c r="F161" s="17">
        <v>1</v>
      </c>
      <c r="G161" s="21" t="s">
        <v>1531</v>
      </c>
      <c r="H161" s="17" t="s">
        <v>1532</v>
      </c>
      <c r="I161" s="23">
        <v>268873</v>
      </c>
      <c r="J161" s="23">
        <v>2541648</v>
      </c>
      <c r="K161" s="17">
        <v>121.184072</v>
      </c>
      <c r="L161" s="27">
        <v>22.976095999999998</v>
      </c>
      <c r="N161" t="str">
        <f>ROUND(表格3[[#This Row],[TWD97_X
]],0)&amp;ROUND(表格3[[#This Row],[TWD97_Y
]],0)</f>
        <v>2688732541648</v>
      </c>
    </row>
    <row r="162" spans="1:14" ht="16.2" customHeight="1">
      <c r="A162" s="17" t="s">
        <v>2090</v>
      </c>
      <c r="B162" s="18"/>
      <c r="C162" s="19" t="s">
        <v>1339</v>
      </c>
      <c r="D162" s="17" t="s">
        <v>1441</v>
      </c>
      <c r="E162" s="17" t="s">
        <v>1530</v>
      </c>
      <c r="F162" s="17">
        <v>2</v>
      </c>
      <c r="G162" s="21" t="s">
        <v>1531</v>
      </c>
      <c r="H162" s="17" t="s">
        <v>1533</v>
      </c>
      <c r="I162" s="23">
        <v>268845</v>
      </c>
      <c r="J162" s="23">
        <v>2541232</v>
      </c>
      <c r="K162" s="17">
        <v>121.18379400000001</v>
      </c>
      <c r="L162" s="27">
        <v>22.972339999999999</v>
      </c>
      <c r="N162" t="str">
        <f>ROUND(表格3[[#This Row],[TWD97_X
]],0)&amp;ROUND(表格3[[#This Row],[TWD97_Y
]],0)</f>
        <v>2688452541232</v>
      </c>
    </row>
    <row r="163" spans="1:14" ht="16.2" customHeight="1">
      <c r="A163" s="17" t="s">
        <v>2090</v>
      </c>
      <c r="B163" s="18"/>
      <c r="C163" s="19" t="s">
        <v>1339</v>
      </c>
      <c r="D163" s="17" t="s">
        <v>1441</v>
      </c>
      <c r="E163" s="17" t="s">
        <v>1530</v>
      </c>
      <c r="F163" s="17">
        <v>3</v>
      </c>
      <c r="G163" s="21" t="s">
        <v>1531</v>
      </c>
      <c r="H163" s="17" t="s">
        <v>1534</v>
      </c>
      <c r="I163" s="23">
        <v>269167</v>
      </c>
      <c r="J163" s="23">
        <v>2541120</v>
      </c>
      <c r="K163" s="17">
        <v>121.186933</v>
      </c>
      <c r="L163" s="27">
        <v>22.971323999999999</v>
      </c>
      <c r="N163" t="str">
        <f>ROUND(表格3[[#This Row],[TWD97_X
]],0)&amp;ROUND(表格3[[#This Row],[TWD97_Y
]],0)</f>
        <v>2691672541120</v>
      </c>
    </row>
    <row r="164" spans="1:14" ht="16.2" customHeight="1">
      <c r="A164" s="17" t="s">
        <v>2090</v>
      </c>
      <c r="B164" s="18"/>
      <c r="C164" s="19" t="s">
        <v>1339</v>
      </c>
      <c r="D164" s="17" t="s">
        <v>1441</v>
      </c>
      <c r="E164" s="17" t="s">
        <v>1530</v>
      </c>
      <c r="F164" s="17">
        <v>4</v>
      </c>
      <c r="G164" s="21" t="s">
        <v>1531</v>
      </c>
      <c r="H164" s="17" t="s">
        <v>1535</v>
      </c>
      <c r="I164" s="23">
        <v>269524</v>
      </c>
      <c r="J164" s="23">
        <v>2540716</v>
      </c>
      <c r="K164" s="17">
        <v>121.19041</v>
      </c>
      <c r="L164" s="27">
        <v>22.967672</v>
      </c>
      <c r="N164" t="str">
        <f>ROUND(表格3[[#This Row],[TWD97_X
]],0)&amp;ROUND(表格3[[#This Row],[TWD97_Y
]],0)</f>
        <v>2695242540716</v>
      </c>
    </row>
    <row r="165" spans="1:14" ht="16.2" customHeight="1">
      <c r="A165" s="17" t="s">
        <v>2090</v>
      </c>
      <c r="B165" s="18"/>
      <c r="C165" s="19" t="s">
        <v>1339</v>
      </c>
      <c r="D165" s="17" t="s">
        <v>1441</v>
      </c>
      <c r="E165" s="17" t="s">
        <v>1530</v>
      </c>
      <c r="F165" s="17">
        <v>5</v>
      </c>
      <c r="G165" s="21" t="s">
        <v>1531</v>
      </c>
      <c r="H165" s="17" t="s">
        <v>1536</v>
      </c>
      <c r="I165" s="23">
        <v>269430</v>
      </c>
      <c r="J165" s="23">
        <v>2540311</v>
      </c>
      <c r="K165" s="17">
        <v>121.189488</v>
      </c>
      <c r="L165" s="27">
        <v>22.964016000000001</v>
      </c>
      <c r="N165" t="str">
        <f>ROUND(表格3[[#This Row],[TWD97_X
]],0)&amp;ROUND(表格3[[#This Row],[TWD97_Y
]],0)</f>
        <v>2694302540311</v>
      </c>
    </row>
    <row r="166" spans="1:14" ht="16.2" customHeight="1">
      <c r="A166" s="17" t="s">
        <v>2090</v>
      </c>
      <c r="B166" s="18"/>
      <c r="C166" s="19" t="s">
        <v>1339</v>
      </c>
      <c r="D166" s="17" t="s">
        <v>1441</v>
      </c>
      <c r="E166" s="17" t="s">
        <v>1530</v>
      </c>
      <c r="F166" s="17">
        <v>6</v>
      </c>
      <c r="G166" s="21" t="s">
        <v>1531</v>
      </c>
      <c r="H166" s="17" t="s">
        <v>1537</v>
      </c>
      <c r="I166" s="23">
        <v>270031</v>
      </c>
      <c r="J166" s="23">
        <v>2540129</v>
      </c>
      <c r="K166" s="17">
        <v>121.195347</v>
      </c>
      <c r="L166" s="27">
        <v>22.962364999999998</v>
      </c>
      <c r="N166" t="str">
        <f>ROUND(表格3[[#This Row],[TWD97_X
]],0)&amp;ROUND(表格3[[#This Row],[TWD97_Y
]],0)</f>
        <v>2700312540129</v>
      </c>
    </row>
    <row r="167" spans="1:14" ht="16.2" customHeight="1">
      <c r="A167" s="17" t="s">
        <v>2090</v>
      </c>
      <c r="B167" s="18"/>
      <c r="C167" s="19" t="s">
        <v>1339</v>
      </c>
      <c r="D167" s="17" t="s">
        <v>1441</v>
      </c>
      <c r="E167" s="17" t="s">
        <v>1530</v>
      </c>
      <c r="F167" s="17">
        <v>7</v>
      </c>
      <c r="G167" s="21" t="s">
        <v>1531</v>
      </c>
      <c r="H167" s="17" t="s">
        <v>1538</v>
      </c>
      <c r="I167" s="23">
        <v>269445</v>
      </c>
      <c r="J167" s="23">
        <v>2539852</v>
      </c>
      <c r="K167" s="17">
        <v>121.189628</v>
      </c>
      <c r="L167" s="27">
        <v>22.959869999999999</v>
      </c>
      <c r="N167" t="str">
        <f>ROUND(表格3[[#This Row],[TWD97_X
]],0)&amp;ROUND(表格3[[#This Row],[TWD97_Y
]],0)</f>
        <v>2694452539852</v>
      </c>
    </row>
    <row r="168" spans="1:14" ht="16.2" customHeight="1">
      <c r="A168" s="17" t="s">
        <v>2090</v>
      </c>
      <c r="B168" s="18"/>
      <c r="C168" s="19" t="s">
        <v>1339</v>
      </c>
      <c r="D168" s="17" t="s">
        <v>1441</v>
      </c>
      <c r="E168" s="17" t="s">
        <v>1539</v>
      </c>
      <c r="F168" s="17">
        <v>1</v>
      </c>
      <c r="G168" s="21" t="s">
        <v>3713</v>
      </c>
      <c r="H168" s="17" t="s">
        <v>1540</v>
      </c>
      <c r="I168" s="23">
        <v>269358</v>
      </c>
      <c r="J168" s="23">
        <v>2547427</v>
      </c>
      <c r="K168" s="17">
        <v>121.188875</v>
      </c>
      <c r="L168" s="27">
        <v>23.028279000000001</v>
      </c>
      <c r="N168" t="str">
        <f>ROUND(表格3[[#This Row],[TWD97_X
]],0)&amp;ROUND(表格3[[#This Row],[TWD97_Y
]],0)</f>
        <v>2693582547427</v>
      </c>
    </row>
    <row r="169" spans="1:14" ht="16.2" customHeight="1">
      <c r="A169" s="17" t="s">
        <v>2090</v>
      </c>
      <c r="B169" s="18"/>
      <c r="C169" s="19" t="s">
        <v>1339</v>
      </c>
      <c r="D169" s="17" t="s">
        <v>1441</v>
      </c>
      <c r="E169" s="17" t="s">
        <v>1539</v>
      </c>
      <c r="F169" s="17">
        <v>2</v>
      </c>
      <c r="G169" s="21" t="s">
        <v>3713</v>
      </c>
      <c r="H169" s="17" t="s">
        <v>1541</v>
      </c>
      <c r="I169" s="23">
        <v>268405</v>
      </c>
      <c r="J169" s="23">
        <v>2547258</v>
      </c>
      <c r="K169" s="17">
        <v>121.179575</v>
      </c>
      <c r="L169" s="27">
        <v>23.026762999999999</v>
      </c>
      <c r="N169" t="str">
        <f>ROUND(表格3[[#This Row],[TWD97_X
]],0)&amp;ROUND(表格3[[#This Row],[TWD97_Y
]],0)</f>
        <v>2684052547258</v>
      </c>
    </row>
    <row r="170" spans="1:14" ht="16.2" customHeight="1">
      <c r="A170" s="17" t="s">
        <v>2090</v>
      </c>
      <c r="B170" s="18"/>
      <c r="C170" s="19" t="s">
        <v>1339</v>
      </c>
      <c r="D170" s="17" t="s">
        <v>1441</v>
      </c>
      <c r="E170" s="17" t="s">
        <v>1539</v>
      </c>
      <c r="F170" s="17">
        <v>3</v>
      </c>
      <c r="G170" s="21" t="s">
        <v>3713</v>
      </c>
      <c r="H170" s="17" t="s">
        <v>1542</v>
      </c>
      <c r="I170" s="23">
        <v>268336</v>
      </c>
      <c r="J170" s="23">
        <v>2546932</v>
      </c>
      <c r="K170" s="17">
        <v>121.178898</v>
      </c>
      <c r="L170" s="27">
        <v>23.023820000000001</v>
      </c>
      <c r="N170" t="str">
        <f>ROUND(表格3[[#This Row],[TWD97_X
]],0)&amp;ROUND(表格3[[#This Row],[TWD97_Y
]],0)</f>
        <v>2683362546932</v>
      </c>
    </row>
    <row r="171" spans="1:14" ht="16.2" customHeight="1">
      <c r="A171" s="17" t="s">
        <v>2090</v>
      </c>
      <c r="B171" s="18"/>
      <c r="C171" s="19" t="s">
        <v>1339</v>
      </c>
      <c r="D171" s="17" t="s">
        <v>1441</v>
      </c>
      <c r="E171" s="17" t="s">
        <v>1539</v>
      </c>
      <c r="F171" s="17">
        <v>4</v>
      </c>
      <c r="G171" s="21" t="s">
        <v>3713</v>
      </c>
      <c r="H171" s="17" t="s">
        <v>1543</v>
      </c>
      <c r="I171" s="23">
        <v>268766</v>
      </c>
      <c r="J171" s="23">
        <v>2547135</v>
      </c>
      <c r="K171" s="17">
        <v>121.18309499999999</v>
      </c>
      <c r="L171" s="27">
        <v>23.025649000000001</v>
      </c>
      <c r="N171" t="str">
        <f>ROUND(表格3[[#This Row],[TWD97_X
]],0)&amp;ROUND(表格3[[#This Row],[TWD97_Y
]],0)</f>
        <v>2687662547135</v>
      </c>
    </row>
    <row r="172" spans="1:14" ht="16.2" customHeight="1">
      <c r="A172" s="17" t="s">
        <v>2090</v>
      </c>
      <c r="B172" s="18"/>
      <c r="C172" s="19" t="s">
        <v>1339</v>
      </c>
      <c r="D172" s="17" t="s">
        <v>1441</v>
      </c>
      <c r="E172" s="17" t="s">
        <v>1539</v>
      </c>
      <c r="F172" s="17">
        <v>5</v>
      </c>
      <c r="G172" s="21" t="s">
        <v>3713</v>
      </c>
      <c r="H172" s="17" t="s">
        <v>1544</v>
      </c>
      <c r="I172" s="23">
        <v>268744</v>
      </c>
      <c r="J172" s="23">
        <v>2546855</v>
      </c>
      <c r="K172" s="17">
        <v>121.182877</v>
      </c>
      <c r="L172" s="27">
        <v>23.023119999999999</v>
      </c>
      <c r="N172" t="str">
        <f>ROUND(表格3[[#This Row],[TWD97_X
]],0)&amp;ROUND(表格3[[#This Row],[TWD97_Y
]],0)</f>
        <v>2687442546855</v>
      </c>
    </row>
    <row r="173" spans="1:14" ht="16.2" customHeight="1">
      <c r="A173" s="17" t="s">
        <v>2090</v>
      </c>
      <c r="B173" s="18"/>
      <c r="C173" s="19" t="s">
        <v>1339</v>
      </c>
      <c r="D173" s="17" t="s">
        <v>1441</v>
      </c>
      <c r="E173" s="17" t="s">
        <v>1539</v>
      </c>
      <c r="F173" s="17">
        <v>6</v>
      </c>
      <c r="G173" s="21" t="s">
        <v>3713</v>
      </c>
      <c r="H173" s="17" t="s">
        <v>1545</v>
      </c>
      <c r="I173" s="23">
        <v>269212</v>
      </c>
      <c r="J173" s="23">
        <v>2547019</v>
      </c>
      <c r="K173" s="17">
        <v>121.187445</v>
      </c>
      <c r="L173" s="27">
        <v>23.024595999999999</v>
      </c>
      <c r="N173" t="str">
        <f>ROUND(表格3[[#This Row],[TWD97_X
]],0)&amp;ROUND(表格3[[#This Row],[TWD97_Y
]],0)</f>
        <v>2692122547019</v>
      </c>
    </row>
    <row r="174" spans="1:14" ht="16.2" customHeight="1">
      <c r="A174" s="17" t="s">
        <v>2090</v>
      </c>
      <c r="B174" s="18"/>
      <c r="C174" s="19" t="s">
        <v>1339</v>
      </c>
      <c r="D174" s="17" t="s">
        <v>1441</v>
      </c>
      <c r="E174" s="17" t="s">
        <v>1539</v>
      </c>
      <c r="F174" s="17">
        <v>7</v>
      </c>
      <c r="G174" s="21" t="s">
        <v>3713</v>
      </c>
      <c r="H174" s="17" t="s">
        <v>1546</v>
      </c>
      <c r="I174" s="23">
        <v>269308</v>
      </c>
      <c r="J174" s="23">
        <v>2546701</v>
      </c>
      <c r="K174" s="17">
        <v>121.188378</v>
      </c>
      <c r="L174" s="27">
        <v>23.021723000000001</v>
      </c>
      <c r="N174" t="str">
        <f>ROUND(表格3[[#This Row],[TWD97_X
]],0)&amp;ROUND(表格3[[#This Row],[TWD97_Y
]],0)</f>
        <v>2693082546701</v>
      </c>
    </row>
    <row r="175" spans="1:14" ht="16.2" customHeight="1">
      <c r="A175" s="17" t="s">
        <v>2090</v>
      </c>
      <c r="B175" s="18"/>
      <c r="C175" s="19" t="s">
        <v>1339</v>
      </c>
      <c r="D175" s="17" t="s">
        <v>1441</v>
      </c>
      <c r="E175" s="17" t="s">
        <v>1539</v>
      </c>
      <c r="F175" s="17">
        <v>8</v>
      </c>
      <c r="G175" s="21" t="s">
        <v>3713</v>
      </c>
      <c r="H175" s="17" t="s">
        <v>1547</v>
      </c>
      <c r="I175" s="23">
        <v>269610</v>
      </c>
      <c r="J175" s="23">
        <v>2546484</v>
      </c>
      <c r="K175" s="17">
        <v>121.191322</v>
      </c>
      <c r="L175" s="27">
        <v>23.019760000000002</v>
      </c>
      <c r="N175" t="str">
        <f>ROUND(表格3[[#This Row],[TWD97_X
]],0)&amp;ROUND(表格3[[#This Row],[TWD97_Y
]],0)</f>
        <v>2696102546484</v>
      </c>
    </row>
    <row r="176" spans="1:14" ht="16.2" customHeight="1">
      <c r="A176" s="17" t="s">
        <v>2090</v>
      </c>
      <c r="B176" s="18"/>
      <c r="C176" s="19" t="s">
        <v>1339</v>
      </c>
      <c r="D176" s="17" t="s">
        <v>1441</v>
      </c>
      <c r="E176" s="17" t="s">
        <v>1539</v>
      </c>
      <c r="F176" s="17">
        <v>9</v>
      </c>
      <c r="G176" s="21" t="s">
        <v>3713</v>
      </c>
      <c r="H176" s="17" t="s">
        <v>1548</v>
      </c>
      <c r="I176" s="23">
        <v>269827</v>
      </c>
      <c r="J176" s="23">
        <v>2546658</v>
      </c>
      <c r="K176" s="17">
        <v>121.19344100000001</v>
      </c>
      <c r="L176" s="27">
        <v>23.021329000000001</v>
      </c>
      <c r="N176" t="str">
        <f>ROUND(表格3[[#This Row],[TWD97_X
]],0)&amp;ROUND(表格3[[#This Row],[TWD97_Y
]],0)</f>
        <v>2698272546658</v>
      </c>
    </row>
    <row r="177" spans="1:14" ht="16.2" customHeight="1">
      <c r="A177" s="17" t="s">
        <v>2090</v>
      </c>
      <c r="B177" s="18"/>
      <c r="C177" s="19" t="s">
        <v>1339</v>
      </c>
      <c r="D177" s="17" t="s">
        <v>1441</v>
      </c>
      <c r="E177" s="17" t="s">
        <v>1549</v>
      </c>
      <c r="F177" s="17">
        <v>1</v>
      </c>
      <c r="G177" s="21" t="s">
        <v>3714</v>
      </c>
      <c r="H177" s="17" t="s">
        <v>1550</v>
      </c>
      <c r="I177" s="23">
        <v>272625</v>
      </c>
      <c r="J177" s="23">
        <v>2552701</v>
      </c>
      <c r="K177" s="17">
        <v>121.220828</v>
      </c>
      <c r="L177" s="27">
        <v>23.075865</v>
      </c>
      <c r="N177" t="str">
        <f>ROUND(表格3[[#This Row],[TWD97_X
]],0)&amp;ROUND(表格3[[#This Row],[TWD97_Y
]],0)</f>
        <v>2726252552701</v>
      </c>
    </row>
    <row r="178" spans="1:14" ht="16.2" customHeight="1">
      <c r="A178" s="17" t="s">
        <v>2090</v>
      </c>
      <c r="B178" s="18"/>
      <c r="C178" s="19" t="s">
        <v>1339</v>
      </c>
      <c r="D178" s="17" t="s">
        <v>1441</v>
      </c>
      <c r="E178" s="17" t="s">
        <v>1549</v>
      </c>
      <c r="F178" s="17">
        <v>2</v>
      </c>
      <c r="G178" s="21" t="s">
        <v>3714</v>
      </c>
      <c r="H178" s="17" t="s">
        <v>1551</v>
      </c>
      <c r="I178" s="23">
        <v>272965</v>
      </c>
      <c r="J178" s="23">
        <v>2552562</v>
      </c>
      <c r="K178" s="17">
        <v>121.22414499999999</v>
      </c>
      <c r="L178" s="27">
        <v>23.074604999999998</v>
      </c>
      <c r="N178" t="str">
        <f>ROUND(表格3[[#This Row],[TWD97_X
]],0)&amp;ROUND(表格3[[#This Row],[TWD97_Y
]],0)</f>
        <v>2729652552562</v>
      </c>
    </row>
    <row r="179" spans="1:14" ht="16.2" customHeight="1">
      <c r="A179" s="17" t="s">
        <v>2090</v>
      </c>
      <c r="B179" s="18"/>
      <c r="C179" s="19" t="s">
        <v>1339</v>
      </c>
      <c r="D179" s="17" t="s">
        <v>1441</v>
      </c>
      <c r="E179" s="17" t="s">
        <v>1549</v>
      </c>
      <c r="F179" s="17">
        <v>3</v>
      </c>
      <c r="G179" s="21" t="s">
        <v>3714</v>
      </c>
      <c r="H179" s="17" t="s">
        <v>1552</v>
      </c>
      <c r="I179" s="23">
        <v>272940</v>
      </c>
      <c r="J179" s="23">
        <v>2552250</v>
      </c>
      <c r="K179" s="17">
        <v>121.223896</v>
      </c>
      <c r="L179" s="27">
        <v>23.071788000000002</v>
      </c>
      <c r="N179" t="str">
        <f>ROUND(表格3[[#This Row],[TWD97_X
]],0)&amp;ROUND(表格3[[#This Row],[TWD97_Y
]],0)</f>
        <v>2729402552250</v>
      </c>
    </row>
    <row r="180" spans="1:14" ht="16.2" customHeight="1">
      <c r="A180" s="17" t="s">
        <v>2090</v>
      </c>
      <c r="B180" s="18"/>
      <c r="C180" s="19" t="s">
        <v>1339</v>
      </c>
      <c r="D180" s="17" t="s">
        <v>1441</v>
      </c>
      <c r="E180" s="17" t="s">
        <v>1549</v>
      </c>
      <c r="F180" s="17">
        <v>4</v>
      </c>
      <c r="G180" s="21" t="s">
        <v>3714</v>
      </c>
      <c r="H180" s="17" t="s">
        <v>1553</v>
      </c>
      <c r="I180" s="23">
        <v>273227</v>
      </c>
      <c r="J180" s="23">
        <v>2552061</v>
      </c>
      <c r="K180" s="17">
        <v>121.22669500000001</v>
      </c>
      <c r="L180" s="27">
        <v>23.070077000000001</v>
      </c>
      <c r="N180" t="str">
        <f>ROUND(表格3[[#This Row],[TWD97_X
]],0)&amp;ROUND(表格3[[#This Row],[TWD97_Y
]],0)</f>
        <v>2732272552061</v>
      </c>
    </row>
    <row r="181" spans="1:14" ht="16.2" customHeight="1">
      <c r="A181" s="17" t="s">
        <v>2090</v>
      </c>
      <c r="B181" s="18"/>
      <c r="C181" s="19" t="s">
        <v>1339</v>
      </c>
      <c r="D181" s="17" t="s">
        <v>1441</v>
      </c>
      <c r="E181" s="17" t="s">
        <v>1549</v>
      </c>
      <c r="F181" s="17">
        <v>5</v>
      </c>
      <c r="G181" s="21" t="s">
        <v>3714</v>
      </c>
      <c r="H181" s="17" t="s">
        <v>1554</v>
      </c>
      <c r="I181" s="23">
        <v>273528</v>
      </c>
      <c r="J181" s="23">
        <v>2551828</v>
      </c>
      <c r="K181" s="17">
        <v>121.229629</v>
      </c>
      <c r="L181" s="27">
        <v>23.067969000000002</v>
      </c>
      <c r="N181" t="str">
        <f>ROUND(表格3[[#This Row],[TWD97_X
]],0)&amp;ROUND(表格3[[#This Row],[TWD97_Y
]],0)</f>
        <v>2735282551828</v>
      </c>
    </row>
    <row r="182" spans="1:14" ht="16.2" customHeight="1">
      <c r="A182" s="17" t="s">
        <v>2090</v>
      </c>
      <c r="B182" s="18"/>
      <c r="C182" s="19" t="s">
        <v>1339</v>
      </c>
      <c r="D182" s="17" t="s">
        <v>1441</v>
      </c>
      <c r="E182" s="17" t="s">
        <v>1549</v>
      </c>
      <c r="F182" s="17">
        <v>6</v>
      </c>
      <c r="G182" s="21" t="s">
        <v>3714</v>
      </c>
      <c r="H182" s="17" t="s">
        <v>1555</v>
      </c>
      <c r="I182" s="23">
        <v>273510</v>
      </c>
      <c r="J182" s="23">
        <v>2551483</v>
      </c>
      <c r="K182" s="17">
        <v>121.229448</v>
      </c>
      <c r="L182" s="27">
        <v>23.064852999999999</v>
      </c>
      <c r="N182" t="str">
        <f>ROUND(表格3[[#This Row],[TWD97_X
]],0)&amp;ROUND(表格3[[#This Row],[TWD97_Y
]],0)</f>
        <v>2735102551483</v>
      </c>
    </row>
    <row r="183" spans="1:14" ht="16.2" customHeight="1">
      <c r="A183" s="17" t="s">
        <v>2090</v>
      </c>
      <c r="B183" s="18"/>
      <c r="C183" s="19" t="s">
        <v>1339</v>
      </c>
      <c r="D183" s="17" t="s">
        <v>1441</v>
      </c>
      <c r="E183" s="17" t="s">
        <v>1549</v>
      </c>
      <c r="F183" s="17">
        <v>7</v>
      </c>
      <c r="G183" s="21" t="s">
        <v>3714</v>
      </c>
      <c r="H183" s="17" t="s">
        <v>1556</v>
      </c>
      <c r="I183" s="23">
        <v>274143</v>
      </c>
      <c r="J183" s="23">
        <v>2551927</v>
      </c>
      <c r="K183" s="17">
        <v>121.235632</v>
      </c>
      <c r="L183" s="27">
        <v>23.068854000000002</v>
      </c>
      <c r="N183" t="str">
        <f>ROUND(表格3[[#This Row],[TWD97_X
]],0)&amp;ROUND(表格3[[#This Row],[TWD97_Y
]],0)</f>
        <v>2741432551927</v>
      </c>
    </row>
    <row r="184" spans="1:14" ht="16.2" customHeight="1">
      <c r="A184" s="17" t="s">
        <v>2090</v>
      </c>
      <c r="B184" s="18"/>
      <c r="C184" s="19" t="s">
        <v>1339</v>
      </c>
      <c r="D184" s="17" t="s">
        <v>1441</v>
      </c>
      <c r="E184" s="17" t="s">
        <v>1549</v>
      </c>
      <c r="F184" s="17">
        <v>8</v>
      </c>
      <c r="G184" s="21" t="s">
        <v>3714</v>
      </c>
      <c r="H184" s="17" t="s">
        <v>1557</v>
      </c>
      <c r="I184" s="23">
        <v>274279</v>
      </c>
      <c r="J184" s="23">
        <v>2551476</v>
      </c>
      <c r="K184" s="17">
        <v>121.236953</v>
      </c>
      <c r="L184" s="27">
        <v>23.064779000000001</v>
      </c>
      <c r="N184" t="str">
        <f>ROUND(表格3[[#This Row],[TWD97_X
]],0)&amp;ROUND(表格3[[#This Row],[TWD97_Y
]],0)</f>
        <v>2742792551476</v>
      </c>
    </row>
    <row r="185" spans="1:14" ht="16.2" customHeight="1">
      <c r="A185" s="17" t="s">
        <v>2090</v>
      </c>
      <c r="B185" s="18"/>
      <c r="C185" s="19" t="s">
        <v>1339</v>
      </c>
      <c r="D185" s="21" t="s">
        <v>3715</v>
      </c>
      <c r="E185" s="21" t="s">
        <v>1558</v>
      </c>
      <c r="F185" s="17">
        <v>1</v>
      </c>
      <c r="G185" s="30" t="s">
        <v>3716</v>
      </c>
      <c r="H185" s="17" t="s">
        <v>1559</v>
      </c>
      <c r="I185" s="23">
        <v>279351</v>
      </c>
      <c r="J185" s="23">
        <v>2540397</v>
      </c>
      <c r="K185" s="17">
        <v>121.286242</v>
      </c>
      <c r="L185" s="27">
        <v>22.964646999999999</v>
      </c>
      <c r="N185" t="str">
        <f>ROUND(表格3[[#This Row],[TWD97_X
]],0)&amp;ROUND(表格3[[#This Row],[TWD97_Y
]],0)</f>
        <v>2793512540397</v>
      </c>
    </row>
    <row r="186" spans="1:14" ht="16.2" customHeight="1">
      <c r="A186" s="17" t="s">
        <v>2090</v>
      </c>
      <c r="B186" s="18"/>
      <c r="C186" s="19" t="s">
        <v>1339</v>
      </c>
      <c r="D186" s="21" t="s">
        <v>3715</v>
      </c>
      <c r="E186" s="21" t="s">
        <v>1558</v>
      </c>
      <c r="F186" s="17">
        <v>2</v>
      </c>
      <c r="G186" s="30" t="s">
        <v>3716</v>
      </c>
      <c r="H186" s="17" t="s">
        <v>1560</v>
      </c>
      <c r="I186" s="23">
        <v>279577</v>
      </c>
      <c r="J186" s="23">
        <v>2540399</v>
      </c>
      <c r="K186" s="17">
        <v>121.28844599999999</v>
      </c>
      <c r="L186" s="27">
        <v>22.964661</v>
      </c>
      <c r="N186" t="str">
        <f>ROUND(表格3[[#This Row],[TWD97_X
]],0)&amp;ROUND(表格3[[#This Row],[TWD97_Y
]],0)</f>
        <v>2795772540399</v>
      </c>
    </row>
    <row r="187" spans="1:14" ht="16.2" customHeight="1">
      <c r="A187" s="17" t="s">
        <v>2090</v>
      </c>
      <c r="B187" s="18"/>
      <c r="C187" s="19" t="s">
        <v>1339</v>
      </c>
      <c r="D187" s="21" t="s">
        <v>3715</v>
      </c>
      <c r="E187" s="21" t="s">
        <v>1558</v>
      </c>
      <c r="F187" s="17">
        <v>3</v>
      </c>
      <c r="G187" s="30" t="s">
        <v>3716</v>
      </c>
      <c r="H187" s="17" t="s">
        <v>1561</v>
      </c>
      <c r="I187" s="23">
        <v>279779</v>
      </c>
      <c r="J187" s="23">
        <v>2540407</v>
      </c>
      <c r="K187" s="17">
        <v>121.29041599999999</v>
      </c>
      <c r="L187" s="27">
        <v>22.964729999999999</v>
      </c>
      <c r="N187" t="str">
        <f>ROUND(表格3[[#This Row],[TWD97_X
]],0)&amp;ROUND(表格3[[#This Row],[TWD97_Y
]],0)</f>
        <v>2797792540407</v>
      </c>
    </row>
    <row r="188" spans="1:14" ht="16.2" customHeight="1">
      <c r="A188" s="17" t="s">
        <v>2090</v>
      </c>
      <c r="B188" s="18"/>
      <c r="C188" s="19" t="s">
        <v>1339</v>
      </c>
      <c r="D188" s="21" t="s">
        <v>3715</v>
      </c>
      <c r="E188" s="21" t="s">
        <v>1558</v>
      </c>
      <c r="F188" s="17">
        <v>4</v>
      </c>
      <c r="G188" s="30" t="s">
        <v>3716</v>
      </c>
      <c r="H188" s="17" t="s">
        <v>1562</v>
      </c>
      <c r="I188" s="23">
        <v>279878</v>
      </c>
      <c r="J188" s="23">
        <v>2540599</v>
      </c>
      <c r="K188" s="17">
        <v>121.29138500000001</v>
      </c>
      <c r="L188" s="27">
        <v>22.966462</v>
      </c>
      <c r="N188" t="str">
        <f>ROUND(表格3[[#This Row],[TWD97_X
]],0)&amp;ROUND(表格3[[#This Row],[TWD97_Y
]],0)</f>
        <v>2798782540599</v>
      </c>
    </row>
    <row r="189" spans="1:14" ht="16.2" customHeight="1">
      <c r="A189" s="17" t="s">
        <v>2090</v>
      </c>
      <c r="B189" s="18"/>
      <c r="C189" s="19" t="s">
        <v>1339</v>
      </c>
      <c r="D189" s="21" t="s">
        <v>3715</v>
      </c>
      <c r="E189" s="21" t="s">
        <v>1558</v>
      </c>
      <c r="F189" s="17">
        <v>5</v>
      </c>
      <c r="G189" s="30" t="s">
        <v>3716</v>
      </c>
      <c r="H189" s="17" t="s">
        <v>1563</v>
      </c>
      <c r="I189" s="23">
        <v>280069</v>
      </c>
      <c r="J189" s="23">
        <v>2540663</v>
      </c>
      <c r="K189" s="17">
        <v>121.293249</v>
      </c>
      <c r="L189" s="27">
        <v>22.967036</v>
      </c>
      <c r="N189" t="str">
        <f>ROUND(表格3[[#This Row],[TWD97_X
]],0)&amp;ROUND(表格3[[#This Row],[TWD97_Y
]],0)</f>
        <v>2800692540663</v>
      </c>
    </row>
    <row r="190" spans="1:14" ht="16.2" customHeight="1">
      <c r="A190" s="17" t="s">
        <v>2090</v>
      </c>
      <c r="B190" s="18"/>
      <c r="C190" s="19" t="s">
        <v>1339</v>
      </c>
      <c r="D190" s="21" t="s">
        <v>3715</v>
      </c>
      <c r="E190" s="21" t="s">
        <v>1558</v>
      </c>
      <c r="F190" s="17">
        <v>6</v>
      </c>
      <c r="G190" s="30" t="s">
        <v>3716</v>
      </c>
      <c r="H190" s="17" t="s">
        <v>1564</v>
      </c>
      <c r="I190" s="23">
        <v>280270</v>
      </c>
      <c r="J190" s="23">
        <v>2540570</v>
      </c>
      <c r="K190" s="17">
        <v>121.295207</v>
      </c>
      <c r="L190" s="27">
        <v>22.966193000000001</v>
      </c>
      <c r="N190" t="str">
        <f>ROUND(表格3[[#This Row],[TWD97_X
]],0)&amp;ROUND(表格3[[#This Row],[TWD97_Y
]],0)</f>
        <v>2802702540570</v>
      </c>
    </row>
    <row r="191" spans="1:14" ht="16.2" customHeight="1">
      <c r="A191" s="17" t="s">
        <v>2090</v>
      </c>
      <c r="B191" s="18"/>
      <c r="C191" s="19" t="s">
        <v>1339</v>
      </c>
      <c r="D191" s="21" t="s">
        <v>3715</v>
      </c>
      <c r="E191" s="21" t="s">
        <v>1565</v>
      </c>
      <c r="F191" s="17">
        <v>1</v>
      </c>
      <c r="G191" s="30" t="s">
        <v>3717</v>
      </c>
      <c r="H191" s="17" t="s">
        <v>1566</v>
      </c>
      <c r="I191" s="23">
        <v>282121</v>
      </c>
      <c r="J191" s="23">
        <v>2545503</v>
      </c>
      <c r="K191" s="17">
        <v>121.313362</v>
      </c>
      <c r="L191" s="27">
        <v>23.010705999999999</v>
      </c>
      <c r="N191" t="str">
        <f>ROUND(表格3[[#This Row],[TWD97_X
]],0)&amp;ROUND(表格3[[#This Row],[TWD97_Y
]],0)</f>
        <v>2821212545503</v>
      </c>
    </row>
    <row r="192" spans="1:14" ht="16.2" customHeight="1">
      <c r="A192" s="17" t="s">
        <v>2090</v>
      </c>
      <c r="B192" s="18"/>
      <c r="C192" s="19" t="s">
        <v>1339</v>
      </c>
      <c r="D192" s="21" t="s">
        <v>3715</v>
      </c>
      <c r="E192" s="21" t="s">
        <v>1565</v>
      </c>
      <c r="F192" s="17">
        <v>2</v>
      </c>
      <c r="G192" s="30" t="s">
        <v>3717</v>
      </c>
      <c r="H192" s="17" t="s">
        <v>1567</v>
      </c>
      <c r="I192" s="23">
        <v>282338</v>
      </c>
      <c r="J192" s="23">
        <v>2545335</v>
      </c>
      <c r="K192" s="17">
        <v>121.31547500000001</v>
      </c>
      <c r="L192" s="27">
        <v>23.009184999999999</v>
      </c>
      <c r="N192" t="str">
        <f>ROUND(表格3[[#This Row],[TWD97_X
]],0)&amp;ROUND(表格3[[#This Row],[TWD97_Y
]],0)</f>
        <v>2823382545335</v>
      </c>
    </row>
    <row r="193" spans="1:14" ht="16.2" customHeight="1">
      <c r="A193" s="17" t="s">
        <v>2090</v>
      </c>
      <c r="B193" s="18"/>
      <c r="C193" s="19" t="s">
        <v>1339</v>
      </c>
      <c r="D193" s="21" t="s">
        <v>3715</v>
      </c>
      <c r="E193" s="21" t="s">
        <v>1565</v>
      </c>
      <c r="F193" s="17">
        <v>3</v>
      </c>
      <c r="G193" s="30" t="s">
        <v>3717</v>
      </c>
      <c r="H193" s="17" t="s">
        <v>1568</v>
      </c>
      <c r="I193" s="23">
        <v>282580</v>
      </c>
      <c r="J193" s="23">
        <v>2545414</v>
      </c>
      <c r="K193" s="17">
        <v>121.31783799999999</v>
      </c>
      <c r="L193" s="27">
        <v>23.009893999999999</v>
      </c>
      <c r="N193" t="str">
        <f>ROUND(表格3[[#This Row],[TWD97_X
]],0)&amp;ROUND(表格3[[#This Row],[TWD97_Y
]],0)</f>
        <v>2825802545414</v>
      </c>
    </row>
    <row r="194" spans="1:14" ht="16.2" customHeight="1">
      <c r="A194" s="17" t="s">
        <v>2090</v>
      </c>
      <c r="B194" s="18"/>
      <c r="C194" s="19" t="s">
        <v>1339</v>
      </c>
      <c r="D194" s="21" t="s">
        <v>3715</v>
      </c>
      <c r="E194" s="21" t="s">
        <v>1565</v>
      </c>
      <c r="F194" s="17">
        <v>4</v>
      </c>
      <c r="G194" s="30" t="s">
        <v>3717</v>
      </c>
      <c r="H194" s="17" t="s">
        <v>1569</v>
      </c>
      <c r="I194" s="23">
        <v>282717</v>
      </c>
      <c r="J194" s="23">
        <v>2545646</v>
      </c>
      <c r="K194" s="17">
        <v>121.31917900000001</v>
      </c>
      <c r="L194" s="27">
        <v>23.011986</v>
      </c>
      <c r="N194" t="str">
        <f>ROUND(表格3[[#This Row],[TWD97_X
]],0)&amp;ROUND(表格3[[#This Row],[TWD97_Y
]],0)</f>
        <v>2827172545646</v>
      </c>
    </row>
    <row r="195" spans="1:14" ht="16.2" customHeight="1">
      <c r="A195" s="17" t="s">
        <v>2090</v>
      </c>
      <c r="B195" s="18"/>
      <c r="C195" s="19" t="s">
        <v>1339</v>
      </c>
      <c r="D195" s="21" t="s">
        <v>3715</v>
      </c>
      <c r="E195" s="21" t="s">
        <v>1565</v>
      </c>
      <c r="F195" s="17">
        <v>5</v>
      </c>
      <c r="G195" s="30" t="s">
        <v>3717</v>
      </c>
      <c r="H195" s="17" t="s">
        <v>1570</v>
      </c>
      <c r="I195" s="23">
        <v>282893</v>
      </c>
      <c r="J195" s="23">
        <v>2545783</v>
      </c>
      <c r="K195" s="17">
        <v>121.320899</v>
      </c>
      <c r="L195" s="27">
        <v>23.01322</v>
      </c>
      <c r="N195" t="str">
        <f>ROUND(表格3[[#This Row],[TWD97_X
]],0)&amp;ROUND(表格3[[#This Row],[TWD97_Y
]],0)</f>
        <v>2828932545783</v>
      </c>
    </row>
    <row r="196" spans="1:14" ht="16.2" customHeight="1">
      <c r="A196" s="17" t="s">
        <v>2090</v>
      </c>
      <c r="B196" s="18"/>
      <c r="C196" s="19" t="s">
        <v>1339</v>
      </c>
      <c r="D196" s="21" t="s">
        <v>3715</v>
      </c>
      <c r="E196" s="21" t="s">
        <v>1565</v>
      </c>
      <c r="F196" s="17">
        <v>6</v>
      </c>
      <c r="G196" s="30" t="s">
        <v>3717</v>
      </c>
      <c r="H196" s="17" t="s">
        <v>1571</v>
      </c>
      <c r="I196" s="23">
        <v>282794</v>
      </c>
      <c r="J196" s="23">
        <v>2546009</v>
      </c>
      <c r="K196" s="17">
        <v>121.31993799999999</v>
      </c>
      <c r="L196" s="27">
        <v>23.015263000000001</v>
      </c>
      <c r="N196" t="str">
        <f>ROUND(表格3[[#This Row],[TWD97_X
]],0)&amp;ROUND(表格3[[#This Row],[TWD97_Y
]],0)</f>
        <v>2827942546009</v>
      </c>
    </row>
    <row r="197" spans="1:14" ht="16.2" customHeight="1">
      <c r="A197" s="17" t="s">
        <v>2090</v>
      </c>
      <c r="B197" s="18"/>
      <c r="C197" s="19" t="s">
        <v>1339</v>
      </c>
      <c r="D197" s="21" t="s">
        <v>3715</v>
      </c>
      <c r="E197" s="21" t="s">
        <v>1572</v>
      </c>
      <c r="F197" s="17">
        <v>1</v>
      </c>
      <c r="G197" s="30" t="s">
        <v>3718</v>
      </c>
      <c r="H197" s="17" t="s">
        <v>1573</v>
      </c>
      <c r="I197" s="23">
        <v>275238</v>
      </c>
      <c r="J197" s="23">
        <v>2549180</v>
      </c>
      <c r="K197" s="17">
        <v>121.246274</v>
      </c>
      <c r="L197" s="27">
        <v>23.044031</v>
      </c>
      <c r="N197" t="str">
        <f>ROUND(表格3[[#This Row],[TWD97_X
]],0)&amp;ROUND(表格3[[#This Row],[TWD97_Y
]],0)</f>
        <v>2752382549180</v>
      </c>
    </row>
    <row r="198" spans="1:14" ht="16.2" customHeight="1">
      <c r="A198" s="17" t="s">
        <v>2090</v>
      </c>
      <c r="B198" s="18"/>
      <c r="C198" s="19" t="s">
        <v>1339</v>
      </c>
      <c r="D198" s="21" t="s">
        <v>3715</v>
      </c>
      <c r="E198" s="21" t="s">
        <v>1572</v>
      </c>
      <c r="F198" s="17">
        <v>2</v>
      </c>
      <c r="G198" s="30" t="s">
        <v>3718</v>
      </c>
      <c r="H198" s="17" t="s">
        <v>1574</v>
      </c>
      <c r="I198" s="23">
        <v>275193</v>
      </c>
      <c r="J198" s="23">
        <v>2549482</v>
      </c>
      <c r="K198" s="17">
        <v>121.24584</v>
      </c>
      <c r="L198" s="27">
        <v>23.046758000000001</v>
      </c>
      <c r="N198" t="str">
        <f>ROUND(表格3[[#This Row],[TWD97_X
]],0)&amp;ROUND(表格3[[#This Row],[TWD97_Y
]],0)</f>
        <v>2751932549482</v>
      </c>
    </row>
    <row r="199" spans="1:14" ht="16.2" customHeight="1">
      <c r="A199" s="17" t="s">
        <v>2090</v>
      </c>
      <c r="B199" s="18"/>
      <c r="C199" s="19" t="s">
        <v>1339</v>
      </c>
      <c r="D199" s="21" t="s">
        <v>3715</v>
      </c>
      <c r="E199" s="21" t="s">
        <v>1572</v>
      </c>
      <c r="F199" s="17">
        <v>3</v>
      </c>
      <c r="G199" s="30" t="s">
        <v>3718</v>
      </c>
      <c r="H199" s="17" t="s">
        <v>1575</v>
      </c>
      <c r="I199" s="23">
        <v>275294</v>
      </c>
      <c r="J199" s="23">
        <v>2549753</v>
      </c>
      <c r="K199" s="17">
        <v>121.24683</v>
      </c>
      <c r="L199" s="27">
        <v>23.049204</v>
      </c>
      <c r="N199" t="str">
        <f>ROUND(表格3[[#This Row],[TWD97_X
]],0)&amp;ROUND(表格3[[#This Row],[TWD97_Y
]],0)</f>
        <v>2752942549753</v>
      </c>
    </row>
    <row r="200" spans="1:14" ht="16.2" customHeight="1">
      <c r="A200" s="17" t="s">
        <v>2090</v>
      </c>
      <c r="B200" s="18"/>
      <c r="C200" s="19" t="s">
        <v>1339</v>
      </c>
      <c r="D200" s="21" t="s">
        <v>3715</v>
      </c>
      <c r="E200" s="21" t="s">
        <v>1572</v>
      </c>
      <c r="F200" s="17">
        <v>4</v>
      </c>
      <c r="G200" s="30" t="s">
        <v>3718</v>
      </c>
      <c r="H200" s="17" t="s">
        <v>1576</v>
      </c>
      <c r="I200" s="23">
        <v>275442</v>
      </c>
      <c r="J200" s="23">
        <v>2549972</v>
      </c>
      <c r="K200" s="17">
        <v>121.248278</v>
      </c>
      <c r="L200" s="27">
        <v>23.051179999999999</v>
      </c>
      <c r="N200" t="str">
        <f>ROUND(表格3[[#This Row],[TWD97_X
]],0)&amp;ROUND(表格3[[#This Row],[TWD97_Y
]],0)</f>
        <v>2754422549972</v>
      </c>
    </row>
    <row r="201" spans="1:14" ht="16.2" customHeight="1">
      <c r="A201" s="17" t="s">
        <v>2090</v>
      </c>
      <c r="B201" s="18"/>
      <c r="C201" s="19" t="s">
        <v>1339</v>
      </c>
      <c r="D201" s="21" t="s">
        <v>3715</v>
      </c>
      <c r="E201" s="21" t="s">
        <v>1572</v>
      </c>
      <c r="F201" s="17">
        <v>5</v>
      </c>
      <c r="G201" s="30" t="s">
        <v>3718</v>
      </c>
      <c r="H201" s="17" t="s">
        <v>1577</v>
      </c>
      <c r="I201" s="23">
        <v>275645</v>
      </c>
      <c r="J201" s="23">
        <v>2550092</v>
      </c>
      <c r="K201" s="17">
        <v>121.25026099999999</v>
      </c>
      <c r="L201" s="27">
        <v>23.05226</v>
      </c>
      <c r="N201" t="str">
        <f>ROUND(表格3[[#This Row],[TWD97_X
]],0)&amp;ROUND(表格3[[#This Row],[TWD97_Y
]],0)</f>
        <v>2756452550092</v>
      </c>
    </row>
    <row r="202" spans="1:14" ht="16.2" customHeight="1">
      <c r="A202" s="17" t="s">
        <v>2090</v>
      </c>
      <c r="B202" s="18"/>
      <c r="C202" s="19" t="s">
        <v>1339</v>
      </c>
      <c r="D202" s="21" t="s">
        <v>3715</v>
      </c>
      <c r="E202" s="21" t="s">
        <v>1572</v>
      </c>
      <c r="F202" s="17">
        <v>6</v>
      </c>
      <c r="G202" s="30" t="s">
        <v>3718</v>
      </c>
      <c r="H202" s="17" t="s">
        <v>1578</v>
      </c>
      <c r="I202" s="23">
        <v>275520</v>
      </c>
      <c r="J202" s="23">
        <v>2550326</v>
      </c>
      <c r="K202" s="17">
        <v>121.249045</v>
      </c>
      <c r="L202" s="27">
        <v>23.054375</v>
      </c>
      <c r="N202" t="str">
        <f>ROUND(表格3[[#This Row],[TWD97_X
]],0)&amp;ROUND(表格3[[#This Row],[TWD97_Y
]],0)</f>
        <v>2755202550326</v>
      </c>
    </row>
    <row r="203" spans="1:14" ht="16.2" customHeight="1">
      <c r="A203" s="17" t="s">
        <v>2090</v>
      </c>
      <c r="B203" s="18"/>
      <c r="C203" s="19" t="s">
        <v>1339</v>
      </c>
      <c r="D203" s="21" t="s">
        <v>3715</v>
      </c>
      <c r="E203" s="21" t="s">
        <v>1579</v>
      </c>
      <c r="F203" s="17">
        <v>1</v>
      </c>
      <c r="G203" s="30" t="s">
        <v>3719</v>
      </c>
      <c r="H203" s="17" t="s">
        <v>1580</v>
      </c>
      <c r="I203" s="23">
        <v>279195</v>
      </c>
      <c r="J203" s="23">
        <v>2550593</v>
      </c>
      <c r="K203" s="17">
        <v>121.284914</v>
      </c>
      <c r="L203" s="27">
        <v>23.056726000000001</v>
      </c>
      <c r="N203" t="str">
        <f>ROUND(表格3[[#This Row],[TWD97_X
]],0)&amp;ROUND(表格3[[#This Row],[TWD97_Y
]],0)</f>
        <v>2791952550593</v>
      </c>
    </row>
    <row r="204" spans="1:14" ht="16.2" customHeight="1">
      <c r="A204" s="17" t="s">
        <v>2090</v>
      </c>
      <c r="B204" s="18"/>
      <c r="C204" s="19" t="s">
        <v>1339</v>
      </c>
      <c r="D204" s="21" t="s">
        <v>3715</v>
      </c>
      <c r="E204" s="21" t="s">
        <v>1579</v>
      </c>
      <c r="F204" s="17">
        <v>2</v>
      </c>
      <c r="G204" s="30" t="s">
        <v>3719</v>
      </c>
      <c r="H204" s="17" t="s">
        <v>1581</v>
      </c>
      <c r="I204" s="23">
        <v>279042</v>
      </c>
      <c r="J204" s="23">
        <v>2550770</v>
      </c>
      <c r="K204" s="17">
        <v>121.283424</v>
      </c>
      <c r="L204" s="27">
        <v>23.058326999999998</v>
      </c>
      <c r="N204" t="str">
        <f>ROUND(表格3[[#This Row],[TWD97_X
]],0)&amp;ROUND(表格3[[#This Row],[TWD97_Y
]],0)</f>
        <v>2790422550770</v>
      </c>
    </row>
    <row r="205" spans="1:14" ht="16.2" customHeight="1">
      <c r="A205" s="17" t="s">
        <v>2090</v>
      </c>
      <c r="B205" s="18"/>
      <c r="C205" s="19" t="s">
        <v>1339</v>
      </c>
      <c r="D205" s="21" t="s">
        <v>3715</v>
      </c>
      <c r="E205" s="21" t="s">
        <v>1579</v>
      </c>
      <c r="F205" s="17">
        <v>3</v>
      </c>
      <c r="G205" s="30" t="s">
        <v>3719</v>
      </c>
      <c r="H205" s="17" t="s">
        <v>1582</v>
      </c>
      <c r="I205" s="23">
        <v>278764</v>
      </c>
      <c r="J205" s="23">
        <v>2550914</v>
      </c>
      <c r="K205" s="17">
        <v>121.28071300000001</v>
      </c>
      <c r="L205" s="27">
        <v>23.059632000000001</v>
      </c>
      <c r="N205" t="str">
        <f>ROUND(表格3[[#This Row],[TWD97_X
]],0)&amp;ROUND(表格3[[#This Row],[TWD97_Y
]],0)</f>
        <v>2787642550914</v>
      </c>
    </row>
    <row r="206" spans="1:14" ht="16.2" customHeight="1">
      <c r="A206" s="17" t="s">
        <v>2090</v>
      </c>
      <c r="B206" s="18"/>
      <c r="C206" s="19" t="s">
        <v>1339</v>
      </c>
      <c r="D206" s="21" t="s">
        <v>3715</v>
      </c>
      <c r="E206" s="21" t="s">
        <v>1579</v>
      </c>
      <c r="F206" s="17">
        <v>4</v>
      </c>
      <c r="G206" s="30" t="s">
        <v>3719</v>
      </c>
      <c r="H206" s="17" t="s">
        <v>1583</v>
      </c>
      <c r="I206" s="23">
        <v>278510</v>
      </c>
      <c r="J206" s="23">
        <v>2551117</v>
      </c>
      <c r="K206" s="17">
        <v>121.278238</v>
      </c>
      <c r="L206" s="27">
        <v>23.06147</v>
      </c>
      <c r="N206" t="str">
        <f>ROUND(表格3[[#This Row],[TWD97_X
]],0)&amp;ROUND(表格3[[#This Row],[TWD97_Y
]],0)</f>
        <v>2785102551117</v>
      </c>
    </row>
    <row r="207" spans="1:14" ht="16.2" customHeight="1">
      <c r="A207" s="17" t="s">
        <v>2090</v>
      </c>
      <c r="B207" s="18"/>
      <c r="C207" s="19" t="s">
        <v>1339</v>
      </c>
      <c r="D207" s="21" t="s">
        <v>3715</v>
      </c>
      <c r="E207" s="21" t="s">
        <v>1579</v>
      </c>
      <c r="F207" s="17">
        <v>5</v>
      </c>
      <c r="G207" s="30" t="s">
        <v>3719</v>
      </c>
      <c r="H207" s="17" t="s">
        <v>1584</v>
      </c>
      <c r="I207" s="23">
        <v>278472</v>
      </c>
      <c r="J207" s="23">
        <v>2551370</v>
      </c>
      <c r="K207" s="17">
        <v>121.277872</v>
      </c>
      <c r="L207" s="27">
        <v>23.063755</v>
      </c>
      <c r="N207" t="str">
        <f>ROUND(表格3[[#This Row],[TWD97_X
]],0)&amp;ROUND(表格3[[#This Row],[TWD97_Y
]],0)</f>
        <v>2784722551370</v>
      </c>
    </row>
    <row r="208" spans="1:14" ht="16.2" customHeight="1">
      <c r="A208" s="17" t="s">
        <v>2090</v>
      </c>
      <c r="B208" s="18"/>
      <c r="C208" s="19" t="s">
        <v>1339</v>
      </c>
      <c r="D208" s="21" t="s">
        <v>3715</v>
      </c>
      <c r="E208" s="21" t="s">
        <v>1579</v>
      </c>
      <c r="F208" s="17">
        <v>6</v>
      </c>
      <c r="G208" s="30" t="s">
        <v>3719</v>
      </c>
      <c r="H208" s="17" t="s">
        <v>1585</v>
      </c>
      <c r="I208" s="23">
        <v>278272</v>
      </c>
      <c r="J208" s="23">
        <v>2551491</v>
      </c>
      <c r="K208" s="17">
        <v>121.27592300000001</v>
      </c>
      <c r="L208" s="27">
        <v>23.064851000000001</v>
      </c>
      <c r="N208" t="str">
        <f>ROUND(表格3[[#This Row],[TWD97_X
]],0)&amp;ROUND(表格3[[#This Row],[TWD97_Y
]],0)</f>
        <v>2782722551491</v>
      </c>
    </row>
    <row r="209" spans="1:14" ht="16.2" customHeight="1">
      <c r="A209" s="17" t="s">
        <v>2090</v>
      </c>
      <c r="B209" s="18"/>
      <c r="C209" s="19" t="s">
        <v>1339</v>
      </c>
      <c r="D209" s="21" t="s">
        <v>3715</v>
      </c>
      <c r="E209" s="21" t="s">
        <v>1586</v>
      </c>
      <c r="F209" s="17">
        <v>1</v>
      </c>
      <c r="G209" s="30" t="s">
        <v>3720</v>
      </c>
      <c r="H209" s="17" t="s">
        <v>1587</v>
      </c>
      <c r="I209" s="23">
        <v>277405</v>
      </c>
      <c r="J209" s="23">
        <v>2555158</v>
      </c>
      <c r="K209" s="17">
        <v>121.267527</v>
      </c>
      <c r="L209" s="27">
        <v>23.097981000000001</v>
      </c>
      <c r="N209" t="str">
        <f>ROUND(表格3[[#This Row],[TWD97_X
]],0)&amp;ROUND(表格3[[#This Row],[TWD97_Y
]],0)</f>
        <v>2774052555158</v>
      </c>
    </row>
    <row r="210" spans="1:14" ht="16.2" customHeight="1">
      <c r="A210" s="17" t="s">
        <v>2090</v>
      </c>
      <c r="B210" s="18"/>
      <c r="C210" s="19" t="s">
        <v>1339</v>
      </c>
      <c r="D210" s="21" t="s">
        <v>3715</v>
      </c>
      <c r="E210" s="21" t="s">
        <v>1586</v>
      </c>
      <c r="F210" s="17">
        <v>2</v>
      </c>
      <c r="G210" s="30" t="s">
        <v>3720</v>
      </c>
      <c r="H210" s="17" t="s">
        <v>1588</v>
      </c>
      <c r="I210" s="23">
        <v>277593</v>
      </c>
      <c r="J210" s="23">
        <v>2555310</v>
      </c>
      <c r="K210" s="17">
        <v>121.26936499999999</v>
      </c>
      <c r="L210" s="27">
        <v>23.099350000000001</v>
      </c>
      <c r="N210" t="str">
        <f>ROUND(表格3[[#This Row],[TWD97_X
]],0)&amp;ROUND(表格3[[#This Row],[TWD97_Y
]],0)</f>
        <v>2775932555310</v>
      </c>
    </row>
    <row r="211" spans="1:14" ht="16.2" customHeight="1">
      <c r="A211" s="17" t="s">
        <v>2090</v>
      </c>
      <c r="B211" s="18"/>
      <c r="C211" s="19" t="s">
        <v>1339</v>
      </c>
      <c r="D211" s="21" t="s">
        <v>3715</v>
      </c>
      <c r="E211" s="21" t="s">
        <v>1586</v>
      </c>
      <c r="F211" s="17">
        <v>3</v>
      </c>
      <c r="G211" s="30" t="s">
        <v>3720</v>
      </c>
      <c r="H211" s="17" t="s">
        <v>1589</v>
      </c>
      <c r="I211" s="23">
        <v>277803</v>
      </c>
      <c r="J211" s="23">
        <v>2555322</v>
      </c>
      <c r="K211" s="17">
        <v>121.271415</v>
      </c>
      <c r="L211" s="27">
        <v>23.099454999999999</v>
      </c>
      <c r="N211" t="str">
        <f>ROUND(表格3[[#This Row],[TWD97_X
]],0)&amp;ROUND(表格3[[#This Row],[TWD97_Y
]],0)</f>
        <v>2778032555322</v>
      </c>
    </row>
    <row r="212" spans="1:14" ht="16.2" customHeight="1">
      <c r="A212" s="17" t="s">
        <v>2090</v>
      </c>
      <c r="B212" s="18"/>
      <c r="C212" s="19" t="s">
        <v>1339</v>
      </c>
      <c r="D212" s="21" t="s">
        <v>3715</v>
      </c>
      <c r="E212" s="21" t="s">
        <v>1586</v>
      </c>
      <c r="F212" s="17">
        <v>4</v>
      </c>
      <c r="G212" s="30" t="s">
        <v>3720</v>
      </c>
      <c r="H212" s="17" t="s">
        <v>1590</v>
      </c>
      <c r="I212" s="23">
        <v>277917</v>
      </c>
      <c r="J212" s="23">
        <v>2555158</v>
      </c>
      <c r="K212" s="17">
        <v>121.272525</v>
      </c>
      <c r="L212" s="27">
        <v>23.097971999999999</v>
      </c>
      <c r="N212" t="str">
        <f>ROUND(表格3[[#This Row],[TWD97_X
]],0)&amp;ROUND(表格3[[#This Row],[TWD97_Y
]],0)</f>
        <v>2779172555158</v>
      </c>
    </row>
    <row r="213" spans="1:14" ht="16.2" customHeight="1">
      <c r="A213" s="17" t="s">
        <v>2090</v>
      </c>
      <c r="B213" s="18"/>
      <c r="C213" s="19" t="s">
        <v>1339</v>
      </c>
      <c r="D213" s="21" t="s">
        <v>3715</v>
      </c>
      <c r="E213" s="21" t="s">
        <v>1586</v>
      </c>
      <c r="F213" s="17">
        <v>5</v>
      </c>
      <c r="G213" s="30" t="s">
        <v>3720</v>
      </c>
      <c r="H213" s="17" t="s">
        <v>1591</v>
      </c>
      <c r="I213" s="23">
        <v>278132</v>
      </c>
      <c r="J213" s="23">
        <v>2555319</v>
      </c>
      <c r="K213" s="17">
        <v>121.274626</v>
      </c>
      <c r="L213" s="27">
        <v>23.099423000000002</v>
      </c>
      <c r="N213" t="str">
        <f>ROUND(表格3[[#This Row],[TWD97_X
]],0)&amp;ROUND(表格3[[#This Row],[TWD97_Y
]],0)</f>
        <v>2781322555319</v>
      </c>
    </row>
    <row r="214" spans="1:14" ht="16.2" customHeight="1">
      <c r="A214" s="17" t="s">
        <v>2090</v>
      </c>
      <c r="B214" s="18"/>
      <c r="C214" s="19" t="s">
        <v>1339</v>
      </c>
      <c r="D214" s="21" t="s">
        <v>3715</v>
      </c>
      <c r="E214" s="21" t="s">
        <v>1586</v>
      </c>
      <c r="F214" s="17">
        <v>6</v>
      </c>
      <c r="G214" s="30" t="s">
        <v>3720</v>
      </c>
      <c r="H214" s="17" t="s">
        <v>1592</v>
      </c>
      <c r="I214" s="23">
        <v>278305</v>
      </c>
      <c r="J214" s="23">
        <v>2555458</v>
      </c>
      <c r="K214" s="17">
        <v>121.276318</v>
      </c>
      <c r="L214" s="27">
        <v>23.100674999999999</v>
      </c>
      <c r="N214" t="str">
        <f>ROUND(表格3[[#This Row],[TWD97_X
]],0)&amp;ROUND(表格3[[#This Row],[TWD97_Y
]],0)</f>
        <v>2783052555458</v>
      </c>
    </row>
    <row r="215" spans="1:14" ht="16.2" customHeight="1">
      <c r="A215" s="17" t="s">
        <v>2090</v>
      </c>
      <c r="B215" s="18"/>
      <c r="C215" s="19" t="s">
        <v>1339</v>
      </c>
      <c r="D215" s="21" t="s">
        <v>3715</v>
      </c>
      <c r="E215" s="21" t="s">
        <v>1593</v>
      </c>
      <c r="F215" s="17">
        <v>1</v>
      </c>
      <c r="G215" s="30" t="s">
        <v>3721</v>
      </c>
      <c r="H215" s="17" t="s">
        <v>1594</v>
      </c>
      <c r="I215" s="23">
        <v>284907</v>
      </c>
      <c r="J215" s="23">
        <v>2558176</v>
      </c>
      <c r="K215" s="17">
        <v>121.340829</v>
      </c>
      <c r="L215" s="27">
        <v>23.125094000000001</v>
      </c>
      <c r="N215" t="str">
        <f>ROUND(表格3[[#This Row],[TWD97_X
]],0)&amp;ROUND(表格3[[#This Row],[TWD97_Y
]],0)</f>
        <v>2849072558176</v>
      </c>
    </row>
    <row r="216" spans="1:14" ht="16.2" customHeight="1">
      <c r="A216" s="17" t="s">
        <v>2090</v>
      </c>
      <c r="B216" s="18"/>
      <c r="C216" s="19" t="s">
        <v>1339</v>
      </c>
      <c r="D216" s="21" t="s">
        <v>3715</v>
      </c>
      <c r="E216" s="21" t="s">
        <v>1593</v>
      </c>
      <c r="F216" s="17">
        <v>2</v>
      </c>
      <c r="G216" s="30" t="s">
        <v>3721</v>
      </c>
      <c r="H216" s="17" t="s">
        <v>1595</v>
      </c>
      <c r="I216" s="23">
        <v>285137</v>
      </c>
      <c r="J216" s="23">
        <v>2558299</v>
      </c>
      <c r="K216" s="17">
        <v>121.34307699999999</v>
      </c>
      <c r="L216" s="27">
        <v>23.126200000000001</v>
      </c>
      <c r="N216" t="str">
        <f>ROUND(表格3[[#This Row],[TWD97_X
]],0)&amp;ROUND(表格3[[#This Row],[TWD97_Y
]],0)</f>
        <v>2851372558299</v>
      </c>
    </row>
    <row r="217" spans="1:14" ht="16.2" customHeight="1">
      <c r="A217" s="17" t="s">
        <v>2090</v>
      </c>
      <c r="B217" s="18"/>
      <c r="C217" s="19" t="s">
        <v>1339</v>
      </c>
      <c r="D217" s="21" t="s">
        <v>3715</v>
      </c>
      <c r="E217" s="21" t="s">
        <v>1593</v>
      </c>
      <c r="F217" s="17">
        <v>3</v>
      </c>
      <c r="G217" s="30" t="s">
        <v>3721</v>
      </c>
      <c r="H217" s="17" t="s">
        <v>1596</v>
      </c>
      <c r="I217" s="23">
        <v>285360</v>
      </c>
      <c r="J217" s="23">
        <v>2558187</v>
      </c>
      <c r="K217" s="17">
        <v>121.345252</v>
      </c>
      <c r="L217" s="27">
        <v>23.125183</v>
      </c>
      <c r="N217" t="str">
        <f>ROUND(表格3[[#This Row],[TWD97_X
]],0)&amp;ROUND(表格3[[#This Row],[TWD97_Y
]],0)</f>
        <v>2853602558187</v>
      </c>
    </row>
    <row r="218" spans="1:14" ht="16.2" customHeight="1">
      <c r="A218" s="17" t="s">
        <v>2090</v>
      </c>
      <c r="B218" s="18"/>
      <c r="C218" s="19" t="s">
        <v>1339</v>
      </c>
      <c r="D218" s="21" t="s">
        <v>3715</v>
      </c>
      <c r="E218" s="21" t="s">
        <v>1593</v>
      </c>
      <c r="F218" s="17">
        <v>4</v>
      </c>
      <c r="G218" s="30" t="s">
        <v>3721</v>
      </c>
      <c r="H218" s="17" t="s">
        <v>1597</v>
      </c>
      <c r="I218" s="23">
        <v>285525</v>
      </c>
      <c r="J218" s="23">
        <v>2558363</v>
      </c>
      <c r="K218" s="17">
        <v>121.346867</v>
      </c>
      <c r="L218" s="27">
        <v>23.126768999999999</v>
      </c>
      <c r="N218" t="str">
        <f>ROUND(表格3[[#This Row],[TWD97_X
]],0)&amp;ROUND(表格3[[#This Row],[TWD97_Y
]],0)</f>
        <v>2855252558363</v>
      </c>
    </row>
    <row r="219" spans="1:14" ht="16.2" customHeight="1">
      <c r="A219" s="17" t="s">
        <v>2090</v>
      </c>
      <c r="B219" s="18"/>
      <c r="C219" s="19" t="s">
        <v>1339</v>
      </c>
      <c r="D219" s="21" t="s">
        <v>3715</v>
      </c>
      <c r="E219" s="21" t="s">
        <v>1593</v>
      </c>
      <c r="F219" s="17">
        <v>5</v>
      </c>
      <c r="G219" s="30" t="s">
        <v>3721</v>
      </c>
      <c r="H219" s="17" t="s">
        <v>1598</v>
      </c>
      <c r="I219" s="23">
        <v>285752</v>
      </c>
      <c r="J219" s="23">
        <v>2558469</v>
      </c>
      <c r="K219" s="17">
        <v>121.349086</v>
      </c>
      <c r="L219" s="27">
        <v>23.127721999999999</v>
      </c>
      <c r="N219" t="str">
        <f>ROUND(表格3[[#This Row],[TWD97_X
]],0)&amp;ROUND(表格3[[#This Row],[TWD97_Y
]],0)</f>
        <v>2857522558469</v>
      </c>
    </row>
    <row r="220" spans="1:14" ht="16.2" customHeight="1">
      <c r="A220" s="17" t="s">
        <v>2090</v>
      </c>
      <c r="B220" s="18"/>
      <c r="C220" s="19" t="s">
        <v>1339</v>
      </c>
      <c r="D220" s="21" t="s">
        <v>3715</v>
      </c>
      <c r="E220" s="21" t="s">
        <v>1593</v>
      </c>
      <c r="F220" s="17">
        <v>6</v>
      </c>
      <c r="G220" s="30" t="s">
        <v>3721</v>
      </c>
      <c r="H220" s="17" t="s">
        <v>1599</v>
      </c>
      <c r="I220" s="23">
        <v>285975</v>
      </c>
      <c r="J220" s="23">
        <v>2558454</v>
      </c>
      <c r="K220" s="17">
        <v>121.351263</v>
      </c>
      <c r="L220" s="27">
        <v>23.127580999999999</v>
      </c>
      <c r="N220" t="str">
        <f>ROUND(表格3[[#This Row],[TWD97_X
]],0)&amp;ROUND(表格3[[#This Row],[TWD97_Y
]],0)</f>
        <v>2859752558454</v>
      </c>
    </row>
    <row r="221" spans="1:14" ht="16.2" customHeight="1">
      <c r="A221" s="17" t="s">
        <v>2090</v>
      </c>
      <c r="B221" s="18"/>
      <c r="C221" s="19" t="s">
        <v>1339</v>
      </c>
      <c r="D221" s="21" t="s">
        <v>3715</v>
      </c>
      <c r="E221" s="21" t="s">
        <v>1600</v>
      </c>
      <c r="F221" s="17">
        <v>1</v>
      </c>
      <c r="G221" s="30" t="s">
        <v>3722</v>
      </c>
      <c r="H221" s="17" t="s">
        <v>1601</v>
      </c>
      <c r="I221" s="23">
        <v>286585</v>
      </c>
      <c r="J221" s="23">
        <v>2560428</v>
      </c>
      <c r="K221" s="17">
        <v>121.357266</v>
      </c>
      <c r="L221" s="27">
        <v>23.145394</v>
      </c>
      <c r="N221" t="str">
        <f>ROUND(表格3[[#This Row],[TWD97_X
]],0)&amp;ROUND(表格3[[#This Row],[TWD97_Y
]],0)</f>
        <v>2865852560428</v>
      </c>
    </row>
    <row r="222" spans="1:14" ht="16.2" customHeight="1">
      <c r="A222" s="17" t="s">
        <v>2090</v>
      </c>
      <c r="B222" s="18"/>
      <c r="C222" s="19" t="s">
        <v>1339</v>
      </c>
      <c r="D222" s="21" t="s">
        <v>3715</v>
      </c>
      <c r="E222" s="21" t="s">
        <v>1600</v>
      </c>
      <c r="F222" s="17">
        <v>2</v>
      </c>
      <c r="G222" s="30" t="s">
        <v>3722</v>
      </c>
      <c r="H222" s="17" t="s">
        <v>1602</v>
      </c>
      <c r="I222" s="23">
        <v>286761</v>
      </c>
      <c r="J222" s="23">
        <v>2560574</v>
      </c>
      <c r="K222" s="17">
        <v>121.358988</v>
      </c>
      <c r="L222" s="27">
        <v>23.146708</v>
      </c>
      <c r="N222" t="str">
        <f>ROUND(表格3[[#This Row],[TWD97_X
]],0)&amp;ROUND(表格3[[#This Row],[TWD97_Y
]],0)</f>
        <v>2867612560574</v>
      </c>
    </row>
    <row r="223" spans="1:14" ht="16.2" customHeight="1">
      <c r="A223" s="17" t="s">
        <v>2090</v>
      </c>
      <c r="B223" s="18"/>
      <c r="C223" s="19" t="s">
        <v>1339</v>
      </c>
      <c r="D223" s="21" t="s">
        <v>3715</v>
      </c>
      <c r="E223" s="21" t="s">
        <v>1600</v>
      </c>
      <c r="F223" s="17">
        <v>3</v>
      </c>
      <c r="G223" s="30" t="s">
        <v>3722</v>
      </c>
      <c r="H223" s="17" t="s">
        <v>1603</v>
      </c>
      <c r="I223" s="23">
        <v>286793</v>
      </c>
      <c r="J223" s="23">
        <v>2560796</v>
      </c>
      <c r="K223" s="17">
        <v>121.359306</v>
      </c>
      <c r="L223" s="27">
        <v>23.148712</v>
      </c>
      <c r="N223" t="str">
        <f>ROUND(表格3[[#This Row],[TWD97_X
]],0)&amp;ROUND(表格3[[#This Row],[TWD97_Y
]],0)</f>
        <v>2867932560796</v>
      </c>
    </row>
    <row r="224" spans="1:14" ht="16.2" customHeight="1">
      <c r="A224" s="17" t="s">
        <v>2090</v>
      </c>
      <c r="B224" s="18"/>
      <c r="C224" s="19" t="s">
        <v>1339</v>
      </c>
      <c r="D224" s="21" t="s">
        <v>3715</v>
      </c>
      <c r="E224" s="21" t="s">
        <v>1600</v>
      </c>
      <c r="F224" s="17">
        <v>4</v>
      </c>
      <c r="G224" s="30" t="s">
        <v>3722</v>
      </c>
      <c r="H224" s="17" t="s">
        <v>1604</v>
      </c>
      <c r="I224" s="23">
        <v>287026</v>
      </c>
      <c r="J224" s="23">
        <v>2560363</v>
      </c>
      <c r="K224" s="17">
        <v>121.361571</v>
      </c>
      <c r="L224" s="27">
        <v>23.144797000000001</v>
      </c>
      <c r="N224" t="str">
        <f>ROUND(表格3[[#This Row],[TWD97_X
]],0)&amp;ROUND(表格3[[#This Row],[TWD97_Y
]],0)</f>
        <v>2870262560363</v>
      </c>
    </row>
    <row r="225" spans="1:14" ht="16.2" customHeight="1">
      <c r="A225" s="17" t="s">
        <v>2090</v>
      </c>
      <c r="B225" s="18"/>
      <c r="C225" s="19" t="s">
        <v>1339</v>
      </c>
      <c r="D225" s="21" t="s">
        <v>3715</v>
      </c>
      <c r="E225" s="21" t="s">
        <v>1600</v>
      </c>
      <c r="F225" s="17">
        <v>5</v>
      </c>
      <c r="G225" s="30" t="s">
        <v>3722</v>
      </c>
      <c r="H225" s="17" t="s">
        <v>1605</v>
      </c>
      <c r="I225" s="23">
        <v>287328</v>
      </c>
      <c r="J225" s="23">
        <v>2560234</v>
      </c>
      <c r="K225" s="17">
        <v>121.36451700000001</v>
      </c>
      <c r="L225" s="27">
        <v>23.143625</v>
      </c>
      <c r="N225" t="str">
        <f>ROUND(表格3[[#This Row],[TWD97_X
]],0)&amp;ROUND(表格3[[#This Row],[TWD97_Y
]],0)</f>
        <v>2873282560234</v>
      </c>
    </row>
    <row r="226" spans="1:14" ht="16.2" customHeight="1">
      <c r="A226" s="17" t="s">
        <v>2090</v>
      </c>
      <c r="B226" s="18"/>
      <c r="C226" s="19" t="s">
        <v>1339</v>
      </c>
      <c r="D226" s="21" t="s">
        <v>3715</v>
      </c>
      <c r="E226" s="21" t="s">
        <v>1600</v>
      </c>
      <c r="F226" s="17">
        <v>6</v>
      </c>
      <c r="G226" s="30" t="s">
        <v>3722</v>
      </c>
      <c r="H226" s="17" t="s">
        <v>1606</v>
      </c>
      <c r="I226" s="23">
        <v>287602</v>
      </c>
      <c r="J226" s="23">
        <v>2559967</v>
      </c>
      <c r="K226" s="17">
        <v>121.367186</v>
      </c>
      <c r="L226" s="27">
        <v>23.141207999999999</v>
      </c>
      <c r="N226" t="str">
        <f>ROUND(表格3[[#This Row],[TWD97_X
]],0)&amp;ROUND(表格3[[#This Row],[TWD97_Y
]],0)</f>
        <v>2876022559967</v>
      </c>
    </row>
    <row r="227" spans="1:14" ht="16.2" customHeight="1">
      <c r="A227" s="17" t="s">
        <v>2090</v>
      </c>
      <c r="B227" s="18"/>
      <c r="C227" s="19" t="s">
        <v>1339</v>
      </c>
      <c r="D227" s="21" t="s">
        <v>3715</v>
      </c>
      <c r="E227" s="21" t="s">
        <v>1607</v>
      </c>
      <c r="F227" s="17">
        <v>1</v>
      </c>
      <c r="G227" s="30" t="s">
        <v>3723</v>
      </c>
      <c r="H227" s="17" t="s">
        <v>1608</v>
      </c>
      <c r="I227" s="23">
        <v>287866</v>
      </c>
      <c r="J227" s="23">
        <v>2570551</v>
      </c>
      <c r="K227" s="17">
        <v>121.37002699999999</v>
      </c>
      <c r="L227" s="27">
        <v>23.236778999999999</v>
      </c>
      <c r="N227" t="str">
        <f>ROUND(表格3[[#This Row],[TWD97_X
]],0)&amp;ROUND(表格3[[#This Row],[TWD97_Y
]],0)</f>
        <v>2878662570551</v>
      </c>
    </row>
    <row r="228" spans="1:14" ht="16.2" customHeight="1">
      <c r="A228" s="17" t="s">
        <v>2090</v>
      </c>
      <c r="B228" s="18"/>
      <c r="C228" s="19" t="s">
        <v>1339</v>
      </c>
      <c r="D228" s="21" t="s">
        <v>3715</v>
      </c>
      <c r="E228" s="21" t="s">
        <v>1607</v>
      </c>
      <c r="F228" s="17">
        <v>2</v>
      </c>
      <c r="G228" s="30" t="s">
        <v>3723</v>
      </c>
      <c r="H228" s="17" t="s">
        <v>1609</v>
      </c>
      <c r="I228" s="23">
        <v>288332</v>
      </c>
      <c r="J228" s="23">
        <v>2570415</v>
      </c>
      <c r="K228" s="17">
        <v>121.374577</v>
      </c>
      <c r="L228" s="27">
        <v>23.23554</v>
      </c>
      <c r="N228" t="str">
        <f>ROUND(表格3[[#This Row],[TWD97_X
]],0)&amp;ROUND(表格3[[#This Row],[TWD97_Y
]],0)</f>
        <v>2883322570415</v>
      </c>
    </row>
    <row r="229" spans="1:14" ht="16.2" customHeight="1">
      <c r="A229" s="17" t="s">
        <v>2090</v>
      </c>
      <c r="B229" s="18"/>
      <c r="C229" s="19" t="s">
        <v>1339</v>
      </c>
      <c r="D229" s="21" t="s">
        <v>3715</v>
      </c>
      <c r="E229" s="21" t="s">
        <v>1607</v>
      </c>
      <c r="F229" s="17">
        <v>3</v>
      </c>
      <c r="G229" s="30" t="s">
        <v>3723</v>
      </c>
      <c r="H229" s="17" t="s">
        <v>1610</v>
      </c>
      <c r="I229" s="23">
        <v>288573</v>
      </c>
      <c r="J229" s="23">
        <v>2569722</v>
      </c>
      <c r="K229" s="17">
        <v>121.376915</v>
      </c>
      <c r="L229" s="27">
        <v>23.229277</v>
      </c>
      <c r="N229" t="str">
        <f>ROUND(表格3[[#This Row],[TWD97_X
]],0)&amp;ROUND(表格3[[#This Row],[TWD97_Y
]],0)</f>
        <v>2885732569722</v>
      </c>
    </row>
    <row r="230" spans="1:14" ht="16.2" customHeight="1">
      <c r="A230" s="17" t="s">
        <v>2090</v>
      </c>
      <c r="B230" s="18"/>
      <c r="C230" s="19" t="s">
        <v>1339</v>
      </c>
      <c r="D230" s="21" t="s">
        <v>3715</v>
      </c>
      <c r="E230" s="21" t="s">
        <v>1607</v>
      </c>
      <c r="F230" s="17">
        <v>4</v>
      </c>
      <c r="G230" s="30" t="s">
        <v>3723</v>
      </c>
      <c r="H230" s="17" t="s">
        <v>1611</v>
      </c>
      <c r="I230" s="23">
        <v>289134</v>
      </c>
      <c r="J230" s="23">
        <v>2569511</v>
      </c>
      <c r="K230" s="17">
        <v>121.382391</v>
      </c>
      <c r="L230" s="27">
        <v>23.227357999999999</v>
      </c>
      <c r="N230" t="str">
        <f>ROUND(表格3[[#This Row],[TWD97_X
]],0)&amp;ROUND(表格3[[#This Row],[TWD97_Y
]],0)</f>
        <v>2891342569511</v>
      </c>
    </row>
    <row r="231" spans="1:14" ht="16.2" customHeight="1">
      <c r="A231" s="17" t="s">
        <v>2090</v>
      </c>
      <c r="B231" s="18"/>
      <c r="C231" s="19" t="s">
        <v>1339</v>
      </c>
      <c r="D231" s="21" t="s">
        <v>3715</v>
      </c>
      <c r="E231" s="21" t="s">
        <v>1607</v>
      </c>
      <c r="F231" s="17">
        <v>5</v>
      </c>
      <c r="G231" s="30" t="s">
        <v>3723</v>
      </c>
      <c r="H231" s="17" t="s">
        <v>1612</v>
      </c>
      <c r="I231" s="23">
        <v>288557</v>
      </c>
      <c r="J231" s="23">
        <v>2569212</v>
      </c>
      <c r="K231" s="17">
        <v>121.376745</v>
      </c>
      <c r="L231" s="27">
        <v>23.224671000000001</v>
      </c>
      <c r="N231" t="str">
        <f>ROUND(表格3[[#This Row],[TWD97_X
]],0)&amp;ROUND(表格3[[#This Row],[TWD97_Y
]],0)</f>
        <v>2885572569212</v>
      </c>
    </row>
    <row r="232" spans="1:14" ht="16.2" customHeight="1">
      <c r="A232" s="17" t="s">
        <v>2090</v>
      </c>
      <c r="B232" s="18"/>
      <c r="C232" s="19" t="s">
        <v>1339</v>
      </c>
      <c r="D232" s="21" t="s">
        <v>3715</v>
      </c>
      <c r="E232" s="21" t="s">
        <v>1607</v>
      </c>
      <c r="F232" s="17">
        <v>6</v>
      </c>
      <c r="G232" s="30" t="s">
        <v>3723</v>
      </c>
      <c r="H232" s="17" t="s">
        <v>1613</v>
      </c>
      <c r="I232" s="23">
        <v>289309</v>
      </c>
      <c r="J232" s="23">
        <v>2568908</v>
      </c>
      <c r="K232" s="17">
        <v>121.384085</v>
      </c>
      <c r="L232" s="27">
        <v>23.221909</v>
      </c>
      <c r="N232" t="str">
        <f>ROUND(表格3[[#This Row],[TWD97_X
]],0)&amp;ROUND(表格3[[#This Row],[TWD97_Y
]],0)</f>
        <v>2893092568908</v>
      </c>
    </row>
    <row r="233" spans="1:14" ht="16.2" customHeight="1">
      <c r="A233" s="17" t="s">
        <v>2090</v>
      </c>
      <c r="B233" s="18"/>
      <c r="C233" s="19" t="s">
        <v>1339</v>
      </c>
      <c r="D233" s="21" t="s">
        <v>3715</v>
      </c>
      <c r="E233" s="21" t="s">
        <v>1614</v>
      </c>
      <c r="F233" s="17">
        <v>1</v>
      </c>
      <c r="G233" s="30" t="s">
        <v>3724</v>
      </c>
      <c r="H233" s="17" t="s">
        <v>1615</v>
      </c>
      <c r="I233" s="23">
        <v>289112</v>
      </c>
      <c r="J233" s="23">
        <v>2573000.0001999899</v>
      </c>
      <c r="K233" s="17">
        <v>121.382266</v>
      </c>
      <c r="L233" s="27">
        <v>23.258865</v>
      </c>
      <c r="N233" t="str">
        <f>ROUND(表格3[[#This Row],[TWD97_X
]],0)&amp;ROUND(表格3[[#This Row],[TWD97_Y
]],0)</f>
        <v>2891122573000</v>
      </c>
    </row>
    <row r="234" spans="1:14" ht="16.2" customHeight="1">
      <c r="A234" s="17" t="s">
        <v>2090</v>
      </c>
      <c r="B234" s="18"/>
      <c r="C234" s="19" t="s">
        <v>1339</v>
      </c>
      <c r="D234" s="21" t="s">
        <v>3715</v>
      </c>
      <c r="E234" s="21" t="s">
        <v>1614</v>
      </c>
      <c r="F234" s="17">
        <v>2</v>
      </c>
      <c r="G234" s="30" t="s">
        <v>3724</v>
      </c>
      <c r="H234" s="17" t="s">
        <v>1616</v>
      </c>
      <c r="I234" s="23">
        <v>289270</v>
      </c>
      <c r="J234" s="23">
        <v>2572785</v>
      </c>
      <c r="K234" s="17">
        <v>121.383804</v>
      </c>
      <c r="L234" s="27">
        <v>23.256920000000001</v>
      </c>
      <c r="N234" t="str">
        <f>ROUND(表格3[[#This Row],[TWD97_X
]],0)&amp;ROUND(表格3[[#This Row],[TWD97_Y
]],0)</f>
        <v>2892702572785</v>
      </c>
    </row>
    <row r="235" spans="1:14" ht="16.2" customHeight="1">
      <c r="A235" s="17" t="s">
        <v>2090</v>
      </c>
      <c r="B235" s="18"/>
      <c r="C235" s="19" t="s">
        <v>1339</v>
      </c>
      <c r="D235" s="21" t="s">
        <v>3715</v>
      </c>
      <c r="E235" s="21" t="s">
        <v>1614</v>
      </c>
      <c r="F235" s="17">
        <v>3</v>
      </c>
      <c r="G235" s="30" t="s">
        <v>3724</v>
      </c>
      <c r="H235" s="17" t="s">
        <v>1617</v>
      </c>
      <c r="I235" s="23">
        <v>289394</v>
      </c>
      <c r="J235" s="23">
        <v>2572519</v>
      </c>
      <c r="K235" s="17">
        <v>121.385009</v>
      </c>
      <c r="L235" s="27">
        <v>23.254515000000001</v>
      </c>
      <c r="N235" t="str">
        <f>ROUND(表格3[[#This Row],[TWD97_X
]],0)&amp;ROUND(表格3[[#This Row],[TWD97_Y
]],0)</f>
        <v>2893942572519</v>
      </c>
    </row>
    <row r="236" spans="1:14" ht="16.2" customHeight="1">
      <c r="A236" s="17" t="s">
        <v>2090</v>
      </c>
      <c r="B236" s="18"/>
      <c r="C236" s="19" t="s">
        <v>1339</v>
      </c>
      <c r="D236" s="21" t="s">
        <v>3715</v>
      </c>
      <c r="E236" s="21" t="s">
        <v>1614</v>
      </c>
      <c r="F236" s="17">
        <v>4</v>
      </c>
      <c r="G236" s="30" t="s">
        <v>3724</v>
      </c>
      <c r="H236" s="17" t="s">
        <v>1618</v>
      </c>
      <c r="I236" s="23">
        <v>289644</v>
      </c>
      <c r="J236" s="23">
        <v>2572463</v>
      </c>
      <c r="K236" s="17">
        <v>121.387451</v>
      </c>
      <c r="L236" s="27">
        <v>23.254003000000001</v>
      </c>
      <c r="N236" t="str">
        <f>ROUND(表格3[[#This Row],[TWD97_X
]],0)&amp;ROUND(表格3[[#This Row],[TWD97_Y
]],0)</f>
        <v>2896442572463</v>
      </c>
    </row>
    <row r="237" spans="1:14" ht="16.2" customHeight="1">
      <c r="A237" s="17" t="s">
        <v>2090</v>
      </c>
      <c r="B237" s="18"/>
      <c r="C237" s="19" t="s">
        <v>1339</v>
      </c>
      <c r="D237" s="21" t="s">
        <v>3715</v>
      </c>
      <c r="E237" s="21" t="s">
        <v>1614</v>
      </c>
      <c r="F237" s="17">
        <v>5</v>
      </c>
      <c r="G237" s="30" t="s">
        <v>3724</v>
      </c>
      <c r="H237" s="17" t="s">
        <v>1619</v>
      </c>
      <c r="I237" s="23">
        <v>289861</v>
      </c>
      <c r="J237" s="23">
        <v>2572432</v>
      </c>
      <c r="K237" s="17">
        <v>121.389571</v>
      </c>
      <c r="L237" s="27">
        <v>23.253717999999999</v>
      </c>
      <c r="N237" t="str">
        <f>ROUND(表格3[[#This Row],[TWD97_X
]],0)&amp;ROUND(表格3[[#This Row],[TWD97_Y
]],0)</f>
        <v>2898612572432</v>
      </c>
    </row>
    <row r="238" spans="1:14" ht="16.2" customHeight="1">
      <c r="A238" s="17" t="s">
        <v>2090</v>
      </c>
      <c r="B238" s="18"/>
      <c r="C238" s="19" t="s">
        <v>1339</v>
      </c>
      <c r="D238" s="21" t="s">
        <v>3715</v>
      </c>
      <c r="E238" s="21" t="s">
        <v>1614</v>
      </c>
      <c r="F238" s="17">
        <v>6</v>
      </c>
      <c r="G238" s="30" t="s">
        <v>3724</v>
      </c>
      <c r="H238" s="17" t="s">
        <v>1620</v>
      </c>
      <c r="I238" s="23">
        <v>290105</v>
      </c>
      <c r="J238" s="23">
        <v>2572355</v>
      </c>
      <c r="K238" s="17">
        <v>121.391954</v>
      </c>
      <c r="L238" s="27">
        <v>23.253017</v>
      </c>
      <c r="N238" t="str">
        <f>ROUND(表格3[[#This Row],[TWD97_X
]],0)&amp;ROUND(表格3[[#This Row],[TWD97_Y
]],0)</f>
        <v>2901052572355</v>
      </c>
    </row>
    <row r="239" spans="1:14" ht="16.2" customHeight="1">
      <c r="A239" s="17" t="s">
        <v>2090</v>
      </c>
      <c r="B239" s="18"/>
      <c r="C239" s="19" t="s">
        <v>1339</v>
      </c>
      <c r="D239" s="21" t="s">
        <v>3715</v>
      </c>
      <c r="E239" s="21" t="s">
        <v>1621</v>
      </c>
      <c r="F239" s="17">
        <v>1</v>
      </c>
      <c r="G239" s="30" t="s">
        <v>3725</v>
      </c>
      <c r="H239" s="17" t="s">
        <v>1622</v>
      </c>
      <c r="I239" s="23">
        <v>292867</v>
      </c>
      <c r="J239" s="23">
        <v>2580735</v>
      </c>
      <c r="K239" s="17">
        <v>121.419184</v>
      </c>
      <c r="L239" s="27">
        <v>23.328620000000001</v>
      </c>
      <c r="N239" t="str">
        <f>ROUND(表格3[[#This Row],[TWD97_X
]],0)&amp;ROUND(表格3[[#This Row],[TWD97_Y
]],0)</f>
        <v>2928672580735</v>
      </c>
    </row>
    <row r="240" spans="1:14" ht="16.2" customHeight="1">
      <c r="A240" s="17" t="s">
        <v>2090</v>
      </c>
      <c r="B240" s="18"/>
      <c r="C240" s="19" t="s">
        <v>1339</v>
      </c>
      <c r="D240" s="21" t="s">
        <v>3715</v>
      </c>
      <c r="E240" s="21" t="s">
        <v>1621</v>
      </c>
      <c r="F240" s="17">
        <v>2</v>
      </c>
      <c r="G240" s="30" t="s">
        <v>3725</v>
      </c>
      <c r="H240" s="17" t="s">
        <v>1623</v>
      </c>
      <c r="I240" s="23">
        <v>293075</v>
      </c>
      <c r="J240" s="23">
        <v>2580570</v>
      </c>
      <c r="K240" s="17">
        <v>121.42121299999999</v>
      </c>
      <c r="L240" s="27">
        <v>23.327124000000001</v>
      </c>
      <c r="N240" t="str">
        <f>ROUND(表格3[[#This Row],[TWD97_X
]],0)&amp;ROUND(表格3[[#This Row],[TWD97_Y
]],0)</f>
        <v>2930752580570</v>
      </c>
    </row>
    <row r="241" spans="1:14" ht="16.2" customHeight="1">
      <c r="A241" s="17" t="s">
        <v>2090</v>
      </c>
      <c r="B241" s="18"/>
      <c r="C241" s="19" t="s">
        <v>1339</v>
      </c>
      <c r="D241" s="21" t="s">
        <v>3715</v>
      </c>
      <c r="E241" s="21" t="s">
        <v>1621</v>
      </c>
      <c r="F241" s="17">
        <v>3</v>
      </c>
      <c r="G241" s="30" t="s">
        <v>3725</v>
      </c>
      <c r="H241" s="17" t="s">
        <v>1624</v>
      </c>
      <c r="I241" s="23">
        <v>293341</v>
      </c>
      <c r="J241" s="23">
        <v>2580622</v>
      </c>
      <c r="K241" s="17">
        <v>121.423815</v>
      </c>
      <c r="L241" s="27">
        <v>23.327587000000001</v>
      </c>
      <c r="N241" t="str">
        <f>ROUND(表格3[[#This Row],[TWD97_X
]],0)&amp;ROUND(表格3[[#This Row],[TWD97_Y
]],0)</f>
        <v>2933412580622</v>
      </c>
    </row>
    <row r="242" spans="1:14" ht="16.2" customHeight="1">
      <c r="A242" s="17" t="s">
        <v>2090</v>
      </c>
      <c r="B242" s="18"/>
      <c r="C242" s="19" t="s">
        <v>1339</v>
      </c>
      <c r="D242" s="21" t="s">
        <v>3715</v>
      </c>
      <c r="E242" s="21" t="s">
        <v>1621</v>
      </c>
      <c r="F242" s="17">
        <v>4</v>
      </c>
      <c r="G242" s="30" t="s">
        <v>3725</v>
      </c>
      <c r="H242" s="17" t="s">
        <v>1625</v>
      </c>
      <c r="I242" s="23">
        <v>293562</v>
      </c>
      <c r="J242" s="23">
        <v>2580559</v>
      </c>
      <c r="K242" s="17">
        <v>121.42597499999999</v>
      </c>
      <c r="L242" s="27">
        <v>23.327012</v>
      </c>
      <c r="N242" t="str">
        <f>ROUND(表格3[[#This Row],[TWD97_X
]],0)&amp;ROUND(表格3[[#This Row],[TWD97_Y
]],0)</f>
        <v>2935622580559</v>
      </c>
    </row>
    <row r="243" spans="1:14" ht="16.2" customHeight="1">
      <c r="A243" s="17" t="s">
        <v>2090</v>
      </c>
      <c r="B243" s="18"/>
      <c r="C243" s="19" t="s">
        <v>1339</v>
      </c>
      <c r="D243" s="21" t="s">
        <v>3715</v>
      </c>
      <c r="E243" s="21" t="s">
        <v>1621</v>
      </c>
      <c r="F243" s="17">
        <v>5</v>
      </c>
      <c r="G243" s="30" t="s">
        <v>3725</v>
      </c>
      <c r="H243" s="17" t="s">
        <v>1626</v>
      </c>
      <c r="I243" s="23">
        <v>293793</v>
      </c>
      <c r="J243" s="23">
        <v>2580707</v>
      </c>
      <c r="K243" s="17">
        <v>121.42823799999999</v>
      </c>
      <c r="L243" s="27">
        <v>23.328341999999999</v>
      </c>
      <c r="N243" t="str">
        <f>ROUND(表格3[[#This Row],[TWD97_X
]],0)&amp;ROUND(表格3[[#This Row],[TWD97_Y
]],0)</f>
        <v>2937932580707</v>
      </c>
    </row>
    <row r="244" spans="1:14" ht="16.2" customHeight="1">
      <c r="A244" s="17" t="s">
        <v>2090</v>
      </c>
      <c r="B244" s="18"/>
      <c r="C244" s="19" t="s">
        <v>1339</v>
      </c>
      <c r="D244" s="21" t="s">
        <v>3715</v>
      </c>
      <c r="E244" s="21" t="s">
        <v>1621</v>
      </c>
      <c r="F244" s="17">
        <v>6</v>
      </c>
      <c r="G244" s="30" t="s">
        <v>3725</v>
      </c>
      <c r="H244" s="17" t="s">
        <v>1627</v>
      </c>
      <c r="I244" s="23">
        <v>294051</v>
      </c>
      <c r="J244" s="23">
        <v>2580794</v>
      </c>
      <c r="K244" s="17">
        <v>121.430763</v>
      </c>
      <c r="L244" s="27">
        <v>23.329121000000001</v>
      </c>
      <c r="N244" t="str">
        <f>ROUND(表格3[[#This Row],[TWD97_X
]],0)&amp;ROUND(表格3[[#This Row],[TWD97_Y
]],0)</f>
        <v>2940512580794</v>
      </c>
    </row>
    <row r="245" spans="1:14" ht="16.2" customHeight="1">
      <c r="A245" s="17" t="s">
        <v>2090</v>
      </c>
      <c r="B245" s="18"/>
      <c r="C245" s="19" t="s">
        <v>1339</v>
      </c>
      <c r="D245" s="21" t="s">
        <v>3715</v>
      </c>
      <c r="E245" s="21" t="s">
        <v>1628</v>
      </c>
      <c r="F245" s="17">
        <v>1</v>
      </c>
      <c r="G245" s="30" t="s">
        <v>3726</v>
      </c>
      <c r="H245" s="17" t="s">
        <v>1629</v>
      </c>
      <c r="I245" s="23">
        <v>294423</v>
      </c>
      <c r="J245" s="23">
        <v>2582761</v>
      </c>
      <c r="K245" s="17">
        <v>121.43445800000001</v>
      </c>
      <c r="L245" s="27">
        <v>23.346872999999999</v>
      </c>
      <c r="N245" t="str">
        <f>ROUND(表格3[[#This Row],[TWD97_X
]],0)&amp;ROUND(表格3[[#This Row],[TWD97_Y
]],0)</f>
        <v>2944232582761</v>
      </c>
    </row>
    <row r="246" spans="1:14" ht="16.2" customHeight="1">
      <c r="A246" s="17" t="s">
        <v>2090</v>
      </c>
      <c r="B246" s="18"/>
      <c r="C246" s="19" t="s">
        <v>1339</v>
      </c>
      <c r="D246" s="21" t="s">
        <v>3715</v>
      </c>
      <c r="E246" s="21" t="s">
        <v>1628</v>
      </c>
      <c r="F246" s="17">
        <v>2</v>
      </c>
      <c r="G246" s="30" t="s">
        <v>3726</v>
      </c>
      <c r="H246" s="17" t="s">
        <v>1630</v>
      </c>
      <c r="I246" s="23">
        <v>294689</v>
      </c>
      <c r="J246" s="23">
        <v>2582729</v>
      </c>
      <c r="K246" s="17">
        <v>121.437059</v>
      </c>
      <c r="L246" s="27">
        <v>23.346577</v>
      </c>
      <c r="N246" t="str">
        <f>ROUND(表格3[[#This Row],[TWD97_X
]],0)&amp;ROUND(表格3[[#This Row],[TWD97_Y
]],0)</f>
        <v>2946892582729</v>
      </c>
    </row>
    <row r="247" spans="1:14" ht="16.2" customHeight="1">
      <c r="A247" s="17" t="s">
        <v>2090</v>
      </c>
      <c r="B247" s="18"/>
      <c r="C247" s="19" t="s">
        <v>1339</v>
      </c>
      <c r="D247" s="21" t="s">
        <v>3715</v>
      </c>
      <c r="E247" s="21" t="s">
        <v>1628</v>
      </c>
      <c r="F247" s="17">
        <v>3</v>
      </c>
      <c r="G247" s="30" t="s">
        <v>3726</v>
      </c>
      <c r="H247" s="17" t="s">
        <v>1631</v>
      </c>
      <c r="I247" s="23">
        <v>294993</v>
      </c>
      <c r="J247" s="23">
        <v>2582787</v>
      </c>
      <c r="K247" s="17">
        <v>121.440034</v>
      </c>
      <c r="L247" s="27">
        <v>23.347092</v>
      </c>
      <c r="N247" t="str">
        <f>ROUND(表格3[[#This Row],[TWD97_X
]],0)&amp;ROUND(表格3[[#This Row],[TWD97_Y
]],0)</f>
        <v>2949932582787</v>
      </c>
    </row>
    <row r="248" spans="1:14" ht="16.2" customHeight="1">
      <c r="A248" s="17" t="s">
        <v>2090</v>
      </c>
      <c r="B248" s="18"/>
      <c r="C248" s="19" t="s">
        <v>1339</v>
      </c>
      <c r="D248" s="21" t="s">
        <v>3715</v>
      </c>
      <c r="E248" s="21" t="s">
        <v>1628</v>
      </c>
      <c r="F248" s="17">
        <v>4</v>
      </c>
      <c r="G248" s="30" t="s">
        <v>3726</v>
      </c>
      <c r="H248" s="17" t="s">
        <v>1632</v>
      </c>
      <c r="I248" s="23">
        <v>295150</v>
      </c>
      <c r="J248" s="23">
        <v>2582652</v>
      </c>
      <c r="K248" s="17">
        <v>121.441565</v>
      </c>
      <c r="L248" s="27">
        <v>23.345869</v>
      </c>
      <c r="N248" t="str">
        <f>ROUND(表格3[[#This Row],[TWD97_X
]],0)&amp;ROUND(表格3[[#This Row],[TWD97_Y
]],0)</f>
        <v>2951502582652</v>
      </c>
    </row>
    <row r="249" spans="1:14" ht="16.2" customHeight="1">
      <c r="A249" s="17" t="s">
        <v>2090</v>
      </c>
      <c r="B249" s="18"/>
      <c r="C249" s="19" t="s">
        <v>1339</v>
      </c>
      <c r="D249" s="21" t="s">
        <v>3715</v>
      </c>
      <c r="E249" s="21" t="s">
        <v>1628</v>
      </c>
      <c r="F249" s="17">
        <v>5</v>
      </c>
      <c r="G249" s="30" t="s">
        <v>3726</v>
      </c>
      <c r="H249" s="17" t="s">
        <v>1633</v>
      </c>
      <c r="I249" s="23">
        <v>294675</v>
      </c>
      <c r="J249" s="23">
        <v>2582284</v>
      </c>
      <c r="K249" s="17">
        <v>121.436909</v>
      </c>
      <c r="L249" s="27">
        <v>23.342559000000001</v>
      </c>
      <c r="N249" t="str">
        <f>ROUND(表格3[[#This Row],[TWD97_X
]],0)&amp;ROUND(表格3[[#This Row],[TWD97_Y
]],0)</f>
        <v>2946752582284</v>
      </c>
    </row>
    <row r="250" spans="1:14" ht="16.2" customHeight="1">
      <c r="A250" s="17" t="s">
        <v>2090</v>
      </c>
      <c r="B250" s="18"/>
      <c r="C250" s="19" t="s">
        <v>1339</v>
      </c>
      <c r="D250" s="21" t="s">
        <v>3715</v>
      </c>
      <c r="E250" s="21" t="s">
        <v>1628</v>
      </c>
      <c r="F250" s="17">
        <v>6</v>
      </c>
      <c r="G250" s="30" t="s">
        <v>3726</v>
      </c>
      <c r="H250" s="17" t="s">
        <v>1634</v>
      </c>
      <c r="I250" s="23">
        <v>294457</v>
      </c>
      <c r="J250" s="23">
        <v>2582344</v>
      </c>
      <c r="K250" s="17">
        <v>121.43477900000001</v>
      </c>
      <c r="L250" s="27">
        <v>23.343107</v>
      </c>
      <c r="N250" t="str">
        <f>ROUND(表格3[[#This Row],[TWD97_X
]],0)&amp;ROUND(表格3[[#This Row],[TWD97_Y
]],0)</f>
        <v>2944572582344</v>
      </c>
    </row>
    <row r="251" spans="1:14" ht="16.2" customHeight="1">
      <c r="A251" s="17" t="s">
        <v>2090</v>
      </c>
      <c r="B251" s="18"/>
      <c r="C251" s="19" t="s">
        <v>1339</v>
      </c>
      <c r="D251" s="21" t="s">
        <v>3715</v>
      </c>
      <c r="E251" s="21" t="s">
        <v>1635</v>
      </c>
      <c r="F251" s="17">
        <v>1</v>
      </c>
      <c r="G251" s="30" t="s">
        <v>3727</v>
      </c>
      <c r="H251" s="17" t="s">
        <v>1636</v>
      </c>
      <c r="I251" s="23">
        <v>296471</v>
      </c>
      <c r="J251" s="23">
        <v>2591413</v>
      </c>
      <c r="K251" s="17">
        <v>121.45475399999999</v>
      </c>
      <c r="L251" s="27">
        <v>23.424944</v>
      </c>
      <c r="N251" t="str">
        <f>ROUND(表格3[[#This Row],[TWD97_X
]],0)&amp;ROUND(表格3[[#This Row],[TWD97_Y
]],0)</f>
        <v>2964712591413</v>
      </c>
    </row>
    <row r="252" spans="1:14" ht="16.2" customHeight="1">
      <c r="A252" s="17" t="s">
        <v>2090</v>
      </c>
      <c r="B252" s="18"/>
      <c r="C252" s="19" t="s">
        <v>1339</v>
      </c>
      <c r="D252" s="21" t="s">
        <v>3715</v>
      </c>
      <c r="E252" s="21" t="s">
        <v>1635</v>
      </c>
      <c r="F252" s="17">
        <v>2</v>
      </c>
      <c r="G252" s="30" t="s">
        <v>3727</v>
      </c>
      <c r="H252" s="17" t="s">
        <v>1637</v>
      </c>
      <c r="I252" s="23">
        <v>296726</v>
      </c>
      <c r="J252" s="23">
        <v>2591472</v>
      </c>
      <c r="K252" s="17">
        <v>121.457251</v>
      </c>
      <c r="L252" s="27">
        <v>23.425469</v>
      </c>
      <c r="N252" t="str">
        <f>ROUND(表格3[[#This Row],[TWD97_X
]],0)&amp;ROUND(表格3[[#This Row],[TWD97_Y
]],0)</f>
        <v>2967262591472</v>
      </c>
    </row>
    <row r="253" spans="1:14" ht="16.2" customHeight="1">
      <c r="A253" s="17" t="s">
        <v>2090</v>
      </c>
      <c r="B253" s="18"/>
      <c r="C253" s="19" t="s">
        <v>1339</v>
      </c>
      <c r="D253" s="21" t="s">
        <v>3715</v>
      </c>
      <c r="E253" s="21" t="s">
        <v>1635</v>
      </c>
      <c r="F253" s="17">
        <v>3</v>
      </c>
      <c r="G253" s="30" t="s">
        <v>3727</v>
      </c>
      <c r="H253" s="17" t="s">
        <v>1638</v>
      </c>
      <c r="I253" s="23">
        <v>296978</v>
      </c>
      <c r="J253" s="23">
        <v>2591341</v>
      </c>
      <c r="K253" s="17">
        <v>121.45971299999999</v>
      </c>
      <c r="L253" s="27">
        <v>23.424278999999999</v>
      </c>
      <c r="N253" t="str">
        <f>ROUND(表格3[[#This Row],[TWD97_X
]],0)&amp;ROUND(表格3[[#This Row],[TWD97_Y
]],0)</f>
        <v>2969782591341</v>
      </c>
    </row>
    <row r="254" spans="1:14" ht="16.2" customHeight="1">
      <c r="A254" s="17" t="s">
        <v>2090</v>
      </c>
      <c r="B254" s="18"/>
      <c r="C254" s="19" t="s">
        <v>1339</v>
      </c>
      <c r="D254" s="21" t="s">
        <v>3715</v>
      </c>
      <c r="E254" s="21" t="s">
        <v>1635</v>
      </c>
      <c r="F254" s="17">
        <v>4</v>
      </c>
      <c r="G254" s="30" t="s">
        <v>3727</v>
      </c>
      <c r="H254" s="17" t="s">
        <v>1639</v>
      </c>
      <c r="I254" s="23">
        <v>297242</v>
      </c>
      <c r="J254" s="23">
        <v>2591381</v>
      </c>
      <c r="K254" s="17">
        <v>121.462298</v>
      </c>
      <c r="L254" s="27">
        <v>23.424633</v>
      </c>
      <c r="N254" t="str">
        <f>ROUND(表格3[[#This Row],[TWD97_X
]],0)&amp;ROUND(表格3[[#This Row],[TWD97_Y
]],0)</f>
        <v>2972422591381</v>
      </c>
    </row>
    <row r="255" spans="1:14" ht="16.2" customHeight="1">
      <c r="A255" s="17" t="s">
        <v>2090</v>
      </c>
      <c r="B255" s="18"/>
      <c r="C255" s="19" t="s">
        <v>1339</v>
      </c>
      <c r="D255" s="21" t="s">
        <v>3715</v>
      </c>
      <c r="E255" s="21" t="s">
        <v>1635</v>
      </c>
      <c r="F255" s="17">
        <v>5</v>
      </c>
      <c r="G255" s="30" t="s">
        <v>3727</v>
      </c>
      <c r="H255" s="17" t="s">
        <v>1640</v>
      </c>
      <c r="I255" s="23">
        <v>297511</v>
      </c>
      <c r="J255" s="23">
        <v>2591414</v>
      </c>
      <c r="K255" s="17">
        <v>121.46493100000001</v>
      </c>
      <c r="L255" s="27">
        <v>23.424923</v>
      </c>
      <c r="N255" t="str">
        <f>ROUND(表格3[[#This Row],[TWD97_X
]],0)&amp;ROUND(表格3[[#This Row],[TWD97_Y
]],0)</f>
        <v>2975112591414</v>
      </c>
    </row>
    <row r="256" spans="1:14" ht="16.2" customHeight="1">
      <c r="A256" s="17" t="s">
        <v>2090</v>
      </c>
      <c r="B256" s="18"/>
      <c r="C256" s="19" t="s">
        <v>1339</v>
      </c>
      <c r="D256" s="21" t="s">
        <v>3715</v>
      </c>
      <c r="E256" s="21" t="s">
        <v>1635</v>
      </c>
      <c r="F256" s="17">
        <v>6</v>
      </c>
      <c r="G256" s="30" t="s">
        <v>3727</v>
      </c>
      <c r="H256" s="17" t="s">
        <v>1641</v>
      </c>
      <c r="I256" s="23">
        <v>297770</v>
      </c>
      <c r="J256" s="23">
        <v>2591322</v>
      </c>
      <c r="K256" s="17">
        <v>121.467462</v>
      </c>
      <c r="L256" s="27">
        <v>23.424085000000002</v>
      </c>
      <c r="N256" t="str">
        <f>ROUND(表格3[[#This Row],[TWD97_X
]],0)&amp;ROUND(表格3[[#This Row],[TWD97_Y
]],0)</f>
        <v>2977702591322</v>
      </c>
    </row>
    <row r="257" spans="1:14" ht="16.2" customHeight="1">
      <c r="A257" s="17" t="s">
        <v>2090</v>
      </c>
      <c r="B257" s="18"/>
      <c r="C257" s="19" t="s">
        <v>1339</v>
      </c>
      <c r="D257" s="19" t="s">
        <v>3728</v>
      </c>
      <c r="E257" s="19" t="s">
        <v>3729</v>
      </c>
      <c r="F257" s="17">
        <v>1</v>
      </c>
      <c r="G257" s="31" t="s">
        <v>1642</v>
      </c>
      <c r="H257" s="17" t="s">
        <v>1643</v>
      </c>
      <c r="I257" s="23">
        <v>262285</v>
      </c>
      <c r="J257" s="23">
        <v>2530908</v>
      </c>
      <c r="K257" s="17">
        <v>121.119733</v>
      </c>
      <c r="L257" s="27">
        <v>22.879166999999999</v>
      </c>
      <c r="N257" t="str">
        <f>ROUND(表格3[[#This Row],[TWD97_X
]],0)&amp;ROUND(表格3[[#This Row],[TWD97_Y
]],0)</f>
        <v>2622852530908</v>
      </c>
    </row>
    <row r="258" spans="1:14" ht="16.2" customHeight="1">
      <c r="A258" s="17" t="s">
        <v>2090</v>
      </c>
      <c r="B258" s="18"/>
      <c r="C258" s="19" t="s">
        <v>1339</v>
      </c>
      <c r="D258" s="19" t="s">
        <v>3728</v>
      </c>
      <c r="E258" s="19" t="s">
        <v>3729</v>
      </c>
      <c r="F258" s="17">
        <v>2</v>
      </c>
      <c r="G258" s="31" t="s">
        <v>1642</v>
      </c>
      <c r="H258" s="17" t="s">
        <v>1644</v>
      </c>
      <c r="I258" s="23">
        <v>262388</v>
      </c>
      <c r="J258" s="23">
        <v>2530714</v>
      </c>
      <c r="K258" s="17">
        <v>121.120735</v>
      </c>
      <c r="L258" s="27">
        <v>22.877414000000002</v>
      </c>
      <c r="N258" t="str">
        <f>ROUND(表格3[[#This Row],[TWD97_X
]],0)&amp;ROUND(表格3[[#This Row],[TWD97_Y
]],0)</f>
        <v>2623882530714</v>
      </c>
    </row>
    <row r="259" spans="1:14" ht="16.2" customHeight="1">
      <c r="A259" s="17" t="s">
        <v>2090</v>
      </c>
      <c r="B259" s="18"/>
      <c r="C259" s="19" t="s">
        <v>1339</v>
      </c>
      <c r="D259" s="19" t="s">
        <v>3728</v>
      </c>
      <c r="E259" s="19" t="s">
        <v>3729</v>
      </c>
      <c r="F259" s="17">
        <v>3</v>
      </c>
      <c r="G259" s="31" t="s">
        <v>1642</v>
      </c>
      <c r="H259" s="17" t="s">
        <v>1645</v>
      </c>
      <c r="I259" s="23">
        <v>262576</v>
      </c>
      <c r="J259" s="23">
        <v>2530838</v>
      </c>
      <c r="K259" s="17">
        <v>121.122569</v>
      </c>
      <c r="L259" s="27">
        <v>22.878532</v>
      </c>
      <c r="N259" t="str">
        <f>ROUND(表格3[[#This Row],[TWD97_X
]],0)&amp;ROUND(表格3[[#This Row],[TWD97_Y
]],0)</f>
        <v>2625762530838</v>
      </c>
    </row>
    <row r="260" spans="1:14" ht="16.2" customHeight="1">
      <c r="A260" s="17" t="s">
        <v>2090</v>
      </c>
      <c r="B260" s="18"/>
      <c r="C260" s="19" t="s">
        <v>1339</v>
      </c>
      <c r="D260" s="19" t="s">
        <v>3728</v>
      </c>
      <c r="E260" s="19" t="s">
        <v>3729</v>
      </c>
      <c r="F260" s="17">
        <v>4</v>
      </c>
      <c r="G260" s="31" t="s">
        <v>1642</v>
      </c>
      <c r="H260" s="17" t="s">
        <v>1646</v>
      </c>
      <c r="I260" s="23">
        <v>262755</v>
      </c>
      <c r="J260" s="23">
        <v>2530976</v>
      </c>
      <c r="K260" s="17">
        <v>121.124314</v>
      </c>
      <c r="L260" s="27">
        <v>22.879777000000001</v>
      </c>
      <c r="N260" t="str">
        <f>ROUND(表格3[[#This Row],[TWD97_X
]],0)&amp;ROUND(表格3[[#This Row],[TWD97_Y
]],0)</f>
        <v>2627552530976</v>
      </c>
    </row>
    <row r="261" spans="1:14" ht="16.2" customHeight="1">
      <c r="A261" s="17" t="s">
        <v>2090</v>
      </c>
      <c r="B261" s="18"/>
      <c r="C261" s="19" t="s">
        <v>1339</v>
      </c>
      <c r="D261" s="19" t="s">
        <v>3728</v>
      </c>
      <c r="E261" s="19" t="s">
        <v>3729</v>
      </c>
      <c r="F261" s="17">
        <v>5</v>
      </c>
      <c r="G261" s="31" t="s">
        <v>1642</v>
      </c>
      <c r="H261" s="17" t="s">
        <v>1647</v>
      </c>
      <c r="I261" s="23">
        <v>262578</v>
      </c>
      <c r="J261" s="23">
        <v>2531125</v>
      </c>
      <c r="K261" s="17">
        <v>121.12259</v>
      </c>
      <c r="L261" s="27">
        <v>22.881124</v>
      </c>
      <c r="N261" t="str">
        <f>ROUND(表格3[[#This Row],[TWD97_X
]],0)&amp;ROUND(表格3[[#This Row],[TWD97_Y
]],0)</f>
        <v>2625782531125</v>
      </c>
    </row>
    <row r="262" spans="1:14" ht="16.2" customHeight="1">
      <c r="A262" s="17" t="s">
        <v>2090</v>
      </c>
      <c r="B262" s="18"/>
      <c r="C262" s="19" t="s">
        <v>1339</v>
      </c>
      <c r="D262" s="19" t="s">
        <v>3728</v>
      </c>
      <c r="E262" s="19" t="s">
        <v>3729</v>
      </c>
      <c r="F262" s="17">
        <v>6</v>
      </c>
      <c r="G262" s="31" t="s">
        <v>1642</v>
      </c>
      <c r="H262" s="17" t="s">
        <v>1648</v>
      </c>
      <c r="I262" s="23">
        <v>262351</v>
      </c>
      <c r="J262" s="23">
        <v>2531126</v>
      </c>
      <c r="K262" s="17">
        <v>121.120378</v>
      </c>
      <c r="L262" s="27">
        <v>22.881135</v>
      </c>
      <c r="N262" t="str">
        <f>ROUND(表格3[[#This Row],[TWD97_X
]],0)&amp;ROUND(表格3[[#This Row],[TWD97_Y
]],0)</f>
        <v>2623512531126</v>
      </c>
    </row>
    <row r="263" spans="1:14" ht="16.2" customHeight="1">
      <c r="A263" s="17" t="s">
        <v>2090</v>
      </c>
      <c r="B263" s="18"/>
      <c r="C263" s="19" t="s">
        <v>1339</v>
      </c>
      <c r="D263" s="19" t="s">
        <v>3728</v>
      </c>
      <c r="E263" s="19" t="s">
        <v>3730</v>
      </c>
      <c r="F263" s="17">
        <v>1</v>
      </c>
      <c r="G263" s="32" t="s">
        <v>3731</v>
      </c>
      <c r="H263" s="17" t="s">
        <v>1649</v>
      </c>
      <c r="I263" s="23">
        <v>255550</v>
      </c>
      <c r="J263" s="23">
        <v>2527003</v>
      </c>
      <c r="K263" s="17">
        <v>121.054078</v>
      </c>
      <c r="L263" s="27">
        <v>22.843937</v>
      </c>
      <c r="N263" t="str">
        <f>ROUND(表格3[[#This Row],[TWD97_X
]],0)&amp;ROUND(表格3[[#This Row],[TWD97_Y
]],0)</f>
        <v>2555502527003</v>
      </c>
    </row>
    <row r="264" spans="1:14" ht="16.2" customHeight="1">
      <c r="A264" s="17" t="s">
        <v>2090</v>
      </c>
      <c r="B264" s="18"/>
      <c r="C264" s="19" t="s">
        <v>1339</v>
      </c>
      <c r="D264" s="19" t="s">
        <v>3728</v>
      </c>
      <c r="E264" s="19" t="s">
        <v>3730</v>
      </c>
      <c r="F264" s="17">
        <v>2</v>
      </c>
      <c r="G264" s="32" t="s">
        <v>3731</v>
      </c>
      <c r="H264" s="17" t="s">
        <v>1650</v>
      </c>
      <c r="I264" s="23">
        <v>255819</v>
      </c>
      <c r="J264" s="23">
        <v>2526998</v>
      </c>
      <c r="K264" s="17">
        <v>121.05669899999999</v>
      </c>
      <c r="L264" s="27">
        <v>22.843890999999999</v>
      </c>
      <c r="N264" t="str">
        <f>ROUND(表格3[[#This Row],[TWD97_X
]],0)&amp;ROUND(表格3[[#This Row],[TWD97_Y
]],0)</f>
        <v>2558192526998</v>
      </c>
    </row>
    <row r="265" spans="1:14" ht="16.2" customHeight="1">
      <c r="A265" s="17" t="s">
        <v>2090</v>
      </c>
      <c r="B265" s="18"/>
      <c r="C265" s="19" t="s">
        <v>1339</v>
      </c>
      <c r="D265" s="19" t="s">
        <v>3728</v>
      </c>
      <c r="E265" s="19" t="s">
        <v>3730</v>
      </c>
      <c r="F265" s="17">
        <v>3</v>
      </c>
      <c r="G265" s="32" t="s">
        <v>3731</v>
      </c>
      <c r="H265" s="17" t="s">
        <v>1651</v>
      </c>
      <c r="I265" s="23">
        <v>256034</v>
      </c>
      <c r="J265" s="23">
        <v>2526914</v>
      </c>
      <c r="K265" s="17">
        <v>121.05879400000001</v>
      </c>
      <c r="L265" s="27">
        <v>22.843132000000001</v>
      </c>
      <c r="N265" t="str">
        <f>ROUND(表格3[[#This Row],[TWD97_X
]],0)&amp;ROUND(表格3[[#This Row],[TWD97_Y
]],0)</f>
        <v>2560342526914</v>
      </c>
    </row>
    <row r="266" spans="1:14" ht="16.2" customHeight="1">
      <c r="A266" s="17" t="s">
        <v>2090</v>
      </c>
      <c r="B266" s="18"/>
      <c r="C266" s="19" t="s">
        <v>1339</v>
      </c>
      <c r="D266" s="19" t="s">
        <v>3728</v>
      </c>
      <c r="E266" s="19" t="s">
        <v>3730</v>
      </c>
      <c r="F266" s="17">
        <v>4</v>
      </c>
      <c r="G266" s="32" t="s">
        <v>3731</v>
      </c>
      <c r="H266" s="17" t="s">
        <v>1652</v>
      </c>
      <c r="I266" s="23">
        <v>256266</v>
      </c>
      <c r="J266" s="23">
        <v>2526874</v>
      </c>
      <c r="K266" s="17">
        <v>121.061054</v>
      </c>
      <c r="L266" s="27">
        <v>22.842770000000002</v>
      </c>
      <c r="N266" t="str">
        <f>ROUND(表格3[[#This Row],[TWD97_X
]],0)&amp;ROUND(表格3[[#This Row],[TWD97_Y
]],0)</f>
        <v>2562662526874</v>
      </c>
    </row>
    <row r="267" spans="1:14" ht="16.2" customHeight="1">
      <c r="A267" s="17" t="s">
        <v>2090</v>
      </c>
      <c r="B267" s="18"/>
      <c r="C267" s="19" t="s">
        <v>1339</v>
      </c>
      <c r="D267" s="19" t="s">
        <v>3728</v>
      </c>
      <c r="E267" s="19" t="s">
        <v>3730</v>
      </c>
      <c r="F267" s="17">
        <v>5</v>
      </c>
      <c r="G267" s="32" t="s">
        <v>3731</v>
      </c>
      <c r="H267" s="17" t="s">
        <v>1653</v>
      </c>
      <c r="I267" s="23">
        <v>256500</v>
      </c>
      <c r="J267" s="23">
        <v>2526839</v>
      </c>
      <c r="K267" s="17">
        <v>121.063334</v>
      </c>
      <c r="L267" s="27">
        <v>22.842452999999999</v>
      </c>
      <c r="N267" t="str">
        <f>ROUND(表格3[[#This Row],[TWD97_X
]],0)&amp;ROUND(表格3[[#This Row],[TWD97_Y
]],0)</f>
        <v>2565002526839</v>
      </c>
    </row>
    <row r="268" spans="1:14" ht="16.2" customHeight="1">
      <c r="A268" s="17" t="s">
        <v>2090</v>
      </c>
      <c r="B268" s="18"/>
      <c r="C268" s="19" t="s">
        <v>1339</v>
      </c>
      <c r="D268" s="19" t="s">
        <v>3728</v>
      </c>
      <c r="E268" s="19" t="s">
        <v>3730</v>
      </c>
      <c r="F268" s="17">
        <v>6</v>
      </c>
      <c r="G268" s="32" t="s">
        <v>3731</v>
      </c>
      <c r="H268" s="17" t="s">
        <v>1654</v>
      </c>
      <c r="I268" s="23">
        <v>256758</v>
      </c>
      <c r="J268" s="23">
        <v>2526785</v>
      </c>
      <c r="K268" s="17">
        <v>121.06584700000001</v>
      </c>
      <c r="L268" s="27">
        <v>22.841964000000001</v>
      </c>
      <c r="N268" t="str">
        <f>ROUND(表格3[[#This Row],[TWD97_X
]],0)&amp;ROUND(表格3[[#This Row],[TWD97_Y
]],0)</f>
        <v>2567582526785</v>
      </c>
    </row>
    <row r="269" spans="1:14" ht="16.2" customHeight="1">
      <c r="A269" s="17" t="s">
        <v>2090</v>
      </c>
      <c r="B269" s="18"/>
      <c r="C269" s="19" t="s">
        <v>1339</v>
      </c>
      <c r="D269" s="19" t="s">
        <v>3728</v>
      </c>
      <c r="E269" s="19" t="s">
        <v>1655</v>
      </c>
      <c r="F269" s="17">
        <v>1</v>
      </c>
      <c r="G269" s="32" t="s">
        <v>3732</v>
      </c>
      <c r="H269" s="17" t="s">
        <v>1656</v>
      </c>
      <c r="I269" s="23">
        <v>261099</v>
      </c>
      <c r="J269" s="23">
        <v>2523664</v>
      </c>
      <c r="K269" s="17">
        <v>121.10812199999999</v>
      </c>
      <c r="L269" s="27">
        <v>22.813755</v>
      </c>
      <c r="N269" t="str">
        <f>ROUND(表格3[[#This Row],[TWD97_X
]],0)&amp;ROUND(表格3[[#This Row],[TWD97_Y
]],0)</f>
        <v>2610992523664</v>
      </c>
    </row>
    <row r="270" spans="1:14" ht="16.2" customHeight="1">
      <c r="A270" s="17" t="s">
        <v>2090</v>
      </c>
      <c r="B270" s="18"/>
      <c r="C270" s="19" t="s">
        <v>1339</v>
      </c>
      <c r="D270" s="19" t="s">
        <v>3728</v>
      </c>
      <c r="E270" s="19" t="s">
        <v>1655</v>
      </c>
      <c r="F270" s="17">
        <v>2</v>
      </c>
      <c r="G270" s="32" t="s">
        <v>3732</v>
      </c>
      <c r="H270" s="17" t="s">
        <v>1657</v>
      </c>
      <c r="I270" s="23">
        <v>261256</v>
      </c>
      <c r="J270" s="23">
        <v>2523485</v>
      </c>
      <c r="K270" s="17">
        <v>121.10965</v>
      </c>
      <c r="L270" s="27">
        <v>22.812138000000001</v>
      </c>
      <c r="N270" t="str">
        <f>ROUND(表格3[[#This Row],[TWD97_X
]],0)&amp;ROUND(表格3[[#This Row],[TWD97_Y
]],0)</f>
        <v>2612562523485</v>
      </c>
    </row>
    <row r="271" spans="1:14" ht="16.2" customHeight="1">
      <c r="A271" s="17" t="s">
        <v>2090</v>
      </c>
      <c r="B271" s="18"/>
      <c r="C271" s="19" t="s">
        <v>1339</v>
      </c>
      <c r="D271" s="19" t="s">
        <v>3728</v>
      </c>
      <c r="E271" s="19" t="s">
        <v>1655</v>
      </c>
      <c r="F271" s="17">
        <v>3</v>
      </c>
      <c r="G271" s="32" t="s">
        <v>3732</v>
      </c>
      <c r="H271" s="17" t="s">
        <v>1658</v>
      </c>
      <c r="I271" s="23">
        <v>261476</v>
      </c>
      <c r="J271" s="23">
        <v>2523519</v>
      </c>
      <c r="K271" s="17">
        <v>121.111794</v>
      </c>
      <c r="L271" s="27">
        <v>22.812442999999998</v>
      </c>
      <c r="N271" t="str">
        <f>ROUND(表格3[[#This Row],[TWD97_X
]],0)&amp;ROUND(表格3[[#This Row],[TWD97_Y
]],0)</f>
        <v>2614762523519</v>
      </c>
    </row>
    <row r="272" spans="1:14" ht="16.2" customHeight="1">
      <c r="A272" s="17" t="s">
        <v>2090</v>
      </c>
      <c r="B272" s="18"/>
      <c r="C272" s="19" t="s">
        <v>1339</v>
      </c>
      <c r="D272" s="19" t="s">
        <v>3728</v>
      </c>
      <c r="E272" s="19" t="s">
        <v>1655</v>
      </c>
      <c r="F272" s="17">
        <v>4</v>
      </c>
      <c r="G272" s="32" t="s">
        <v>3732</v>
      </c>
      <c r="H272" s="17" t="s">
        <v>1659</v>
      </c>
      <c r="I272" s="23">
        <v>261682</v>
      </c>
      <c r="J272" s="23">
        <v>2523672</v>
      </c>
      <c r="K272" s="17">
        <v>121.11380200000001</v>
      </c>
      <c r="L272" s="27">
        <v>22.813824</v>
      </c>
      <c r="N272" t="str">
        <f>ROUND(表格3[[#This Row],[TWD97_X
]],0)&amp;ROUND(表格3[[#This Row],[TWD97_Y
]],0)</f>
        <v>2616822523672</v>
      </c>
    </row>
    <row r="273" spans="1:14" ht="16.2" customHeight="1">
      <c r="A273" s="17" t="s">
        <v>2090</v>
      </c>
      <c r="B273" s="18"/>
      <c r="C273" s="19" t="s">
        <v>1339</v>
      </c>
      <c r="D273" s="19" t="s">
        <v>3728</v>
      </c>
      <c r="E273" s="19" t="s">
        <v>1655</v>
      </c>
      <c r="F273" s="17">
        <v>5</v>
      </c>
      <c r="G273" s="32" t="s">
        <v>3732</v>
      </c>
      <c r="H273" s="17" t="s">
        <v>1660</v>
      </c>
      <c r="I273" s="23">
        <v>261888</v>
      </c>
      <c r="J273" s="23">
        <v>2523738</v>
      </c>
      <c r="K273" s="17">
        <v>121.115809</v>
      </c>
      <c r="L273" s="27">
        <v>22.814418</v>
      </c>
      <c r="N273" t="str">
        <f>ROUND(表格3[[#This Row],[TWD97_X
]],0)&amp;ROUND(表格3[[#This Row],[TWD97_Y
]],0)</f>
        <v>2618882523738</v>
      </c>
    </row>
    <row r="274" spans="1:14" ht="16.2" customHeight="1">
      <c r="A274" s="17" t="s">
        <v>2090</v>
      </c>
      <c r="B274" s="18"/>
      <c r="C274" s="19" t="s">
        <v>1339</v>
      </c>
      <c r="D274" s="19" t="s">
        <v>3728</v>
      </c>
      <c r="E274" s="19" t="s">
        <v>1655</v>
      </c>
      <c r="F274" s="17">
        <v>6</v>
      </c>
      <c r="G274" s="32" t="s">
        <v>3732</v>
      </c>
      <c r="H274" s="17" t="s">
        <v>1661</v>
      </c>
      <c r="I274" s="23">
        <v>262223</v>
      </c>
      <c r="J274" s="23">
        <v>2523675</v>
      </c>
      <c r="K274" s="17">
        <v>121.119072</v>
      </c>
      <c r="L274" s="27">
        <v>22.813846999999999</v>
      </c>
      <c r="N274" t="str">
        <f>ROUND(表格3[[#This Row],[TWD97_X
]],0)&amp;ROUND(表格3[[#This Row],[TWD97_Y
]],0)</f>
        <v>2622232523675</v>
      </c>
    </row>
    <row r="275" spans="1:14" ht="16.2" customHeight="1">
      <c r="A275" s="17" t="s">
        <v>2090</v>
      </c>
      <c r="B275" s="18"/>
      <c r="C275" s="19" t="s">
        <v>1339</v>
      </c>
      <c r="D275" s="19" t="s">
        <v>3728</v>
      </c>
      <c r="E275" s="19" t="s">
        <v>1662</v>
      </c>
      <c r="F275" s="17">
        <v>1</v>
      </c>
      <c r="G275" s="30" t="s">
        <v>3733</v>
      </c>
      <c r="H275" s="17" t="s">
        <v>1663</v>
      </c>
      <c r="I275" s="23">
        <v>263322</v>
      </c>
      <c r="J275" s="23">
        <v>2528302</v>
      </c>
      <c r="K275" s="17">
        <v>121.129817</v>
      </c>
      <c r="L275" s="27">
        <v>22.855623999999999</v>
      </c>
      <c r="N275" t="str">
        <f>ROUND(表格3[[#This Row],[TWD97_X
]],0)&amp;ROUND(表格3[[#This Row],[TWD97_Y
]],0)</f>
        <v>2633222528302</v>
      </c>
    </row>
    <row r="276" spans="1:14" ht="16.2" customHeight="1">
      <c r="A276" s="17" t="s">
        <v>2090</v>
      </c>
      <c r="B276" s="18"/>
      <c r="C276" s="19" t="s">
        <v>1339</v>
      </c>
      <c r="D276" s="19" t="s">
        <v>3728</v>
      </c>
      <c r="E276" s="19" t="s">
        <v>1662</v>
      </c>
      <c r="F276" s="17">
        <v>2</v>
      </c>
      <c r="G276" s="30" t="s">
        <v>3733</v>
      </c>
      <c r="H276" s="17" t="s">
        <v>1664</v>
      </c>
      <c r="I276" s="23">
        <v>263142</v>
      </c>
      <c r="J276" s="23">
        <v>2528445</v>
      </c>
      <c r="K276" s="17">
        <v>121.12806500000001</v>
      </c>
      <c r="L276" s="27">
        <v>22.856916999999999</v>
      </c>
      <c r="N276" t="str">
        <f>ROUND(表格3[[#This Row],[TWD97_X
]],0)&amp;ROUND(表格3[[#This Row],[TWD97_Y
]],0)</f>
        <v>2631422528445</v>
      </c>
    </row>
    <row r="277" spans="1:14" ht="16.2" customHeight="1">
      <c r="A277" s="17" t="s">
        <v>2090</v>
      </c>
      <c r="B277" s="18"/>
      <c r="C277" s="19" t="s">
        <v>1339</v>
      </c>
      <c r="D277" s="19" t="s">
        <v>3728</v>
      </c>
      <c r="E277" s="19" t="s">
        <v>1662</v>
      </c>
      <c r="F277" s="17">
        <v>3</v>
      </c>
      <c r="G277" s="30" t="s">
        <v>3733</v>
      </c>
      <c r="H277" s="17" t="s">
        <v>1665</v>
      </c>
      <c r="I277" s="23">
        <v>262921</v>
      </c>
      <c r="J277" s="23">
        <v>2528466</v>
      </c>
      <c r="K277" s="17">
        <v>121.125911</v>
      </c>
      <c r="L277" s="27">
        <v>22.857109000000001</v>
      </c>
      <c r="N277" t="str">
        <f>ROUND(表格3[[#This Row],[TWD97_X
]],0)&amp;ROUND(表格3[[#This Row],[TWD97_Y
]],0)</f>
        <v>2629212528466</v>
      </c>
    </row>
    <row r="278" spans="1:14" ht="16.2" customHeight="1">
      <c r="A278" s="17" t="s">
        <v>2090</v>
      </c>
      <c r="B278" s="18"/>
      <c r="C278" s="19" t="s">
        <v>1339</v>
      </c>
      <c r="D278" s="19" t="s">
        <v>3728</v>
      </c>
      <c r="E278" s="19" t="s">
        <v>1662</v>
      </c>
      <c r="F278" s="17">
        <v>4</v>
      </c>
      <c r="G278" s="30" t="s">
        <v>3733</v>
      </c>
      <c r="H278" s="17" t="s">
        <v>1666</v>
      </c>
      <c r="I278" s="23">
        <v>262696</v>
      </c>
      <c r="J278" s="23">
        <v>2528486</v>
      </c>
      <c r="K278" s="17">
        <v>121.12371899999999</v>
      </c>
      <c r="L278" s="27">
        <v>22.857291</v>
      </c>
      <c r="N278" t="str">
        <f>ROUND(表格3[[#This Row],[TWD97_X
]],0)&amp;ROUND(表格3[[#This Row],[TWD97_Y
]],0)</f>
        <v>2626962528486</v>
      </c>
    </row>
    <row r="279" spans="1:14" ht="16.2" customHeight="1">
      <c r="A279" s="17" t="s">
        <v>2090</v>
      </c>
      <c r="B279" s="18"/>
      <c r="C279" s="19" t="s">
        <v>1339</v>
      </c>
      <c r="D279" s="19" t="s">
        <v>3728</v>
      </c>
      <c r="E279" s="19" t="s">
        <v>1662</v>
      </c>
      <c r="F279" s="17">
        <v>5</v>
      </c>
      <c r="G279" s="30" t="s">
        <v>3733</v>
      </c>
      <c r="H279" s="17" t="s">
        <v>1667</v>
      </c>
      <c r="I279" s="23">
        <v>262476</v>
      </c>
      <c r="J279" s="23">
        <v>2528516</v>
      </c>
      <c r="K279" s="17">
        <v>121.12157500000001</v>
      </c>
      <c r="L279" s="27">
        <v>22.857564</v>
      </c>
      <c r="N279" t="str">
        <f>ROUND(表格3[[#This Row],[TWD97_X
]],0)&amp;ROUND(表格3[[#This Row],[TWD97_Y
]],0)</f>
        <v>2624762528516</v>
      </c>
    </row>
    <row r="280" spans="1:14" ht="16.2" customHeight="1">
      <c r="A280" s="17" t="s">
        <v>2090</v>
      </c>
      <c r="B280" s="18"/>
      <c r="C280" s="19" t="s">
        <v>1339</v>
      </c>
      <c r="D280" s="19" t="s">
        <v>3728</v>
      </c>
      <c r="E280" s="19" t="s">
        <v>1662</v>
      </c>
      <c r="F280" s="17">
        <v>6</v>
      </c>
      <c r="G280" s="30" t="s">
        <v>3733</v>
      </c>
      <c r="H280" s="17" t="s">
        <v>1668</v>
      </c>
      <c r="I280" s="23">
        <v>262253</v>
      </c>
      <c r="J280" s="23">
        <v>2528560</v>
      </c>
      <c r="K280" s="17">
        <v>121.11940300000001</v>
      </c>
      <c r="L280" s="27">
        <v>22.857963000000002</v>
      </c>
      <c r="N280" t="str">
        <f>ROUND(表格3[[#This Row],[TWD97_X
]],0)&amp;ROUND(表格3[[#This Row],[TWD97_Y
]],0)</f>
        <v>2622532528560</v>
      </c>
    </row>
    <row r="281" spans="1:14" ht="16.2" customHeight="1">
      <c r="A281" s="17" t="s">
        <v>2090</v>
      </c>
      <c r="B281" s="18"/>
      <c r="C281" s="19" t="s">
        <v>1339</v>
      </c>
      <c r="D281" s="19" t="s">
        <v>3728</v>
      </c>
      <c r="E281" s="19" t="s">
        <v>1669</v>
      </c>
      <c r="F281" s="17">
        <v>1</v>
      </c>
      <c r="G281" s="31" t="s">
        <v>3734</v>
      </c>
      <c r="H281" s="17" t="s">
        <v>1670</v>
      </c>
      <c r="I281" s="23">
        <v>253032</v>
      </c>
      <c r="J281" s="23">
        <v>2523106</v>
      </c>
      <c r="K281" s="17">
        <v>121.029535</v>
      </c>
      <c r="L281" s="27">
        <v>22.80875</v>
      </c>
      <c r="N281" t="str">
        <f>ROUND(表格3[[#This Row],[TWD97_X
]],0)&amp;ROUND(表格3[[#This Row],[TWD97_Y
]],0)</f>
        <v>2530322523106</v>
      </c>
    </row>
    <row r="282" spans="1:14" ht="16.2" customHeight="1">
      <c r="A282" s="17" t="s">
        <v>2090</v>
      </c>
      <c r="B282" s="18"/>
      <c r="C282" s="19" t="s">
        <v>1339</v>
      </c>
      <c r="D282" s="19" t="s">
        <v>3728</v>
      </c>
      <c r="E282" s="19" t="s">
        <v>1669</v>
      </c>
      <c r="F282" s="17">
        <v>2</v>
      </c>
      <c r="G282" s="31" t="s">
        <v>3734</v>
      </c>
      <c r="H282" s="17" t="s">
        <v>1671</v>
      </c>
      <c r="I282" s="23">
        <v>253137</v>
      </c>
      <c r="J282" s="23">
        <v>2522914</v>
      </c>
      <c r="K282" s="17">
        <v>121.030558</v>
      </c>
      <c r="L282" s="27">
        <v>22.807016000000001</v>
      </c>
      <c r="N282" t="str">
        <f>ROUND(表格3[[#This Row],[TWD97_X
]],0)&amp;ROUND(表格3[[#This Row],[TWD97_Y
]],0)</f>
        <v>2531372522914</v>
      </c>
    </row>
    <row r="283" spans="1:14" ht="16.2" customHeight="1">
      <c r="A283" s="17" t="s">
        <v>2090</v>
      </c>
      <c r="B283" s="18"/>
      <c r="C283" s="19" t="s">
        <v>1339</v>
      </c>
      <c r="D283" s="19" t="s">
        <v>3728</v>
      </c>
      <c r="E283" s="19" t="s">
        <v>1669</v>
      </c>
      <c r="F283" s="17">
        <v>3</v>
      </c>
      <c r="G283" s="31" t="s">
        <v>3734</v>
      </c>
      <c r="H283" s="17" t="s">
        <v>1672</v>
      </c>
      <c r="I283" s="23">
        <v>253206</v>
      </c>
      <c r="J283" s="23">
        <v>2522703</v>
      </c>
      <c r="K283" s="17">
        <v>121.03122999999999</v>
      </c>
      <c r="L283" s="27">
        <v>22.805109999999999</v>
      </c>
      <c r="N283" t="str">
        <f>ROUND(表格3[[#This Row],[TWD97_X
]],0)&amp;ROUND(表格3[[#This Row],[TWD97_Y
]],0)</f>
        <v>2532062522703</v>
      </c>
    </row>
    <row r="284" spans="1:14" ht="16.2" customHeight="1">
      <c r="A284" s="17" t="s">
        <v>2090</v>
      </c>
      <c r="B284" s="18"/>
      <c r="C284" s="19" t="s">
        <v>1339</v>
      </c>
      <c r="D284" s="19" t="s">
        <v>3728</v>
      </c>
      <c r="E284" s="19" t="s">
        <v>1669</v>
      </c>
      <c r="F284" s="17">
        <v>4</v>
      </c>
      <c r="G284" s="31" t="s">
        <v>3734</v>
      </c>
      <c r="H284" s="17" t="s">
        <v>1673</v>
      </c>
      <c r="I284" s="23">
        <v>253336</v>
      </c>
      <c r="J284" s="23">
        <v>2522851</v>
      </c>
      <c r="K284" s="17">
        <v>121.03249599999999</v>
      </c>
      <c r="L284" s="27">
        <v>22.806446000000001</v>
      </c>
      <c r="N284" t="str">
        <f>ROUND(表格3[[#This Row],[TWD97_X
]],0)&amp;ROUND(表格3[[#This Row],[TWD97_Y
]],0)</f>
        <v>2533362522851</v>
      </c>
    </row>
    <row r="285" spans="1:14" ht="16.2" customHeight="1">
      <c r="A285" s="17" t="s">
        <v>2090</v>
      </c>
      <c r="B285" s="18"/>
      <c r="C285" s="19" t="s">
        <v>1339</v>
      </c>
      <c r="D285" s="19" t="s">
        <v>3728</v>
      </c>
      <c r="E285" s="19" t="s">
        <v>1669</v>
      </c>
      <c r="F285" s="17">
        <v>5</v>
      </c>
      <c r="G285" s="31" t="s">
        <v>3734</v>
      </c>
      <c r="H285" s="17" t="s">
        <v>1674</v>
      </c>
      <c r="I285" s="23">
        <v>253311</v>
      </c>
      <c r="J285" s="23">
        <v>2523115</v>
      </c>
      <c r="K285" s="17">
        <v>121.032253</v>
      </c>
      <c r="L285" s="27">
        <v>22.808831000000001</v>
      </c>
      <c r="N285" t="str">
        <f>ROUND(表格3[[#This Row],[TWD97_X
]],0)&amp;ROUND(表格3[[#This Row],[TWD97_Y
]],0)</f>
        <v>2533112523115</v>
      </c>
    </row>
    <row r="286" spans="1:14" ht="16.2" customHeight="1">
      <c r="A286" s="17" t="s">
        <v>2090</v>
      </c>
      <c r="B286" s="18"/>
      <c r="C286" s="19" t="s">
        <v>1339</v>
      </c>
      <c r="D286" s="19" t="s">
        <v>3728</v>
      </c>
      <c r="E286" s="19" t="s">
        <v>1669</v>
      </c>
      <c r="F286" s="17">
        <v>6</v>
      </c>
      <c r="G286" s="31" t="s">
        <v>3734</v>
      </c>
      <c r="H286" s="17" t="s">
        <v>1675</v>
      </c>
      <c r="I286" s="23">
        <v>253560</v>
      </c>
      <c r="J286" s="23">
        <v>2522962</v>
      </c>
      <c r="K286" s="17">
        <v>121.034679</v>
      </c>
      <c r="L286" s="27">
        <v>22.807448000000001</v>
      </c>
      <c r="N286" t="str">
        <f>ROUND(表格3[[#This Row],[TWD97_X
]],0)&amp;ROUND(表格3[[#This Row],[TWD97_Y
]],0)</f>
        <v>2535602522962</v>
      </c>
    </row>
    <row r="287" spans="1:14" ht="16.2" customHeight="1">
      <c r="A287" s="17" t="s">
        <v>2090</v>
      </c>
      <c r="B287" s="18"/>
      <c r="C287" s="19" t="s">
        <v>1339</v>
      </c>
      <c r="D287" s="19" t="s">
        <v>3728</v>
      </c>
      <c r="E287" s="19" t="s">
        <v>1676</v>
      </c>
      <c r="F287" s="17">
        <v>1</v>
      </c>
      <c r="G287" s="31" t="s">
        <v>3735</v>
      </c>
      <c r="H287" s="17" t="s">
        <v>1677</v>
      </c>
      <c r="I287" s="23">
        <v>253787</v>
      </c>
      <c r="J287" s="23">
        <v>2519888</v>
      </c>
      <c r="K287" s="17">
        <v>121.03688200000001</v>
      </c>
      <c r="L287" s="27">
        <v>22.779686999999999</v>
      </c>
      <c r="N287" t="str">
        <f>ROUND(表格3[[#This Row],[TWD97_X
]],0)&amp;ROUND(表格3[[#This Row],[TWD97_Y
]],0)</f>
        <v>2537872519888</v>
      </c>
    </row>
    <row r="288" spans="1:14" ht="16.2" customHeight="1">
      <c r="A288" s="17" t="s">
        <v>2090</v>
      </c>
      <c r="B288" s="18"/>
      <c r="C288" s="19" t="s">
        <v>1339</v>
      </c>
      <c r="D288" s="19" t="s">
        <v>3728</v>
      </c>
      <c r="E288" s="19" t="s">
        <v>1676</v>
      </c>
      <c r="F288" s="17">
        <v>2</v>
      </c>
      <c r="G288" s="31" t="s">
        <v>3735</v>
      </c>
      <c r="H288" s="17" t="s">
        <v>1678</v>
      </c>
      <c r="I288" s="23">
        <v>253636</v>
      </c>
      <c r="J288" s="23">
        <v>2519785</v>
      </c>
      <c r="K288" s="17">
        <v>121.035411</v>
      </c>
      <c r="L288" s="27">
        <v>22.778756999999999</v>
      </c>
      <c r="N288" t="str">
        <f>ROUND(表格3[[#This Row],[TWD97_X
]],0)&amp;ROUND(表格3[[#This Row],[TWD97_Y
]],0)</f>
        <v>2536362519785</v>
      </c>
    </row>
    <row r="289" spans="1:14" ht="16.2" customHeight="1">
      <c r="A289" s="17" t="s">
        <v>2090</v>
      </c>
      <c r="B289" s="18"/>
      <c r="C289" s="19" t="s">
        <v>1339</v>
      </c>
      <c r="D289" s="19" t="s">
        <v>3728</v>
      </c>
      <c r="E289" s="19" t="s">
        <v>1676</v>
      </c>
      <c r="F289" s="17">
        <v>3</v>
      </c>
      <c r="G289" s="31" t="s">
        <v>3735</v>
      </c>
      <c r="H289" s="17" t="s">
        <v>1679</v>
      </c>
      <c r="I289" s="23">
        <v>253726</v>
      </c>
      <c r="J289" s="23">
        <v>2519542</v>
      </c>
      <c r="K289" s="17">
        <v>121.036287</v>
      </c>
      <c r="L289" s="27">
        <v>22.776561999999998</v>
      </c>
      <c r="N289" t="str">
        <f>ROUND(表格3[[#This Row],[TWD97_X
]],0)&amp;ROUND(表格3[[#This Row],[TWD97_Y
]],0)</f>
        <v>2537262519542</v>
      </c>
    </row>
    <row r="290" spans="1:14" ht="16.2" customHeight="1">
      <c r="A290" s="17" t="s">
        <v>2090</v>
      </c>
      <c r="B290" s="18"/>
      <c r="C290" s="19" t="s">
        <v>1339</v>
      </c>
      <c r="D290" s="19" t="s">
        <v>3728</v>
      </c>
      <c r="E290" s="19" t="s">
        <v>1676</v>
      </c>
      <c r="F290" s="17">
        <v>4</v>
      </c>
      <c r="G290" s="31" t="s">
        <v>3735</v>
      </c>
      <c r="H290" s="17" t="s">
        <v>1680</v>
      </c>
      <c r="I290" s="23">
        <v>253678</v>
      </c>
      <c r="J290" s="23">
        <v>2519373</v>
      </c>
      <c r="K290" s="17">
        <v>121.03582</v>
      </c>
      <c r="L290" s="27">
        <v>22.775036</v>
      </c>
      <c r="N290" t="str">
        <f>ROUND(表格3[[#This Row],[TWD97_X
]],0)&amp;ROUND(表格3[[#This Row],[TWD97_Y
]],0)</f>
        <v>2536782519373</v>
      </c>
    </row>
    <row r="291" spans="1:14" ht="16.2" customHeight="1">
      <c r="A291" s="17" t="s">
        <v>2090</v>
      </c>
      <c r="B291" s="18"/>
      <c r="C291" s="19" t="s">
        <v>1339</v>
      </c>
      <c r="D291" s="19" t="s">
        <v>3728</v>
      </c>
      <c r="E291" s="19" t="s">
        <v>1676</v>
      </c>
      <c r="F291" s="17">
        <v>5</v>
      </c>
      <c r="G291" s="31" t="s">
        <v>3735</v>
      </c>
      <c r="H291" s="17" t="s">
        <v>1681</v>
      </c>
      <c r="I291" s="23">
        <v>253567</v>
      </c>
      <c r="J291" s="23">
        <v>2519197</v>
      </c>
      <c r="K291" s="17">
        <v>121.034738</v>
      </c>
      <c r="L291" s="27">
        <v>22.773447000000001</v>
      </c>
      <c r="N291" t="str">
        <f>ROUND(表格3[[#This Row],[TWD97_X
]],0)&amp;ROUND(表格3[[#This Row],[TWD97_Y
]],0)</f>
        <v>2535672519197</v>
      </c>
    </row>
    <row r="292" spans="1:14" ht="16.2" customHeight="1">
      <c r="A292" s="17" t="s">
        <v>2090</v>
      </c>
      <c r="B292" s="18"/>
      <c r="C292" s="19" t="s">
        <v>1339</v>
      </c>
      <c r="D292" s="19" t="s">
        <v>3728</v>
      </c>
      <c r="E292" s="19" t="s">
        <v>1676</v>
      </c>
      <c r="F292" s="17">
        <v>6</v>
      </c>
      <c r="G292" s="31" t="s">
        <v>3735</v>
      </c>
      <c r="H292" s="17" t="s">
        <v>1682</v>
      </c>
      <c r="I292" s="23">
        <v>253817</v>
      </c>
      <c r="J292" s="23">
        <v>2518911</v>
      </c>
      <c r="K292" s="17">
        <v>121.037172</v>
      </c>
      <c r="L292" s="27">
        <v>22.770862999999999</v>
      </c>
      <c r="N292" t="str">
        <f>ROUND(表格3[[#This Row],[TWD97_X
]],0)&amp;ROUND(表格3[[#This Row],[TWD97_Y
]],0)</f>
        <v>2538172518911</v>
      </c>
    </row>
    <row r="293" spans="1:14" ht="16.2" customHeight="1">
      <c r="A293" s="17" t="s">
        <v>2090</v>
      </c>
      <c r="B293" s="18"/>
      <c r="C293" s="19" t="s">
        <v>1339</v>
      </c>
      <c r="D293" s="19" t="s">
        <v>3728</v>
      </c>
      <c r="E293" s="17" t="s">
        <v>1683</v>
      </c>
      <c r="F293" s="17">
        <v>2</v>
      </c>
      <c r="G293" s="31" t="s">
        <v>1684</v>
      </c>
      <c r="H293" s="17" t="s">
        <v>3736</v>
      </c>
      <c r="I293" s="23">
        <v>250851</v>
      </c>
      <c r="J293" s="23">
        <v>2526046</v>
      </c>
      <c r="K293" s="17">
        <v>121.008291</v>
      </c>
      <c r="L293" s="17">
        <v>22.835303</v>
      </c>
      <c r="N293" t="str">
        <f>ROUND(表格3[[#This Row],[TWD97_X
]],0)&amp;ROUND(表格3[[#This Row],[TWD97_Y
]],0)</f>
        <v>2508512526046</v>
      </c>
    </row>
    <row r="294" spans="1:14" ht="16.2" customHeight="1">
      <c r="A294" s="17" t="s">
        <v>2090</v>
      </c>
      <c r="B294" s="18"/>
      <c r="C294" s="19" t="s">
        <v>1339</v>
      </c>
      <c r="D294" s="19" t="s">
        <v>3728</v>
      </c>
      <c r="E294" s="17" t="s">
        <v>1683</v>
      </c>
      <c r="F294" s="17">
        <v>3</v>
      </c>
      <c r="G294" s="31" t="s">
        <v>1684</v>
      </c>
      <c r="H294" s="17" t="s">
        <v>1685</v>
      </c>
      <c r="I294" s="23">
        <v>250676</v>
      </c>
      <c r="J294" s="23">
        <v>2526081</v>
      </c>
      <c r="K294" s="17">
        <v>121.006586</v>
      </c>
      <c r="L294" s="27">
        <v>22.835619999999999</v>
      </c>
      <c r="N294" t="str">
        <f>ROUND(表格3[[#This Row],[TWD97_X
]],0)&amp;ROUND(表格3[[#This Row],[TWD97_Y
]],0)</f>
        <v>2506762526081</v>
      </c>
    </row>
    <row r="295" spans="1:14" ht="16.2" customHeight="1">
      <c r="A295" s="17" t="s">
        <v>2090</v>
      </c>
      <c r="B295" s="18"/>
      <c r="C295" s="19" t="s">
        <v>1339</v>
      </c>
      <c r="D295" s="19" t="s">
        <v>3728</v>
      </c>
      <c r="E295" s="17" t="s">
        <v>1683</v>
      </c>
      <c r="F295" s="17">
        <v>4</v>
      </c>
      <c r="G295" s="31" t="s">
        <v>1684</v>
      </c>
      <c r="H295" s="17" t="s">
        <v>1686</v>
      </c>
      <c r="I295" s="23">
        <v>250460</v>
      </c>
      <c r="J295" s="23">
        <v>2526190</v>
      </c>
      <c r="K295" s="17">
        <v>121.004482</v>
      </c>
      <c r="L295" s="27">
        <v>22.836604000000001</v>
      </c>
      <c r="N295" t="str">
        <f>ROUND(表格3[[#This Row],[TWD97_X
]],0)&amp;ROUND(表格3[[#This Row],[TWD97_Y
]],0)</f>
        <v>2504602526190</v>
      </c>
    </row>
    <row r="296" spans="1:14" ht="16.2" customHeight="1">
      <c r="A296" s="17" t="s">
        <v>2090</v>
      </c>
      <c r="B296" s="18"/>
      <c r="C296" s="19" t="s">
        <v>1339</v>
      </c>
      <c r="D296" s="19" t="s">
        <v>3728</v>
      </c>
      <c r="E296" s="17" t="s">
        <v>1683</v>
      </c>
      <c r="F296" s="17">
        <v>5</v>
      </c>
      <c r="G296" s="31" t="s">
        <v>1684</v>
      </c>
      <c r="H296" s="17" t="s">
        <v>1687</v>
      </c>
      <c r="I296" s="23">
        <v>250221</v>
      </c>
      <c r="J296" s="23">
        <v>2526276</v>
      </c>
      <c r="K296" s="17">
        <v>121.00215300000001</v>
      </c>
      <c r="L296" s="27">
        <v>22.837381000000001</v>
      </c>
      <c r="N296" t="str">
        <f>ROUND(表格3[[#This Row],[TWD97_X
]],0)&amp;ROUND(表格3[[#This Row],[TWD97_Y
]],0)</f>
        <v>2502212526276</v>
      </c>
    </row>
    <row r="297" spans="1:14" ht="16.2" customHeight="1">
      <c r="A297" s="17" t="s">
        <v>2090</v>
      </c>
      <c r="B297" s="18"/>
      <c r="C297" s="19" t="s">
        <v>1339</v>
      </c>
      <c r="D297" s="19" t="s">
        <v>3728</v>
      </c>
      <c r="E297" s="17" t="s">
        <v>1683</v>
      </c>
      <c r="F297" s="17">
        <v>6</v>
      </c>
      <c r="G297" s="31" t="s">
        <v>1684</v>
      </c>
      <c r="H297" s="17" t="s">
        <v>1688</v>
      </c>
      <c r="I297" s="23">
        <v>249954</v>
      </c>
      <c r="J297" s="23">
        <v>2526348</v>
      </c>
      <c r="K297" s="17">
        <v>120.99955199999999</v>
      </c>
      <c r="L297" s="27">
        <v>22.838031000000001</v>
      </c>
      <c r="N297" t="str">
        <f>ROUND(表格3[[#This Row],[TWD97_X
]],0)&amp;ROUND(表格3[[#This Row],[TWD97_Y
]],0)</f>
        <v>2499542526348</v>
      </c>
    </row>
    <row r="298" spans="1:14" ht="16.2" customHeight="1">
      <c r="A298" s="17" t="s">
        <v>2090</v>
      </c>
      <c r="B298" s="18"/>
      <c r="C298" s="19" t="s">
        <v>1339</v>
      </c>
      <c r="D298" s="19" t="s">
        <v>3728</v>
      </c>
      <c r="E298" s="17" t="s">
        <v>1683</v>
      </c>
      <c r="F298" s="17">
        <v>7</v>
      </c>
      <c r="G298" s="31" t="s">
        <v>1684</v>
      </c>
      <c r="H298" s="17" t="s">
        <v>1689</v>
      </c>
      <c r="I298" s="23">
        <v>249550</v>
      </c>
      <c r="J298" s="23">
        <v>2526542</v>
      </c>
      <c r="K298" s="17">
        <v>120.995615</v>
      </c>
      <c r="L298" s="27">
        <v>22.839783000000001</v>
      </c>
      <c r="N298" t="str">
        <f>ROUND(表格3[[#This Row],[TWD97_X
]],0)&amp;ROUND(表格3[[#This Row],[TWD97_Y
]],0)</f>
        <v>2495502526542</v>
      </c>
    </row>
    <row r="299" spans="1:14" ht="16.2" customHeight="1">
      <c r="A299" s="17" t="s">
        <v>2090</v>
      </c>
      <c r="B299" s="18"/>
      <c r="C299" s="19" t="s">
        <v>1339</v>
      </c>
      <c r="D299" s="19" t="s">
        <v>3728</v>
      </c>
      <c r="E299" s="19" t="s">
        <v>3737</v>
      </c>
      <c r="F299" s="17">
        <v>1</v>
      </c>
      <c r="G299" s="32" t="s">
        <v>3738</v>
      </c>
      <c r="H299" s="17" t="s">
        <v>1690</v>
      </c>
      <c r="I299" s="23">
        <v>253582</v>
      </c>
      <c r="J299" s="23">
        <v>2514036</v>
      </c>
      <c r="K299" s="17">
        <v>121.03487199999999</v>
      </c>
      <c r="L299" s="27">
        <v>22.726838000000001</v>
      </c>
      <c r="N299" t="str">
        <f>ROUND(表格3[[#This Row],[TWD97_X
]],0)&amp;ROUND(表格3[[#This Row],[TWD97_Y
]],0)</f>
        <v>2535822514036</v>
      </c>
    </row>
    <row r="300" spans="1:14" ht="16.2" customHeight="1">
      <c r="A300" s="17" t="s">
        <v>2090</v>
      </c>
      <c r="B300" s="18"/>
      <c r="C300" s="19" t="s">
        <v>1339</v>
      </c>
      <c r="D300" s="19" t="s">
        <v>3728</v>
      </c>
      <c r="E300" s="19" t="s">
        <v>3737</v>
      </c>
      <c r="F300" s="17">
        <v>2</v>
      </c>
      <c r="G300" s="32" t="s">
        <v>3738</v>
      </c>
      <c r="H300" s="17" t="s">
        <v>1691</v>
      </c>
      <c r="I300" s="23">
        <v>254065</v>
      </c>
      <c r="J300" s="23">
        <v>2515919</v>
      </c>
      <c r="K300" s="17">
        <v>121.039579</v>
      </c>
      <c r="L300" s="27">
        <v>22.743842000000001</v>
      </c>
      <c r="N300" t="str">
        <f>ROUND(表格3[[#This Row],[TWD97_X
]],0)&amp;ROUND(表格3[[#This Row],[TWD97_Y
]],0)</f>
        <v>2540652515919</v>
      </c>
    </row>
    <row r="301" spans="1:14" ht="16.2" customHeight="1">
      <c r="A301" s="17" t="s">
        <v>2090</v>
      </c>
      <c r="B301" s="18"/>
      <c r="C301" s="19" t="s">
        <v>1339</v>
      </c>
      <c r="D301" s="19" t="s">
        <v>3728</v>
      </c>
      <c r="E301" s="19" t="s">
        <v>3737</v>
      </c>
      <c r="F301" s="17">
        <v>3</v>
      </c>
      <c r="G301" s="32" t="s">
        <v>3738</v>
      </c>
      <c r="H301" s="17" t="s">
        <v>1692</v>
      </c>
      <c r="I301" s="23">
        <v>254235</v>
      </c>
      <c r="J301" s="23">
        <v>2516046</v>
      </c>
      <c r="K301" s="17">
        <v>121.041235</v>
      </c>
      <c r="L301" s="27">
        <v>22.744989</v>
      </c>
      <c r="N301" t="str">
        <f>ROUND(表格3[[#This Row],[TWD97_X
]],0)&amp;ROUND(表格3[[#This Row],[TWD97_Y
]],0)</f>
        <v>2542352516046</v>
      </c>
    </row>
    <row r="302" spans="1:14" ht="16.2" customHeight="1">
      <c r="A302" s="17" t="s">
        <v>2090</v>
      </c>
      <c r="B302" s="18"/>
      <c r="C302" s="19" t="s">
        <v>1339</v>
      </c>
      <c r="D302" s="19" t="s">
        <v>3728</v>
      </c>
      <c r="E302" s="19" t="s">
        <v>3737</v>
      </c>
      <c r="F302" s="17">
        <v>4</v>
      </c>
      <c r="G302" s="32" t="s">
        <v>3738</v>
      </c>
      <c r="H302" s="17" t="s">
        <v>1693</v>
      </c>
      <c r="I302" s="23">
        <v>254226</v>
      </c>
      <c r="J302" s="23">
        <v>2515796</v>
      </c>
      <c r="K302" s="17">
        <v>121.041147</v>
      </c>
      <c r="L302" s="27">
        <v>22.742730999999999</v>
      </c>
      <c r="N302" t="str">
        <f>ROUND(表格3[[#This Row],[TWD97_X
]],0)&amp;ROUND(表格3[[#This Row],[TWD97_Y
]],0)</f>
        <v>2542262515796</v>
      </c>
    </row>
    <row r="303" spans="1:14" ht="16.2" customHeight="1">
      <c r="A303" s="17" t="s">
        <v>2090</v>
      </c>
      <c r="B303" s="18"/>
      <c r="C303" s="19" t="s">
        <v>1339</v>
      </c>
      <c r="D303" s="19" t="s">
        <v>3728</v>
      </c>
      <c r="E303" s="19" t="s">
        <v>3737</v>
      </c>
      <c r="F303" s="17">
        <v>5</v>
      </c>
      <c r="G303" s="32" t="s">
        <v>3738</v>
      </c>
      <c r="H303" s="17" t="s">
        <v>1694</v>
      </c>
      <c r="I303" s="23">
        <v>254394</v>
      </c>
      <c r="J303" s="23">
        <v>2515670</v>
      </c>
      <c r="K303" s="17">
        <v>121.042782</v>
      </c>
      <c r="L303" s="27">
        <v>22.741592000000001</v>
      </c>
      <c r="N303" t="str">
        <f>ROUND(表格3[[#This Row],[TWD97_X
]],0)&amp;ROUND(表格3[[#This Row],[TWD97_Y
]],0)</f>
        <v>2543942515670</v>
      </c>
    </row>
    <row r="304" spans="1:14" ht="16.2" customHeight="1">
      <c r="A304" s="17" t="s">
        <v>2090</v>
      </c>
      <c r="B304" s="18"/>
      <c r="C304" s="19" t="s">
        <v>1339</v>
      </c>
      <c r="D304" s="19" t="s">
        <v>3728</v>
      </c>
      <c r="E304" s="19" t="s">
        <v>3737</v>
      </c>
      <c r="F304" s="17">
        <v>6</v>
      </c>
      <c r="G304" s="32" t="s">
        <v>3738</v>
      </c>
      <c r="H304" s="17" t="s">
        <v>1695</v>
      </c>
      <c r="I304" s="23">
        <v>254179</v>
      </c>
      <c r="J304" s="23">
        <v>2515129</v>
      </c>
      <c r="K304" s="17">
        <v>121.04068700000001</v>
      </c>
      <c r="L304" s="27">
        <v>22.736706999999999</v>
      </c>
      <c r="N304" t="str">
        <f>ROUND(表格3[[#This Row],[TWD97_X
]],0)&amp;ROUND(表格3[[#This Row],[TWD97_Y
]],0)</f>
        <v>2541792515129</v>
      </c>
    </row>
    <row r="305" spans="1:14" ht="16.2" customHeight="1">
      <c r="A305" s="17" t="s">
        <v>2090</v>
      </c>
      <c r="B305" s="18"/>
      <c r="C305" s="19" t="s">
        <v>1339</v>
      </c>
      <c r="D305" s="19" t="s">
        <v>3728</v>
      </c>
      <c r="E305" s="19" t="s">
        <v>1696</v>
      </c>
      <c r="F305" s="17">
        <v>1</v>
      </c>
      <c r="G305" s="32" t="s">
        <v>3739</v>
      </c>
      <c r="H305" s="17" t="s">
        <v>1697</v>
      </c>
      <c r="I305" s="23">
        <v>249312</v>
      </c>
      <c r="J305" s="23">
        <v>2512127</v>
      </c>
      <c r="K305" s="17">
        <v>120.993303</v>
      </c>
      <c r="L305" s="27">
        <v>22.709600999999999</v>
      </c>
      <c r="N305" t="str">
        <f>ROUND(表格3[[#This Row],[TWD97_X
]],0)&amp;ROUND(表格3[[#This Row],[TWD97_Y
]],0)</f>
        <v>2493122512127</v>
      </c>
    </row>
    <row r="306" spans="1:14" ht="16.2" customHeight="1">
      <c r="A306" s="17" t="s">
        <v>2090</v>
      </c>
      <c r="B306" s="18"/>
      <c r="C306" s="19" t="s">
        <v>1339</v>
      </c>
      <c r="D306" s="19" t="s">
        <v>3728</v>
      </c>
      <c r="E306" s="19" t="s">
        <v>1696</v>
      </c>
      <c r="F306" s="17">
        <v>2</v>
      </c>
      <c r="G306" s="32" t="s">
        <v>3739</v>
      </c>
      <c r="H306" s="17" t="s">
        <v>1698</v>
      </c>
      <c r="I306" s="23">
        <v>249535</v>
      </c>
      <c r="J306" s="23">
        <v>2512164</v>
      </c>
      <c r="K306" s="17">
        <v>120.995474</v>
      </c>
      <c r="L306" s="27">
        <v>22.709935000000002</v>
      </c>
      <c r="N306" t="str">
        <f>ROUND(表格3[[#This Row],[TWD97_X
]],0)&amp;ROUND(表格3[[#This Row],[TWD97_Y
]],0)</f>
        <v>2495352512164</v>
      </c>
    </row>
    <row r="307" spans="1:14" ht="16.2" customHeight="1">
      <c r="A307" s="17" t="s">
        <v>2090</v>
      </c>
      <c r="B307" s="18"/>
      <c r="C307" s="19" t="s">
        <v>1339</v>
      </c>
      <c r="D307" s="19" t="s">
        <v>3728</v>
      </c>
      <c r="E307" s="19" t="s">
        <v>1696</v>
      </c>
      <c r="F307" s="17">
        <v>3</v>
      </c>
      <c r="G307" s="32" t="s">
        <v>3739</v>
      </c>
      <c r="H307" s="17" t="s">
        <v>1699</v>
      </c>
      <c r="I307" s="23">
        <v>249726</v>
      </c>
      <c r="J307" s="23">
        <v>2512003</v>
      </c>
      <c r="K307" s="17">
        <v>120.997333</v>
      </c>
      <c r="L307" s="27">
        <v>22.708480999999999</v>
      </c>
      <c r="N307" t="str">
        <f>ROUND(表格3[[#This Row],[TWD97_X
]],0)&amp;ROUND(表格3[[#This Row],[TWD97_Y
]],0)</f>
        <v>2497262512003</v>
      </c>
    </row>
    <row r="308" spans="1:14" ht="16.2" customHeight="1">
      <c r="A308" s="17" t="s">
        <v>2090</v>
      </c>
      <c r="B308" s="18"/>
      <c r="C308" s="19" t="s">
        <v>1339</v>
      </c>
      <c r="D308" s="19" t="s">
        <v>3728</v>
      </c>
      <c r="E308" s="19" t="s">
        <v>1696</v>
      </c>
      <c r="F308" s="17">
        <v>4</v>
      </c>
      <c r="G308" s="32" t="s">
        <v>3739</v>
      </c>
      <c r="H308" s="17" t="s">
        <v>1700</v>
      </c>
      <c r="I308" s="23">
        <v>249891</v>
      </c>
      <c r="J308" s="23">
        <v>2511620</v>
      </c>
      <c r="K308" s="17">
        <v>120.99893899999999</v>
      </c>
      <c r="L308" s="27">
        <v>22.705022</v>
      </c>
      <c r="N308" t="str">
        <f>ROUND(表格3[[#This Row],[TWD97_X
]],0)&amp;ROUND(表格3[[#This Row],[TWD97_Y
]],0)</f>
        <v>2498912511620</v>
      </c>
    </row>
    <row r="309" spans="1:14" ht="16.2" customHeight="1">
      <c r="A309" s="17" t="s">
        <v>2090</v>
      </c>
      <c r="B309" s="18"/>
      <c r="C309" s="19" t="s">
        <v>1339</v>
      </c>
      <c r="D309" s="19" t="s">
        <v>3728</v>
      </c>
      <c r="E309" s="19" t="s">
        <v>1696</v>
      </c>
      <c r="F309" s="17">
        <v>5</v>
      </c>
      <c r="G309" s="32" t="s">
        <v>3739</v>
      </c>
      <c r="H309" s="17" t="s">
        <v>1701</v>
      </c>
      <c r="I309" s="23">
        <v>250257</v>
      </c>
      <c r="J309" s="23">
        <v>2511245</v>
      </c>
      <c r="K309" s="17">
        <v>121.00250200000001</v>
      </c>
      <c r="L309" s="27">
        <v>22.701636000000001</v>
      </c>
      <c r="N309" t="str">
        <f>ROUND(表格3[[#This Row],[TWD97_X
]],0)&amp;ROUND(表格3[[#This Row],[TWD97_Y
]],0)</f>
        <v>2502572511245</v>
      </c>
    </row>
    <row r="310" spans="1:14" ht="16.2" customHeight="1">
      <c r="A310" s="17" t="s">
        <v>2090</v>
      </c>
      <c r="B310" s="18"/>
      <c r="C310" s="19" t="s">
        <v>1339</v>
      </c>
      <c r="D310" s="19" t="s">
        <v>3728</v>
      </c>
      <c r="E310" s="19" t="s">
        <v>1696</v>
      </c>
      <c r="F310" s="17">
        <v>6</v>
      </c>
      <c r="G310" s="32" t="s">
        <v>3739</v>
      </c>
      <c r="H310" s="17" t="s">
        <v>1702</v>
      </c>
      <c r="I310" s="23">
        <v>250499</v>
      </c>
      <c r="J310" s="23">
        <v>2511105</v>
      </c>
      <c r="K310" s="17">
        <v>121.004857</v>
      </c>
      <c r="L310" s="27">
        <v>22.700371000000001</v>
      </c>
      <c r="N310" t="str">
        <f>ROUND(表格3[[#This Row],[TWD97_X
]],0)&amp;ROUND(表格3[[#This Row],[TWD97_Y
]],0)</f>
        <v>2504992511105</v>
      </c>
    </row>
    <row r="311" spans="1:14" ht="16.2" customHeight="1">
      <c r="A311" s="17" t="s">
        <v>2090</v>
      </c>
      <c r="B311" s="18"/>
      <c r="C311" s="19" t="s">
        <v>1339</v>
      </c>
      <c r="D311" s="19" t="s">
        <v>3728</v>
      </c>
      <c r="E311" s="19" t="s">
        <v>1703</v>
      </c>
      <c r="F311" s="17">
        <v>1</v>
      </c>
      <c r="G311" s="30" t="s">
        <v>3740</v>
      </c>
      <c r="H311" s="17" t="s">
        <v>1704</v>
      </c>
      <c r="I311" s="23">
        <v>251962</v>
      </c>
      <c r="J311" s="23">
        <v>2509905</v>
      </c>
      <c r="K311" s="17">
        <v>121.019096</v>
      </c>
      <c r="L311" s="27">
        <v>22.689533000000001</v>
      </c>
      <c r="N311" t="str">
        <f>ROUND(表格3[[#This Row],[TWD97_X
]],0)&amp;ROUND(表格3[[#This Row],[TWD97_Y
]],0)</f>
        <v>2519622509905</v>
      </c>
    </row>
    <row r="312" spans="1:14" ht="16.2" customHeight="1">
      <c r="A312" s="17" t="s">
        <v>2090</v>
      </c>
      <c r="B312" s="18"/>
      <c r="C312" s="19" t="s">
        <v>1339</v>
      </c>
      <c r="D312" s="19" t="s">
        <v>3728</v>
      </c>
      <c r="E312" s="19" t="s">
        <v>1703</v>
      </c>
      <c r="F312" s="17">
        <v>2</v>
      </c>
      <c r="G312" s="30" t="s">
        <v>3740</v>
      </c>
      <c r="H312" s="17" t="s">
        <v>1705</v>
      </c>
      <c r="I312" s="23">
        <v>251783</v>
      </c>
      <c r="J312" s="23">
        <v>2510051</v>
      </c>
      <c r="K312" s="17">
        <v>121.017354</v>
      </c>
      <c r="L312" s="27">
        <v>22.690852</v>
      </c>
      <c r="N312" t="str">
        <f>ROUND(表格3[[#This Row],[TWD97_X
]],0)&amp;ROUND(表格3[[#This Row],[TWD97_Y
]],0)</f>
        <v>2517832510051</v>
      </c>
    </row>
    <row r="313" spans="1:14" ht="16.2" customHeight="1">
      <c r="A313" s="17" t="s">
        <v>2090</v>
      </c>
      <c r="B313" s="18"/>
      <c r="C313" s="19" t="s">
        <v>1339</v>
      </c>
      <c r="D313" s="19" t="s">
        <v>3728</v>
      </c>
      <c r="E313" s="19" t="s">
        <v>1703</v>
      </c>
      <c r="F313" s="17">
        <v>3</v>
      </c>
      <c r="G313" s="30" t="s">
        <v>3740</v>
      </c>
      <c r="H313" s="17" t="s">
        <v>1706</v>
      </c>
      <c r="I313" s="23">
        <v>251737</v>
      </c>
      <c r="J313" s="23">
        <v>2509743</v>
      </c>
      <c r="K313" s="17">
        <v>121.01690600000001</v>
      </c>
      <c r="L313" s="27">
        <v>22.68807</v>
      </c>
      <c r="N313" t="str">
        <f>ROUND(表格3[[#This Row],[TWD97_X
]],0)&amp;ROUND(表格3[[#This Row],[TWD97_Y
]],0)</f>
        <v>2517372509743</v>
      </c>
    </row>
    <row r="314" spans="1:14" ht="16.2" customHeight="1">
      <c r="A314" s="17" t="s">
        <v>2090</v>
      </c>
      <c r="B314" s="18"/>
      <c r="C314" s="19" t="s">
        <v>1339</v>
      </c>
      <c r="D314" s="19" t="s">
        <v>3728</v>
      </c>
      <c r="E314" s="19" t="s">
        <v>1703</v>
      </c>
      <c r="F314" s="17">
        <v>4</v>
      </c>
      <c r="G314" s="30" t="s">
        <v>3740</v>
      </c>
      <c r="H314" s="17" t="s">
        <v>1707</v>
      </c>
      <c r="I314" s="23">
        <v>252380</v>
      </c>
      <c r="J314" s="23">
        <v>2509748</v>
      </c>
      <c r="K314" s="17">
        <v>121.02316399999999</v>
      </c>
      <c r="L314" s="27">
        <v>22.688115</v>
      </c>
      <c r="N314" t="str">
        <f>ROUND(表格3[[#This Row],[TWD97_X
]],0)&amp;ROUND(表格3[[#This Row],[TWD97_Y
]],0)</f>
        <v>2523802509748</v>
      </c>
    </row>
    <row r="315" spans="1:14" ht="16.2" customHeight="1">
      <c r="A315" s="17" t="s">
        <v>2090</v>
      </c>
      <c r="B315" s="18"/>
      <c r="C315" s="19" t="s">
        <v>1339</v>
      </c>
      <c r="D315" s="19" t="s">
        <v>3728</v>
      </c>
      <c r="E315" s="19" t="s">
        <v>1703</v>
      </c>
      <c r="F315" s="17">
        <v>5</v>
      </c>
      <c r="G315" s="30" t="s">
        <v>3740</v>
      </c>
      <c r="H315" s="17" t="s">
        <v>1708</v>
      </c>
      <c r="I315" s="23">
        <v>253163</v>
      </c>
      <c r="J315" s="23">
        <v>2509582</v>
      </c>
      <c r="K315" s="17">
        <v>121.030784</v>
      </c>
      <c r="L315" s="27">
        <v>22.686613999999999</v>
      </c>
      <c r="N315" t="str">
        <f>ROUND(表格3[[#This Row],[TWD97_X
]],0)&amp;ROUND(表格3[[#This Row],[TWD97_Y
]],0)</f>
        <v>2531632509582</v>
      </c>
    </row>
    <row r="316" spans="1:14" ht="16.2" customHeight="1">
      <c r="A316" s="17" t="s">
        <v>2090</v>
      </c>
      <c r="B316" s="18"/>
      <c r="C316" s="19" t="s">
        <v>1339</v>
      </c>
      <c r="D316" s="19" t="s">
        <v>3728</v>
      </c>
      <c r="E316" s="19" t="s">
        <v>1703</v>
      </c>
      <c r="F316" s="17">
        <v>6</v>
      </c>
      <c r="G316" s="30" t="s">
        <v>3740</v>
      </c>
      <c r="H316" s="17" t="s">
        <v>1709</v>
      </c>
      <c r="I316" s="23">
        <v>253131</v>
      </c>
      <c r="J316" s="23">
        <v>2510239</v>
      </c>
      <c r="K316" s="17">
        <v>121.030474</v>
      </c>
      <c r="L316" s="27">
        <v>22.692547999999999</v>
      </c>
      <c r="N316" t="str">
        <f>ROUND(表格3[[#This Row],[TWD97_X
]],0)&amp;ROUND(表格3[[#This Row],[TWD97_Y
]],0)</f>
        <v>2531312510239</v>
      </c>
    </row>
    <row r="317" spans="1:14" ht="16.2" customHeight="1">
      <c r="A317" s="17" t="s">
        <v>2090</v>
      </c>
      <c r="B317" s="18"/>
      <c r="C317" s="19" t="s">
        <v>1339</v>
      </c>
      <c r="D317" s="19" t="s">
        <v>3728</v>
      </c>
      <c r="E317" s="19" t="s">
        <v>1710</v>
      </c>
      <c r="F317" s="17">
        <v>1</v>
      </c>
      <c r="G317" s="31" t="s">
        <v>3741</v>
      </c>
      <c r="H317" s="17" t="s">
        <v>1711</v>
      </c>
      <c r="I317" s="23">
        <v>248324</v>
      </c>
      <c r="J317" s="23">
        <v>2505877</v>
      </c>
      <c r="K317" s="17">
        <v>120.983692</v>
      </c>
      <c r="L317" s="27">
        <v>22.653155999999999</v>
      </c>
      <c r="N317" t="str">
        <f>ROUND(表格3[[#This Row],[TWD97_X
]],0)&amp;ROUND(表格3[[#This Row],[TWD97_Y
]],0)</f>
        <v>2483242505877</v>
      </c>
    </row>
    <row r="318" spans="1:14" ht="16.2" customHeight="1">
      <c r="A318" s="17" t="s">
        <v>2090</v>
      </c>
      <c r="B318" s="18"/>
      <c r="C318" s="19" t="s">
        <v>1339</v>
      </c>
      <c r="D318" s="19" t="s">
        <v>3728</v>
      </c>
      <c r="E318" s="19" t="s">
        <v>1710</v>
      </c>
      <c r="F318" s="17">
        <v>2</v>
      </c>
      <c r="G318" s="31" t="s">
        <v>3741</v>
      </c>
      <c r="H318" s="17" t="s">
        <v>1712</v>
      </c>
      <c r="I318" s="23">
        <v>248480</v>
      </c>
      <c r="J318" s="23">
        <v>2505709</v>
      </c>
      <c r="K318" s="17">
        <v>120.98521</v>
      </c>
      <c r="L318" s="27">
        <v>22.651638999999999</v>
      </c>
      <c r="N318" t="str">
        <f>ROUND(表格3[[#This Row],[TWD97_X
]],0)&amp;ROUND(表格3[[#This Row],[TWD97_Y
]],0)</f>
        <v>2484802505709</v>
      </c>
    </row>
    <row r="319" spans="1:14" ht="16.2" customHeight="1">
      <c r="A319" s="17" t="s">
        <v>2090</v>
      </c>
      <c r="B319" s="18"/>
      <c r="C319" s="19" t="s">
        <v>1339</v>
      </c>
      <c r="D319" s="19" t="s">
        <v>3728</v>
      </c>
      <c r="E319" s="19" t="s">
        <v>1710</v>
      </c>
      <c r="F319" s="17">
        <v>3</v>
      </c>
      <c r="G319" s="31" t="s">
        <v>3741</v>
      </c>
      <c r="H319" s="17" t="s">
        <v>1713</v>
      </c>
      <c r="I319" s="23">
        <v>248468</v>
      </c>
      <c r="J319" s="23">
        <v>2505386</v>
      </c>
      <c r="K319" s="17">
        <v>120.985094</v>
      </c>
      <c r="L319" s="27">
        <v>22.648721999999999</v>
      </c>
      <c r="N319" t="str">
        <f>ROUND(表格3[[#This Row],[TWD97_X
]],0)&amp;ROUND(表格3[[#This Row],[TWD97_Y
]],0)</f>
        <v>2484682505386</v>
      </c>
    </row>
    <row r="320" spans="1:14" ht="16.2" customHeight="1">
      <c r="A320" s="17" t="s">
        <v>2090</v>
      </c>
      <c r="B320" s="18"/>
      <c r="C320" s="19" t="s">
        <v>1339</v>
      </c>
      <c r="D320" s="19" t="s">
        <v>3728</v>
      </c>
      <c r="E320" s="19" t="s">
        <v>1710</v>
      </c>
      <c r="F320" s="17">
        <v>4</v>
      </c>
      <c r="G320" s="31" t="s">
        <v>3741</v>
      </c>
      <c r="H320" s="17" t="s">
        <v>1714</v>
      </c>
      <c r="I320" s="23">
        <v>248633</v>
      </c>
      <c r="J320" s="23">
        <v>2505547</v>
      </c>
      <c r="K320" s="17">
        <v>120.986699</v>
      </c>
      <c r="L320" s="27">
        <v>22.650175999999998</v>
      </c>
      <c r="N320" t="str">
        <f>ROUND(表格3[[#This Row],[TWD97_X
]],0)&amp;ROUND(表格3[[#This Row],[TWD97_Y
]],0)</f>
        <v>2486332505547</v>
      </c>
    </row>
    <row r="321" spans="1:14" ht="16.2" customHeight="1">
      <c r="A321" s="17" t="s">
        <v>2090</v>
      </c>
      <c r="B321" s="18"/>
      <c r="C321" s="19" t="s">
        <v>1339</v>
      </c>
      <c r="D321" s="19" t="s">
        <v>3728</v>
      </c>
      <c r="E321" s="19" t="s">
        <v>1710</v>
      </c>
      <c r="F321" s="17">
        <v>5</v>
      </c>
      <c r="G321" s="31" t="s">
        <v>3741</v>
      </c>
      <c r="H321" s="17" t="s">
        <v>1715</v>
      </c>
      <c r="I321" s="23">
        <v>248644</v>
      </c>
      <c r="J321" s="23">
        <v>2505251</v>
      </c>
      <c r="K321" s="17">
        <v>120.986806</v>
      </c>
      <c r="L321" s="27">
        <v>22.647503</v>
      </c>
      <c r="N321" t="str">
        <f>ROUND(表格3[[#This Row],[TWD97_X
]],0)&amp;ROUND(表格3[[#This Row],[TWD97_Y
]],0)</f>
        <v>2486442505251</v>
      </c>
    </row>
    <row r="322" spans="1:14" ht="16.2" customHeight="1">
      <c r="A322" s="17" t="s">
        <v>2090</v>
      </c>
      <c r="B322" s="18"/>
      <c r="C322" s="19" t="s">
        <v>1339</v>
      </c>
      <c r="D322" s="19" t="s">
        <v>3728</v>
      </c>
      <c r="E322" s="19" t="s">
        <v>1710</v>
      </c>
      <c r="F322" s="17">
        <v>6</v>
      </c>
      <c r="G322" s="31" t="s">
        <v>3741</v>
      </c>
      <c r="H322" s="17" t="s">
        <v>1716</v>
      </c>
      <c r="I322" s="23">
        <v>248714</v>
      </c>
      <c r="J322" s="23">
        <v>2505040</v>
      </c>
      <c r="K322" s="17">
        <v>120.987488</v>
      </c>
      <c r="L322" s="27">
        <v>22.645596999999999</v>
      </c>
      <c r="N322" t="str">
        <f>ROUND(表格3[[#This Row],[TWD97_X
]],0)&amp;ROUND(表格3[[#This Row],[TWD97_Y
]],0)</f>
        <v>2487142505040</v>
      </c>
    </row>
    <row r="323" spans="1:14" ht="16.2" customHeight="1">
      <c r="A323" s="33" t="s">
        <v>2090</v>
      </c>
      <c r="B323" s="34"/>
      <c r="C323" s="33" t="s">
        <v>1324</v>
      </c>
      <c r="D323" s="35" t="s">
        <v>960</v>
      </c>
      <c r="E323" s="36" t="s">
        <v>962</v>
      </c>
      <c r="F323" s="26">
        <v>1</v>
      </c>
      <c r="G323" s="37" t="s">
        <v>961</v>
      </c>
      <c r="H323" s="36" t="s">
        <v>3742</v>
      </c>
      <c r="I323" s="23">
        <v>231396</v>
      </c>
      <c r="J323" s="23">
        <v>2600454</v>
      </c>
      <c r="K323" s="38">
        <v>120.817832</v>
      </c>
      <c r="L323" s="38">
        <v>23.507142000000002</v>
      </c>
      <c r="N323" t="str">
        <f>ROUND(表格3[[#This Row],[TWD97_X
]],0)&amp;ROUND(表格3[[#This Row],[TWD97_Y
]],0)</f>
        <v>2313962600454</v>
      </c>
    </row>
    <row r="324" spans="1:14" ht="16.2" customHeight="1">
      <c r="A324" s="33" t="s">
        <v>2090</v>
      </c>
      <c r="B324" s="34"/>
      <c r="C324" s="33" t="s">
        <v>1324</v>
      </c>
      <c r="D324" s="35" t="s">
        <v>960</v>
      </c>
      <c r="E324" s="36" t="s">
        <v>962</v>
      </c>
      <c r="F324" s="26">
        <v>2</v>
      </c>
      <c r="G324" s="37" t="s">
        <v>961</v>
      </c>
      <c r="H324" s="36" t="s">
        <v>1717</v>
      </c>
      <c r="I324" s="23">
        <v>231570</v>
      </c>
      <c r="J324" s="23">
        <v>2600230</v>
      </c>
      <c r="K324" s="38">
        <v>120.81953799999999</v>
      </c>
      <c r="L324" s="38">
        <v>23.505120999999999</v>
      </c>
      <c r="N324" t="str">
        <f>ROUND(表格3[[#This Row],[TWD97_X
]],0)&amp;ROUND(表格3[[#This Row],[TWD97_Y
]],0)</f>
        <v>2315702600230</v>
      </c>
    </row>
    <row r="325" spans="1:14" ht="16.2" customHeight="1">
      <c r="A325" s="33" t="s">
        <v>2090</v>
      </c>
      <c r="B325" s="34"/>
      <c r="C325" s="33" t="s">
        <v>1324</v>
      </c>
      <c r="D325" s="35" t="s">
        <v>960</v>
      </c>
      <c r="E325" s="36" t="s">
        <v>962</v>
      </c>
      <c r="F325" s="26">
        <v>3</v>
      </c>
      <c r="G325" s="37" t="s">
        <v>961</v>
      </c>
      <c r="H325" s="36" t="s">
        <v>1718</v>
      </c>
      <c r="I325" s="23">
        <v>231799</v>
      </c>
      <c r="J325" s="23">
        <v>2600017</v>
      </c>
      <c r="K325" s="38">
        <v>120.821783</v>
      </c>
      <c r="L325" s="38">
        <v>23.5032</v>
      </c>
      <c r="N325" t="str">
        <f>ROUND(表格3[[#This Row],[TWD97_X
]],0)&amp;ROUND(表格3[[#This Row],[TWD97_Y
]],0)</f>
        <v>2317992600017</v>
      </c>
    </row>
    <row r="326" spans="1:14" ht="16.2" customHeight="1">
      <c r="A326" s="33" t="s">
        <v>2090</v>
      </c>
      <c r="B326" s="34"/>
      <c r="C326" s="33" t="s">
        <v>1324</v>
      </c>
      <c r="D326" s="35" t="s">
        <v>960</v>
      </c>
      <c r="E326" s="36" t="s">
        <v>962</v>
      </c>
      <c r="F326" s="26">
        <v>4</v>
      </c>
      <c r="G326" s="37" t="s">
        <v>961</v>
      </c>
      <c r="H326" s="36" t="s">
        <v>1719</v>
      </c>
      <c r="I326" s="23">
        <v>231607</v>
      </c>
      <c r="J326" s="23">
        <v>2599715</v>
      </c>
      <c r="K326" s="38">
        <v>120.819907</v>
      </c>
      <c r="L326" s="38">
        <v>23.500471000000001</v>
      </c>
      <c r="N326" t="str">
        <f>ROUND(表格3[[#This Row],[TWD97_X
]],0)&amp;ROUND(表格3[[#This Row],[TWD97_Y
]],0)</f>
        <v>2316072599715</v>
      </c>
    </row>
    <row r="327" spans="1:14" ht="16.2" customHeight="1">
      <c r="A327" s="33" t="s">
        <v>2090</v>
      </c>
      <c r="B327" s="34"/>
      <c r="C327" s="33" t="s">
        <v>1324</v>
      </c>
      <c r="D327" s="35" t="s">
        <v>960</v>
      </c>
      <c r="E327" s="36" t="s">
        <v>962</v>
      </c>
      <c r="F327" s="26">
        <v>5</v>
      </c>
      <c r="G327" s="37" t="s">
        <v>961</v>
      </c>
      <c r="H327" s="36" t="s">
        <v>1720</v>
      </c>
      <c r="I327" s="23">
        <v>231459</v>
      </c>
      <c r="J327" s="23">
        <v>2599475</v>
      </c>
      <c r="K327" s="38">
        <v>120.818461</v>
      </c>
      <c r="L327" s="38">
        <v>23.498301999999999</v>
      </c>
      <c r="N327" t="str">
        <f>ROUND(表格3[[#This Row],[TWD97_X
]],0)&amp;ROUND(表格3[[#This Row],[TWD97_Y
]],0)</f>
        <v>2314592599475</v>
      </c>
    </row>
    <row r="328" spans="1:14" ht="16.2" customHeight="1">
      <c r="A328" s="33" t="s">
        <v>2090</v>
      </c>
      <c r="B328" s="34"/>
      <c r="C328" s="33" t="s">
        <v>1324</v>
      </c>
      <c r="D328" s="35" t="s">
        <v>960</v>
      </c>
      <c r="E328" s="36" t="s">
        <v>962</v>
      </c>
      <c r="F328" s="26">
        <v>6</v>
      </c>
      <c r="G328" s="37" t="s">
        <v>961</v>
      </c>
      <c r="H328" s="36" t="s">
        <v>1721</v>
      </c>
      <c r="I328" s="23">
        <v>231663</v>
      </c>
      <c r="J328" s="23">
        <v>2599194</v>
      </c>
      <c r="K328" s="38">
        <v>120.82046200000001</v>
      </c>
      <c r="L328" s="38">
        <v>23.495767000000001</v>
      </c>
      <c r="N328" t="str">
        <f>ROUND(表格3[[#This Row],[TWD97_X
]],0)&amp;ROUND(表格3[[#This Row],[TWD97_Y
]],0)</f>
        <v>2316632599194</v>
      </c>
    </row>
    <row r="329" spans="1:14" ht="16.2" customHeight="1">
      <c r="A329" s="33" t="s">
        <v>2090</v>
      </c>
      <c r="B329" s="33"/>
      <c r="C329" s="33" t="s">
        <v>1324</v>
      </c>
      <c r="D329" s="35" t="s">
        <v>960</v>
      </c>
      <c r="E329" s="35" t="s">
        <v>965</v>
      </c>
      <c r="F329" s="26">
        <v>1</v>
      </c>
      <c r="G329" s="21" t="s">
        <v>964</v>
      </c>
      <c r="H329" s="35" t="s">
        <v>3743</v>
      </c>
      <c r="I329" s="23">
        <v>228293</v>
      </c>
      <c r="J329" s="23">
        <v>2599389</v>
      </c>
      <c r="K329" s="39">
        <v>120.787463</v>
      </c>
      <c r="L329" s="39">
        <v>23.497485999999999</v>
      </c>
      <c r="N329" t="str">
        <f>ROUND(表格3[[#This Row],[TWD97_X
]],0)&amp;ROUND(表格3[[#This Row],[TWD97_Y
]],0)</f>
        <v>2282932599389</v>
      </c>
    </row>
    <row r="330" spans="1:14" ht="16.2" customHeight="1">
      <c r="A330" s="33" t="s">
        <v>2090</v>
      </c>
      <c r="B330" s="33"/>
      <c r="C330" s="33" t="s">
        <v>1324</v>
      </c>
      <c r="D330" s="35" t="s">
        <v>960</v>
      </c>
      <c r="E330" s="35" t="s">
        <v>965</v>
      </c>
      <c r="F330" s="26">
        <v>2</v>
      </c>
      <c r="G330" s="21" t="s">
        <v>964</v>
      </c>
      <c r="H330" s="35" t="s">
        <v>1722</v>
      </c>
      <c r="I330" s="23">
        <v>228692</v>
      </c>
      <c r="J330" s="23">
        <v>2599342</v>
      </c>
      <c r="K330" s="39">
        <v>120.791371</v>
      </c>
      <c r="L330" s="39">
        <v>23.497067000000001</v>
      </c>
      <c r="N330" t="str">
        <f>ROUND(表格3[[#This Row],[TWD97_X
]],0)&amp;ROUND(表格3[[#This Row],[TWD97_Y
]],0)</f>
        <v>2286922599342</v>
      </c>
    </row>
    <row r="331" spans="1:14" ht="16.2" customHeight="1">
      <c r="A331" s="33" t="s">
        <v>2090</v>
      </c>
      <c r="B331" s="33"/>
      <c r="C331" s="33" t="s">
        <v>1324</v>
      </c>
      <c r="D331" s="35" t="s">
        <v>960</v>
      </c>
      <c r="E331" s="35" t="s">
        <v>965</v>
      </c>
      <c r="F331" s="26">
        <v>3</v>
      </c>
      <c r="G331" s="21" t="s">
        <v>964</v>
      </c>
      <c r="H331" s="35" t="s">
        <v>1723</v>
      </c>
      <c r="I331" s="23">
        <v>228839</v>
      </c>
      <c r="J331" s="23">
        <v>2599051</v>
      </c>
      <c r="K331" s="39">
        <v>120.79281400000001</v>
      </c>
      <c r="L331" s="39">
        <v>23.494440999999998</v>
      </c>
      <c r="N331" t="str">
        <f>ROUND(表格3[[#This Row],[TWD97_X
]],0)&amp;ROUND(表格3[[#This Row],[TWD97_Y
]],0)</f>
        <v>2288392599051</v>
      </c>
    </row>
    <row r="332" spans="1:14" ht="16.2" customHeight="1">
      <c r="A332" s="33" t="s">
        <v>2090</v>
      </c>
      <c r="B332" s="33"/>
      <c r="C332" s="33" t="s">
        <v>1324</v>
      </c>
      <c r="D332" s="35" t="s">
        <v>960</v>
      </c>
      <c r="E332" s="35" t="s">
        <v>965</v>
      </c>
      <c r="F332" s="26">
        <v>4</v>
      </c>
      <c r="G332" s="21" t="s">
        <v>964</v>
      </c>
      <c r="H332" s="35" t="s">
        <v>1724</v>
      </c>
      <c r="I332" s="23">
        <v>228679</v>
      </c>
      <c r="J332" s="23">
        <v>2598765</v>
      </c>
      <c r="K332" s="39">
        <v>120.791251</v>
      </c>
      <c r="L332" s="39">
        <v>23.491855999999999</v>
      </c>
      <c r="N332" t="str">
        <f>ROUND(表格3[[#This Row],[TWD97_X
]],0)&amp;ROUND(表格3[[#This Row],[TWD97_Y
]],0)</f>
        <v>2286792598765</v>
      </c>
    </row>
    <row r="333" spans="1:14" ht="16.2" customHeight="1">
      <c r="A333" s="33" t="s">
        <v>2090</v>
      </c>
      <c r="B333" s="33"/>
      <c r="C333" s="33" t="s">
        <v>1324</v>
      </c>
      <c r="D333" s="35" t="s">
        <v>960</v>
      </c>
      <c r="E333" s="35" t="s">
        <v>965</v>
      </c>
      <c r="F333" s="26">
        <v>5</v>
      </c>
      <c r="G333" s="21" t="s">
        <v>964</v>
      </c>
      <c r="H333" s="35" t="s">
        <v>1725</v>
      </c>
      <c r="I333" s="23">
        <v>229069</v>
      </c>
      <c r="J333" s="23">
        <v>2599228</v>
      </c>
      <c r="K333" s="39">
        <v>120.795063</v>
      </c>
      <c r="L333" s="39">
        <v>23.496041999999999</v>
      </c>
      <c r="N333" t="str">
        <f>ROUND(表格3[[#This Row],[TWD97_X
]],0)&amp;ROUND(表格3[[#This Row],[TWD97_Y
]],0)</f>
        <v>2290692599228</v>
      </c>
    </row>
    <row r="334" spans="1:14" ht="16.2" customHeight="1">
      <c r="A334" s="33" t="s">
        <v>2090</v>
      </c>
      <c r="B334" s="40"/>
      <c r="C334" s="33" t="s">
        <v>1324</v>
      </c>
      <c r="D334" s="35" t="s">
        <v>960</v>
      </c>
      <c r="E334" s="35" t="s">
        <v>965</v>
      </c>
      <c r="F334" s="26">
        <v>6</v>
      </c>
      <c r="G334" s="21" t="s">
        <v>964</v>
      </c>
      <c r="H334" s="35" t="s">
        <v>1726</v>
      </c>
      <c r="I334" s="23">
        <v>228958</v>
      </c>
      <c r="J334" s="23">
        <v>2599715</v>
      </c>
      <c r="K334" s="39">
        <v>120.79397</v>
      </c>
      <c r="L334" s="39">
        <v>23.500439</v>
      </c>
      <c r="N334" t="str">
        <f>ROUND(表格3[[#This Row],[TWD97_X
]],0)&amp;ROUND(表格3[[#This Row],[TWD97_Y
]],0)</f>
        <v>2289582599715</v>
      </c>
    </row>
    <row r="335" spans="1:14" ht="16.2" customHeight="1">
      <c r="A335" s="33" t="s">
        <v>2090</v>
      </c>
      <c r="B335" s="34"/>
      <c r="C335" s="33" t="s">
        <v>1324</v>
      </c>
      <c r="D335" s="35" t="s">
        <v>960</v>
      </c>
      <c r="E335" s="35" t="s">
        <v>968</v>
      </c>
      <c r="F335" s="26">
        <v>1</v>
      </c>
      <c r="G335" s="21" t="s">
        <v>967</v>
      </c>
      <c r="H335" s="35" t="s">
        <v>3744</v>
      </c>
      <c r="I335" s="23">
        <v>228634</v>
      </c>
      <c r="J335" s="23">
        <v>2599580</v>
      </c>
      <c r="K335" s="38">
        <v>120.79079900000001</v>
      </c>
      <c r="L335" s="38">
        <v>23.499215</v>
      </c>
      <c r="N335" t="str">
        <f>ROUND(表格3[[#This Row],[TWD97_X
]],0)&amp;ROUND(表格3[[#This Row],[TWD97_Y
]],0)</f>
        <v>2286342599580</v>
      </c>
    </row>
    <row r="336" spans="1:14" ht="16.2" customHeight="1">
      <c r="A336" s="33" t="s">
        <v>2090</v>
      </c>
      <c r="B336" s="34"/>
      <c r="C336" s="33" t="s">
        <v>1324</v>
      </c>
      <c r="D336" s="35" t="s">
        <v>960</v>
      </c>
      <c r="E336" s="35" t="s">
        <v>968</v>
      </c>
      <c r="F336" s="26">
        <v>2</v>
      </c>
      <c r="G336" s="21" t="s">
        <v>967</v>
      </c>
      <c r="H336" s="35" t="s">
        <v>1727</v>
      </c>
      <c r="I336" s="23">
        <v>228420</v>
      </c>
      <c r="J336" s="23">
        <v>2599557</v>
      </c>
      <c r="K336" s="38">
        <v>120.788704</v>
      </c>
      <c r="L336" s="38">
        <v>23.499005</v>
      </c>
      <c r="N336" t="str">
        <f>ROUND(表格3[[#This Row],[TWD97_X
]],0)&amp;ROUND(表格3[[#This Row],[TWD97_Y
]],0)</f>
        <v>2284202599557</v>
      </c>
    </row>
    <row r="337" spans="1:14" ht="16.2" customHeight="1">
      <c r="A337" s="33" t="s">
        <v>2090</v>
      </c>
      <c r="B337" s="34"/>
      <c r="C337" s="33" t="s">
        <v>1324</v>
      </c>
      <c r="D337" s="35" t="s">
        <v>960</v>
      </c>
      <c r="E337" s="35" t="s">
        <v>968</v>
      </c>
      <c r="F337" s="26">
        <v>3</v>
      </c>
      <c r="G337" s="21" t="s">
        <v>967</v>
      </c>
      <c r="H337" s="35" t="s">
        <v>1728</v>
      </c>
      <c r="I337" s="23">
        <v>228155</v>
      </c>
      <c r="J337" s="23">
        <v>2599596</v>
      </c>
      <c r="K337" s="38">
        <v>120.786109</v>
      </c>
      <c r="L337" s="38">
        <v>23.499352999999999</v>
      </c>
      <c r="N337" t="str">
        <f>ROUND(表格3[[#This Row],[TWD97_X
]],0)&amp;ROUND(表格3[[#This Row],[TWD97_Y
]],0)</f>
        <v>2281552599596</v>
      </c>
    </row>
    <row r="338" spans="1:14" ht="16.2" customHeight="1">
      <c r="A338" s="33" t="s">
        <v>2090</v>
      </c>
      <c r="B338" s="34"/>
      <c r="C338" s="33" t="s">
        <v>1324</v>
      </c>
      <c r="D338" s="35" t="s">
        <v>960</v>
      </c>
      <c r="E338" s="35" t="s">
        <v>968</v>
      </c>
      <c r="F338" s="26">
        <v>4</v>
      </c>
      <c r="G338" s="21" t="s">
        <v>967</v>
      </c>
      <c r="H338" s="35" t="s">
        <v>1729</v>
      </c>
      <c r="I338" s="23">
        <v>227852</v>
      </c>
      <c r="J338" s="23">
        <v>2599649</v>
      </c>
      <c r="K338" s="38">
        <v>120.783142</v>
      </c>
      <c r="L338" s="38">
        <v>23.499828000000001</v>
      </c>
      <c r="N338" t="str">
        <f>ROUND(表格3[[#This Row],[TWD97_X
]],0)&amp;ROUND(表格3[[#This Row],[TWD97_Y
]],0)</f>
        <v>2278522599649</v>
      </c>
    </row>
    <row r="339" spans="1:14" ht="16.2" customHeight="1">
      <c r="A339" s="33" t="s">
        <v>2090</v>
      </c>
      <c r="B339" s="34"/>
      <c r="C339" s="33" t="s">
        <v>1324</v>
      </c>
      <c r="D339" s="35" t="s">
        <v>960</v>
      </c>
      <c r="E339" s="35" t="s">
        <v>968</v>
      </c>
      <c r="F339" s="26">
        <v>5</v>
      </c>
      <c r="G339" s="21" t="s">
        <v>967</v>
      </c>
      <c r="H339" s="35" t="s">
        <v>1730</v>
      </c>
      <c r="I339" s="23">
        <v>227858</v>
      </c>
      <c r="J339" s="23">
        <v>2599871</v>
      </c>
      <c r="K339" s="38">
        <v>120.783197</v>
      </c>
      <c r="L339" s="38">
        <v>23.501833000000001</v>
      </c>
      <c r="N339" t="str">
        <f>ROUND(表格3[[#This Row],[TWD97_X
]],0)&amp;ROUND(表格3[[#This Row],[TWD97_Y
]],0)</f>
        <v>2278582599871</v>
      </c>
    </row>
    <row r="340" spans="1:14" ht="16.2" customHeight="1">
      <c r="A340" s="33" t="s">
        <v>2090</v>
      </c>
      <c r="B340" s="34"/>
      <c r="C340" s="33" t="s">
        <v>1324</v>
      </c>
      <c r="D340" s="35" t="s">
        <v>960</v>
      </c>
      <c r="E340" s="35" t="s">
        <v>968</v>
      </c>
      <c r="F340" s="26">
        <v>6</v>
      </c>
      <c r="G340" s="21" t="s">
        <v>967</v>
      </c>
      <c r="H340" s="35" t="s">
        <v>1731</v>
      </c>
      <c r="I340" s="23">
        <v>227945</v>
      </c>
      <c r="J340" s="23">
        <v>2600160</v>
      </c>
      <c r="K340" s="38">
        <v>120.78404500000001</v>
      </c>
      <c r="L340" s="38">
        <v>23.504443999999999</v>
      </c>
      <c r="N340" t="str">
        <f>ROUND(表格3[[#This Row],[TWD97_X
]],0)&amp;ROUND(表格3[[#This Row],[TWD97_Y
]],0)</f>
        <v>2279452600160</v>
      </c>
    </row>
    <row r="341" spans="1:14" ht="16.2" customHeight="1">
      <c r="A341" s="33" t="s">
        <v>2090</v>
      </c>
      <c r="B341" s="34"/>
      <c r="C341" s="33" t="s">
        <v>1324</v>
      </c>
      <c r="D341" s="35" t="s">
        <v>960</v>
      </c>
      <c r="E341" s="35" t="s">
        <v>970</v>
      </c>
      <c r="F341" s="26">
        <v>1</v>
      </c>
      <c r="G341" s="21" t="s">
        <v>969</v>
      </c>
      <c r="H341" s="35" t="s">
        <v>3745</v>
      </c>
      <c r="I341" s="23">
        <v>229141</v>
      </c>
      <c r="J341" s="23">
        <v>2600387</v>
      </c>
      <c r="K341" s="38">
        <v>120.79575199999999</v>
      </c>
      <c r="L341" s="38">
        <v>23.506509000000001</v>
      </c>
      <c r="N341" t="str">
        <f>ROUND(表格3[[#This Row],[TWD97_X
]],0)&amp;ROUND(表格3[[#This Row],[TWD97_Y
]],0)</f>
        <v>2291412600387</v>
      </c>
    </row>
    <row r="342" spans="1:14" ht="16.2" customHeight="1">
      <c r="A342" s="33" t="s">
        <v>2090</v>
      </c>
      <c r="B342" s="34"/>
      <c r="C342" s="33" t="s">
        <v>1324</v>
      </c>
      <c r="D342" s="35" t="s">
        <v>960</v>
      </c>
      <c r="E342" s="35" t="s">
        <v>970</v>
      </c>
      <c r="F342" s="26">
        <v>2</v>
      </c>
      <c r="G342" s="21" t="s">
        <v>969</v>
      </c>
      <c r="H342" s="35" t="s">
        <v>1732</v>
      </c>
      <c r="I342" s="23">
        <v>229353</v>
      </c>
      <c r="J342" s="23">
        <v>2600444</v>
      </c>
      <c r="K342" s="38">
        <v>120.797827</v>
      </c>
      <c r="L342" s="38">
        <v>23.507027000000001</v>
      </c>
      <c r="N342" t="str">
        <f>ROUND(表格3[[#This Row],[TWD97_X
]],0)&amp;ROUND(表格3[[#This Row],[TWD97_Y
]],0)</f>
        <v>2293532600444</v>
      </c>
    </row>
    <row r="343" spans="1:14" ht="16.2" customHeight="1">
      <c r="A343" s="33" t="s">
        <v>2090</v>
      </c>
      <c r="B343" s="34"/>
      <c r="C343" s="33" t="s">
        <v>1324</v>
      </c>
      <c r="D343" s="35" t="s">
        <v>960</v>
      </c>
      <c r="E343" s="35" t="s">
        <v>970</v>
      </c>
      <c r="F343" s="26">
        <v>3</v>
      </c>
      <c r="G343" s="21" t="s">
        <v>969</v>
      </c>
      <c r="H343" s="35" t="s">
        <v>1733</v>
      </c>
      <c r="I343" s="23">
        <v>229614</v>
      </c>
      <c r="J343" s="23">
        <v>2600541</v>
      </c>
      <c r="K343" s="38">
        <v>120.800382</v>
      </c>
      <c r="L343" s="38">
        <v>23.507905999999998</v>
      </c>
      <c r="N343" t="str">
        <f>ROUND(表格3[[#This Row],[TWD97_X
]],0)&amp;ROUND(表格3[[#This Row],[TWD97_Y
]],0)</f>
        <v>2296142600541</v>
      </c>
    </row>
    <row r="344" spans="1:14" ht="16.2" customHeight="1">
      <c r="A344" s="33" t="s">
        <v>2090</v>
      </c>
      <c r="B344" s="34"/>
      <c r="C344" s="33" t="s">
        <v>1324</v>
      </c>
      <c r="D344" s="35" t="s">
        <v>960</v>
      </c>
      <c r="E344" s="35" t="s">
        <v>970</v>
      </c>
      <c r="F344" s="26">
        <v>4</v>
      </c>
      <c r="G344" s="21" t="s">
        <v>969</v>
      </c>
      <c r="H344" s="35" t="s">
        <v>1734</v>
      </c>
      <c r="I344" s="23">
        <v>229315</v>
      </c>
      <c r="J344" s="23">
        <v>2600238</v>
      </c>
      <c r="K344" s="38">
        <v>120.79745800000001</v>
      </c>
      <c r="L344" s="38">
        <v>23.505165999999999</v>
      </c>
      <c r="N344" t="str">
        <f>ROUND(表格3[[#This Row],[TWD97_X
]],0)&amp;ROUND(表格3[[#This Row],[TWD97_Y
]],0)</f>
        <v>2293152600238</v>
      </c>
    </row>
    <row r="345" spans="1:14" ht="16.2" customHeight="1">
      <c r="A345" s="33" t="s">
        <v>2090</v>
      </c>
      <c r="B345" s="34"/>
      <c r="C345" s="33" t="s">
        <v>1324</v>
      </c>
      <c r="D345" s="35" t="s">
        <v>960</v>
      </c>
      <c r="E345" s="35" t="s">
        <v>970</v>
      </c>
      <c r="F345" s="26">
        <v>5</v>
      </c>
      <c r="G345" s="21" t="s">
        <v>969</v>
      </c>
      <c r="H345" s="35" t="s">
        <v>1735</v>
      </c>
      <c r="I345" s="23">
        <v>229279</v>
      </c>
      <c r="J345" s="23">
        <v>2600029</v>
      </c>
      <c r="K345" s="38">
        <v>120.79710799999999</v>
      </c>
      <c r="L345" s="38">
        <v>23.503278000000002</v>
      </c>
      <c r="N345" t="str">
        <f>ROUND(表格3[[#This Row],[TWD97_X
]],0)&amp;ROUND(表格3[[#This Row],[TWD97_Y
]],0)</f>
        <v>2292792600029</v>
      </c>
    </row>
    <row r="346" spans="1:14" ht="16.2" customHeight="1">
      <c r="A346" s="33" t="s">
        <v>2090</v>
      </c>
      <c r="B346" s="34"/>
      <c r="C346" s="33" t="s">
        <v>1324</v>
      </c>
      <c r="D346" s="35" t="s">
        <v>960</v>
      </c>
      <c r="E346" s="35" t="s">
        <v>970</v>
      </c>
      <c r="F346" s="26">
        <v>6</v>
      </c>
      <c r="G346" s="21" t="s">
        <v>969</v>
      </c>
      <c r="H346" s="35" t="s">
        <v>1736</v>
      </c>
      <c r="I346" s="23">
        <v>229500</v>
      </c>
      <c r="J346" s="23">
        <v>2599933</v>
      </c>
      <c r="K346" s="38">
        <v>120.799274</v>
      </c>
      <c r="L346" s="38">
        <v>23.502414000000002</v>
      </c>
      <c r="N346" t="str">
        <f>ROUND(表格3[[#This Row],[TWD97_X
]],0)&amp;ROUND(表格3[[#This Row],[TWD97_Y
]],0)</f>
        <v>2295002599933</v>
      </c>
    </row>
    <row r="347" spans="1:14" ht="16.2" customHeight="1">
      <c r="A347" s="33" t="s">
        <v>2090</v>
      </c>
      <c r="B347" s="41"/>
      <c r="C347" s="33" t="s">
        <v>1324</v>
      </c>
      <c r="D347" s="35" t="s">
        <v>960</v>
      </c>
      <c r="E347" s="35" t="s">
        <v>973</v>
      </c>
      <c r="F347" s="26">
        <v>1</v>
      </c>
      <c r="G347" s="21" t="s">
        <v>972</v>
      </c>
      <c r="H347" s="35" t="s">
        <v>3746</v>
      </c>
      <c r="I347" s="23">
        <v>235347</v>
      </c>
      <c r="J347" s="23">
        <v>2597620</v>
      </c>
      <c r="K347" s="39">
        <v>120.85654700000001</v>
      </c>
      <c r="L347" s="39">
        <v>23.481591000000002</v>
      </c>
      <c r="N347" t="str">
        <f>ROUND(表格3[[#This Row],[TWD97_X
]],0)&amp;ROUND(表格3[[#This Row],[TWD97_Y
]],0)</f>
        <v>2353472597620</v>
      </c>
    </row>
    <row r="348" spans="1:14" ht="16.2" customHeight="1">
      <c r="A348" s="33" t="s">
        <v>2090</v>
      </c>
      <c r="B348" s="33"/>
      <c r="C348" s="33" t="s">
        <v>1324</v>
      </c>
      <c r="D348" s="35" t="s">
        <v>960</v>
      </c>
      <c r="E348" s="35" t="s">
        <v>973</v>
      </c>
      <c r="F348" s="26">
        <v>2</v>
      </c>
      <c r="G348" s="21" t="s">
        <v>972</v>
      </c>
      <c r="H348" s="35" t="s">
        <v>1737</v>
      </c>
      <c r="I348" s="23">
        <v>235460</v>
      </c>
      <c r="J348" s="23">
        <v>2597150</v>
      </c>
      <c r="K348" s="39">
        <v>120.857658</v>
      </c>
      <c r="L348" s="39">
        <v>23.477347000000002</v>
      </c>
      <c r="N348" t="str">
        <f>ROUND(表格3[[#This Row],[TWD97_X
]],0)&amp;ROUND(表格3[[#This Row],[TWD97_Y
]],0)</f>
        <v>2354602597150</v>
      </c>
    </row>
    <row r="349" spans="1:14" ht="16.2" customHeight="1">
      <c r="A349" s="33" t="s">
        <v>2090</v>
      </c>
      <c r="B349" s="33"/>
      <c r="C349" s="33" t="s">
        <v>1324</v>
      </c>
      <c r="D349" s="35" t="s">
        <v>960</v>
      </c>
      <c r="E349" s="35" t="s">
        <v>973</v>
      </c>
      <c r="F349" s="26">
        <v>3</v>
      </c>
      <c r="G349" s="21" t="s">
        <v>972</v>
      </c>
      <c r="H349" s="35" t="s">
        <v>1738</v>
      </c>
      <c r="I349" s="23">
        <v>235660</v>
      </c>
      <c r="J349" s="23">
        <v>2596905</v>
      </c>
      <c r="K349" s="39">
        <v>120.859618</v>
      </c>
      <c r="L349" s="39">
        <v>23.475137</v>
      </c>
      <c r="N349" t="str">
        <f>ROUND(表格3[[#This Row],[TWD97_X
]],0)&amp;ROUND(表格3[[#This Row],[TWD97_Y
]],0)</f>
        <v>2356602596905</v>
      </c>
    </row>
    <row r="350" spans="1:14" ht="16.2" customHeight="1">
      <c r="A350" s="33" t="s">
        <v>2090</v>
      </c>
      <c r="B350" s="33"/>
      <c r="C350" s="33" t="s">
        <v>1324</v>
      </c>
      <c r="D350" s="35" t="s">
        <v>960</v>
      </c>
      <c r="E350" s="35" t="s">
        <v>973</v>
      </c>
      <c r="F350" s="26">
        <v>4</v>
      </c>
      <c r="G350" s="21" t="s">
        <v>972</v>
      </c>
      <c r="H350" s="35" t="s">
        <v>1739</v>
      </c>
      <c r="I350" s="23">
        <v>235880</v>
      </c>
      <c r="J350" s="23">
        <v>2596949</v>
      </c>
      <c r="K350" s="39">
        <v>120.861772</v>
      </c>
      <c r="L350" s="39">
        <v>23.475536000000002</v>
      </c>
      <c r="N350" t="str">
        <f>ROUND(表格3[[#This Row],[TWD97_X
]],0)&amp;ROUND(表格3[[#This Row],[TWD97_Y
]],0)</f>
        <v>2358802596949</v>
      </c>
    </row>
    <row r="351" spans="1:14" ht="16.2" customHeight="1">
      <c r="A351" s="33" t="s">
        <v>2090</v>
      </c>
      <c r="B351" s="33"/>
      <c r="C351" s="33" t="s">
        <v>1324</v>
      </c>
      <c r="D351" s="35" t="s">
        <v>960</v>
      </c>
      <c r="E351" s="35" t="s">
        <v>973</v>
      </c>
      <c r="F351" s="26">
        <v>5</v>
      </c>
      <c r="G351" s="21" t="s">
        <v>972</v>
      </c>
      <c r="H351" s="35" t="s">
        <v>1740</v>
      </c>
      <c r="I351" s="23">
        <v>236114</v>
      </c>
      <c r="J351" s="23">
        <v>2597010</v>
      </c>
      <c r="K351" s="39">
        <v>120.864062</v>
      </c>
      <c r="L351" s="39">
        <v>23.476089000000002</v>
      </c>
      <c r="N351" t="str">
        <f>ROUND(表格3[[#This Row],[TWD97_X
]],0)&amp;ROUND(表格3[[#This Row],[TWD97_Y
]],0)</f>
        <v>2361142597010</v>
      </c>
    </row>
    <row r="352" spans="1:14" ht="16.2" customHeight="1">
      <c r="A352" s="33" t="s">
        <v>2090</v>
      </c>
      <c r="B352" s="33"/>
      <c r="C352" s="33" t="s">
        <v>1324</v>
      </c>
      <c r="D352" s="35" t="s">
        <v>960</v>
      </c>
      <c r="E352" s="35" t="s">
        <v>973</v>
      </c>
      <c r="F352" s="26">
        <v>6</v>
      </c>
      <c r="G352" s="21" t="s">
        <v>972</v>
      </c>
      <c r="H352" s="35" t="s">
        <v>1741</v>
      </c>
      <c r="I352" s="23">
        <v>236370</v>
      </c>
      <c r="J352" s="23">
        <v>2597235</v>
      </c>
      <c r="K352" s="39">
        <v>120.86656600000001</v>
      </c>
      <c r="L352" s="39">
        <v>23.478123</v>
      </c>
      <c r="N352" t="str">
        <f>ROUND(表格3[[#This Row],[TWD97_X
]],0)&amp;ROUND(表格3[[#This Row],[TWD97_Y
]],0)</f>
        <v>2363702597235</v>
      </c>
    </row>
    <row r="353" spans="1:14" ht="16.2" customHeight="1">
      <c r="A353" s="33" t="s">
        <v>2090</v>
      </c>
      <c r="B353" s="34"/>
      <c r="C353" s="33" t="s">
        <v>1324</v>
      </c>
      <c r="D353" s="35" t="s">
        <v>960</v>
      </c>
      <c r="E353" s="35" t="s">
        <v>976</v>
      </c>
      <c r="F353" s="26">
        <v>1</v>
      </c>
      <c r="G353" s="21" t="s">
        <v>975</v>
      </c>
      <c r="H353" s="35" t="s">
        <v>3747</v>
      </c>
      <c r="I353" s="23">
        <v>238685</v>
      </c>
      <c r="J353" s="23">
        <v>2597227</v>
      </c>
      <c r="K353" s="38">
        <v>120.889229</v>
      </c>
      <c r="L353" s="38">
        <v>23.478068</v>
      </c>
      <c r="N353" t="str">
        <f>ROUND(表格3[[#This Row],[TWD97_X
]],0)&amp;ROUND(表格3[[#This Row],[TWD97_Y
]],0)</f>
        <v>2386852597227</v>
      </c>
    </row>
    <row r="354" spans="1:14" ht="16.2" customHeight="1">
      <c r="A354" s="33" t="s">
        <v>2090</v>
      </c>
      <c r="B354" s="34"/>
      <c r="C354" s="33" t="s">
        <v>1324</v>
      </c>
      <c r="D354" s="35" t="s">
        <v>960</v>
      </c>
      <c r="E354" s="35" t="s">
        <v>976</v>
      </c>
      <c r="F354" s="26">
        <v>2</v>
      </c>
      <c r="G354" s="21" t="s">
        <v>975</v>
      </c>
      <c r="H354" s="35" t="s">
        <v>1742</v>
      </c>
      <c r="I354" s="23">
        <v>238433</v>
      </c>
      <c r="J354" s="23">
        <v>2597107</v>
      </c>
      <c r="K354" s="38">
        <v>120.886763</v>
      </c>
      <c r="L354" s="38">
        <v>23.476983000000001</v>
      </c>
      <c r="N354" t="str">
        <f>ROUND(表格3[[#This Row],[TWD97_X
]],0)&amp;ROUND(表格3[[#This Row],[TWD97_Y
]],0)</f>
        <v>2384332597107</v>
      </c>
    </row>
    <row r="355" spans="1:14" ht="16.2" customHeight="1">
      <c r="A355" s="33" t="s">
        <v>2090</v>
      </c>
      <c r="B355" s="34"/>
      <c r="C355" s="33" t="s">
        <v>1324</v>
      </c>
      <c r="D355" s="35" t="s">
        <v>960</v>
      </c>
      <c r="E355" s="35" t="s">
        <v>976</v>
      </c>
      <c r="F355" s="26">
        <v>3</v>
      </c>
      <c r="G355" s="21" t="s">
        <v>975</v>
      </c>
      <c r="H355" s="35" t="s">
        <v>1743</v>
      </c>
      <c r="I355" s="23">
        <v>238183</v>
      </c>
      <c r="J355" s="23">
        <v>2596951</v>
      </c>
      <c r="K355" s="38">
        <v>120.884317</v>
      </c>
      <c r="L355" s="38">
        <v>23.475572</v>
      </c>
      <c r="N355" t="str">
        <f>ROUND(表格3[[#This Row],[TWD97_X
]],0)&amp;ROUND(表格3[[#This Row],[TWD97_Y
]],0)</f>
        <v>2381832596951</v>
      </c>
    </row>
    <row r="356" spans="1:14" ht="16.2" customHeight="1">
      <c r="A356" s="33" t="s">
        <v>2090</v>
      </c>
      <c r="B356" s="34"/>
      <c r="C356" s="33" t="s">
        <v>1324</v>
      </c>
      <c r="D356" s="35" t="s">
        <v>960</v>
      </c>
      <c r="E356" s="35" t="s">
        <v>976</v>
      </c>
      <c r="F356" s="26">
        <v>4</v>
      </c>
      <c r="G356" s="21" t="s">
        <v>975</v>
      </c>
      <c r="H356" s="35" t="s">
        <v>1744</v>
      </c>
      <c r="I356" s="23">
        <v>238020</v>
      </c>
      <c r="J356" s="23">
        <v>2596710</v>
      </c>
      <c r="K356" s="38">
        <v>120.882723</v>
      </c>
      <c r="L356" s="38">
        <v>23.473395</v>
      </c>
      <c r="N356" t="str">
        <f>ROUND(表格3[[#This Row],[TWD97_X
]],0)&amp;ROUND(表格3[[#This Row],[TWD97_Y
]],0)</f>
        <v>2380202596710</v>
      </c>
    </row>
    <row r="357" spans="1:14" ht="16.2" customHeight="1">
      <c r="A357" s="33" t="s">
        <v>2090</v>
      </c>
      <c r="B357" s="34"/>
      <c r="C357" s="33" t="s">
        <v>1324</v>
      </c>
      <c r="D357" s="35" t="s">
        <v>960</v>
      </c>
      <c r="E357" s="35" t="s">
        <v>976</v>
      </c>
      <c r="F357" s="26">
        <v>5</v>
      </c>
      <c r="G357" s="21" t="s">
        <v>975</v>
      </c>
      <c r="H357" s="35" t="s">
        <v>1745</v>
      </c>
      <c r="I357" s="23">
        <v>237815</v>
      </c>
      <c r="J357" s="23">
        <v>2596465</v>
      </c>
      <c r="K357" s="38">
        <v>120.880718</v>
      </c>
      <c r="L357" s="38">
        <v>23.471181000000001</v>
      </c>
      <c r="N357" t="str">
        <f>ROUND(表格3[[#This Row],[TWD97_X
]],0)&amp;ROUND(表格3[[#This Row],[TWD97_Y
]],0)</f>
        <v>2378152596465</v>
      </c>
    </row>
    <row r="358" spans="1:14" ht="16.2" customHeight="1">
      <c r="A358" s="33" t="s">
        <v>2090</v>
      </c>
      <c r="B358" s="34"/>
      <c r="C358" s="33" t="s">
        <v>1324</v>
      </c>
      <c r="D358" s="35" t="s">
        <v>960</v>
      </c>
      <c r="E358" s="35" t="s">
        <v>976</v>
      </c>
      <c r="F358" s="26">
        <v>6</v>
      </c>
      <c r="G358" s="21" t="s">
        <v>975</v>
      </c>
      <c r="H358" s="35" t="s">
        <v>1746</v>
      </c>
      <c r="I358" s="23">
        <v>237500</v>
      </c>
      <c r="J358" s="23">
        <v>2596297</v>
      </c>
      <c r="K358" s="38">
        <v>120.877636</v>
      </c>
      <c r="L358" s="38">
        <v>23.469662</v>
      </c>
      <c r="N358" t="str">
        <f>ROUND(表格3[[#This Row],[TWD97_X
]],0)&amp;ROUND(表格3[[#This Row],[TWD97_Y
]],0)</f>
        <v>2375002596297</v>
      </c>
    </row>
    <row r="359" spans="1:14" ht="16.2" customHeight="1">
      <c r="A359" s="33" t="s">
        <v>2090</v>
      </c>
      <c r="B359" s="34"/>
      <c r="C359" s="33" t="s">
        <v>1324</v>
      </c>
      <c r="D359" s="35" t="s">
        <v>960</v>
      </c>
      <c r="E359" s="35" t="s">
        <v>978</v>
      </c>
      <c r="F359" s="26">
        <v>1</v>
      </c>
      <c r="G359" s="21" t="s">
        <v>977</v>
      </c>
      <c r="H359" s="35" t="s">
        <v>3748</v>
      </c>
      <c r="I359" s="23">
        <v>232617</v>
      </c>
      <c r="J359" s="23">
        <v>2597905</v>
      </c>
      <c r="K359" s="38">
        <v>120.82981700000001</v>
      </c>
      <c r="L359" s="38">
        <v>23.484137</v>
      </c>
      <c r="N359" t="str">
        <f>ROUND(表格3[[#This Row],[TWD97_X
]],0)&amp;ROUND(表格3[[#This Row],[TWD97_Y
]],0)</f>
        <v>2326172597905</v>
      </c>
    </row>
    <row r="360" spans="1:14" ht="16.2" customHeight="1">
      <c r="A360" s="33" t="s">
        <v>2090</v>
      </c>
      <c r="B360" s="34"/>
      <c r="C360" s="33" t="s">
        <v>1324</v>
      </c>
      <c r="D360" s="35" t="s">
        <v>960</v>
      </c>
      <c r="E360" s="35" t="s">
        <v>978</v>
      </c>
      <c r="F360" s="26">
        <v>2</v>
      </c>
      <c r="G360" s="21" t="s">
        <v>977</v>
      </c>
      <c r="H360" s="35" t="s">
        <v>1747</v>
      </c>
      <c r="I360" s="23">
        <v>232403</v>
      </c>
      <c r="J360" s="23">
        <v>2597782</v>
      </c>
      <c r="K360" s="38">
        <v>120.827724</v>
      </c>
      <c r="L360" s="38">
        <v>23.483024</v>
      </c>
      <c r="N360" t="str">
        <f>ROUND(表格3[[#This Row],[TWD97_X
]],0)&amp;ROUND(表格3[[#This Row],[TWD97_Y
]],0)</f>
        <v>2324032597782</v>
      </c>
    </row>
    <row r="361" spans="1:14" ht="16.2" customHeight="1">
      <c r="A361" s="33" t="s">
        <v>2090</v>
      </c>
      <c r="B361" s="34"/>
      <c r="C361" s="33" t="s">
        <v>1324</v>
      </c>
      <c r="D361" s="35" t="s">
        <v>960</v>
      </c>
      <c r="E361" s="35" t="s">
        <v>978</v>
      </c>
      <c r="F361" s="26">
        <v>3</v>
      </c>
      <c r="G361" s="21" t="s">
        <v>977</v>
      </c>
      <c r="H361" s="35" t="s">
        <v>1748</v>
      </c>
      <c r="I361" s="23">
        <v>232188</v>
      </c>
      <c r="J361" s="23">
        <v>2597722</v>
      </c>
      <c r="K361" s="38">
        <v>120.825619</v>
      </c>
      <c r="L361" s="38">
        <v>23.482479999999999</v>
      </c>
      <c r="N361" t="str">
        <f>ROUND(表格3[[#This Row],[TWD97_X
]],0)&amp;ROUND(表格3[[#This Row],[TWD97_Y
]],0)</f>
        <v>2321882597722</v>
      </c>
    </row>
    <row r="362" spans="1:14" ht="16.2" customHeight="1">
      <c r="A362" s="33" t="s">
        <v>2090</v>
      </c>
      <c r="B362" s="34"/>
      <c r="C362" s="33" t="s">
        <v>1324</v>
      </c>
      <c r="D362" s="35" t="s">
        <v>960</v>
      </c>
      <c r="E362" s="35" t="s">
        <v>978</v>
      </c>
      <c r="F362" s="26">
        <v>4</v>
      </c>
      <c r="G362" s="21" t="s">
        <v>977</v>
      </c>
      <c r="H362" s="35" t="s">
        <v>1749</v>
      </c>
      <c r="I362" s="23">
        <v>232065</v>
      </c>
      <c r="J362" s="23">
        <v>2597507</v>
      </c>
      <c r="K362" s="38">
        <v>120.82441799999999</v>
      </c>
      <c r="L362" s="38">
        <v>23.480537000000002</v>
      </c>
      <c r="N362" t="str">
        <f>ROUND(表格3[[#This Row],[TWD97_X
]],0)&amp;ROUND(表格3[[#This Row],[TWD97_Y
]],0)</f>
        <v>2320652597507</v>
      </c>
    </row>
    <row r="363" spans="1:14" ht="16.2" customHeight="1">
      <c r="A363" s="33" t="s">
        <v>2090</v>
      </c>
      <c r="B363" s="34"/>
      <c r="C363" s="33" t="s">
        <v>1324</v>
      </c>
      <c r="D363" s="35" t="s">
        <v>960</v>
      </c>
      <c r="E363" s="35" t="s">
        <v>978</v>
      </c>
      <c r="F363" s="26">
        <v>5</v>
      </c>
      <c r="G363" s="21" t="s">
        <v>977</v>
      </c>
      <c r="H363" s="35" t="s">
        <v>1750</v>
      </c>
      <c r="I363" s="23">
        <v>232205</v>
      </c>
      <c r="J363" s="23">
        <v>2597276</v>
      </c>
      <c r="K363" s="38">
        <v>120.825791</v>
      </c>
      <c r="L363" s="38">
        <v>23.478452999999998</v>
      </c>
      <c r="N363" t="str">
        <f>ROUND(表格3[[#This Row],[TWD97_X
]],0)&amp;ROUND(表格3[[#This Row],[TWD97_Y
]],0)</f>
        <v>2322052597276</v>
      </c>
    </row>
    <row r="364" spans="1:14" ht="16.2" customHeight="1">
      <c r="A364" s="33" t="s">
        <v>2090</v>
      </c>
      <c r="B364" s="34"/>
      <c r="C364" s="33" t="s">
        <v>1324</v>
      </c>
      <c r="D364" s="35" t="s">
        <v>960</v>
      </c>
      <c r="E364" s="35" t="s">
        <v>978</v>
      </c>
      <c r="F364" s="26">
        <v>6</v>
      </c>
      <c r="G364" s="21" t="s">
        <v>977</v>
      </c>
      <c r="H364" s="35" t="s">
        <v>1751</v>
      </c>
      <c r="I364" s="23">
        <v>231780</v>
      </c>
      <c r="J364" s="23">
        <v>2597231</v>
      </c>
      <c r="K364" s="38">
        <v>120.821631</v>
      </c>
      <c r="L364" s="38">
        <v>23.478041999999999</v>
      </c>
      <c r="N364" t="str">
        <f>ROUND(表格3[[#This Row],[TWD97_X
]],0)&amp;ROUND(表格3[[#This Row],[TWD97_Y
]],0)</f>
        <v>2317802597231</v>
      </c>
    </row>
    <row r="365" spans="1:14" ht="16.2" customHeight="1">
      <c r="A365" s="33" t="s">
        <v>2090</v>
      </c>
      <c r="B365" s="34"/>
      <c r="C365" s="33" t="s">
        <v>1324</v>
      </c>
      <c r="D365" s="35" t="s">
        <v>960</v>
      </c>
      <c r="E365" s="35" t="s">
        <v>981</v>
      </c>
      <c r="F365" s="26">
        <v>1</v>
      </c>
      <c r="G365" s="35" t="s">
        <v>980</v>
      </c>
      <c r="H365" s="35" t="s">
        <v>3749</v>
      </c>
      <c r="I365" s="23">
        <v>231038</v>
      </c>
      <c r="J365" s="23">
        <v>2600845</v>
      </c>
      <c r="K365" s="38">
        <v>120.81432100000001</v>
      </c>
      <c r="L365" s="38">
        <v>23.510667999999999</v>
      </c>
      <c r="N365" t="str">
        <f>ROUND(表格3[[#This Row],[TWD97_X
]],0)&amp;ROUND(表格3[[#This Row],[TWD97_Y
]],0)</f>
        <v>2310382600845</v>
      </c>
    </row>
    <row r="366" spans="1:14" ht="16.2" customHeight="1">
      <c r="A366" s="33" t="s">
        <v>2090</v>
      </c>
      <c r="B366" s="34"/>
      <c r="C366" s="33" t="s">
        <v>1324</v>
      </c>
      <c r="D366" s="35" t="s">
        <v>960</v>
      </c>
      <c r="E366" s="35" t="s">
        <v>981</v>
      </c>
      <c r="F366" s="26">
        <v>2</v>
      </c>
      <c r="G366" s="35" t="s">
        <v>980</v>
      </c>
      <c r="H366" s="35" t="s">
        <v>1752</v>
      </c>
      <c r="I366" s="23">
        <v>231208</v>
      </c>
      <c r="J366" s="23">
        <v>2600985</v>
      </c>
      <c r="K366" s="38">
        <v>120.815984</v>
      </c>
      <c r="L366" s="38">
        <v>23.511934</v>
      </c>
      <c r="N366" t="str">
        <f>ROUND(表格3[[#This Row],[TWD97_X
]],0)&amp;ROUND(表格3[[#This Row],[TWD97_Y
]],0)</f>
        <v>2312082600985</v>
      </c>
    </row>
    <row r="367" spans="1:14" ht="16.2" customHeight="1">
      <c r="A367" s="33" t="s">
        <v>2090</v>
      </c>
      <c r="B367" s="34"/>
      <c r="C367" s="33" t="s">
        <v>1324</v>
      </c>
      <c r="D367" s="35" t="s">
        <v>960</v>
      </c>
      <c r="E367" s="35" t="s">
        <v>981</v>
      </c>
      <c r="F367" s="26">
        <v>3</v>
      </c>
      <c r="G367" s="35" t="s">
        <v>980</v>
      </c>
      <c r="H367" s="35" t="s">
        <v>1753</v>
      </c>
      <c r="I367" s="23">
        <v>231387</v>
      </c>
      <c r="J367" s="23">
        <v>2601098</v>
      </c>
      <c r="K367" s="38">
        <v>120.817736</v>
      </c>
      <c r="L367" s="38">
        <v>23.512957</v>
      </c>
      <c r="N367" t="str">
        <f>ROUND(表格3[[#This Row],[TWD97_X
]],0)&amp;ROUND(表格3[[#This Row],[TWD97_Y
]],0)</f>
        <v>2313872601098</v>
      </c>
    </row>
    <row r="368" spans="1:14" ht="16.2" customHeight="1">
      <c r="A368" s="33" t="s">
        <v>2090</v>
      </c>
      <c r="B368" s="34"/>
      <c r="C368" s="33" t="s">
        <v>1324</v>
      </c>
      <c r="D368" s="35" t="s">
        <v>960</v>
      </c>
      <c r="E368" s="35" t="s">
        <v>981</v>
      </c>
      <c r="F368" s="26">
        <v>4</v>
      </c>
      <c r="G368" s="35" t="s">
        <v>980</v>
      </c>
      <c r="H368" s="35" t="s">
        <v>1754</v>
      </c>
      <c r="I368" s="23">
        <v>231526</v>
      </c>
      <c r="J368" s="23">
        <v>2601238</v>
      </c>
      <c r="K368" s="38">
        <v>120.819095</v>
      </c>
      <c r="L368" s="38">
        <v>23.514223000000001</v>
      </c>
      <c r="N368" t="str">
        <f>ROUND(表格3[[#This Row],[TWD97_X
]],0)&amp;ROUND(表格3[[#This Row],[TWD97_Y
]],0)</f>
        <v>2315262601238</v>
      </c>
    </row>
    <row r="369" spans="1:14" ht="16.2" customHeight="1">
      <c r="A369" s="33" t="s">
        <v>2090</v>
      </c>
      <c r="B369" s="34"/>
      <c r="C369" s="33" t="s">
        <v>1324</v>
      </c>
      <c r="D369" s="35" t="s">
        <v>960</v>
      </c>
      <c r="E369" s="35" t="s">
        <v>981</v>
      </c>
      <c r="F369" s="26">
        <v>5</v>
      </c>
      <c r="G369" s="35" t="s">
        <v>980</v>
      </c>
      <c r="H369" s="35" t="s">
        <v>1755</v>
      </c>
      <c r="I369" s="23">
        <v>231760</v>
      </c>
      <c r="J369" s="23">
        <v>2601206</v>
      </c>
      <c r="K369" s="38">
        <v>120.821387</v>
      </c>
      <c r="L369" s="38">
        <v>23.513936000000001</v>
      </c>
      <c r="N369" t="str">
        <f>ROUND(表格3[[#This Row],[TWD97_X
]],0)&amp;ROUND(表格3[[#This Row],[TWD97_Y
]],0)</f>
        <v>2317602601206</v>
      </c>
    </row>
    <row r="370" spans="1:14" ht="16.2" customHeight="1">
      <c r="A370" s="33" t="s">
        <v>2090</v>
      </c>
      <c r="B370" s="34"/>
      <c r="C370" s="33" t="s">
        <v>1324</v>
      </c>
      <c r="D370" s="35" t="s">
        <v>960</v>
      </c>
      <c r="E370" s="35" t="s">
        <v>981</v>
      </c>
      <c r="F370" s="26">
        <v>6</v>
      </c>
      <c r="G370" s="35" t="s">
        <v>980</v>
      </c>
      <c r="H370" s="35" t="s">
        <v>1756</v>
      </c>
      <c r="I370" s="23">
        <v>232021</v>
      </c>
      <c r="J370" s="23">
        <v>2600639</v>
      </c>
      <c r="K370" s="39">
        <v>120.82395</v>
      </c>
      <c r="L370" s="39">
        <v>23.508818999999999</v>
      </c>
      <c r="N370" t="str">
        <f>ROUND(表格3[[#This Row],[TWD97_X
]],0)&amp;ROUND(表格3[[#This Row],[TWD97_Y
]],0)</f>
        <v>2320212600639</v>
      </c>
    </row>
    <row r="371" spans="1:14" ht="16.2" customHeight="1">
      <c r="A371" s="33" t="s">
        <v>2090</v>
      </c>
      <c r="B371" s="42"/>
      <c r="C371" s="33" t="s">
        <v>1324</v>
      </c>
      <c r="D371" s="35" t="s">
        <v>960</v>
      </c>
      <c r="E371" s="35" t="s">
        <v>984</v>
      </c>
      <c r="F371" s="26">
        <v>1</v>
      </c>
      <c r="G371" s="21" t="s">
        <v>1757</v>
      </c>
      <c r="H371" s="35" t="s">
        <v>3750</v>
      </c>
      <c r="I371" s="23">
        <v>229828</v>
      </c>
      <c r="J371" s="23">
        <v>2610179</v>
      </c>
      <c r="K371" s="38">
        <v>120.802347</v>
      </c>
      <c r="L371" s="38">
        <v>23.594940000000001</v>
      </c>
      <c r="N371" t="str">
        <f>ROUND(表格3[[#This Row],[TWD97_X
]],0)&amp;ROUND(表格3[[#This Row],[TWD97_Y
]],0)</f>
        <v>2298282610179</v>
      </c>
    </row>
    <row r="372" spans="1:14" ht="16.2" customHeight="1">
      <c r="A372" s="33" t="s">
        <v>2090</v>
      </c>
      <c r="B372" s="42"/>
      <c r="C372" s="33" t="s">
        <v>1324</v>
      </c>
      <c r="D372" s="35" t="s">
        <v>960</v>
      </c>
      <c r="E372" s="35" t="s">
        <v>984</v>
      </c>
      <c r="F372" s="26">
        <v>2</v>
      </c>
      <c r="G372" s="21" t="s">
        <v>1757</v>
      </c>
      <c r="H372" s="35" t="s">
        <v>1758</v>
      </c>
      <c r="I372" s="23">
        <v>229883</v>
      </c>
      <c r="J372" s="23">
        <v>2609977</v>
      </c>
      <c r="K372" s="38">
        <v>120.80288899999999</v>
      </c>
      <c r="L372" s="38">
        <v>23.593116999999999</v>
      </c>
      <c r="N372" t="str">
        <f>ROUND(表格3[[#This Row],[TWD97_X
]],0)&amp;ROUND(表格3[[#This Row],[TWD97_Y
]],0)</f>
        <v>2298832609977</v>
      </c>
    </row>
    <row r="373" spans="1:14" ht="16.2" customHeight="1">
      <c r="A373" s="33" t="s">
        <v>2090</v>
      </c>
      <c r="B373" s="42"/>
      <c r="C373" s="33" t="s">
        <v>1324</v>
      </c>
      <c r="D373" s="35" t="s">
        <v>960</v>
      </c>
      <c r="E373" s="35" t="s">
        <v>984</v>
      </c>
      <c r="F373" s="26">
        <v>3</v>
      </c>
      <c r="G373" s="21" t="s">
        <v>1757</v>
      </c>
      <c r="H373" s="35" t="s">
        <v>1759</v>
      </c>
      <c r="I373" s="23">
        <v>229904</v>
      </c>
      <c r="J373" s="23">
        <v>2609741</v>
      </c>
      <c r="K373" s="38">
        <v>120.80309800000001</v>
      </c>
      <c r="L373" s="38">
        <v>23.590986000000001</v>
      </c>
      <c r="N373" t="str">
        <f>ROUND(表格3[[#This Row],[TWD97_X
]],0)&amp;ROUND(表格3[[#This Row],[TWD97_Y
]],0)</f>
        <v>2299042609741</v>
      </c>
    </row>
    <row r="374" spans="1:14" ht="16.2" customHeight="1">
      <c r="A374" s="33" t="s">
        <v>2090</v>
      </c>
      <c r="B374" s="42"/>
      <c r="C374" s="33" t="s">
        <v>1324</v>
      </c>
      <c r="D374" s="35" t="s">
        <v>960</v>
      </c>
      <c r="E374" s="35" t="s">
        <v>984</v>
      </c>
      <c r="F374" s="26">
        <v>4</v>
      </c>
      <c r="G374" s="21" t="s">
        <v>1757</v>
      </c>
      <c r="H374" s="35" t="s">
        <v>1760</v>
      </c>
      <c r="I374" s="23">
        <v>229765</v>
      </c>
      <c r="J374" s="23">
        <v>2609565</v>
      </c>
      <c r="K374" s="38">
        <v>120.801738</v>
      </c>
      <c r="L374" s="38">
        <v>23.589395</v>
      </c>
      <c r="N374" t="str">
        <f>ROUND(表格3[[#This Row],[TWD97_X
]],0)&amp;ROUND(表格3[[#This Row],[TWD97_Y
]],0)</f>
        <v>2297652609565</v>
      </c>
    </row>
    <row r="375" spans="1:14" ht="16.2" customHeight="1">
      <c r="A375" s="33" t="s">
        <v>2090</v>
      </c>
      <c r="B375" s="42"/>
      <c r="C375" s="33" t="s">
        <v>1324</v>
      </c>
      <c r="D375" s="35" t="s">
        <v>960</v>
      </c>
      <c r="E375" s="35" t="s">
        <v>984</v>
      </c>
      <c r="F375" s="26">
        <v>5</v>
      </c>
      <c r="G375" s="21" t="s">
        <v>1757</v>
      </c>
      <c r="H375" s="35" t="s">
        <v>1761</v>
      </c>
      <c r="I375" s="23">
        <v>229605</v>
      </c>
      <c r="J375" s="23">
        <v>2609406</v>
      </c>
      <c r="K375" s="38">
        <v>120.800173</v>
      </c>
      <c r="L375" s="38">
        <v>23.587956999999999</v>
      </c>
      <c r="N375" t="str">
        <f>ROUND(表格3[[#This Row],[TWD97_X
]],0)&amp;ROUND(表格3[[#This Row],[TWD97_Y
]],0)</f>
        <v>2296052609406</v>
      </c>
    </row>
    <row r="376" spans="1:14" ht="16.2" customHeight="1">
      <c r="A376" s="33" t="s">
        <v>2090</v>
      </c>
      <c r="B376" s="42"/>
      <c r="C376" s="33" t="s">
        <v>1324</v>
      </c>
      <c r="D376" s="35" t="s">
        <v>960</v>
      </c>
      <c r="E376" s="35" t="s">
        <v>984</v>
      </c>
      <c r="F376" s="26">
        <v>6</v>
      </c>
      <c r="G376" s="21" t="s">
        <v>1757</v>
      </c>
      <c r="H376" s="35" t="s">
        <v>1762</v>
      </c>
      <c r="I376" s="23">
        <v>229697</v>
      </c>
      <c r="J376" s="23">
        <v>2609042</v>
      </c>
      <c r="K376" s="38">
        <v>120.801079</v>
      </c>
      <c r="L376" s="38">
        <v>23.584671</v>
      </c>
      <c r="N376" t="str">
        <f>ROUND(表格3[[#This Row],[TWD97_X
]],0)&amp;ROUND(表格3[[#This Row],[TWD97_Y
]],0)</f>
        <v>2296972609042</v>
      </c>
    </row>
    <row r="377" spans="1:14" ht="16.2" customHeight="1">
      <c r="A377" s="33" t="s">
        <v>2090</v>
      </c>
      <c r="B377" s="34"/>
      <c r="C377" s="33" t="s">
        <v>1324</v>
      </c>
      <c r="D377" s="35" t="s">
        <v>960</v>
      </c>
      <c r="E377" s="35" t="s">
        <v>987</v>
      </c>
      <c r="F377" s="26">
        <v>1</v>
      </c>
      <c r="G377" s="21" t="s">
        <v>986</v>
      </c>
      <c r="H377" s="35" t="s">
        <v>3751</v>
      </c>
      <c r="I377" s="23">
        <v>231113</v>
      </c>
      <c r="J377" s="23">
        <v>2602742</v>
      </c>
      <c r="K377" s="38">
        <v>120.815032</v>
      </c>
      <c r="L377" s="38">
        <v>23.527799000000002</v>
      </c>
      <c r="N377" t="str">
        <f>ROUND(表格3[[#This Row],[TWD97_X
]],0)&amp;ROUND(表格3[[#This Row],[TWD97_Y
]],0)</f>
        <v>2311132602742</v>
      </c>
    </row>
    <row r="378" spans="1:14" ht="16.2" customHeight="1">
      <c r="A378" s="33" t="s">
        <v>2090</v>
      </c>
      <c r="B378" s="34"/>
      <c r="C378" s="33" t="s">
        <v>1324</v>
      </c>
      <c r="D378" s="35" t="s">
        <v>960</v>
      </c>
      <c r="E378" s="35" t="s">
        <v>987</v>
      </c>
      <c r="F378" s="26">
        <v>2</v>
      </c>
      <c r="G378" s="21" t="s">
        <v>986</v>
      </c>
      <c r="H378" s="35" t="s">
        <v>1763</v>
      </c>
      <c r="I378" s="23">
        <v>230927</v>
      </c>
      <c r="J378" s="23">
        <v>2602843</v>
      </c>
      <c r="K378" s="38">
        <v>120.813209</v>
      </c>
      <c r="L378" s="38">
        <v>23.528708999999999</v>
      </c>
      <c r="N378" t="str">
        <f>ROUND(表格3[[#This Row],[TWD97_X
]],0)&amp;ROUND(表格3[[#This Row],[TWD97_Y
]],0)</f>
        <v>2309272602843</v>
      </c>
    </row>
    <row r="379" spans="1:14" ht="16.2" customHeight="1">
      <c r="A379" s="33" t="s">
        <v>2090</v>
      </c>
      <c r="B379" s="34"/>
      <c r="C379" s="33" t="s">
        <v>1324</v>
      </c>
      <c r="D379" s="35" t="s">
        <v>960</v>
      </c>
      <c r="E379" s="35" t="s">
        <v>987</v>
      </c>
      <c r="F379" s="26">
        <v>3</v>
      </c>
      <c r="G379" s="21" t="s">
        <v>986</v>
      </c>
      <c r="H379" s="35" t="s">
        <v>1764</v>
      </c>
      <c r="I379" s="23">
        <v>230740</v>
      </c>
      <c r="J379" s="23">
        <v>2602959</v>
      </c>
      <c r="K379" s="38">
        <v>120.811376</v>
      </c>
      <c r="L379" s="38">
        <v>23.529754000000001</v>
      </c>
      <c r="N379" t="str">
        <f>ROUND(表格3[[#This Row],[TWD97_X
]],0)&amp;ROUND(表格3[[#This Row],[TWD97_Y
]],0)</f>
        <v>2307402602959</v>
      </c>
    </row>
    <row r="380" spans="1:14" ht="16.2" customHeight="1">
      <c r="A380" s="33" t="s">
        <v>2090</v>
      </c>
      <c r="B380" s="34"/>
      <c r="C380" s="33" t="s">
        <v>1324</v>
      </c>
      <c r="D380" s="35" t="s">
        <v>960</v>
      </c>
      <c r="E380" s="35" t="s">
        <v>987</v>
      </c>
      <c r="F380" s="26">
        <v>4</v>
      </c>
      <c r="G380" s="21" t="s">
        <v>986</v>
      </c>
      <c r="H380" s="35" t="s">
        <v>1765</v>
      </c>
      <c r="I380" s="23">
        <v>230611</v>
      </c>
      <c r="J380" s="23">
        <v>2603125</v>
      </c>
      <c r="K380" s="38">
        <v>120.81011100000001</v>
      </c>
      <c r="L380" s="38">
        <v>23.531251999999999</v>
      </c>
      <c r="N380" t="str">
        <f>ROUND(表格3[[#This Row],[TWD97_X
]],0)&amp;ROUND(表格3[[#This Row],[TWD97_Y
]],0)</f>
        <v>2306112603125</v>
      </c>
    </row>
    <row r="381" spans="1:14" ht="16.2" customHeight="1">
      <c r="A381" s="33" t="s">
        <v>2090</v>
      </c>
      <c r="B381" s="34"/>
      <c r="C381" s="33" t="s">
        <v>1324</v>
      </c>
      <c r="D381" s="35" t="s">
        <v>960</v>
      </c>
      <c r="E381" s="35" t="s">
        <v>987</v>
      </c>
      <c r="F381" s="26">
        <v>5</v>
      </c>
      <c r="G381" s="21" t="s">
        <v>986</v>
      </c>
      <c r="H381" s="35" t="s">
        <v>1766</v>
      </c>
      <c r="I381" s="23">
        <v>230421</v>
      </c>
      <c r="J381" s="23">
        <v>2603237</v>
      </c>
      <c r="K381" s="38">
        <v>120.80824800000001</v>
      </c>
      <c r="L381" s="38">
        <v>23.532260999999998</v>
      </c>
      <c r="N381" t="str">
        <f>ROUND(表格3[[#This Row],[TWD97_X
]],0)&amp;ROUND(表格3[[#This Row],[TWD97_Y
]],0)</f>
        <v>2304212603237</v>
      </c>
    </row>
    <row r="382" spans="1:14" ht="16.2" customHeight="1">
      <c r="A382" s="33" t="s">
        <v>2090</v>
      </c>
      <c r="B382" s="34"/>
      <c r="C382" s="33" t="s">
        <v>1324</v>
      </c>
      <c r="D382" s="35" t="s">
        <v>960</v>
      </c>
      <c r="E382" s="35" t="s">
        <v>987</v>
      </c>
      <c r="F382" s="26">
        <v>6</v>
      </c>
      <c r="G382" s="21" t="s">
        <v>986</v>
      </c>
      <c r="H382" s="35" t="s">
        <v>1767</v>
      </c>
      <c r="I382" s="23">
        <v>230193</v>
      </c>
      <c r="J382" s="23">
        <v>2603279</v>
      </c>
      <c r="K382" s="38">
        <v>120.806015</v>
      </c>
      <c r="L382" s="38">
        <v>23.532637000000001</v>
      </c>
      <c r="N382" t="str">
        <f>ROUND(表格3[[#This Row],[TWD97_X
]],0)&amp;ROUND(表格3[[#This Row],[TWD97_Y
]],0)</f>
        <v>2301932603279</v>
      </c>
    </row>
    <row r="383" spans="1:14" ht="16.2" customHeight="1">
      <c r="A383" s="33" t="s">
        <v>2090</v>
      </c>
      <c r="B383" s="42"/>
      <c r="C383" s="33" t="s">
        <v>1324</v>
      </c>
      <c r="D383" s="35" t="s">
        <v>960</v>
      </c>
      <c r="E383" s="35" t="s">
        <v>990</v>
      </c>
      <c r="F383" s="26">
        <v>1</v>
      </c>
      <c r="G383" s="21" t="s">
        <v>989</v>
      </c>
      <c r="H383" s="35" t="s">
        <v>3752</v>
      </c>
      <c r="I383" s="23">
        <v>229262</v>
      </c>
      <c r="J383" s="23">
        <v>2603712</v>
      </c>
      <c r="K383" s="38">
        <v>120.796891</v>
      </c>
      <c r="L383" s="38">
        <v>23.536536000000002</v>
      </c>
      <c r="N383" t="str">
        <f>ROUND(表格3[[#This Row],[TWD97_X
]],0)&amp;ROUND(表格3[[#This Row],[TWD97_Y
]],0)</f>
        <v>2292622603712</v>
      </c>
    </row>
    <row r="384" spans="1:14" ht="16.2" customHeight="1">
      <c r="A384" s="33" t="s">
        <v>2090</v>
      </c>
      <c r="B384" s="42"/>
      <c r="C384" s="33" t="s">
        <v>1324</v>
      </c>
      <c r="D384" s="35" t="s">
        <v>960</v>
      </c>
      <c r="E384" s="35" t="s">
        <v>990</v>
      </c>
      <c r="F384" s="26">
        <v>2</v>
      </c>
      <c r="G384" s="21" t="s">
        <v>989</v>
      </c>
      <c r="H384" s="35" t="s">
        <v>1768</v>
      </c>
      <c r="I384" s="23">
        <v>229413</v>
      </c>
      <c r="J384" s="23">
        <v>2603931</v>
      </c>
      <c r="K384" s="38">
        <v>120.798367</v>
      </c>
      <c r="L384" s="38">
        <v>23.538515</v>
      </c>
      <c r="N384" t="str">
        <f>ROUND(表格3[[#This Row],[TWD97_X
]],0)&amp;ROUND(表格3[[#This Row],[TWD97_Y
]],0)</f>
        <v>2294132603931</v>
      </c>
    </row>
    <row r="385" spans="1:14" ht="16.2" customHeight="1">
      <c r="A385" s="33" t="s">
        <v>2090</v>
      </c>
      <c r="B385" s="42"/>
      <c r="C385" s="33" t="s">
        <v>1324</v>
      </c>
      <c r="D385" s="35" t="s">
        <v>960</v>
      </c>
      <c r="E385" s="35" t="s">
        <v>990</v>
      </c>
      <c r="F385" s="26">
        <v>3</v>
      </c>
      <c r="G385" s="21" t="s">
        <v>989</v>
      </c>
      <c r="H385" s="35" t="s">
        <v>1769</v>
      </c>
      <c r="I385" s="23">
        <v>229548</v>
      </c>
      <c r="J385" s="23">
        <v>2604147</v>
      </c>
      <c r="K385" s="38">
        <v>120.79968599999999</v>
      </c>
      <c r="L385" s="38">
        <v>23.540467</v>
      </c>
      <c r="N385" t="str">
        <f>ROUND(表格3[[#This Row],[TWD97_X
]],0)&amp;ROUND(表格3[[#This Row],[TWD97_Y
]],0)</f>
        <v>2295482604147</v>
      </c>
    </row>
    <row r="386" spans="1:14" ht="16.2" customHeight="1">
      <c r="A386" s="33" t="s">
        <v>2090</v>
      </c>
      <c r="B386" s="42"/>
      <c r="C386" s="33" t="s">
        <v>1324</v>
      </c>
      <c r="D386" s="35" t="s">
        <v>960</v>
      </c>
      <c r="E386" s="35" t="s">
        <v>990</v>
      </c>
      <c r="F386" s="26">
        <v>4</v>
      </c>
      <c r="G386" s="21" t="s">
        <v>989</v>
      </c>
      <c r="H386" s="35" t="s">
        <v>1770</v>
      </c>
      <c r="I386" s="23">
        <v>229765</v>
      </c>
      <c r="J386" s="23">
        <v>2604377</v>
      </c>
      <c r="K386" s="38">
        <v>120.80180799999999</v>
      </c>
      <c r="L386" s="38">
        <v>23.542546999999999</v>
      </c>
      <c r="N386" t="str">
        <f>ROUND(表格3[[#This Row],[TWD97_X
]],0)&amp;ROUND(表格3[[#This Row],[TWD97_Y
]],0)</f>
        <v>2297652604377</v>
      </c>
    </row>
    <row r="387" spans="1:14" ht="16.2" customHeight="1">
      <c r="A387" s="33" t="s">
        <v>2090</v>
      </c>
      <c r="B387" s="42"/>
      <c r="C387" s="33" t="s">
        <v>1324</v>
      </c>
      <c r="D387" s="35" t="s">
        <v>960</v>
      </c>
      <c r="E387" s="35" t="s">
        <v>990</v>
      </c>
      <c r="F387" s="26">
        <v>5</v>
      </c>
      <c r="G387" s="21" t="s">
        <v>989</v>
      </c>
      <c r="H387" s="35" t="s">
        <v>1771</v>
      </c>
      <c r="I387" s="23">
        <v>230001</v>
      </c>
      <c r="J387" s="23">
        <v>2604560</v>
      </c>
      <c r="K387" s="38">
        <v>120.80411700000001</v>
      </c>
      <c r="L387" s="38">
        <v>23.544201999999999</v>
      </c>
      <c r="N387" t="str">
        <f>ROUND(表格3[[#This Row],[TWD97_X
]],0)&amp;ROUND(表格3[[#This Row],[TWD97_Y
]],0)</f>
        <v>2300012604560</v>
      </c>
    </row>
    <row r="388" spans="1:14" ht="16.2" customHeight="1">
      <c r="A388" s="33" t="s">
        <v>2090</v>
      </c>
      <c r="B388" s="42"/>
      <c r="C388" s="33" t="s">
        <v>1324</v>
      </c>
      <c r="D388" s="35" t="s">
        <v>960</v>
      </c>
      <c r="E388" s="35" t="s">
        <v>990</v>
      </c>
      <c r="F388" s="26">
        <v>6</v>
      </c>
      <c r="G388" s="21" t="s">
        <v>989</v>
      </c>
      <c r="H388" s="35" t="s">
        <v>1772</v>
      </c>
      <c r="I388" s="23">
        <v>230235</v>
      </c>
      <c r="J388" s="23">
        <v>2604777</v>
      </c>
      <c r="K388" s="38">
        <v>120.806406</v>
      </c>
      <c r="L388" s="38">
        <v>23.546164999999998</v>
      </c>
      <c r="N388" t="str">
        <f>ROUND(表格3[[#This Row],[TWD97_X
]],0)&amp;ROUND(表格3[[#This Row],[TWD97_Y
]],0)</f>
        <v>2302352604777</v>
      </c>
    </row>
    <row r="389" spans="1:14" ht="16.2" customHeight="1">
      <c r="A389" s="33" t="s">
        <v>2090</v>
      </c>
      <c r="B389" s="34"/>
      <c r="C389" s="33" t="s">
        <v>1324</v>
      </c>
      <c r="D389" s="35" t="s">
        <v>960</v>
      </c>
      <c r="E389" s="35" t="s">
        <v>993</v>
      </c>
      <c r="F389" s="26">
        <v>1</v>
      </c>
      <c r="G389" s="21" t="s">
        <v>992</v>
      </c>
      <c r="H389" s="35" t="s">
        <v>3753</v>
      </c>
      <c r="I389" s="23">
        <v>228724</v>
      </c>
      <c r="J389" s="23">
        <v>2610373</v>
      </c>
      <c r="K389" s="38">
        <v>120.791527</v>
      </c>
      <c r="L389" s="38">
        <v>23.596678000000001</v>
      </c>
      <c r="N389" t="str">
        <f>ROUND(表格3[[#This Row],[TWD97_X
]],0)&amp;ROUND(表格3[[#This Row],[TWD97_Y
]],0)</f>
        <v>2287242610373</v>
      </c>
    </row>
    <row r="390" spans="1:14" ht="16.2" customHeight="1">
      <c r="A390" s="33" t="s">
        <v>2090</v>
      </c>
      <c r="B390" s="34"/>
      <c r="C390" s="33" t="s">
        <v>1324</v>
      </c>
      <c r="D390" s="35" t="s">
        <v>960</v>
      </c>
      <c r="E390" s="35" t="s">
        <v>993</v>
      </c>
      <c r="F390" s="26">
        <v>2</v>
      </c>
      <c r="G390" s="21" t="s">
        <v>992</v>
      </c>
      <c r="H390" s="35" t="s">
        <v>1773</v>
      </c>
      <c r="I390" s="23">
        <v>228914</v>
      </c>
      <c r="J390" s="23">
        <v>2610465</v>
      </c>
      <c r="K390" s="38">
        <v>120.793387</v>
      </c>
      <c r="L390" s="38">
        <v>23.597511000000001</v>
      </c>
      <c r="N390" t="str">
        <f>ROUND(表格3[[#This Row],[TWD97_X
]],0)&amp;ROUND(表格3[[#This Row],[TWD97_Y
]],0)</f>
        <v>2289142610465</v>
      </c>
    </row>
    <row r="391" spans="1:14" ht="16.2" customHeight="1">
      <c r="A391" s="33" t="s">
        <v>2090</v>
      </c>
      <c r="B391" s="34"/>
      <c r="C391" s="33" t="s">
        <v>1324</v>
      </c>
      <c r="D391" s="35" t="s">
        <v>960</v>
      </c>
      <c r="E391" s="35" t="s">
        <v>993</v>
      </c>
      <c r="F391" s="26">
        <v>3</v>
      </c>
      <c r="G391" s="21" t="s">
        <v>992</v>
      </c>
      <c r="H391" s="35" t="s">
        <v>1774</v>
      </c>
      <c r="I391" s="23">
        <v>229128</v>
      </c>
      <c r="J391" s="23">
        <v>2610395</v>
      </c>
      <c r="K391" s="38">
        <v>120.795485</v>
      </c>
      <c r="L391" s="38">
        <v>23.596882000000001</v>
      </c>
      <c r="N391" t="str">
        <f>ROUND(表格3[[#This Row],[TWD97_X
]],0)&amp;ROUND(表格3[[#This Row],[TWD97_Y
]],0)</f>
        <v>2291282610395</v>
      </c>
    </row>
    <row r="392" spans="1:14" ht="16.2" customHeight="1">
      <c r="A392" s="33" t="s">
        <v>2090</v>
      </c>
      <c r="B392" s="34"/>
      <c r="C392" s="33" t="s">
        <v>1324</v>
      </c>
      <c r="D392" s="35" t="s">
        <v>960</v>
      </c>
      <c r="E392" s="35" t="s">
        <v>993</v>
      </c>
      <c r="F392" s="26">
        <v>4</v>
      </c>
      <c r="G392" s="21" t="s">
        <v>992</v>
      </c>
      <c r="H392" s="35" t="s">
        <v>1775</v>
      </c>
      <c r="I392" s="23">
        <v>229351</v>
      </c>
      <c r="J392" s="23">
        <v>2610413</v>
      </c>
      <c r="K392" s="38">
        <v>120.79767</v>
      </c>
      <c r="L392" s="38">
        <v>23.597047</v>
      </c>
      <c r="N392" t="str">
        <f>ROUND(表格3[[#This Row],[TWD97_X
]],0)&amp;ROUND(表格3[[#This Row],[TWD97_Y
]],0)</f>
        <v>2293512610413</v>
      </c>
    </row>
    <row r="393" spans="1:14" ht="16.2" customHeight="1">
      <c r="A393" s="33" t="s">
        <v>2090</v>
      </c>
      <c r="B393" s="34"/>
      <c r="C393" s="33" t="s">
        <v>1324</v>
      </c>
      <c r="D393" s="35" t="s">
        <v>960</v>
      </c>
      <c r="E393" s="35" t="s">
        <v>993</v>
      </c>
      <c r="F393" s="26">
        <v>5</v>
      </c>
      <c r="G393" s="21" t="s">
        <v>992</v>
      </c>
      <c r="H393" s="35" t="s">
        <v>1776</v>
      </c>
      <c r="I393" s="23">
        <v>229613</v>
      </c>
      <c r="J393" s="23">
        <v>2610429</v>
      </c>
      <c r="K393" s="38">
        <v>120.800237</v>
      </c>
      <c r="L393" s="38">
        <v>23.597194999999999</v>
      </c>
      <c r="N393" t="str">
        <f>ROUND(表格3[[#This Row],[TWD97_X
]],0)&amp;ROUND(表格3[[#This Row],[TWD97_Y
]],0)</f>
        <v>2296132610429</v>
      </c>
    </row>
    <row r="394" spans="1:14" ht="16.2" customHeight="1">
      <c r="A394" s="33" t="s">
        <v>2090</v>
      </c>
      <c r="B394" s="34"/>
      <c r="C394" s="33" t="s">
        <v>1324</v>
      </c>
      <c r="D394" s="35" t="s">
        <v>960</v>
      </c>
      <c r="E394" s="35" t="s">
        <v>993</v>
      </c>
      <c r="F394" s="26">
        <v>6</v>
      </c>
      <c r="G394" s="21" t="s">
        <v>992</v>
      </c>
      <c r="H394" s="35" t="s">
        <v>1777</v>
      </c>
      <c r="I394" s="23">
        <v>229451</v>
      </c>
      <c r="J394" s="23">
        <v>2610578</v>
      </c>
      <c r="K394" s="38">
        <v>120.798648</v>
      </c>
      <c r="L394" s="38">
        <v>23.598538000000001</v>
      </c>
      <c r="N394" t="str">
        <f>ROUND(表格3[[#This Row],[TWD97_X
]],0)&amp;ROUND(表格3[[#This Row],[TWD97_Y
]],0)</f>
        <v>2294512610578</v>
      </c>
    </row>
    <row r="395" spans="1:14" ht="16.2" customHeight="1">
      <c r="A395" s="33" t="s">
        <v>2090</v>
      </c>
      <c r="B395" s="42"/>
      <c r="C395" s="33" t="s">
        <v>1324</v>
      </c>
      <c r="D395" s="35" t="s">
        <v>960</v>
      </c>
      <c r="E395" s="35" t="s">
        <v>996</v>
      </c>
      <c r="F395" s="26">
        <v>1</v>
      </c>
      <c r="G395" s="39" t="s">
        <v>1778</v>
      </c>
      <c r="H395" s="35" t="s">
        <v>3754</v>
      </c>
      <c r="I395" s="23">
        <v>228560</v>
      </c>
      <c r="J395" s="23">
        <v>2600628</v>
      </c>
      <c r="K395" s="39">
        <v>120.79006</v>
      </c>
      <c r="L395" s="39">
        <v>23.508678</v>
      </c>
      <c r="N395" t="str">
        <f>ROUND(表格3[[#This Row],[TWD97_X
]],0)&amp;ROUND(表格3[[#This Row],[TWD97_Y
]],0)</f>
        <v>2285602600628</v>
      </c>
    </row>
    <row r="396" spans="1:14" ht="16.2" customHeight="1">
      <c r="A396" s="33" t="s">
        <v>2090</v>
      </c>
      <c r="B396" s="42"/>
      <c r="C396" s="33" t="s">
        <v>1324</v>
      </c>
      <c r="D396" s="35" t="s">
        <v>960</v>
      </c>
      <c r="E396" s="35" t="s">
        <v>996</v>
      </c>
      <c r="F396" s="26">
        <v>2</v>
      </c>
      <c r="G396" s="39" t="s">
        <v>1778</v>
      </c>
      <c r="H396" s="35" t="s">
        <v>3755</v>
      </c>
      <c r="I396" s="23">
        <v>228611</v>
      </c>
      <c r="J396" s="23">
        <v>2600807</v>
      </c>
      <c r="K396" s="39">
        <v>120.79055700000001</v>
      </c>
      <c r="L396" s="39">
        <v>23.510294999999999</v>
      </c>
      <c r="N396" t="str">
        <f>ROUND(表格3[[#This Row],[TWD97_X
]],0)&amp;ROUND(表格3[[#This Row],[TWD97_Y
]],0)</f>
        <v>2286112600807</v>
      </c>
    </row>
    <row r="397" spans="1:14" ht="16.2" customHeight="1">
      <c r="A397" s="33" t="s">
        <v>2090</v>
      </c>
      <c r="B397" s="42"/>
      <c r="C397" s="33" t="s">
        <v>1324</v>
      </c>
      <c r="D397" s="35" t="s">
        <v>960</v>
      </c>
      <c r="E397" s="35" t="s">
        <v>996</v>
      </c>
      <c r="F397" s="26">
        <v>3</v>
      </c>
      <c r="G397" s="39" t="s">
        <v>1778</v>
      </c>
      <c r="H397" s="35" t="s">
        <v>3756</v>
      </c>
      <c r="I397" s="23">
        <v>228795</v>
      </c>
      <c r="J397" s="23">
        <v>2600823</v>
      </c>
      <c r="K397" s="39">
        <v>120.79235799999999</v>
      </c>
      <c r="L397" s="39">
        <v>23.510442000000001</v>
      </c>
      <c r="N397" t="str">
        <f>ROUND(表格3[[#This Row],[TWD97_X
]],0)&amp;ROUND(表格3[[#This Row],[TWD97_Y
]],0)</f>
        <v>2287952600823</v>
      </c>
    </row>
    <row r="398" spans="1:14" ht="16.2" customHeight="1">
      <c r="A398" s="33" t="s">
        <v>2090</v>
      </c>
      <c r="B398" s="42"/>
      <c r="C398" s="33" t="s">
        <v>1324</v>
      </c>
      <c r="D398" s="35" t="s">
        <v>960</v>
      </c>
      <c r="E398" s="35" t="s">
        <v>996</v>
      </c>
      <c r="F398" s="26">
        <v>4</v>
      </c>
      <c r="G398" s="39" t="s">
        <v>1778</v>
      </c>
      <c r="H398" s="35" t="s">
        <v>3757</v>
      </c>
      <c r="I398" s="23">
        <v>229026</v>
      </c>
      <c r="J398" s="23">
        <v>2600975</v>
      </c>
      <c r="K398" s="39">
        <v>120.794618</v>
      </c>
      <c r="L398" s="39">
        <v>23.511817000000001</v>
      </c>
      <c r="N398" t="str">
        <f>ROUND(表格3[[#This Row],[TWD97_X
]],0)&amp;ROUND(表格3[[#This Row],[TWD97_Y
]],0)</f>
        <v>2290262600975</v>
      </c>
    </row>
    <row r="399" spans="1:14" ht="16.2" customHeight="1">
      <c r="A399" s="33" t="s">
        <v>2090</v>
      </c>
      <c r="B399" s="42"/>
      <c r="C399" s="33" t="s">
        <v>1324</v>
      </c>
      <c r="D399" s="35" t="s">
        <v>960</v>
      </c>
      <c r="E399" s="35" t="s">
        <v>996</v>
      </c>
      <c r="F399" s="26">
        <v>5</v>
      </c>
      <c r="G399" s="39" t="s">
        <v>1778</v>
      </c>
      <c r="H399" s="35" t="s">
        <v>3758</v>
      </c>
      <c r="I399" s="23">
        <v>229196</v>
      </c>
      <c r="J399" s="23">
        <v>2601125</v>
      </c>
      <c r="K399" s="39">
        <v>120.79628099999999</v>
      </c>
      <c r="L399" s="39">
        <v>23.513173999999999</v>
      </c>
      <c r="N399" t="str">
        <f>ROUND(表格3[[#This Row],[TWD97_X
]],0)&amp;ROUND(表格3[[#This Row],[TWD97_Y
]],0)</f>
        <v>2291962601125</v>
      </c>
    </row>
    <row r="400" spans="1:14" ht="16.2" customHeight="1">
      <c r="A400" s="33" t="s">
        <v>2090</v>
      </c>
      <c r="B400" s="42"/>
      <c r="C400" s="33" t="s">
        <v>1324</v>
      </c>
      <c r="D400" s="35" t="s">
        <v>960</v>
      </c>
      <c r="E400" s="35" t="s">
        <v>996</v>
      </c>
      <c r="F400" s="26">
        <v>6</v>
      </c>
      <c r="G400" s="39" t="s">
        <v>1778</v>
      </c>
      <c r="H400" s="35" t="s">
        <v>3759</v>
      </c>
      <c r="I400" s="23">
        <v>229274</v>
      </c>
      <c r="J400" s="23">
        <v>2601385</v>
      </c>
      <c r="K400" s="39">
        <v>120.79704099999999</v>
      </c>
      <c r="L400" s="39">
        <v>23.515523000000002</v>
      </c>
      <c r="N400" t="str">
        <f>ROUND(表格3[[#This Row],[TWD97_X
]],0)&amp;ROUND(表格3[[#This Row],[TWD97_Y
]],0)</f>
        <v>2292742601385</v>
      </c>
    </row>
    <row r="401" spans="1:14" ht="16.2" customHeight="1">
      <c r="A401" s="33" t="s">
        <v>2090</v>
      </c>
      <c r="B401" s="34"/>
      <c r="C401" s="33" t="s">
        <v>1324</v>
      </c>
      <c r="D401" s="35" t="s">
        <v>997</v>
      </c>
      <c r="E401" s="36" t="s">
        <v>999</v>
      </c>
      <c r="F401" s="26">
        <v>1</v>
      </c>
      <c r="G401" s="43" t="s">
        <v>998</v>
      </c>
      <c r="H401" s="36" t="s">
        <v>3760</v>
      </c>
      <c r="I401" s="23">
        <v>225570</v>
      </c>
      <c r="J401" s="23">
        <v>2599012</v>
      </c>
      <c r="K401" s="38">
        <v>120.760808</v>
      </c>
      <c r="L401" s="38">
        <v>23.494043000000001</v>
      </c>
      <c r="N401" t="str">
        <f>ROUND(表格3[[#This Row],[TWD97_X
]],0)&amp;ROUND(表格3[[#This Row],[TWD97_Y
]],0)</f>
        <v>2255702599012</v>
      </c>
    </row>
    <row r="402" spans="1:14" ht="16.2" customHeight="1">
      <c r="A402" s="33" t="s">
        <v>2090</v>
      </c>
      <c r="B402" s="34"/>
      <c r="C402" s="33" t="s">
        <v>1324</v>
      </c>
      <c r="D402" s="35" t="s">
        <v>997</v>
      </c>
      <c r="E402" s="36" t="s">
        <v>999</v>
      </c>
      <c r="F402" s="26">
        <v>2</v>
      </c>
      <c r="G402" s="43" t="s">
        <v>998</v>
      </c>
      <c r="H402" s="36" t="s">
        <v>1779</v>
      </c>
      <c r="I402" s="23">
        <v>225349</v>
      </c>
      <c r="J402" s="23">
        <v>2598984</v>
      </c>
      <c r="K402" s="38">
        <v>120.758645</v>
      </c>
      <c r="L402" s="38">
        <v>23.493787000000001</v>
      </c>
      <c r="N402" t="str">
        <f>ROUND(表格3[[#This Row],[TWD97_X
]],0)&amp;ROUND(表格3[[#This Row],[TWD97_Y
]],0)</f>
        <v>2253492598984</v>
      </c>
    </row>
    <row r="403" spans="1:14" ht="16.2" customHeight="1">
      <c r="A403" s="33" t="s">
        <v>2090</v>
      </c>
      <c r="B403" s="34"/>
      <c r="C403" s="33" t="s">
        <v>1324</v>
      </c>
      <c r="D403" s="35" t="s">
        <v>997</v>
      </c>
      <c r="E403" s="36" t="s">
        <v>999</v>
      </c>
      <c r="F403" s="26">
        <v>3</v>
      </c>
      <c r="G403" s="43" t="s">
        <v>998</v>
      </c>
      <c r="H403" s="36" t="s">
        <v>1780</v>
      </c>
      <c r="I403" s="23">
        <v>225256</v>
      </c>
      <c r="J403" s="23">
        <v>2598785</v>
      </c>
      <c r="K403" s="38">
        <v>120.757738</v>
      </c>
      <c r="L403" s="38">
        <v>23.491987999999999</v>
      </c>
      <c r="N403" t="str">
        <f>ROUND(表格3[[#This Row],[TWD97_X
]],0)&amp;ROUND(表格3[[#This Row],[TWD97_Y
]],0)</f>
        <v>2252562598785</v>
      </c>
    </row>
    <row r="404" spans="1:14" ht="16.2" customHeight="1">
      <c r="A404" s="33" t="s">
        <v>2090</v>
      </c>
      <c r="B404" s="34"/>
      <c r="C404" s="33" t="s">
        <v>1324</v>
      </c>
      <c r="D404" s="35" t="s">
        <v>997</v>
      </c>
      <c r="E404" s="36" t="s">
        <v>999</v>
      </c>
      <c r="F404" s="26">
        <v>4</v>
      </c>
      <c r="G404" s="43" t="s">
        <v>998</v>
      </c>
      <c r="H404" s="36" t="s">
        <v>1781</v>
      </c>
      <c r="I404" s="23">
        <v>225345</v>
      </c>
      <c r="J404" s="23">
        <v>2598590</v>
      </c>
      <c r="K404" s="38">
        <v>120.758612</v>
      </c>
      <c r="L404" s="38">
        <v>23.490228999999999</v>
      </c>
      <c r="N404" t="str">
        <f>ROUND(表格3[[#This Row],[TWD97_X
]],0)&amp;ROUND(表格3[[#This Row],[TWD97_Y
]],0)</f>
        <v>2253452598590</v>
      </c>
    </row>
    <row r="405" spans="1:14" ht="16.2" customHeight="1">
      <c r="A405" s="33" t="s">
        <v>2090</v>
      </c>
      <c r="B405" s="34"/>
      <c r="C405" s="33" t="s">
        <v>1324</v>
      </c>
      <c r="D405" s="35" t="s">
        <v>997</v>
      </c>
      <c r="E405" s="36" t="s">
        <v>999</v>
      </c>
      <c r="F405" s="26">
        <v>5</v>
      </c>
      <c r="G405" s="43" t="s">
        <v>998</v>
      </c>
      <c r="H405" s="36" t="s">
        <v>1782</v>
      </c>
      <c r="I405" s="23">
        <v>225035</v>
      </c>
      <c r="J405" s="23">
        <v>2598794</v>
      </c>
      <c r="K405" s="38">
        <v>120.755574</v>
      </c>
      <c r="L405" s="38">
        <v>23.492066000000001</v>
      </c>
      <c r="N405" t="str">
        <f>ROUND(表格3[[#This Row],[TWD97_X
]],0)&amp;ROUND(表格3[[#This Row],[TWD97_Y
]],0)</f>
        <v>2250352598794</v>
      </c>
    </row>
    <row r="406" spans="1:14" ht="16.2" customHeight="1">
      <c r="A406" s="33" t="s">
        <v>2090</v>
      </c>
      <c r="B406" s="34"/>
      <c r="C406" s="33" t="s">
        <v>1324</v>
      </c>
      <c r="D406" s="35" t="s">
        <v>997</v>
      </c>
      <c r="E406" s="36" t="s">
        <v>999</v>
      </c>
      <c r="F406" s="26">
        <v>6</v>
      </c>
      <c r="G406" s="43" t="s">
        <v>998</v>
      </c>
      <c r="H406" s="36" t="s">
        <v>1783</v>
      </c>
      <c r="I406" s="23">
        <v>225413</v>
      </c>
      <c r="J406" s="23">
        <v>2598394</v>
      </c>
      <c r="K406" s="38">
        <v>120.759281</v>
      </c>
      <c r="L406" s="38">
        <v>23.48846</v>
      </c>
      <c r="N406" t="str">
        <f>ROUND(表格3[[#This Row],[TWD97_X
]],0)&amp;ROUND(表格3[[#This Row],[TWD97_Y
]],0)</f>
        <v>2254132598394</v>
      </c>
    </row>
    <row r="407" spans="1:14" ht="16.2" customHeight="1">
      <c r="A407" s="33" t="s">
        <v>2090</v>
      </c>
      <c r="B407" s="34"/>
      <c r="C407" s="33" t="s">
        <v>1324</v>
      </c>
      <c r="D407" s="35" t="s">
        <v>997</v>
      </c>
      <c r="E407" s="35" t="s">
        <v>1002</v>
      </c>
      <c r="F407" s="26">
        <v>1</v>
      </c>
      <c r="G407" s="43" t="s">
        <v>1001</v>
      </c>
      <c r="H407" s="35" t="s">
        <v>3761</v>
      </c>
      <c r="I407" s="23">
        <v>219654</v>
      </c>
      <c r="J407" s="23">
        <v>2599458</v>
      </c>
      <c r="K407" s="38">
        <v>120.702877</v>
      </c>
      <c r="L407" s="38">
        <v>23.497971</v>
      </c>
      <c r="N407" t="str">
        <f>ROUND(表格3[[#This Row],[TWD97_X
]],0)&amp;ROUND(表格3[[#This Row],[TWD97_Y
]],0)</f>
        <v>2196542599458</v>
      </c>
    </row>
    <row r="408" spans="1:14" ht="16.2" customHeight="1">
      <c r="A408" s="33" t="s">
        <v>2090</v>
      </c>
      <c r="B408" s="34"/>
      <c r="C408" s="33" t="s">
        <v>1324</v>
      </c>
      <c r="D408" s="35" t="s">
        <v>997</v>
      </c>
      <c r="E408" s="35" t="s">
        <v>1002</v>
      </c>
      <c r="F408" s="26">
        <v>2</v>
      </c>
      <c r="G408" s="43" t="s">
        <v>1001</v>
      </c>
      <c r="H408" s="35" t="s">
        <v>1784</v>
      </c>
      <c r="I408" s="23">
        <v>219557</v>
      </c>
      <c r="J408" s="23">
        <v>2599264</v>
      </c>
      <c r="K408" s="38">
        <v>120.701931</v>
      </c>
      <c r="L408" s="38">
        <v>23.496217000000001</v>
      </c>
      <c r="N408" t="str">
        <f>ROUND(表格3[[#This Row],[TWD97_X
]],0)&amp;ROUND(表格3[[#This Row],[TWD97_Y
]],0)</f>
        <v>2195572599264</v>
      </c>
    </row>
    <row r="409" spans="1:14" ht="16.2" customHeight="1">
      <c r="A409" s="33" t="s">
        <v>2090</v>
      </c>
      <c r="B409" s="34"/>
      <c r="C409" s="33" t="s">
        <v>1324</v>
      </c>
      <c r="D409" s="35" t="s">
        <v>997</v>
      </c>
      <c r="E409" s="35" t="s">
        <v>1002</v>
      </c>
      <c r="F409" s="26">
        <v>3</v>
      </c>
      <c r="G409" s="43" t="s">
        <v>1001</v>
      </c>
      <c r="H409" s="35" t="s">
        <v>1785</v>
      </c>
      <c r="I409" s="23">
        <v>219385</v>
      </c>
      <c r="J409" s="23">
        <v>2599136</v>
      </c>
      <c r="K409" s="38">
        <v>120.70025</v>
      </c>
      <c r="L409" s="38">
        <v>23.495058</v>
      </c>
      <c r="N409" t="str">
        <f>ROUND(表格3[[#This Row],[TWD97_X
]],0)&amp;ROUND(表格3[[#This Row],[TWD97_Y
]],0)</f>
        <v>2193852599136</v>
      </c>
    </row>
    <row r="410" spans="1:14" ht="16.2" customHeight="1">
      <c r="A410" s="33" t="s">
        <v>2090</v>
      </c>
      <c r="B410" s="34"/>
      <c r="C410" s="33" t="s">
        <v>1324</v>
      </c>
      <c r="D410" s="35" t="s">
        <v>997</v>
      </c>
      <c r="E410" s="35" t="s">
        <v>1002</v>
      </c>
      <c r="F410" s="26">
        <v>4</v>
      </c>
      <c r="G410" s="43" t="s">
        <v>1001</v>
      </c>
      <c r="H410" s="35" t="s">
        <v>1786</v>
      </c>
      <c r="I410" s="23">
        <v>219348</v>
      </c>
      <c r="J410" s="23">
        <v>2598920</v>
      </c>
      <c r="K410" s="38">
        <v>120.69989200000001</v>
      </c>
      <c r="L410" s="38">
        <v>23.493106999999998</v>
      </c>
      <c r="N410" t="str">
        <f>ROUND(表格3[[#This Row],[TWD97_X
]],0)&amp;ROUND(表格3[[#This Row],[TWD97_Y
]],0)</f>
        <v>2193482598920</v>
      </c>
    </row>
    <row r="411" spans="1:14" ht="16.2" customHeight="1">
      <c r="A411" s="33" t="s">
        <v>2090</v>
      </c>
      <c r="B411" s="34"/>
      <c r="C411" s="33" t="s">
        <v>1324</v>
      </c>
      <c r="D411" s="35" t="s">
        <v>997</v>
      </c>
      <c r="E411" s="35" t="s">
        <v>1002</v>
      </c>
      <c r="F411" s="26">
        <v>5</v>
      </c>
      <c r="G411" s="43" t="s">
        <v>1001</v>
      </c>
      <c r="H411" s="35" t="s">
        <v>1787</v>
      </c>
      <c r="I411" s="23">
        <v>219291</v>
      </c>
      <c r="J411" s="23">
        <v>2598703</v>
      </c>
      <c r="K411" s="38">
        <v>120.699338</v>
      </c>
      <c r="L411" s="38">
        <v>23.491146000000001</v>
      </c>
      <c r="N411" t="str">
        <f>ROUND(表格3[[#This Row],[TWD97_X
]],0)&amp;ROUND(表格3[[#This Row],[TWD97_Y
]],0)</f>
        <v>2192912598703</v>
      </c>
    </row>
    <row r="412" spans="1:14" ht="16.2" customHeight="1">
      <c r="A412" s="33" t="s">
        <v>2090</v>
      </c>
      <c r="B412" s="34"/>
      <c r="C412" s="33" t="s">
        <v>1324</v>
      </c>
      <c r="D412" s="35" t="s">
        <v>997</v>
      </c>
      <c r="E412" s="35" t="s">
        <v>1002</v>
      </c>
      <c r="F412" s="26">
        <v>6</v>
      </c>
      <c r="G412" s="43" t="s">
        <v>1001</v>
      </c>
      <c r="H412" s="35" t="s">
        <v>1788</v>
      </c>
      <c r="I412" s="23">
        <v>219197</v>
      </c>
      <c r="J412" s="23">
        <v>2598506</v>
      </c>
      <c r="K412" s="38">
        <v>120.69842199999999</v>
      </c>
      <c r="L412" s="38">
        <v>23.489366</v>
      </c>
      <c r="N412" t="str">
        <f>ROUND(表格3[[#This Row],[TWD97_X
]],0)&amp;ROUND(表格3[[#This Row],[TWD97_Y
]],0)</f>
        <v>2191972598506</v>
      </c>
    </row>
    <row r="413" spans="1:14" ht="16.2" customHeight="1">
      <c r="A413" s="33" t="s">
        <v>2090</v>
      </c>
      <c r="B413" s="34"/>
      <c r="C413" s="33" t="s">
        <v>1324</v>
      </c>
      <c r="D413" s="35" t="s">
        <v>997</v>
      </c>
      <c r="E413" s="35" t="s">
        <v>1005</v>
      </c>
      <c r="F413" s="26">
        <v>1</v>
      </c>
      <c r="G413" s="43" t="s">
        <v>1004</v>
      </c>
      <c r="H413" s="35" t="s">
        <v>3762</v>
      </c>
      <c r="I413" s="23">
        <v>223896</v>
      </c>
      <c r="J413" s="23">
        <v>2597446</v>
      </c>
      <c r="K413" s="38">
        <v>120.744446</v>
      </c>
      <c r="L413" s="38">
        <v>23.479876000000001</v>
      </c>
      <c r="N413" t="str">
        <f>ROUND(表格3[[#This Row],[TWD97_X
]],0)&amp;ROUND(表格3[[#This Row],[TWD97_Y
]],0)</f>
        <v>2238962597446</v>
      </c>
    </row>
    <row r="414" spans="1:14" ht="16.2" customHeight="1">
      <c r="A414" s="33" t="s">
        <v>2090</v>
      </c>
      <c r="B414" s="34"/>
      <c r="C414" s="33" t="s">
        <v>1324</v>
      </c>
      <c r="D414" s="35" t="s">
        <v>997</v>
      </c>
      <c r="E414" s="35" t="s">
        <v>1005</v>
      </c>
      <c r="F414" s="26">
        <v>2</v>
      </c>
      <c r="G414" s="43" t="s">
        <v>1004</v>
      </c>
      <c r="H414" s="35" t="s">
        <v>1789</v>
      </c>
      <c r="I414" s="23">
        <v>223713</v>
      </c>
      <c r="J414" s="23">
        <v>2597577</v>
      </c>
      <c r="K414" s="38">
        <v>120.74265200000001</v>
      </c>
      <c r="L414" s="38">
        <v>23.481055999999999</v>
      </c>
      <c r="N414" t="str">
        <f>ROUND(表格3[[#This Row],[TWD97_X
]],0)&amp;ROUND(表格3[[#This Row],[TWD97_Y
]],0)</f>
        <v>2237132597577</v>
      </c>
    </row>
    <row r="415" spans="1:14" ht="16.2" customHeight="1">
      <c r="A415" s="33" t="s">
        <v>2090</v>
      </c>
      <c r="B415" s="34"/>
      <c r="C415" s="33" t="s">
        <v>1324</v>
      </c>
      <c r="D415" s="35" t="s">
        <v>997</v>
      </c>
      <c r="E415" s="35" t="s">
        <v>1005</v>
      </c>
      <c r="F415" s="26">
        <v>3</v>
      </c>
      <c r="G415" s="43" t="s">
        <v>1004</v>
      </c>
      <c r="H415" s="35" t="s">
        <v>1790</v>
      </c>
      <c r="I415" s="23">
        <v>223582</v>
      </c>
      <c r="J415" s="23">
        <v>2597761</v>
      </c>
      <c r="K415" s="38">
        <v>120.741366</v>
      </c>
      <c r="L415" s="38">
        <v>23.482714999999999</v>
      </c>
      <c r="N415" t="str">
        <f>ROUND(表格3[[#This Row],[TWD97_X
]],0)&amp;ROUND(表格3[[#This Row],[TWD97_Y
]],0)</f>
        <v>2235822597761</v>
      </c>
    </row>
    <row r="416" spans="1:14" ht="16.2" customHeight="1">
      <c r="A416" s="33" t="s">
        <v>2090</v>
      </c>
      <c r="B416" s="34"/>
      <c r="C416" s="33" t="s">
        <v>1324</v>
      </c>
      <c r="D416" s="35" t="s">
        <v>997</v>
      </c>
      <c r="E416" s="35" t="s">
        <v>1005</v>
      </c>
      <c r="F416" s="26">
        <v>4</v>
      </c>
      <c r="G416" s="43" t="s">
        <v>1004</v>
      </c>
      <c r="H416" s="35" t="s">
        <v>1791</v>
      </c>
      <c r="I416" s="23">
        <v>224112</v>
      </c>
      <c r="J416" s="23">
        <v>2597482</v>
      </c>
      <c r="K416" s="38">
        <v>120.74656</v>
      </c>
      <c r="L416" s="38">
        <v>23.480204000000001</v>
      </c>
      <c r="N416" t="str">
        <f>ROUND(表格3[[#This Row],[TWD97_X
]],0)&amp;ROUND(表格3[[#This Row],[TWD97_Y
]],0)</f>
        <v>2241122597482</v>
      </c>
    </row>
    <row r="417" spans="1:14" ht="16.2" customHeight="1">
      <c r="A417" s="33" t="s">
        <v>2090</v>
      </c>
      <c r="B417" s="34"/>
      <c r="C417" s="33" t="s">
        <v>1324</v>
      </c>
      <c r="D417" s="35" t="s">
        <v>997</v>
      </c>
      <c r="E417" s="35" t="s">
        <v>1005</v>
      </c>
      <c r="F417" s="26">
        <v>5</v>
      </c>
      <c r="G417" s="43" t="s">
        <v>1004</v>
      </c>
      <c r="H417" s="35" t="s">
        <v>1792</v>
      </c>
      <c r="I417" s="23">
        <v>224140</v>
      </c>
      <c r="J417" s="23">
        <v>2597706</v>
      </c>
      <c r="K417" s="38">
        <v>120.74683</v>
      </c>
      <c r="L417" s="38">
        <v>23.482227999999999</v>
      </c>
      <c r="N417" t="str">
        <f>ROUND(表格3[[#This Row],[TWD97_X
]],0)&amp;ROUND(表格3[[#This Row],[TWD97_Y
]],0)</f>
        <v>2241402597706</v>
      </c>
    </row>
    <row r="418" spans="1:14" ht="16.2" customHeight="1">
      <c r="A418" s="33" t="s">
        <v>2090</v>
      </c>
      <c r="B418" s="34"/>
      <c r="C418" s="33" t="s">
        <v>1324</v>
      </c>
      <c r="D418" s="35" t="s">
        <v>997</v>
      </c>
      <c r="E418" s="35" t="s">
        <v>1005</v>
      </c>
      <c r="F418" s="26">
        <v>6</v>
      </c>
      <c r="G418" s="43" t="s">
        <v>1004</v>
      </c>
      <c r="H418" s="35" t="s">
        <v>1793</v>
      </c>
      <c r="I418" s="23">
        <v>224091</v>
      </c>
      <c r="J418" s="23">
        <v>2597917</v>
      </c>
      <c r="K418" s="38">
        <v>120.746346</v>
      </c>
      <c r="L418" s="38">
        <v>23.484131999999999</v>
      </c>
      <c r="N418" t="str">
        <f>ROUND(表格3[[#This Row],[TWD97_X
]],0)&amp;ROUND(表格3[[#This Row],[TWD97_Y
]],0)</f>
        <v>2240912597917</v>
      </c>
    </row>
    <row r="419" spans="1:14" ht="16.2" customHeight="1">
      <c r="A419" s="33" t="s">
        <v>2090</v>
      </c>
      <c r="B419" s="34"/>
      <c r="C419" s="33" t="s">
        <v>1324</v>
      </c>
      <c r="D419" s="35" t="s">
        <v>997</v>
      </c>
      <c r="E419" s="35" t="s">
        <v>1008</v>
      </c>
      <c r="F419" s="26">
        <v>1</v>
      </c>
      <c r="G419" s="43" t="s">
        <v>1007</v>
      </c>
      <c r="H419" s="35" t="s">
        <v>3763</v>
      </c>
      <c r="I419" s="23">
        <v>214551</v>
      </c>
      <c r="J419" s="23">
        <v>2594571</v>
      </c>
      <c r="K419" s="38">
        <v>120.65302800000001</v>
      </c>
      <c r="L419" s="38">
        <v>23.453738000000001</v>
      </c>
      <c r="N419" t="str">
        <f>ROUND(表格3[[#This Row],[TWD97_X
]],0)&amp;ROUND(表格3[[#This Row],[TWD97_Y
]],0)</f>
        <v>2145512594571</v>
      </c>
    </row>
    <row r="420" spans="1:14" ht="16.2" customHeight="1">
      <c r="A420" s="33" t="s">
        <v>2090</v>
      </c>
      <c r="B420" s="34"/>
      <c r="C420" s="33" t="s">
        <v>1324</v>
      </c>
      <c r="D420" s="35" t="s">
        <v>997</v>
      </c>
      <c r="E420" s="35" t="s">
        <v>1008</v>
      </c>
      <c r="F420" s="26">
        <v>2</v>
      </c>
      <c r="G420" s="43" t="s">
        <v>1007</v>
      </c>
      <c r="H420" s="35" t="s">
        <v>1794</v>
      </c>
      <c r="I420" s="23">
        <v>214380</v>
      </c>
      <c r="J420" s="23">
        <v>2594708</v>
      </c>
      <c r="K420" s="38">
        <v>120.65135100000001</v>
      </c>
      <c r="L420" s="38">
        <v>23.454971</v>
      </c>
      <c r="N420" t="str">
        <f>ROUND(表格3[[#This Row],[TWD97_X
]],0)&amp;ROUND(表格3[[#This Row],[TWD97_Y
]],0)</f>
        <v>2143802594708</v>
      </c>
    </row>
    <row r="421" spans="1:14" ht="16.2" customHeight="1">
      <c r="A421" s="33" t="s">
        <v>2090</v>
      </c>
      <c r="B421" s="34"/>
      <c r="C421" s="33" t="s">
        <v>1324</v>
      </c>
      <c r="D421" s="35" t="s">
        <v>997</v>
      </c>
      <c r="E421" s="35" t="s">
        <v>1008</v>
      </c>
      <c r="F421" s="26">
        <v>3</v>
      </c>
      <c r="G421" s="43" t="s">
        <v>1007</v>
      </c>
      <c r="H421" s="35" t="s">
        <v>1795</v>
      </c>
      <c r="I421" s="23">
        <v>214222</v>
      </c>
      <c r="J421" s="23">
        <v>2594865</v>
      </c>
      <c r="K421" s="38">
        <v>120.649801</v>
      </c>
      <c r="L421" s="38">
        <v>23.456385000000001</v>
      </c>
      <c r="N421" t="str">
        <f>ROUND(表格3[[#This Row],[TWD97_X
]],0)&amp;ROUND(表格3[[#This Row],[TWD97_Y
]],0)</f>
        <v>2142222594865</v>
      </c>
    </row>
    <row r="422" spans="1:14" ht="16.2" customHeight="1">
      <c r="A422" s="33" t="s">
        <v>2090</v>
      </c>
      <c r="B422" s="34"/>
      <c r="C422" s="33" t="s">
        <v>1324</v>
      </c>
      <c r="D422" s="35" t="s">
        <v>997</v>
      </c>
      <c r="E422" s="35" t="s">
        <v>1008</v>
      </c>
      <c r="F422" s="26">
        <v>4</v>
      </c>
      <c r="G422" s="43" t="s">
        <v>1007</v>
      </c>
      <c r="H422" s="35" t="s">
        <v>1796</v>
      </c>
      <c r="I422" s="23">
        <v>214739</v>
      </c>
      <c r="J422" s="23">
        <v>2594453</v>
      </c>
      <c r="K422" s="38">
        <v>120.654871</v>
      </c>
      <c r="L422" s="38">
        <v>23.452676</v>
      </c>
      <c r="N422" t="str">
        <f>ROUND(表格3[[#This Row],[TWD97_X
]],0)&amp;ROUND(表格3[[#This Row],[TWD97_Y
]],0)</f>
        <v>2147392594453</v>
      </c>
    </row>
    <row r="423" spans="1:14" ht="16.2" customHeight="1">
      <c r="A423" s="33" t="s">
        <v>2090</v>
      </c>
      <c r="B423" s="34"/>
      <c r="C423" s="33" t="s">
        <v>1324</v>
      </c>
      <c r="D423" s="35" t="s">
        <v>997</v>
      </c>
      <c r="E423" s="35" t="s">
        <v>1008</v>
      </c>
      <c r="F423" s="26">
        <v>5</v>
      </c>
      <c r="G423" s="43" t="s">
        <v>1007</v>
      </c>
      <c r="H423" s="35" t="s">
        <v>1797</v>
      </c>
      <c r="I423" s="23">
        <v>214951</v>
      </c>
      <c r="J423" s="23">
        <v>2594391</v>
      </c>
      <c r="K423" s="38">
        <v>120.656948</v>
      </c>
      <c r="L423" s="38">
        <v>23.452121000000002</v>
      </c>
      <c r="N423" t="str">
        <f>ROUND(表格3[[#This Row],[TWD97_X
]],0)&amp;ROUND(表格3[[#This Row],[TWD97_Y
]],0)</f>
        <v>2149512594391</v>
      </c>
    </row>
    <row r="424" spans="1:14" ht="16.2" customHeight="1">
      <c r="A424" s="33" t="s">
        <v>2090</v>
      </c>
      <c r="B424" s="34"/>
      <c r="C424" s="33" t="s">
        <v>1324</v>
      </c>
      <c r="D424" s="35" t="s">
        <v>997</v>
      </c>
      <c r="E424" s="35" t="s">
        <v>1008</v>
      </c>
      <c r="F424" s="26">
        <v>6</v>
      </c>
      <c r="G424" s="43" t="s">
        <v>1007</v>
      </c>
      <c r="H424" s="35" t="s">
        <v>1798</v>
      </c>
      <c r="I424" s="23">
        <v>215113</v>
      </c>
      <c r="J424" s="23">
        <v>2594552</v>
      </c>
      <c r="K424" s="38">
        <v>120.65853</v>
      </c>
      <c r="L424" s="38">
        <v>23.453578</v>
      </c>
      <c r="N424" t="str">
        <f>ROUND(表格3[[#This Row],[TWD97_X
]],0)&amp;ROUND(表格3[[#This Row],[TWD97_Y
]],0)</f>
        <v>2151132594552</v>
      </c>
    </row>
    <row r="425" spans="1:14" ht="16.2" customHeight="1">
      <c r="A425" s="33" t="s">
        <v>2090</v>
      </c>
      <c r="B425" s="34"/>
      <c r="C425" s="33" t="s">
        <v>1324</v>
      </c>
      <c r="D425" s="35" t="s">
        <v>997</v>
      </c>
      <c r="E425" s="35" t="s">
        <v>1011</v>
      </c>
      <c r="F425" s="26">
        <v>1</v>
      </c>
      <c r="G425" s="43" t="s">
        <v>1010</v>
      </c>
      <c r="H425" s="35" t="s">
        <v>3764</v>
      </c>
      <c r="I425" s="23">
        <v>221887</v>
      </c>
      <c r="J425" s="23">
        <v>2601199</v>
      </c>
      <c r="K425" s="38">
        <v>120.72470800000001</v>
      </c>
      <c r="L425" s="38">
        <v>23.513732000000001</v>
      </c>
      <c r="N425" t="str">
        <f>ROUND(表格3[[#This Row],[TWD97_X
]],0)&amp;ROUND(表格3[[#This Row],[TWD97_Y
]],0)</f>
        <v>2218872601199</v>
      </c>
    </row>
    <row r="426" spans="1:14" ht="16.2" customHeight="1">
      <c r="A426" s="33" t="s">
        <v>2090</v>
      </c>
      <c r="B426" s="34"/>
      <c r="C426" s="33" t="s">
        <v>1324</v>
      </c>
      <c r="D426" s="35" t="s">
        <v>997</v>
      </c>
      <c r="E426" s="35" t="s">
        <v>1011</v>
      </c>
      <c r="F426" s="26">
        <v>2</v>
      </c>
      <c r="G426" s="43" t="s">
        <v>1010</v>
      </c>
      <c r="H426" s="35" t="s">
        <v>1799</v>
      </c>
      <c r="I426" s="23">
        <v>222080</v>
      </c>
      <c r="J426" s="23">
        <v>2601082</v>
      </c>
      <c r="K426" s="38">
        <v>120.7266</v>
      </c>
      <c r="L426" s="38">
        <v>23.512678999999999</v>
      </c>
      <c r="N426" t="str">
        <f>ROUND(表格3[[#This Row],[TWD97_X
]],0)&amp;ROUND(表格3[[#This Row],[TWD97_Y
]],0)</f>
        <v>2220802601082</v>
      </c>
    </row>
    <row r="427" spans="1:14" ht="16.2" customHeight="1">
      <c r="A427" s="33" t="s">
        <v>2090</v>
      </c>
      <c r="B427" s="34"/>
      <c r="C427" s="33" t="s">
        <v>1324</v>
      </c>
      <c r="D427" s="35" t="s">
        <v>997</v>
      </c>
      <c r="E427" s="35" t="s">
        <v>1011</v>
      </c>
      <c r="F427" s="26">
        <v>3</v>
      </c>
      <c r="G427" s="43" t="s">
        <v>1010</v>
      </c>
      <c r="H427" s="35" t="s">
        <v>1800</v>
      </c>
      <c r="I427" s="23">
        <v>221894</v>
      </c>
      <c r="J427" s="23">
        <v>2600960</v>
      </c>
      <c r="K427" s="38">
        <v>120.72478099999999</v>
      </c>
      <c r="L427" s="38">
        <v>23.511574</v>
      </c>
      <c r="N427" t="str">
        <f>ROUND(表格3[[#This Row],[TWD97_X
]],0)&amp;ROUND(表格3[[#This Row],[TWD97_Y
]],0)</f>
        <v>2218942600960</v>
      </c>
    </row>
    <row r="428" spans="1:14" ht="16.2" customHeight="1">
      <c r="A428" s="33" t="s">
        <v>2090</v>
      </c>
      <c r="B428" s="34"/>
      <c r="C428" s="33" t="s">
        <v>1324</v>
      </c>
      <c r="D428" s="35" t="s">
        <v>997</v>
      </c>
      <c r="E428" s="35" t="s">
        <v>1011</v>
      </c>
      <c r="F428" s="26">
        <v>4</v>
      </c>
      <c r="G428" s="43" t="s">
        <v>1010</v>
      </c>
      <c r="H428" s="35" t="s">
        <v>1801</v>
      </c>
      <c r="I428" s="23">
        <v>221743</v>
      </c>
      <c r="J428" s="23">
        <v>2600792</v>
      </c>
      <c r="K428" s="38">
        <v>120.723305</v>
      </c>
      <c r="L428" s="38">
        <v>23.510054</v>
      </c>
      <c r="N428" t="str">
        <f>ROUND(表格3[[#This Row],[TWD97_X
]],0)&amp;ROUND(表格3[[#This Row],[TWD97_Y
]],0)</f>
        <v>2217432600792</v>
      </c>
    </row>
    <row r="429" spans="1:14" ht="16.2" customHeight="1">
      <c r="A429" s="33" t="s">
        <v>2090</v>
      </c>
      <c r="B429" s="34"/>
      <c r="C429" s="33" t="s">
        <v>1324</v>
      </c>
      <c r="D429" s="35" t="s">
        <v>997</v>
      </c>
      <c r="E429" s="35" t="s">
        <v>1011</v>
      </c>
      <c r="F429" s="26">
        <v>5</v>
      </c>
      <c r="G429" s="43" t="s">
        <v>1010</v>
      </c>
      <c r="H429" s="35" t="s">
        <v>1802</v>
      </c>
      <c r="I429" s="23">
        <v>221923</v>
      </c>
      <c r="J429" s="23">
        <v>2601452</v>
      </c>
      <c r="K429" s="38">
        <v>120.725055</v>
      </c>
      <c r="L429" s="38">
        <v>23.516017000000002</v>
      </c>
      <c r="N429" t="str">
        <f>ROUND(表格3[[#This Row],[TWD97_X
]],0)&amp;ROUND(表格3[[#This Row],[TWD97_Y
]],0)</f>
        <v>2219232601452</v>
      </c>
    </row>
    <row r="430" spans="1:14" ht="16.2" customHeight="1">
      <c r="A430" s="33" t="s">
        <v>2090</v>
      </c>
      <c r="B430" s="34"/>
      <c r="C430" s="33" t="s">
        <v>1324</v>
      </c>
      <c r="D430" s="35" t="s">
        <v>997</v>
      </c>
      <c r="E430" s="35" t="s">
        <v>1011</v>
      </c>
      <c r="F430" s="26">
        <v>6</v>
      </c>
      <c r="G430" s="43" t="s">
        <v>1010</v>
      </c>
      <c r="H430" s="35" t="s">
        <v>1803</v>
      </c>
      <c r="I430" s="23">
        <v>222203</v>
      </c>
      <c r="J430" s="23">
        <v>2601442</v>
      </c>
      <c r="K430" s="38">
        <v>120.727797</v>
      </c>
      <c r="L430" s="38">
        <v>23.515931999999999</v>
      </c>
      <c r="N430" t="str">
        <f>ROUND(表格3[[#This Row],[TWD97_X
]],0)&amp;ROUND(表格3[[#This Row],[TWD97_Y
]],0)</f>
        <v>2222032601442</v>
      </c>
    </row>
    <row r="431" spans="1:14" ht="16.2" customHeight="1">
      <c r="A431" s="33" t="s">
        <v>2090</v>
      </c>
      <c r="B431" s="34"/>
      <c r="C431" s="33" t="s">
        <v>1324</v>
      </c>
      <c r="D431" s="35" t="s">
        <v>997</v>
      </c>
      <c r="E431" s="35" t="s">
        <v>1014</v>
      </c>
      <c r="F431" s="26">
        <v>1</v>
      </c>
      <c r="G431" s="43" t="s">
        <v>1013</v>
      </c>
      <c r="H431" s="35" t="s">
        <v>3765</v>
      </c>
      <c r="I431" s="23">
        <v>224371</v>
      </c>
      <c r="J431" s="23">
        <v>2607211</v>
      </c>
      <c r="K431" s="38">
        <v>120.748929</v>
      </c>
      <c r="L431" s="38">
        <v>23.568062000000001</v>
      </c>
      <c r="N431" t="str">
        <f>ROUND(表格3[[#This Row],[TWD97_X
]],0)&amp;ROUND(表格3[[#This Row],[TWD97_Y
]],0)</f>
        <v>2243712607211</v>
      </c>
    </row>
    <row r="432" spans="1:14" ht="16.2" customHeight="1">
      <c r="A432" s="33" t="s">
        <v>2090</v>
      </c>
      <c r="B432" s="34"/>
      <c r="C432" s="33" t="s">
        <v>1324</v>
      </c>
      <c r="D432" s="35" t="s">
        <v>997</v>
      </c>
      <c r="E432" s="35" t="s">
        <v>1014</v>
      </c>
      <c r="F432" s="26">
        <v>2</v>
      </c>
      <c r="G432" s="43" t="s">
        <v>1013</v>
      </c>
      <c r="H432" s="35" t="s">
        <v>1804</v>
      </c>
      <c r="I432" s="23">
        <v>224530</v>
      </c>
      <c r="J432" s="23">
        <v>2607369</v>
      </c>
      <c r="K432" s="38">
        <v>120.750483</v>
      </c>
      <c r="L432" s="38">
        <v>23.569490999999999</v>
      </c>
      <c r="N432" t="str">
        <f>ROUND(表格3[[#This Row],[TWD97_X
]],0)&amp;ROUND(表格3[[#This Row],[TWD97_Y
]],0)</f>
        <v>2245302607369</v>
      </c>
    </row>
    <row r="433" spans="1:14" ht="16.2" customHeight="1">
      <c r="A433" s="33" t="s">
        <v>2090</v>
      </c>
      <c r="B433" s="34"/>
      <c r="C433" s="33" t="s">
        <v>1324</v>
      </c>
      <c r="D433" s="35" t="s">
        <v>997</v>
      </c>
      <c r="E433" s="35" t="s">
        <v>1014</v>
      </c>
      <c r="F433" s="26">
        <v>3</v>
      </c>
      <c r="G433" s="43" t="s">
        <v>1013</v>
      </c>
      <c r="H433" s="35" t="s">
        <v>1805</v>
      </c>
      <c r="I433" s="23">
        <v>224345</v>
      </c>
      <c r="J433" s="23">
        <v>2606993</v>
      </c>
      <c r="K433" s="38">
        <v>120.748678</v>
      </c>
      <c r="L433" s="38">
        <v>23.566092999999999</v>
      </c>
      <c r="N433" t="str">
        <f>ROUND(表格3[[#This Row],[TWD97_X
]],0)&amp;ROUND(表格3[[#This Row],[TWD97_Y
]],0)</f>
        <v>2243452606993</v>
      </c>
    </row>
    <row r="434" spans="1:14" ht="16.2" customHeight="1">
      <c r="A434" s="33" t="s">
        <v>2090</v>
      </c>
      <c r="B434" s="34"/>
      <c r="C434" s="33" t="s">
        <v>1324</v>
      </c>
      <c r="D434" s="35" t="s">
        <v>997</v>
      </c>
      <c r="E434" s="35" t="s">
        <v>1014</v>
      </c>
      <c r="F434" s="26">
        <v>4</v>
      </c>
      <c r="G434" s="43" t="s">
        <v>1013</v>
      </c>
      <c r="H434" s="35" t="s">
        <v>1806</v>
      </c>
      <c r="I434" s="23">
        <v>224497</v>
      </c>
      <c r="J434" s="23">
        <v>2606831</v>
      </c>
      <c r="K434" s="38">
        <v>120.750169</v>
      </c>
      <c r="L434" s="38">
        <v>23.564632</v>
      </c>
      <c r="N434" t="str">
        <f>ROUND(表格3[[#This Row],[TWD97_X
]],0)&amp;ROUND(表格3[[#This Row],[TWD97_Y
]],0)</f>
        <v>2244972606831</v>
      </c>
    </row>
    <row r="435" spans="1:14" ht="16.2" customHeight="1">
      <c r="A435" s="33" t="s">
        <v>2090</v>
      </c>
      <c r="B435" s="34"/>
      <c r="C435" s="33" t="s">
        <v>1324</v>
      </c>
      <c r="D435" s="35" t="s">
        <v>997</v>
      </c>
      <c r="E435" s="35" t="s">
        <v>1014</v>
      </c>
      <c r="F435" s="26">
        <v>5</v>
      </c>
      <c r="G435" s="43" t="s">
        <v>1013</v>
      </c>
      <c r="H435" s="35" t="s">
        <v>1807</v>
      </c>
      <c r="I435" s="23">
        <v>224722</v>
      </c>
      <c r="J435" s="23">
        <v>2606830</v>
      </c>
      <c r="K435" s="38">
        <v>120.752374</v>
      </c>
      <c r="L435" s="38">
        <v>23.564627000000002</v>
      </c>
      <c r="N435" t="str">
        <f>ROUND(表格3[[#This Row],[TWD97_X
]],0)&amp;ROUND(表格3[[#This Row],[TWD97_Y
]],0)</f>
        <v>2247222606830</v>
      </c>
    </row>
    <row r="436" spans="1:14" ht="16.2" customHeight="1">
      <c r="A436" s="33" t="s">
        <v>2090</v>
      </c>
      <c r="B436" s="34"/>
      <c r="C436" s="33" t="s">
        <v>1324</v>
      </c>
      <c r="D436" s="35" t="s">
        <v>997</v>
      </c>
      <c r="E436" s="35" t="s">
        <v>1014</v>
      </c>
      <c r="F436" s="26">
        <v>6</v>
      </c>
      <c r="G436" s="43" t="s">
        <v>1013</v>
      </c>
      <c r="H436" s="35" t="s">
        <v>1808</v>
      </c>
      <c r="I436" s="23">
        <v>224951</v>
      </c>
      <c r="J436" s="23">
        <v>2606813</v>
      </c>
      <c r="K436" s="38">
        <v>120.754617</v>
      </c>
      <c r="L436" s="38">
        <v>23.564477</v>
      </c>
      <c r="N436" t="str">
        <f>ROUND(表格3[[#This Row],[TWD97_X
]],0)&amp;ROUND(表格3[[#This Row],[TWD97_Y
]],0)</f>
        <v>2249512606813</v>
      </c>
    </row>
    <row r="437" spans="1:14" ht="16.2" customHeight="1">
      <c r="A437" s="33" t="s">
        <v>2090</v>
      </c>
      <c r="B437" s="34"/>
      <c r="C437" s="33" t="s">
        <v>1324</v>
      </c>
      <c r="D437" s="35" t="s">
        <v>997</v>
      </c>
      <c r="E437" s="35" t="s">
        <v>1017</v>
      </c>
      <c r="F437" s="26">
        <v>1</v>
      </c>
      <c r="G437" s="43" t="s">
        <v>1016</v>
      </c>
      <c r="H437" s="35" t="s">
        <v>3766</v>
      </c>
      <c r="I437" s="23">
        <v>221171</v>
      </c>
      <c r="J437" s="23">
        <v>2611685</v>
      </c>
      <c r="K437" s="38">
        <v>120.717494</v>
      </c>
      <c r="L437" s="38">
        <v>23.608408000000001</v>
      </c>
      <c r="N437" t="str">
        <f>ROUND(表格3[[#This Row],[TWD97_X
]],0)&amp;ROUND(表格3[[#This Row],[TWD97_Y
]],0)</f>
        <v>2211712611685</v>
      </c>
    </row>
    <row r="438" spans="1:14" ht="16.2" customHeight="1">
      <c r="A438" s="33" t="s">
        <v>2090</v>
      </c>
      <c r="B438" s="34"/>
      <c r="C438" s="33" t="s">
        <v>1324</v>
      </c>
      <c r="D438" s="35" t="s">
        <v>997</v>
      </c>
      <c r="E438" s="35" t="s">
        <v>1017</v>
      </c>
      <c r="F438" s="26">
        <v>2</v>
      </c>
      <c r="G438" s="43" t="s">
        <v>1016</v>
      </c>
      <c r="H438" s="35" t="s">
        <v>1809</v>
      </c>
      <c r="I438" s="23">
        <v>221355</v>
      </c>
      <c r="J438" s="23">
        <v>2611794</v>
      </c>
      <c r="K438" s="38">
        <v>120.719295</v>
      </c>
      <c r="L438" s="38">
        <v>23.609396</v>
      </c>
      <c r="N438" t="str">
        <f>ROUND(表格3[[#This Row],[TWD97_X
]],0)&amp;ROUND(表格3[[#This Row],[TWD97_Y
]],0)</f>
        <v>2213552611794</v>
      </c>
    </row>
    <row r="439" spans="1:14" ht="16.2" customHeight="1">
      <c r="A439" s="33" t="s">
        <v>2090</v>
      </c>
      <c r="B439" s="34"/>
      <c r="C439" s="33" t="s">
        <v>1324</v>
      </c>
      <c r="D439" s="35" t="s">
        <v>997</v>
      </c>
      <c r="E439" s="35" t="s">
        <v>1017</v>
      </c>
      <c r="F439" s="26">
        <v>3</v>
      </c>
      <c r="G439" s="43" t="s">
        <v>1016</v>
      </c>
      <c r="H439" s="35" t="s">
        <v>1810</v>
      </c>
      <c r="I439" s="23">
        <v>221515</v>
      </c>
      <c r="J439" s="23">
        <v>2611665</v>
      </c>
      <c r="K439" s="38">
        <v>120.720865</v>
      </c>
      <c r="L439" s="38">
        <v>23.608233999999999</v>
      </c>
      <c r="N439" t="str">
        <f>ROUND(表格3[[#This Row],[TWD97_X
]],0)&amp;ROUND(表格3[[#This Row],[TWD97_Y
]],0)</f>
        <v>2215152611665</v>
      </c>
    </row>
    <row r="440" spans="1:14" ht="16.2" customHeight="1">
      <c r="A440" s="33" t="s">
        <v>2090</v>
      </c>
      <c r="B440" s="34"/>
      <c r="C440" s="33" t="s">
        <v>1324</v>
      </c>
      <c r="D440" s="35" t="s">
        <v>997</v>
      </c>
      <c r="E440" s="35" t="s">
        <v>1017</v>
      </c>
      <c r="F440" s="26">
        <v>4</v>
      </c>
      <c r="G440" s="43" t="s">
        <v>1016</v>
      </c>
      <c r="H440" s="35" t="s">
        <v>1811</v>
      </c>
      <c r="I440" s="23">
        <v>221022</v>
      </c>
      <c r="J440" s="23">
        <v>2611814</v>
      </c>
      <c r="K440" s="38">
        <v>120.716031</v>
      </c>
      <c r="L440" s="38">
        <v>23.609570000000001</v>
      </c>
      <c r="N440" t="str">
        <f>ROUND(表格3[[#This Row],[TWD97_X
]],0)&amp;ROUND(表格3[[#This Row],[TWD97_Y
]],0)</f>
        <v>2210222611814</v>
      </c>
    </row>
    <row r="441" spans="1:14" ht="16.2" customHeight="1">
      <c r="A441" s="33" t="s">
        <v>2090</v>
      </c>
      <c r="B441" s="34"/>
      <c r="C441" s="33" t="s">
        <v>1324</v>
      </c>
      <c r="D441" s="35" t="s">
        <v>997</v>
      </c>
      <c r="E441" s="35" t="s">
        <v>1017</v>
      </c>
      <c r="F441" s="26">
        <v>5</v>
      </c>
      <c r="G441" s="43" t="s">
        <v>1016</v>
      </c>
      <c r="H441" s="35" t="s">
        <v>1812</v>
      </c>
      <c r="I441" s="23">
        <v>221193</v>
      </c>
      <c r="J441" s="23">
        <v>2611936</v>
      </c>
      <c r="K441" s="38">
        <v>120.717705</v>
      </c>
      <c r="L441" s="38">
        <v>23.610675000000001</v>
      </c>
      <c r="N441" t="str">
        <f>ROUND(表格3[[#This Row],[TWD97_X
]],0)&amp;ROUND(表格3[[#This Row],[TWD97_Y
]],0)</f>
        <v>2211932611936</v>
      </c>
    </row>
    <row r="442" spans="1:14" ht="16.2" customHeight="1">
      <c r="A442" s="33" t="s">
        <v>2090</v>
      </c>
      <c r="B442" s="34"/>
      <c r="C442" s="33" t="s">
        <v>1324</v>
      </c>
      <c r="D442" s="35" t="s">
        <v>997</v>
      </c>
      <c r="E442" s="35" t="s">
        <v>1017</v>
      </c>
      <c r="F442" s="26">
        <v>6</v>
      </c>
      <c r="G442" s="43" t="s">
        <v>1016</v>
      </c>
      <c r="H442" s="35" t="s">
        <v>1813</v>
      </c>
      <c r="I442" s="23">
        <v>221339</v>
      </c>
      <c r="J442" s="23">
        <v>2612085</v>
      </c>
      <c r="K442" s="38">
        <v>120.719133</v>
      </c>
      <c r="L442" s="38">
        <v>23.612023000000001</v>
      </c>
      <c r="N442" t="str">
        <f>ROUND(表格3[[#This Row],[TWD97_X
]],0)&amp;ROUND(表格3[[#This Row],[TWD97_Y
]],0)</f>
        <v>2213392612085</v>
      </c>
    </row>
    <row r="443" spans="1:14" ht="16.2" customHeight="1">
      <c r="A443" s="33" t="s">
        <v>2090</v>
      </c>
      <c r="B443" s="34"/>
      <c r="C443" s="33" t="s">
        <v>1324</v>
      </c>
      <c r="D443" s="35" t="s">
        <v>997</v>
      </c>
      <c r="E443" s="35" t="s">
        <v>1020</v>
      </c>
      <c r="F443" s="26">
        <v>1</v>
      </c>
      <c r="G443" s="43" t="s">
        <v>1019</v>
      </c>
      <c r="H443" s="35" t="s">
        <v>3767</v>
      </c>
      <c r="I443" s="23">
        <v>228727</v>
      </c>
      <c r="J443" s="23">
        <v>2596360</v>
      </c>
      <c r="K443" s="38">
        <v>120.79175600000001</v>
      </c>
      <c r="L443" s="38">
        <v>23.470139</v>
      </c>
      <c r="N443" t="str">
        <f>ROUND(表格3[[#This Row],[TWD97_X
]],0)&amp;ROUND(表格3[[#This Row],[TWD97_Y
]],0)</f>
        <v>2287272596360</v>
      </c>
    </row>
    <row r="444" spans="1:14" ht="16.2" customHeight="1">
      <c r="A444" s="33" t="s">
        <v>2090</v>
      </c>
      <c r="B444" s="34"/>
      <c r="C444" s="33" t="s">
        <v>1324</v>
      </c>
      <c r="D444" s="35" t="s">
        <v>997</v>
      </c>
      <c r="E444" s="35" t="s">
        <v>1020</v>
      </c>
      <c r="F444" s="26">
        <v>2</v>
      </c>
      <c r="G444" s="43" t="s">
        <v>1019</v>
      </c>
      <c r="H444" s="35" t="s">
        <v>1814</v>
      </c>
      <c r="I444" s="23">
        <v>228489</v>
      </c>
      <c r="J444" s="23">
        <v>2596377</v>
      </c>
      <c r="K444" s="38">
        <v>120.78942499999999</v>
      </c>
      <c r="L444" s="38">
        <v>23.470289999999999</v>
      </c>
      <c r="N444" t="str">
        <f>ROUND(表格3[[#This Row],[TWD97_X
]],0)&amp;ROUND(表格3[[#This Row],[TWD97_Y
]],0)</f>
        <v>2284892596377</v>
      </c>
    </row>
    <row r="445" spans="1:14" ht="16.2" customHeight="1">
      <c r="A445" s="33" t="s">
        <v>2090</v>
      </c>
      <c r="B445" s="34"/>
      <c r="C445" s="33" t="s">
        <v>1324</v>
      </c>
      <c r="D445" s="35" t="s">
        <v>997</v>
      </c>
      <c r="E445" s="35" t="s">
        <v>1020</v>
      </c>
      <c r="F445" s="26">
        <v>3</v>
      </c>
      <c r="G445" s="43" t="s">
        <v>1019</v>
      </c>
      <c r="H445" s="35" t="s">
        <v>1815</v>
      </c>
      <c r="I445" s="23">
        <v>228420</v>
      </c>
      <c r="J445" s="23">
        <v>2596170</v>
      </c>
      <c r="K445" s="38">
        <v>120.788753</v>
      </c>
      <c r="L445" s="38">
        <v>23.468419999999998</v>
      </c>
      <c r="N445" t="str">
        <f>ROUND(表格3[[#This Row],[TWD97_X
]],0)&amp;ROUND(表格3[[#This Row],[TWD97_Y
]],0)</f>
        <v>2284202596170</v>
      </c>
    </row>
    <row r="446" spans="1:14" ht="16.2" customHeight="1">
      <c r="A446" s="33" t="s">
        <v>2090</v>
      </c>
      <c r="B446" s="34"/>
      <c r="C446" s="33" t="s">
        <v>1324</v>
      </c>
      <c r="D446" s="35" t="s">
        <v>997</v>
      </c>
      <c r="E446" s="35" t="s">
        <v>1020</v>
      </c>
      <c r="F446" s="26">
        <v>4</v>
      </c>
      <c r="G446" s="43" t="s">
        <v>1019</v>
      </c>
      <c r="H446" s="35" t="s">
        <v>1816</v>
      </c>
      <c r="I446" s="23">
        <v>228646</v>
      </c>
      <c r="J446" s="23">
        <v>2596188</v>
      </c>
      <c r="K446" s="38">
        <v>120.790965</v>
      </c>
      <c r="L446" s="38">
        <v>23.468585000000001</v>
      </c>
      <c r="N446" t="str">
        <f>ROUND(表格3[[#This Row],[TWD97_X
]],0)&amp;ROUND(表格3[[#This Row],[TWD97_Y
]],0)</f>
        <v>2286462596188</v>
      </c>
    </row>
    <row r="447" spans="1:14" ht="16.2" customHeight="1">
      <c r="A447" s="33" t="s">
        <v>2090</v>
      </c>
      <c r="B447" s="34"/>
      <c r="C447" s="33" t="s">
        <v>1324</v>
      </c>
      <c r="D447" s="35" t="s">
        <v>997</v>
      </c>
      <c r="E447" s="35" t="s">
        <v>1020</v>
      </c>
      <c r="F447" s="26">
        <v>5</v>
      </c>
      <c r="G447" s="43" t="s">
        <v>1019</v>
      </c>
      <c r="H447" s="35" t="s">
        <v>1817</v>
      </c>
      <c r="I447" s="23">
        <v>228931</v>
      </c>
      <c r="J447" s="23">
        <v>2596434</v>
      </c>
      <c r="K447" s="38">
        <v>120.793751</v>
      </c>
      <c r="L447" s="38">
        <v>23.47081</v>
      </c>
      <c r="N447" t="str">
        <f>ROUND(表格3[[#This Row],[TWD97_X
]],0)&amp;ROUND(表格3[[#This Row],[TWD97_Y
]],0)</f>
        <v>2289312596434</v>
      </c>
    </row>
    <row r="448" spans="1:14" ht="16.2" customHeight="1">
      <c r="A448" s="33" t="s">
        <v>2090</v>
      </c>
      <c r="B448" s="34"/>
      <c r="C448" s="33" t="s">
        <v>1324</v>
      </c>
      <c r="D448" s="35" t="s">
        <v>997</v>
      </c>
      <c r="E448" s="35" t="s">
        <v>1020</v>
      </c>
      <c r="F448" s="26">
        <v>6</v>
      </c>
      <c r="G448" s="43" t="s">
        <v>1019</v>
      </c>
      <c r="H448" s="35" t="s">
        <v>1818</v>
      </c>
      <c r="I448" s="23">
        <v>228984</v>
      </c>
      <c r="J448" s="23">
        <v>2596647</v>
      </c>
      <c r="K448" s="38">
        <v>120.794267</v>
      </c>
      <c r="L448" s="38">
        <v>23.472733999999999</v>
      </c>
      <c r="N448" t="str">
        <f>ROUND(表格3[[#This Row],[TWD97_X
]],0)&amp;ROUND(表格3[[#This Row],[TWD97_Y
]],0)</f>
        <v>2289842596647</v>
      </c>
    </row>
    <row r="449" spans="1:14" ht="16.2" customHeight="1">
      <c r="A449" s="33" t="s">
        <v>2090</v>
      </c>
      <c r="B449" s="34"/>
      <c r="C449" s="33" t="s">
        <v>1324</v>
      </c>
      <c r="D449" s="35" t="s">
        <v>997</v>
      </c>
      <c r="E449" s="35" t="s">
        <v>1024</v>
      </c>
      <c r="F449" s="26">
        <v>1</v>
      </c>
      <c r="G449" s="43" t="s">
        <v>1023</v>
      </c>
      <c r="H449" s="35" t="s">
        <v>3768</v>
      </c>
      <c r="I449" s="23">
        <v>221338</v>
      </c>
      <c r="J449" s="23">
        <v>2592467</v>
      </c>
      <c r="K449" s="38">
        <v>120.719498</v>
      </c>
      <c r="L449" s="38">
        <v>23.434871999999999</v>
      </c>
      <c r="N449" t="str">
        <f>ROUND(表格3[[#This Row],[TWD97_X
]],0)&amp;ROUND(表格3[[#This Row],[TWD97_Y
]],0)</f>
        <v>2213382592467</v>
      </c>
    </row>
    <row r="450" spans="1:14" ht="16.2" customHeight="1">
      <c r="A450" s="33" t="s">
        <v>2090</v>
      </c>
      <c r="B450" s="34"/>
      <c r="C450" s="33" t="s">
        <v>1324</v>
      </c>
      <c r="D450" s="35" t="s">
        <v>997</v>
      </c>
      <c r="E450" s="35" t="s">
        <v>1024</v>
      </c>
      <c r="F450" s="26">
        <v>2</v>
      </c>
      <c r="G450" s="43" t="s">
        <v>1023</v>
      </c>
      <c r="H450" s="35" t="s">
        <v>1819</v>
      </c>
      <c r="I450" s="23">
        <v>221510</v>
      </c>
      <c r="J450" s="23">
        <v>2592610</v>
      </c>
      <c r="K450" s="38">
        <v>120.72117900000001</v>
      </c>
      <c r="L450" s="38">
        <v>23.436166</v>
      </c>
      <c r="N450" t="str">
        <f>ROUND(表格3[[#This Row],[TWD97_X
]],0)&amp;ROUND(表格3[[#This Row],[TWD97_Y
]],0)</f>
        <v>2215102592610</v>
      </c>
    </row>
    <row r="451" spans="1:14" ht="16.2" customHeight="1">
      <c r="A451" s="33" t="s">
        <v>2090</v>
      </c>
      <c r="B451" s="34"/>
      <c r="C451" s="33" t="s">
        <v>1324</v>
      </c>
      <c r="D451" s="35" t="s">
        <v>997</v>
      </c>
      <c r="E451" s="35" t="s">
        <v>1024</v>
      </c>
      <c r="F451" s="26">
        <v>3</v>
      </c>
      <c r="G451" s="43" t="s">
        <v>1023</v>
      </c>
      <c r="H451" s="35" t="s">
        <v>1820</v>
      </c>
      <c r="I451" s="23">
        <v>221655</v>
      </c>
      <c r="J451" s="23">
        <v>2592798</v>
      </c>
      <c r="K451" s="38">
        <v>120.722594</v>
      </c>
      <c r="L451" s="38">
        <v>23.437866</v>
      </c>
      <c r="N451" t="str">
        <f>ROUND(表格3[[#This Row],[TWD97_X
]],0)&amp;ROUND(表格3[[#This Row],[TWD97_Y
]],0)</f>
        <v>2216552592798</v>
      </c>
    </row>
    <row r="452" spans="1:14" ht="16.2" customHeight="1">
      <c r="A452" s="33" t="s">
        <v>2090</v>
      </c>
      <c r="B452" s="34"/>
      <c r="C452" s="33" t="s">
        <v>1324</v>
      </c>
      <c r="D452" s="35" t="s">
        <v>997</v>
      </c>
      <c r="E452" s="35" t="s">
        <v>1024</v>
      </c>
      <c r="F452" s="26">
        <v>4</v>
      </c>
      <c r="G452" s="43" t="s">
        <v>1023</v>
      </c>
      <c r="H452" s="35" t="s">
        <v>1821</v>
      </c>
      <c r="I452" s="23">
        <v>221655</v>
      </c>
      <c r="J452" s="23">
        <v>2592303</v>
      </c>
      <c r="K452" s="38">
        <v>120.722604</v>
      </c>
      <c r="L452" s="38">
        <v>23.433396999999999</v>
      </c>
      <c r="N452" t="str">
        <f>ROUND(表格3[[#This Row],[TWD97_X
]],0)&amp;ROUND(表格3[[#This Row],[TWD97_Y
]],0)</f>
        <v>2216552592303</v>
      </c>
    </row>
    <row r="453" spans="1:14" ht="16.2" customHeight="1">
      <c r="A453" s="33" t="s">
        <v>2090</v>
      </c>
      <c r="B453" s="34"/>
      <c r="C453" s="33" t="s">
        <v>1324</v>
      </c>
      <c r="D453" s="35" t="s">
        <v>997</v>
      </c>
      <c r="E453" s="35" t="s">
        <v>1024</v>
      </c>
      <c r="F453" s="26">
        <v>5</v>
      </c>
      <c r="G453" s="43" t="s">
        <v>1023</v>
      </c>
      <c r="H453" s="35" t="s">
        <v>1822</v>
      </c>
      <c r="I453" s="23">
        <v>220932</v>
      </c>
      <c r="J453" s="23">
        <v>2592229</v>
      </c>
      <c r="K453" s="38">
        <v>120.71553</v>
      </c>
      <c r="L453" s="38">
        <v>23.432715999999999</v>
      </c>
      <c r="N453" t="str">
        <f>ROUND(表格3[[#This Row],[TWD97_X
]],0)&amp;ROUND(表格3[[#This Row],[TWD97_Y
]],0)</f>
        <v>2209322592229</v>
      </c>
    </row>
    <row r="454" spans="1:14" ht="16.2" customHeight="1">
      <c r="A454" s="33" t="s">
        <v>2090</v>
      </c>
      <c r="B454" s="34"/>
      <c r="C454" s="33" t="s">
        <v>1324</v>
      </c>
      <c r="D454" s="35" t="s">
        <v>997</v>
      </c>
      <c r="E454" s="35" t="s">
        <v>1024</v>
      </c>
      <c r="F454" s="26">
        <v>6</v>
      </c>
      <c r="G454" s="43" t="s">
        <v>1023</v>
      </c>
      <c r="H454" s="35" t="s">
        <v>1823</v>
      </c>
      <c r="I454" s="23">
        <v>220932</v>
      </c>
      <c r="J454" s="23">
        <v>2591998</v>
      </c>
      <c r="K454" s="38">
        <v>120.71553400000001</v>
      </c>
      <c r="L454" s="38">
        <v>23.430630000000001</v>
      </c>
      <c r="N454" t="str">
        <f>ROUND(表格3[[#This Row],[TWD97_X
]],0)&amp;ROUND(表格3[[#This Row],[TWD97_Y
]],0)</f>
        <v>2209322591998</v>
      </c>
    </row>
    <row r="455" spans="1:14" ht="16.2" customHeight="1">
      <c r="A455" s="33" t="s">
        <v>2090</v>
      </c>
      <c r="B455" s="34"/>
      <c r="C455" s="33" t="s">
        <v>1324</v>
      </c>
      <c r="D455" s="35" t="s">
        <v>997</v>
      </c>
      <c r="E455" s="35" t="s">
        <v>1033</v>
      </c>
      <c r="F455" s="26">
        <v>1</v>
      </c>
      <c r="G455" s="43" t="s">
        <v>1032</v>
      </c>
      <c r="H455" s="35" t="s">
        <v>3769</v>
      </c>
      <c r="I455" s="23">
        <v>218920</v>
      </c>
      <c r="J455" s="23">
        <v>2587558</v>
      </c>
      <c r="K455" s="38">
        <v>120.695936</v>
      </c>
      <c r="L455" s="38">
        <v>23.390498999999998</v>
      </c>
      <c r="N455" t="str">
        <f>ROUND(表格3[[#This Row],[TWD97_X
]],0)&amp;ROUND(表格3[[#This Row],[TWD97_Y
]],0)</f>
        <v>2189202587558</v>
      </c>
    </row>
    <row r="456" spans="1:14" ht="16.2" customHeight="1">
      <c r="A456" s="33" t="s">
        <v>2090</v>
      </c>
      <c r="B456" s="34"/>
      <c r="C456" s="33" t="s">
        <v>1324</v>
      </c>
      <c r="D456" s="35" t="s">
        <v>997</v>
      </c>
      <c r="E456" s="35" t="s">
        <v>1033</v>
      </c>
      <c r="F456" s="26">
        <v>2</v>
      </c>
      <c r="G456" s="43" t="s">
        <v>1032</v>
      </c>
      <c r="H456" s="35" t="s">
        <v>1824</v>
      </c>
      <c r="I456" s="23">
        <v>218833</v>
      </c>
      <c r="J456" s="23">
        <v>2587358</v>
      </c>
      <c r="K456" s="38">
        <v>120.695089</v>
      </c>
      <c r="L456" s="38">
        <v>23.388691000000001</v>
      </c>
      <c r="N456" t="str">
        <f>ROUND(表格3[[#This Row],[TWD97_X
]],0)&amp;ROUND(表格3[[#This Row],[TWD97_Y
]],0)</f>
        <v>2188332587358</v>
      </c>
    </row>
    <row r="457" spans="1:14" ht="16.2" customHeight="1">
      <c r="A457" s="33" t="s">
        <v>2090</v>
      </c>
      <c r="B457" s="34"/>
      <c r="C457" s="33" t="s">
        <v>1324</v>
      </c>
      <c r="D457" s="35" t="s">
        <v>997</v>
      </c>
      <c r="E457" s="35" t="s">
        <v>1033</v>
      </c>
      <c r="F457" s="26">
        <v>3</v>
      </c>
      <c r="G457" s="43" t="s">
        <v>1032</v>
      </c>
      <c r="H457" s="35" t="s">
        <v>1825</v>
      </c>
      <c r="I457" s="23">
        <v>219106</v>
      </c>
      <c r="J457" s="23">
        <v>2587673</v>
      </c>
      <c r="K457" s="38">
        <v>120.69775300000001</v>
      </c>
      <c r="L457" s="38">
        <v>23.391541</v>
      </c>
      <c r="N457" t="str">
        <f>ROUND(表格3[[#This Row],[TWD97_X
]],0)&amp;ROUND(表格3[[#This Row],[TWD97_Y
]],0)</f>
        <v>2191062587673</v>
      </c>
    </row>
    <row r="458" spans="1:14" ht="16.2" customHeight="1">
      <c r="A458" s="33" t="s">
        <v>2090</v>
      </c>
      <c r="B458" s="34"/>
      <c r="C458" s="33" t="s">
        <v>1324</v>
      </c>
      <c r="D458" s="35" t="s">
        <v>997</v>
      </c>
      <c r="E458" s="35" t="s">
        <v>1033</v>
      </c>
      <c r="F458" s="26">
        <v>4</v>
      </c>
      <c r="G458" s="43" t="s">
        <v>1032</v>
      </c>
      <c r="H458" s="35" t="s">
        <v>1826</v>
      </c>
      <c r="I458" s="23">
        <v>219149</v>
      </c>
      <c r="J458" s="23">
        <v>2587889</v>
      </c>
      <c r="K458" s="38">
        <v>120.69817</v>
      </c>
      <c r="L458" s="38">
        <v>23.393491999999998</v>
      </c>
      <c r="N458" t="str">
        <f>ROUND(表格3[[#This Row],[TWD97_X
]],0)&amp;ROUND(表格3[[#This Row],[TWD97_Y
]],0)</f>
        <v>2191492587889</v>
      </c>
    </row>
    <row r="459" spans="1:14" ht="16.2" customHeight="1">
      <c r="A459" s="33" t="s">
        <v>2090</v>
      </c>
      <c r="B459" s="34"/>
      <c r="C459" s="33" t="s">
        <v>1324</v>
      </c>
      <c r="D459" s="35" t="s">
        <v>997</v>
      </c>
      <c r="E459" s="35" t="s">
        <v>1033</v>
      </c>
      <c r="F459" s="26">
        <v>5</v>
      </c>
      <c r="G459" s="43" t="s">
        <v>1032</v>
      </c>
      <c r="H459" s="35" t="s">
        <v>1827</v>
      </c>
      <c r="I459" s="23">
        <v>219193</v>
      </c>
      <c r="J459" s="23">
        <v>2588111</v>
      </c>
      <c r="K459" s="38">
        <v>120.69859599999999</v>
      </c>
      <c r="L459" s="38">
        <v>23.395498</v>
      </c>
      <c r="N459" t="str">
        <f>ROUND(表格3[[#This Row],[TWD97_X
]],0)&amp;ROUND(表格3[[#This Row],[TWD97_Y
]],0)</f>
        <v>2191932588111</v>
      </c>
    </row>
    <row r="460" spans="1:14" ht="16.2" customHeight="1">
      <c r="A460" s="33" t="s">
        <v>2090</v>
      </c>
      <c r="B460" s="34"/>
      <c r="C460" s="33" t="s">
        <v>1324</v>
      </c>
      <c r="D460" s="35" t="s">
        <v>997</v>
      </c>
      <c r="E460" s="35" t="s">
        <v>1033</v>
      </c>
      <c r="F460" s="26">
        <v>6</v>
      </c>
      <c r="G460" s="43" t="s">
        <v>1032</v>
      </c>
      <c r="H460" s="35" t="s">
        <v>1828</v>
      </c>
      <c r="I460" s="23">
        <v>219112</v>
      </c>
      <c r="J460" s="23">
        <v>2588371</v>
      </c>
      <c r="K460" s="38">
        <v>120.69779800000001</v>
      </c>
      <c r="L460" s="38">
        <v>23.397843999999999</v>
      </c>
      <c r="N460" t="str">
        <f>ROUND(表格3[[#This Row],[TWD97_X
]],0)&amp;ROUND(表格3[[#This Row],[TWD97_Y
]],0)</f>
        <v>2191122588371</v>
      </c>
    </row>
    <row r="461" spans="1:14" ht="16.2" customHeight="1">
      <c r="A461" s="33" t="s">
        <v>2090</v>
      </c>
      <c r="B461" s="34"/>
      <c r="C461" s="33" t="s">
        <v>1324</v>
      </c>
      <c r="D461" s="35" t="s">
        <v>997</v>
      </c>
      <c r="E461" s="35" t="s">
        <v>1036</v>
      </c>
      <c r="F461" s="26">
        <v>1</v>
      </c>
      <c r="G461" s="43" t="s">
        <v>1035</v>
      </c>
      <c r="H461" s="35" t="s">
        <v>3770</v>
      </c>
      <c r="I461" s="23">
        <v>209976</v>
      </c>
      <c r="J461" s="23">
        <v>2604423</v>
      </c>
      <c r="K461" s="38">
        <v>120.607986</v>
      </c>
      <c r="L461" s="38">
        <v>23.542594999999999</v>
      </c>
      <c r="N461" t="str">
        <f>ROUND(表格3[[#This Row],[TWD97_X
]],0)&amp;ROUND(表格3[[#This Row],[TWD97_Y
]],0)</f>
        <v>2099762604423</v>
      </c>
    </row>
    <row r="462" spans="1:14" ht="16.2" customHeight="1">
      <c r="A462" s="33" t="s">
        <v>2090</v>
      </c>
      <c r="B462" s="34"/>
      <c r="C462" s="33" t="s">
        <v>1324</v>
      </c>
      <c r="D462" s="35" t="s">
        <v>997</v>
      </c>
      <c r="E462" s="35" t="s">
        <v>1036</v>
      </c>
      <c r="F462" s="26">
        <v>2</v>
      </c>
      <c r="G462" s="43" t="s">
        <v>1035</v>
      </c>
      <c r="H462" s="35" t="s">
        <v>1829</v>
      </c>
      <c r="I462" s="23">
        <v>209855</v>
      </c>
      <c r="J462" s="23">
        <v>2604235</v>
      </c>
      <c r="K462" s="38">
        <v>120.60680600000001</v>
      </c>
      <c r="L462" s="38">
        <v>23.540894000000002</v>
      </c>
      <c r="N462" t="str">
        <f>ROUND(表格3[[#This Row],[TWD97_X
]],0)&amp;ROUND(表格3[[#This Row],[TWD97_Y
]],0)</f>
        <v>2098552604235</v>
      </c>
    </row>
    <row r="463" spans="1:14" ht="16.2" customHeight="1">
      <c r="A463" s="33" t="s">
        <v>2090</v>
      </c>
      <c r="B463" s="34"/>
      <c r="C463" s="33" t="s">
        <v>1324</v>
      </c>
      <c r="D463" s="35" t="s">
        <v>997</v>
      </c>
      <c r="E463" s="35" t="s">
        <v>1036</v>
      </c>
      <c r="F463" s="26">
        <v>3</v>
      </c>
      <c r="G463" s="43" t="s">
        <v>1035</v>
      </c>
      <c r="H463" s="35" t="s">
        <v>1830</v>
      </c>
      <c r="I463" s="23">
        <v>209894</v>
      </c>
      <c r="J463" s="23">
        <v>2604058</v>
      </c>
      <c r="K463" s="38">
        <v>120.607193</v>
      </c>
      <c r="L463" s="38">
        <v>23.539297000000001</v>
      </c>
      <c r="N463" t="str">
        <f>ROUND(表格3[[#This Row],[TWD97_X
]],0)&amp;ROUND(表格3[[#This Row],[TWD97_Y
]],0)</f>
        <v>2098942604058</v>
      </c>
    </row>
    <row r="464" spans="1:14" ht="16.2" customHeight="1">
      <c r="A464" s="33" t="s">
        <v>2090</v>
      </c>
      <c r="B464" s="34"/>
      <c r="C464" s="33" t="s">
        <v>1324</v>
      </c>
      <c r="D464" s="35" t="s">
        <v>997</v>
      </c>
      <c r="E464" s="35" t="s">
        <v>1036</v>
      </c>
      <c r="F464" s="26">
        <v>4</v>
      </c>
      <c r="G464" s="43" t="s">
        <v>1035</v>
      </c>
      <c r="H464" s="35" t="s">
        <v>1831</v>
      </c>
      <c r="I464" s="23">
        <v>209634</v>
      </c>
      <c r="J464" s="23">
        <v>2604264</v>
      </c>
      <c r="K464" s="38">
        <v>120.604641</v>
      </c>
      <c r="L464" s="38">
        <v>23.541150999999999</v>
      </c>
      <c r="N464" t="str">
        <f>ROUND(表格3[[#This Row],[TWD97_X
]],0)&amp;ROUND(表格3[[#This Row],[TWD97_Y
]],0)</f>
        <v>2096342604264</v>
      </c>
    </row>
    <row r="465" spans="1:14" ht="16.2" customHeight="1">
      <c r="A465" s="33" t="s">
        <v>2090</v>
      </c>
      <c r="B465" s="34"/>
      <c r="C465" s="33" t="s">
        <v>1324</v>
      </c>
      <c r="D465" s="35" t="s">
        <v>997</v>
      </c>
      <c r="E465" s="35" t="s">
        <v>1036</v>
      </c>
      <c r="F465" s="26">
        <v>5</v>
      </c>
      <c r="G465" s="43" t="s">
        <v>1035</v>
      </c>
      <c r="H465" s="35" t="s">
        <v>1832</v>
      </c>
      <c r="I465" s="23">
        <v>209433</v>
      </c>
      <c r="J465" s="23">
        <v>2604381</v>
      </c>
      <c r="K465" s="38">
        <v>120.60266900000001</v>
      </c>
      <c r="L465" s="38">
        <v>23.542202</v>
      </c>
      <c r="N465" t="str">
        <f>ROUND(表格3[[#This Row],[TWD97_X
]],0)&amp;ROUND(表格3[[#This Row],[TWD97_Y
]],0)</f>
        <v>2094332604381</v>
      </c>
    </row>
    <row r="466" spans="1:14" ht="16.2" customHeight="1">
      <c r="A466" s="33" t="s">
        <v>2090</v>
      </c>
      <c r="B466" s="34"/>
      <c r="C466" s="33" t="s">
        <v>1324</v>
      </c>
      <c r="D466" s="35" t="s">
        <v>997</v>
      </c>
      <c r="E466" s="35" t="s">
        <v>1036</v>
      </c>
      <c r="F466" s="26">
        <v>6</v>
      </c>
      <c r="G466" s="43" t="s">
        <v>1035</v>
      </c>
      <c r="H466" s="35" t="s">
        <v>1833</v>
      </c>
      <c r="I466" s="23">
        <v>209266</v>
      </c>
      <c r="J466" s="23">
        <v>2604547</v>
      </c>
      <c r="K466" s="38">
        <v>120.601029</v>
      </c>
      <c r="L466" s="38">
        <v>23.543697000000002</v>
      </c>
      <c r="N466" t="str">
        <f>ROUND(表格3[[#This Row],[TWD97_X
]],0)&amp;ROUND(表格3[[#This Row],[TWD97_Y
]],0)</f>
        <v>2092662604547</v>
      </c>
    </row>
    <row r="467" spans="1:14" ht="16.2" customHeight="1">
      <c r="A467" s="33" t="s">
        <v>2090</v>
      </c>
      <c r="B467" s="34"/>
      <c r="C467" s="33" t="s">
        <v>1324</v>
      </c>
      <c r="D467" s="35" t="s">
        <v>997</v>
      </c>
      <c r="E467" s="35" t="s">
        <v>1039</v>
      </c>
      <c r="F467" s="26">
        <v>1</v>
      </c>
      <c r="G467" s="43" t="s">
        <v>1038</v>
      </c>
      <c r="H467" s="35" t="s">
        <v>3771</v>
      </c>
      <c r="I467" s="23">
        <v>215135</v>
      </c>
      <c r="J467" s="23">
        <v>2603361</v>
      </c>
      <c r="K467" s="38">
        <v>120.65854</v>
      </c>
      <c r="L467" s="38">
        <v>23.533124000000001</v>
      </c>
      <c r="N467" t="str">
        <f>ROUND(表格3[[#This Row],[TWD97_X
]],0)&amp;ROUND(表格3[[#This Row],[TWD97_Y
]],0)</f>
        <v>2151352603361</v>
      </c>
    </row>
    <row r="468" spans="1:14" ht="16.2" customHeight="1">
      <c r="A468" s="33" t="s">
        <v>2090</v>
      </c>
      <c r="B468" s="34"/>
      <c r="C468" s="33" t="s">
        <v>1324</v>
      </c>
      <c r="D468" s="35" t="s">
        <v>997</v>
      </c>
      <c r="E468" s="35" t="s">
        <v>1039</v>
      </c>
      <c r="F468" s="26">
        <v>2</v>
      </c>
      <c r="G468" s="43" t="s">
        <v>1038</v>
      </c>
      <c r="H468" s="35" t="s">
        <v>1834</v>
      </c>
      <c r="I468" s="23">
        <v>215348</v>
      </c>
      <c r="J468" s="23">
        <v>2603278</v>
      </c>
      <c r="K468" s="38">
        <v>120.660628</v>
      </c>
      <c r="L468" s="38">
        <v>23.532378999999999</v>
      </c>
      <c r="N468" t="str">
        <f>ROUND(表格3[[#This Row],[TWD97_X
]],0)&amp;ROUND(表格3[[#This Row],[TWD97_Y
]],0)</f>
        <v>2153482603278</v>
      </c>
    </row>
    <row r="469" spans="1:14" ht="16.2" customHeight="1">
      <c r="A469" s="33" t="s">
        <v>2090</v>
      </c>
      <c r="B469" s="34"/>
      <c r="C469" s="33" t="s">
        <v>1324</v>
      </c>
      <c r="D469" s="35" t="s">
        <v>997</v>
      </c>
      <c r="E469" s="35" t="s">
        <v>1039</v>
      </c>
      <c r="F469" s="26">
        <v>3</v>
      </c>
      <c r="G469" s="43" t="s">
        <v>1038</v>
      </c>
      <c r="H469" s="35" t="s">
        <v>1835</v>
      </c>
      <c r="I469" s="23">
        <v>214956</v>
      </c>
      <c r="J469" s="23">
        <v>2603544</v>
      </c>
      <c r="K469" s="38">
        <v>120.656783</v>
      </c>
      <c r="L469" s="38">
        <v>23.534773000000001</v>
      </c>
      <c r="N469" t="str">
        <f>ROUND(表格3[[#This Row],[TWD97_X
]],0)&amp;ROUND(表格3[[#This Row],[TWD97_Y
]],0)</f>
        <v>2149562603544</v>
      </c>
    </row>
    <row r="470" spans="1:14" ht="16.2" customHeight="1">
      <c r="A470" s="33" t="s">
        <v>2090</v>
      </c>
      <c r="B470" s="34"/>
      <c r="C470" s="33" t="s">
        <v>1324</v>
      </c>
      <c r="D470" s="35" t="s">
        <v>997</v>
      </c>
      <c r="E470" s="35" t="s">
        <v>1039</v>
      </c>
      <c r="F470" s="26">
        <v>4</v>
      </c>
      <c r="G470" s="43" t="s">
        <v>1038</v>
      </c>
      <c r="H470" s="35" t="s">
        <v>1836</v>
      </c>
      <c r="I470" s="23">
        <v>215565</v>
      </c>
      <c r="J470" s="23">
        <v>2603215</v>
      </c>
      <c r="K470" s="38">
        <v>120.662755</v>
      </c>
      <c r="L470" s="38">
        <v>23.531815000000002</v>
      </c>
      <c r="N470" t="str">
        <f>ROUND(表格3[[#This Row],[TWD97_X
]],0)&amp;ROUND(表格3[[#This Row],[TWD97_Y
]],0)</f>
        <v>2155652603215</v>
      </c>
    </row>
    <row r="471" spans="1:14" ht="16.2" customHeight="1">
      <c r="A471" s="33" t="s">
        <v>2090</v>
      </c>
      <c r="B471" s="34"/>
      <c r="C471" s="33" t="s">
        <v>1324</v>
      </c>
      <c r="D471" s="35" t="s">
        <v>997</v>
      </c>
      <c r="E471" s="35" t="s">
        <v>1039</v>
      </c>
      <c r="F471" s="26">
        <v>5</v>
      </c>
      <c r="G471" s="43" t="s">
        <v>1038</v>
      </c>
      <c r="H471" s="35" t="s">
        <v>1837</v>
      </c>
      <c r="I471" s="23">
        <v>215786</v>
      </c>
      <c r="J471" s="23">
        <v>2603185</v>
      </c>
      <c r="K471" s="38">
        <v>120.66492</v>
      </c>
      <c r="L471" s="38">
        <v>23.531548999999998</v>
      </c>
      <c r="N471" t="str">
        <f>ROUND(表格3[[#This Row],[TWD97_X
]],0)&amp;ROUND(表格3[[#This Row],[TWD97_Y
]],0)</f>
        <v>2157862603185</v>
      </c>
    </row>
    <row r="472" spans="1:14" ht="16.2" customHeight="1">
      <c r="A472" s="33" t="s">
        <v>2090</v>
      </c>
      <c r="B472" s="34"/>
      <c r="C472" s="33" t="s">
        <v>1324</v>
      </c>
      <c r="D472" s="35" t="s">
        <v>997</v>
      </c>
      <c r="E472" s="35" t="s">
        <v>1039</v>
      </c>
      <c r="F472" s="26">
        <v>6</v>
      </c>
      <c r="G472" s="43" t="s">
        <v>1038</v>
      </c>
      <c r="H472" s="35" t="s">
        <v>1838</v>
      </c>
      <c r="I472" s="23">
        <v>215279</v>
      </c>
      <c r="J472" s="23">
        <v>2603065</v>
      </c>
      <c r="K472" s="38">
        <v>120.65995700000001</v>
      </c>
      <c r="L472" s="38">
        <v>23.530453999999999</v>
      </c>
      <c r="N472" t="str">
        <f>ROUND(表格3[[#This Row],[TWD97_X
]],0)&amp;ROUND(表格3[[#This Row],[TWD97_Y
]],0)</f>
        <v>2152792603065</v>
      </c>
    </row>
    <row r="473" spans="1:14" ht="16.2" customHeight="1">
      <c r="A473" s="33" t="s">
        <v>2090</v>
      </c>
      <c r="B473" s="34"/>
      <c r="C473" s="33" t="s">
        <v>1324</v>
      </c>
      <c r="D473" s="35" t="s">
        <v>997</v>
      </c>
      <c r="E473" s="35" t="s">
        <v>1042</v>
      </c>
      <c r="F473" s="26">
        <v>1</v>
      </c>
      <c r="G473" s="43" t="s">
        <v>1041</v>
      </c>
      <c r="H473" s="35" t="s">
        <v>3772</v>
      </c>
      <c r="I473" s="23">
        <v>215897</v>
      </c>
      <c r="J473" s="23">
        <v>2607268</v>
      </c>
      <c r="K473" s="38">
        <v>120.665914</v>
      </c>
      <c r="L473" s="38">
        <v>23.56842</v>
      </c>
      <c r="N473" t="str">
        <f>ROUND(表格3[[#This Row],[TWD97_X
]],0)&amp;ROUND(表格3[[#This Row],[TWD97_Y
]],0)</f>
        <v>2158972607268</v>
      </c>
    </row>
    <row r="474" spans="1:14" ht="16.2" customHeight="1">
      <c r="A474" s="33" t="s">
        <v>2090</v>
      </c>
      <c r="B474" s="34"/>
      <c r="C474" s="33" t="s">
        <v>1324</v>
      </c>
      <c r="D474" s="35" t="s">
        <v>997</v>
      </c>
      <c r="E474" s="35" t="s">
        <v>1042</v>
      </c>
      <c r="F474" s="26">
        <v>2</v>
      </c>
      <c r="G474" s="43" t="s">
        <v>1041</v>
      </c>
      <c r="H474" s="35" t="s">
        <v>1839</v>
      </c>
      <c r="I474" s="23">
        <v>215952</v>
      </c>
      <c r="J474" s="23">
        <v>2607056</v>
      </c>
      <c r="K474" s="38">
        <v>120.66645699999999</v>
      </c>
      <c r="L474" s="38">
        <v>23.566507000000001</v>
      </c>
      <c r="N474" t="str">
        <f>ROUND(表格3[[#This Row],[TWD97_X
]],0)&amp;ROUND(表格3[[#This Row],[TWD97_Y
]],0)</f>
        <v>2159522607056</v>
      </c>
    </row>
    <row r="475" spans="1:14" ht="16.2" customHeight="1">
      <c r="A475" s="33" t="s">
        <v>2090</v>
      </c>
      <c r="B475" s="34"/>
      <c r="C475" s="33" t="s">
        <v>1324</v>
      </c>
      <c r="D475" s="35" t="s">
        <v>997</v>
      </c>
      <c r="E475" s="35" t="s">
        <v>1042</v>
      </c>
      <c r="F475" s="26">
        <v>3</v>
      </c>
      <c r="G475" s="43" t="s">
        <v>1041</v>
      </c>
      <c r="H475" s="35" t="s">
        <v>1840</v>
      </c>
      <c r="I475" s="23">
        <v>216108</v>
      </c>
      <c r="J475" s="23">
        <v>2606894</v>
      </c>
      <c r="K475" s="38">
        <v>120.66798900000001</v>
      </c>
      <c r="L475" s="38">
        <v>23.565048000000001</v>
      </c>
      <c r="N475" t="str">
        <f>ROUND(表格3[[#This Row],[TWD97_X
]],0)&amp;ROUND(表格3[[#This Row],[TWD97_Y
]],0)</f>
        <v>2161082606894</v>
      </c>
    </row>
    <row r="476" spans="1:14" ht="16.2" customHeight="1">
      <c r="A476" s="33" t="s">
        <v>2090</v>
      </c>
      <c r="B476" s="34"/>
      <c r="C476" s="33" t="s">
        <v>1324</v>
      </c>
      <c r="D476" s="35" t="s">
        <v>997</v>
      </c>
      <c r="E476" s="35" t="s">
        <v>1042</v>
      </c>
      <c r="F476" s="26">
        <v>4</v>
      </c>
      <c r="G476" s="43" t="s">
        <v>1041</v>
      </c>
      <c r="H476" s="35" t="s">
        <v>1841</v>
      </c>
      <c r="I476" s="23">
        <v>216340</v>
      </c>
      <c r="J476" s="23">
        <v>2606904</v>
      </c>
      <c r="K476" s="38">
        <v>120.67026199999999</v>
      </c>
      <c r="L476" s="38">
        <v>23.565142999999999</v>
      </c>
      <c r="N476" t="str">
        <f>ROUND(表格3[[#This Row],[TWD97_X
]],0)&amp;ROUND(表格3[[#This Row],[TWD97_Y
]],0)</f>
        <v>2163402606904</v>
      </c>
    </row>
    <row r="477" spans="1:14" ht="16.2" customHeight="1">
      <c r="A477" s="33" t="s">
        <v>2090</v>
      </c>
      <c r="B477" s="34"/>
      <c r="C477" s="33" t="s">
        <v>1324</v>
      </c>
      <c r="D477" s="35" t="s">
        <v>997</v>
      </c>
      <c r="E477" s="35" t="s">
        <v>1042</v>
      </c>
      <c r="F477" s="26">
        <v>5</v>
      </c>
      <c r="G477" s="43" t="s">
        <v>1041</v>
      </c>
      <c r="H477" s="35" t="s">
        <v>1842</v>
      </c>
      <c r="I477" s="23">
        <v>216547</v>
      </c>
      <c r="J477" s="23">
        <v>2606815</v>
      </c>
      <c r="K477" s="38">
        <v>120.672291</v>
      </c>
      <c r="L477" s="38">
        <v>23.564343000000001</v>
      </c>
      <c r="N477" t="str">
        <f>ROUND(表格3[[#This Row],[TWD97_X
]],0)&amp;ROUND(表格3[[#This Row],[TWD97_Y
]],0)</f>
        <v>2165472606815</v>
      </c>
    </row>
    <row r="478" spans="1:14" ht="16.2" customHeight="1">
      <c r="A478" s="33" t="s">
        <v>2090</v>
      </c>
      <c r="B478" s="34"/>
      <c r="C478" s="33" t="s">
        <v>1324</v>
      </c>
      <c r="D478" s="35" t="s">
        <v>997</v>
      </c>
      <c r="E478" s="35" t="s">
        <v>1042</v>
      </c>
      <c r="F478" s="26">
        <v>6</v>
      </c>
      <c r="G478" s="43" t="s">
        <v>1041</v>
      </c>
      <c r="H478" s="35" t="s">
        <v>1843</v>
      </c>
      <c r="I478" s="23">
        <v>215889</v>
      </c>
      <c r="J478" s="23">
        <v>2606823</v>
      </c>
      <c r="K478" s="38">
        <v>120.665845</v>
      </c>
      <c r="L478" s="38">
        <v>23.564402000000001</v>
      </c>
      <c r="N478" t="str">
        <f>ROUND(表格3[[#This Row],[TWD97_X
]],0)&amp;ROUND(表格3[[#This Row],[TWD97_Y
]],0)</f>
        <v>2158892606823</v>
      </c>
    </row>
    <row r="479" spans="1:14" ht="16.2" customHeight="1">
      <c r="A479" s="33" t="s">
        <v>2090</v>
      </c>
      <c r="B479" s="34"/>
      <c r="C479" s="33" t="s">
        <v>1324</v>
      </c>
      <c r="D479" s="35" t="s">
        <v>1046</v>
      </c>
      <c r="E479" s="44" t="s">
        <v>1048</v>
      </c>
      <c r="F479" s="26">
        <v>1</v>
      </c>
      <c r="G479" s="44" t="s">
        <v>1047</v>
      </c>
      <c r="H479" s="44" t="s">
        <v>3773</v>
      </c>
      <c r="I479" s="23">
        <v>212386</v>
      </c>
      <c r="J479" s="23">
        <v>2591530</v>
      </c>
      <c r="K479" s="38">
        <v>120.63191399999999</v>
      </c>
      <c r="L479" s="38">
        <v>23.426228999999999</v>
      </c>
      <c r="N479" t="str">
        <f>ROUND(表格3[[#This Row],[TWD97_X
]],0)&amp;ROUND(表格3[[#This Row],[TWD97_Y
]],0)</f>
        <v>2123862591530</v>
      </c>
    </row>
    <row r="480" spans="1:14" ht="16.2" customHeight="1">
      <c r="A480" s="33" t="s">
        <v>2090</v>
      </c>
      <c r="B480" s="34"/>
      <c r="C480" s="33" t="s">
        <v>1324</v>
      </c>
      <c r="D480" s="35" t="s">
        <v>1046</v>
      </c>
      <c r="E480" s="44" t="s">
        <v>1048</v>
      </c>
      <c r="F480" s="26">
        <v>2</v>
      </c>
      <c r="G480" s="44" t="s">
        <v>1047</v>
      </c>
      <c r="H480" s="44" t="s">
        <v>1844</v>
      </c>
      <c r="I480" s="23">
        <v>212715</v>
      </c>
      <c r="J480" s="23">
        <v>2591120</v>
      </c>
      <c r="K480" s="38">
        <v>120.635144</v>
      </c>
      <c r="L480" s="38">
        <v>23.422533999999999</v>
      </c>
      <c r="N480" t="str">
        <f>ROUND(表格3[[#This Row],[TWD97_X
]],0)&amp;ROUND(表格3[[#This Row],[TWD97_Y
]],0)</f>
        <v>2127152591120</v>
      </c>
    </row>
    <row r="481" spans="1:14" ht="16.2" customHeight="1">
      <c r="A481" s="33" t="s">
        <v>2090</v>
      </c>
      <c r="B481" s="34"/>
      <c r="C481" s="33" t="s">
        <v>1324</v>
      </c>
      <c r="D481" s="35" t="s">
        <v>1046</v>
      </c>
      <c r="E481" s="44" t="s">
        <v>1048</v>
      </c>
      <c r="F481" s="26">
        <v>3</v>
      </c>
      <c r="G481" s="44" t="s">
        <v>1047</v>
      </c>
      <c r="H481" s="44" t="s">
        <v>1845</v>
      </c>
      <c r="I481" s="23">
        <v>212646</v>
      </c>
      <c r="J481" s="23">
        <v>2590853</v>
      </c>
      <c r="K481" s="38">
        <v>120.63447499999999</v>
      </c>
      <c r="L481" s="38">
        <v>23.420121000000002</v>
      </c>
      <c r="N481" t="str">
        <f>ROUND(表格3[[#This Row],[TWD97_X
]],0)&amp;ROUND(表格3[[#This Row],[TWD97_Y
]],0)</f>
        <v>2126462590853</v>
      </c>
    </row>
    <row r="482" spans="1:14" ht="16.2" customHeight="1">
      <c r="A482" s="33" t="s">
        <v>2090</v>
      </c>
      <c r="B482" s="34"/>
      <c r="C482" s="33" t="s">
        <v>1324</v>
      </c>
      <c r="D482" s="35" t="s">
        <v>1046</v>
      </c>
      <c r="E482" s="44" t="s">
        <v>1048</v>
      </c>
      <c r="F482" s="26">
        <v>4</v>
      </c>
      <c r="G482" s="44" t="s">
        <v>1047</v>
      </c>
      <c r="H482" s="44" t="s">
        <v>1846</v>
      </c>
      <c r="I482" s="23">
        <v>212933</v>
      </c>
      <c r="J482" s="23">
        <v>2590477</v>
      </c>
      <c r="K482" s="38">
        <v>120.637293</v>
      </c>
      <c r="L482" s="38">
        <v>23.416733000000001</v>
      </c>
      <c r="N482" t="str">
        <f>ROUND(表格3[[#This Row],[TWD97_X
]],0)&amp;ROUND(表格3[[#This Row],[TWD97_Y
]],0)</f>
        <v>2129332590477</v>
      </c>
    </row>
    <row r="483" spans="1:14" ht="16.2" customHeight="1">
      <c r="A483" s="33" t="s">
        <v>2090</v>
      </c>
      <c r="B483" s="34"/>
      <c r="C483" s="33" t="s">
        <v>1324</v>
      </c>
      <c r="D483" s="35" t="s">
        <v>1046</v>
      </c>
      <c r="E483" s="44" t="s">
        <v>1048</v>
      </c>
      <c r="F483" s="26">
        <v>5</v>
      </c>
      <c r="G483" s="44" t="s">
        <v>1047</v>
      </c>
      <c r="H483" s="44" t="s">
        <v>1847</v>
      </c>
      <c r="I483" s="23">
        <v>213288</v>
      </c>
      <c r="J483" s="23">
        <v>2590216</v>
      </c>
      <c r="K483" s="38">
        <v>120.640773</v>
      </c>
      <c r="L483" s="38">
        <v>23.414383999999998</v>
      </c>
      <c r="N483" t="str">
        <f>ROUND(表格3[[#This Row],[TWD97_X
]],0)&amp;ROUND(表格3[[#This Row],[TWD97_Y
]],0)</f>
        <v>2132882590216</v>
      </c>
    </row>
    <row r="484" spans="1:14" ht="16.2" customHeight="1">
      <c r="A484" s="33" t="s">
        <v>2090</v>
      </c>
      <c r="B484" s="34"/>
      <c r="C484" s="33" t="s">
        <v>1324</v>
      </c>
      <c r="D484" s="35" t="s">
        <v>1046</v>
      </c>
      <c r="E484" s="44" t="s">
        <v>1048</v>
      </c>
      <c r="F484" s="26">
        <v>6</v>
      </c>
      <c r="G484" s="44" t="s">
        <v>1047</v>
      </c>
      <c r="H484" s="44" t="s">
        <v>1848</v>
      </c>
      <c r="I484" s="23">
        <v>213096</v>
      </c>
      <c r="J484" s="23">
        <v>2589936</v>
      </c>
      <c r="K484" s="38">
        <v>120.638901</v>
      </c>
      <c r="L484" s="38">
        <v>23.411850999999999</v>
      </c>
      <c r="N484" t="str">
        <f>ROUND(表格3[[#This Row],[TWD97_X
]],0)&amp;ROUND(表格3[[#This Row],[TWD97_Y
]],0)</f>
        <v>2130962589936</v>
      </c>
    </row>
    <row r="485" spans="1:14" ht="16.2" customHeight="1">
      <c r="A485" s="33" t="s">
        <v>2090</v>
      </c>
      <c r="B485" s="42"/>
      <c r="C485" s="33" t="s">
        <v>1324</v>
      </c>
      <c r="D485" s="35" t="s">
        <v>1046</v>
      </c>
      <c r="E485" s="44" t="s">
        <v>1051</v>
      </c>
      <c r="F485" s="26">
        <v>1</v>
      </c>
      <c r="G485" s="44" t="s">
        <v>1050</v>
      </c>
      <c r="H485" s="44" t="s">
        <v>3774</v>
      </c>
      <c r="I485" s="23">
        <v>213449</v>
      </c>
      <c r="J485" s="23">
        <v>2575570</v>
      </c>
      <c r="K485" s="38">
        <v>120.642702</v>
      </c>
      <c r="L485" s="38">
        <v>23.282132000000001</v>
      </c>
      <c r="N485" t="str">
        <f>ROUND(表格3[[#This Row],[TWD97_X
]],0)&amp;ROUND(表格3[[#This Row],[TWD97_Y
]],0)</f>
        <v>2134492575570</v>
      </c>
    </row>
    <row r="486" spans="1:14" ht="16.2" customHeight="1">
      <c r="A486" s="33" t="s">
        <v>2090</v>
      </c>
      <c r="B486" s="42"/>
      <c r="C486" s="33" t="s">
        <v>1324</v>
      </c>
      <c r="D486" s="35" t="s">
        <v>1046</v>
      </c>
      <c r="E486" s="44" t="s">
        <v>1051</v>
      </c>
      <c r="F486" s="26">
        <v>2</v>
      </c>
      <c r="G486" s="44" t="s">
        <v>1050</v>
      </c>
      <c r="H486" s="44" t="s">
        <v>1849</v>
      </c>
      <c r="I486" s="23">
        <v>213316</v>
      </c>
      <c r="J486" s="23">
        <v>2575372</v>
      </c>
      <c r="K486" s="38">
        <v>120.641407</v>
      </c>
      <c r="L486" s="38">
        <v>23.280341</v>
      </c>
      <c r="N486" t="str">
        <f>ROUND(表格3[[#This Row],[TWD97_X
]],0)&amp;ROUND(表格3[[#This Row],[TWD97_Y
]],0)</f>
        <v>2133162575372</v>
      </c>
    </row>
    <row r="487" spans="1:14" ht="16.2" customHeight="1">
      <c r="A487" s="33" t="s">
        <v>2090</v>
      </c>
      <c r="B487" s="42"/>
      <c r="C487" s="33" t="s">
        <v>1324</v>
      </c>
      <c r="D487" s="35" t="s">
        <v>1046</v>
      </c>
      <c r="E487" s="44" t="s">
        <v>1051</v>
      </c>
      <c r="F487" s="26">
        <v>3</v>
      </c>
      <c r="G487" s="44" t="s">
        <v>1050</v>
      </c>
      <c r="H487" s="44" t="s">
        <v>1850</v>
      </c>
      <c r="I487" s="23">
        <v>213312</v>
      </c>
      <c r="J487" s="23">
        <v>2575146</v>
      </c>
      <c r="K487" s="38">
        <v>120.641373</v>
      </c>
      <c r="L487" s="38">
        <v>23.278300000000002</v>
      </c>
      <c r="N487" t="str">
        <f>ROUND(表格3[[#This Row],[TWD97_X
]],0)&amp;ROUND(表格3[[#This Row],[TWD97_Y
]],0)</f>
        <v>2133122575146</v>
      </c>
    </row>
    <row r="488" spans="1:14" ht="16.2" customHeight="1">
      <c r="A488" s="33" t="s">
        <v>2090</v>
      </c>
      <c r="B488" s="42"/>
      <c r="C488" s="33" t="s">
        <v>1324</v>
      </c>
      <c r="D488" s="35" t="s">
        <v>1046</v>
      </c>
      <c r="E488" s="44" t="s">
        <v>1051</v>
      </c>
      <c r="F488" s="26">
        <v>4</v>
      </c>
      <c r="G488" s="44" t="s">
        <v>1050</v>
      </c>
      <c r="H488" s="44" t="s">
        <v>1851</v>
      </c>
      <c r="I488" s="23">
        <v>213449</v>
      </c>
      <c r="J488" s="23">
        <v>2574960</v>
      </c>
      <c r="K488" s="38">
        <v>120.642717</v>
      </c>
      <c r="L488" s="38">
        <v>23.276623000000001</v>
      </c>
      <c r="N488" t="str">
        <f>ROUND(表格3[[#This Row],[TWD97_X
]],0)&amp;ROUND(表格3[[#This Row],[TWD97_Y
]],0)</f>
        <v>2134492574960</v>
      </c>
    </row>
    <row r="489" spans="1:14" ht="16.2" customHeight="1">
      <c r="A489" s="33" t="s">
        <v>2090</v>
      </c>
      <c r="B489" s="42"/>
      <c r="C489" s="33" t="s">
        <v>1324</v>
      </c>
      <c r="D489" s="35" t="s">
        <v>1046</v>
      </c>
      <c r="E489" s="44" t="s">
        <v>1051</v>
      </c>
      <c r="F489" s="26">
        <v>5</v>
      </c>
      <c r="G489" s="44" t="s">
        <v>1050</v>
      </c>
      <c r="H489" s="44" t="s">
        <v>1852</v>
      </c>
      <c r="I489" s="23">
        <v>213285</v>
      </c>
      <c r="J489" s="23">
        <v>2574757</v>
      </c>
      <c r="K489" s="38">
        <v>120.641119</v>
      </c>
      <c r="L489" s="38">
        <v>23.274785999999999</v>
      </c>
      <c r="N489" t="str">
        <f>ROUND(表格3[[#This Row],[TWD97_X
]],0)&amp;ROUND(表格3[[#This Row],[TWD97_Y
]],0)</f>
        <v>2132852574757</v>
      </c>
    </row>
    <row r="490" spans="1:14" ht="16.2" customHeight="1">
      <c r="A490" s="33" t="s">
        <v>2090</v>
      </c>
      <c r="B490" s="42"/>
      <c r="C490" s="33" t="s">
        <v>1324</v>
      </c>
      <c r="D490" s="35" t="s">
        <v>1046</v>
      </c>
      <c r="E490" s="44" t="s">
        <v>1051</v>
      </c>
      <c r="F490" s="26">
        <v>6</v>
      </c>
      <c r="G490" s="44" t="s">
        <v>1050</v>
      </c>
      <c r="H490" s="44" t="s">
        <v>1853</v>
      </c>
      <c r="I490" s="23">
        <v>213108</v>
      </c>
      <c r="J490" s="23">
        <v>2574510</v>
      </c>
      <c r="K490" s="38">
        <v>120.63939499999999</v>
      </c>
      <c r="L490" s="38">
        <v>23.272552000000001</v>
      </c>
      <c r="N490" t="str">
        <f>ROUND(表格3[[#This Row],[TWD97_X
]],0)&amp;ROUND(表格3[[#This Row],[TWD97_Y
]],0)</f>
        <v>2131082574510</v>
      </c>
    </row>
    <row r="491" spans="1:14" ht="16.2" customHeight="1">
      <c r="A491" s="33" t="s">
        <v>2090</v>
      </c>
      <c r="B491" s="34"/>
      <c r="C491" s="33" t="s">
        <v>1324</v>
      </c>
      <c r="D491" s="35" t="s">
        <v>1046</v>
      </c>
      <c r="E491" s="44" t="s">
        <v>1055</v>
      </c>
      <c r="F491" s="26">
        <v>1</v>
      </c>
      <c r="G491" s="44" t="s">
        <v>1054</v>
      </c>
      <c r="H491" s="44" t="s">
        <v>3775</v>
      </c>
      <c r="I491" s="23">
        <v>210252</v>
      </c>
      <c r="J491" s="23">
        <v>2572885</v>
      </c>
      <c r="K491" s="38">
        <v>120.611521</v>
      </c>
      <c r="L491" s="38">
        <v>23.257811</v>
      </c>
      <c r="N491" t="str">
        <f>ROUND(表格3[[#This Row],[TWD97_X
]],0)&amp;ROUND(表格3[[#This Row],[TWD97_Y
]],0)</f>
        <v>2102522572885</v>
      </c>
    </row>
    <row r="492" spans="1:14" ht="16.2" customHeight="1">
      <c r="A492" s="33" t="s">
        <v>2090</v>
      </c>
      <c r="B492" s="34"/>
      <c r="C492" s="33" t="s">
        <v>1324</v>
      </c>
      <c r="D492" s="35" t="s">
        <v>1046</v>
      </c>
      <c r="E492" s="44" t="s">
        <v>1055</v>
      </c>
      <c r="F492" s="26">
        <v>2</v>
      </c>
      <c r="G492" s="44" t="s">
        <v>1054</v>
      </c>
      <c r="H492" s="44" t="s">
        <v>1854</v>
      </c>
      <c r="I492" s="23">
        <v>210392</v>
      </c>
      <c r="J492" s="23">
        <v>2572703</v>
      </c>
      <c r="K492" s="38">
        <v>120.612894</v>
      </c>
      <c r="L492" s="38">
        <v>23.256170999999998</v>
      </c>
      <c r="N492" t="str">
        <f>ROUND(表格3[[#This Row],[TWD97_X
]],0)&amp;ROUND(表格3[[#This Row],[TWD97_Y
]],0)</f>
        <v>2103922572703</v>
      </c>
    </row>
    <row r="493" spans="1:14" ht="16.2" customHeight="1">
      <c r="A493" s="33" t="s">
        <v>2090</v>
      </c>
      <c r="B493" s="34"/>
      <c r="C493" s="33" t="s">
        <v>1324</v>
      </c>
      <c r="D493" s="35" t="s">
        <v>1046</v>
      </c>
      <c r="E493" s="44" t="s">
        <v>1055</v>
      </c>
      <c r="F493" s="26">
        <v>3</v>
      </c>
      <c r="G493" s="44" t="s">
        <v>1054</v>
      </c>
      <c r="H493" s="44" t="s">
        <v>1855</v>
      </c>
      <c r="I493" s="23">
        <v>210553</v>
      </c>
      <c r="J493" s="23">
        <v>2572523</v>
      </c>
      <c r="K493" s="38">
        <v>120.614473</v>
      </c>
      <c r="L493" s="38">
        <v>23.254549999999998</v>
      </c>
      <c r="N493" t="str">
        <f>ROUND(表格3[[#This Row],[TWD97_X
]],0)&amp;ROUND(表格3[[#This Row],[TWD97_Y
]],0)</f>
        <v>2105532572523</v>
      </c>
    </row>
    <row r="494" spans="1:14" ht="16.2" customHeight="1">
      <c r="A494" s="33" t="s">
        <v>2090</v>
      </c>
      <c r="B494" s="34"/>
      <c r="C494" s="33" t="s">
        <v>1324</v>
      </c>
      <c r="D494" s="35" t="s">
        <v>1046</v>
      </c>
      <c r="E494" s="44" t="s">
        <v>1055</v>
      </c>
      <c r="F494" s="26">
        <v>4</v>
      </c>
      <c r="G494" s="44" t="s">
        <v>1054</v>
      </c>
      <c r="H494" s="44" t="s">
        <v>1856</v>
      </c>
      <c r="I494" s="23">
        <v>210598</v>
      </c>
      <c r="J494" s="23">
        <v>2572840</v>
      </c>
      <c r="K494" s="38">
        <v>120.614904</v>
      </c>
      <c r="L494" s="38">
        <v>23.257413</v>
      </c>
      <c r="N494" t="str">
        <f>ROUND(表格3[[#This Row],[TWD97_X
]],0)&amp;ROUND(表格3[[#This Row],[TWD97_Y
]],0)</f>
        <v>2105982572840</v>
      </c>
    </row>
    <row r="495" spans="1:14" ht="16.2" customHeight="1">
      <c r="A495" s="33" t="s">
        <v>2090</v>
      </c>
      <c r="B495" s="34"/>
      <c r="C495" s="33" t="s">
        <v>1324</v>
      </c>
      <c r="D495" s="35" t="s">
        <v>1046</v>
      </c>
      <c r="E495" s="44" t="s">
        <v>1055</v>
      </c>
      <c r="F495" s="26">
        <v>5</v>
      </c>
      <c r="G495" s="44" t="s">
        <v>1054</v>
      </c>
      <c r="H495" s="44" t="s">
        <v>1857</v>
      </c>
      <c r="I495" s="23">
        <v>210768</v>
      </c>
      <c r="J495" s="23">
        <v>2573018</v>
      </c>
      <c r="K495" s="38">
        <v>120.616561</v>
      </c>
      <c r="L495" s="38">
        <v>23.259025000000001</v>
      </c>
      <c r="N495" t="str">
        <f>ROUND(表格3[[#This Row],[TWD97_X
]],0)&amp;ROUND(表格3[[#This Row],[TWD97_Y
]],0)</f>
        <v>2107682573018</v>
      </c>
    </row>
    <row r="496" spans="1:14" ht="16.2" customHeight="1">
      <c r="A496" s="33" t="s">
        <v>2090</v>
      </c>
      <c r="B496" s="34"/>
      <c r="C496" s="33" t="s">
        <v>1324</v>
      </c>
      <c r="D496" s="35" t="s">
        <v>1046</v>
      </c>
      <c r="E496" s="44" t="s">
        <v>1055</v>
      </c>
      <c r="F496" s="26">
        <v>6</v>
      </c>
      <c r="G496" s="44" t="s">
        <v>1054</v>
      </c>
      <c r="H496" s="44" t="s">
        <v>1858</v>
      </c>
      <c r="I496" s="23">
        <v>210858</v>
      </c>
      <c r="J496" s="23">
        <v>2573245</v>
      </c>
      <c r="K496" s="38">
        <v>120.617435</v>
      </c>
      <c r="L496" s="38">
        <v>23.261077</v>
      </c>
      <c r="N496" t="str">
        <f>ROUND(表格3[[#This Row],[TWD97_X
]],0)&amp;ROUND(表格3[[#This Row],[TWD97_Y
]],0)</f>
        <v>2108582573245</v>
      </c>
    </row>
    <row r="497" spans="1:14" ht="16.2" customHeight="1">
      <c r="A497" s="33" t="s">
        <v>2090</v>
      </c>
      <c r="B497" s="34"/>
      <c r="C497" s="33" t="s">
        <v>1324</v>
      </c>
      <c r="D497" s="35" t="s">
        <v>1046</v>
      </c>
      <c r="E497" s="35" t="s">
        <v>1058</v>
      </c>
      <c r="F497" s="26">
        <v>1</v>
      </c>
      <c r="G497" s="43" t="s">
        <v>1057</v>
      </c>
      <c r="H497" s="35" t="s">
        <v>3776</v>
      </c>
      <c r="I497" s="23">
        <v>214019</v>
      </c>
      <c r="J497" s="23">
        <v>2588973</v>
      </c>
      <c r="K497" s="38">
        <v>120.647955</v>
      </c>
      <c r="L497" s="38">
        <v>23.403175999999998</v>
      </c>
      <c r="N497" t="str">
        <f>ROUND(表格3[[#This Row],[TWD97_X
]],0)&amp;ROUND(表格3[[#This Row],[TWD97_Y
]],0)</f>
        <v>2140192588973</v>
      </c>
    </row>
    <row r="498" spans="1:14" ht="16.2" customHeight="1">
      <c r="A498" s="33" t="s">
        <v>2090</v>
      </c>
      <c r="B498" s="34"/>
      <c r="C498" s="33" t="s">
        <v>1324</v>
      </c>
      <c r="D498" s="35" t="s">
        <v>1046</v>
      </c>
      <c r="E498" s="35" t="s">
        <v>1058</v>
      </c>
      <c r="F498" s="26">
        <v>2</v>
      </c>
      <c r="G498" s="43" t="s">
        <v>1057</v>
      </c>
      <c r="H498" s="35" t="s">
        <v>1859</v>
      </c>
      <c r="I498" s="23">
        <v>213762</v>
      </c>
      <c r="J498" s="23">
        <v>2588961</v>
      </c>
      <c r="K498" s="38">
        <v>120.64544100000001</v>
      </c>
      <c r="L498" s="38">
        <v>23.403061999999998</v>
      </c>
      <c r="N498" t="str">
        <f>ROUND(表格3[[#This Row],[TWD97_X
]],0)&amp;ROUND(表格3[[#This Row],[TWD97_Y
]],0)</f>
        <v>2137622588961</v>
      </c>
    </row>
    <row r="499" spans="1:14" ht="16.2" customHeight="1">
      <c r="A499" s="33" t="s">
        <v>2090</v>
      </c>
      <c r="B499" s="34"/>
      <c r="C499" s="33" t="s">
        <v>1324</v>
      </c>
      <c r="D499" s="35" t="s">
        <v>1046</v>
      </c>
      <c r="E499" s="35" t="s">
        <v>1058</v>
      </c>
      <c r="F499" s="26">
        <v>3</v>
      </c>
      <c r="G499" s="43" t="s">
        <v>1057</v>
      </c>
      <c r="H499" s="35" t="s">
        <v>1860</v>
      </c>
      <c r="I499" s="23">
        <v>213418</v>
      </c>
      <c r="J499" s="23">
        <v>2589206</v>
      </c>
      <c r="K499" s="38">
        <v>120.64206900000001</v>
      </c>
      <c r="L499" s="38">
        <v>23.405266000000001</v>
      </c>
      <c r="N499" t="str">
        <f>ROUND(表格3[[#This Row],[TWD97_X
]],0)&amp;ROUND(表格3[[#This Row],[TWD97_Y
]],0)</f>
        <v>2134182589206</v>
      </c>
    </row>
    <row r="500" spans="1:14" ht="16.2" customHeight="1">
      <c r="A500" s="33" t="s">
        <v>2090</v>
      </c>
      <c r="B500" s="34"/>
      <c r="C500" s="33" t="s">
        <v>1324</v>
      </c>
      <c r="D500" s="35" t="s">
        <v>1046</v>
      </c>
      <c r="E500" s="35" t="s">
        <v>1058</v>
      </c>
      <c r="F500" s="26">
        <v>4</v>
      </c>
      <c r="G500" s="43" t="s">
        <v>1057</v>
      </c>
      <c r="H500" s="35" t="s">
        <v>1861</v>
      </c>
      <c r="I500" s="23">
        <v>213473</v>
      </c>
      <c r="J500" s="23">
        <v>2588947</v>
      </c>
      <c r="K500" s="38">
        <v>120.64261399999999</v>
      </c>
      <c r="L500" s="38">
        <v>23.402929</v>
      </c>
      <c r="N500" t="str">
        <f>ROUND(表格3[[#This Row],[TWD97_X
]],0)&amp;ROUND(表格3[[#This Row],[TWD97_Y
]],0)</f>
        <v>2134732588947</v>
      </c>
    </row>
    <row r="501" spans="1:14" ht="16.2" customHeight="1">
      <c r="A501" s="33" t="s">
        <v>2090</v>
      </c>
      <c r="B501" s="34"/>
      <c r="C501" s="33" t="s">
        <v>1324</v>
      </c>
      <c r="D501" s="35" t="s">
        <v>1046</v>
      </c>
      <c r="E501" s="35" t="s">
        <v>1058</v>
      </c>
      <c r="F501" s="26">
        <v>5</v>
      </c>
      <c r="G501" s="43" t="s">
        <v>1057</v>
      </c>
      <c r="H501" s="35" t="s">
        <v>1862</v>
      </c>
      <c r="I501" s="23">
        <v>213516</v>
      </c>
      <c r="J501" s="23">
        <v>2588726</v>
      </c>
      <c r="K501" s="38">
        <v>120.64304</v>
      </c>
      <c r="L501" s="38">
        <v>23.400933999999999</v>
      </c>
      <c r="N501" t="str">
        <f>ROUND(表格3[[#This Row],[TWD97_X
]],0)&amp;ROUND(表格3[[#This Row],[TWD97_Y
]],0)</f>
        <v>2135162588726</v>
      </c>
    </row>
    <row r="502" spans="1:14" ht="16.2" customHeight="1">
      <c r="A502" s="33" t="s">
        <v>2090</v>
      </c>
      <c r="B502" s="34"/>
      <c r="C502" s="33" t="s">
        <v>1324</v>
      </c>
      <c r="D502" s="35" t="s">
        <v>1046</v>
      </c>
      <c r="E502" s="35" t="s">
        <v>1058</v>
      </c>
      <c r="F502" s="26">
        <v>6</v>
      </c>
      <c r="G502" s="43" t="s">
        <v>1057</v>
      </c>
      <c r="H502" s="35" t="s">
        <v>1863</v>
      </c>
      <c r="I502" s="23">
        <v>213652</v>
      </c>
      <c r="J502" s="23">
        <v>2588496</v>
      </c>
      <c r="K502" s="38">
        <v>120.64437599999999</v>
      </c>
      <c r="L502" s="38">
        <v>23.398859999999999</v>
      </c>
      <c r="N502" t="str">
        <f>ROUND(表格3[[#This Row],[TWD97_X
]],0)&amp;ROUND(表格3[[#This Row],[TWD97_Y
]],0)</f>
        <v>2136522588496</v>
      </c>
    </row>
    <row r="503" spans="1:14" ht="16.2" customHeight="1">
      <c r="A503" s="33" t="s">
        <v>2090</v>
      </c>
      <c r="B503" s="34"/>
      <c r="C503" s="33" t="s">
        <v>1324</v>
      </c>
      <c r="D503" s="35" t="s">
        <v>1046</v>
      </c>
      <c r="E503" s="35" t="s">
        <v>1061</v>
      </c>
      <c r="F503" s="26">
        <v>1</v>
      </c>
      <c r="G503" s="43" t="s">
        <v>1060</v>
      </c>
      <c r="H503" s="35" t="s">
        <v>3777</v>
      </c>
      <c r="I503" s="23">
        <v>209903</v>
      </c>
      <c r="J503" s="23">
        <v>2585553</v>
      </c>
      <c r="K503" s="38">
        <v>120.607775</v>
      </c>
      <c r="L503" s="38">
        <v>23.372197</v>
      </c>
      <c r="N503" t="str">
        <f>ROUND(表格3[[#This Row],[TWD97_X
]],0)&amp;ROUND(表格3[[#This Row],[TWD97_Y
]],0)</f>
        <v>2099032585553</v>
      </c>
    </row>
    <row r="504" spans="1:14" ht="16.2" customHeight="1">
      <c r="A504" s="33" t="s">
        <v>2090</v>
      </c>
      <c r="B504" s="34"/>
      <c r="C504" s="33" t="s">
        <v>1324</v>
      </c>
      <c r="D504" s="35" t="s">
        <v>1046</v>
      </c>
      <c r="E504" s="35" t="s">
        <v>1061</v>
      </c>
      <c r="F504" s="26">
        <v>2</v>
      </c>
      <c r="G504" s="43" t="s">
        <v>1060</v>
      </c>
      <c r="H504" s="35" t="s">
        <v>1864</v>
      </c>
      <c r="I504" s="23">
        <v>210041</v>
      </c>
      <c r="J504" s="23">
        <v>2585749</v>
      </c>
      <c r="K504" s="38">
        <v>120.60912</v>
      </c>
      <c r="L504" s="38">
        <v>23.37397</v>
      </c>
      <c r="N504" t="str">
        <f>ROUND(表格3[[#This Row],[TWD97_X
]],0)&amp;ROUND(表格3[[#This Row],[TWD97_Y
]],0)</f>
        <v>2100412585749</v>
      </c>
    </row>
    <row r="505" spans="1:14" ht="16.2" customHeight="1">
      <c r="A505" s="33" t="s">
        <v>2090</v>
      </c>
      <c r="B505" s="34"/>
      <c r="C505" s="33" t="s">
        <v>1324</v>
      </c>
      <c r="D505" s="35" t="s">
        <v>1046</v>
      </c>
      <c r="E505" s="35" t="s">
        <v>1061</v>
      </c>
      <c r="F505" s="26">
        <v>3</v>
      </c>
      <c r="G505" s="43" t="s">
        <v>1060</v>
      </c>
      <c r="H505" s="35" t="s">
        <v>1865</v>
      </c>
      <c r="I505" s="23">
        <v>210166</v>
      </c>
      <c r="J505" s="23">
        <v>2585953</v>
      </c>
      <c r="K505" s="38">
        <v>120.610337</v>
      </c>
      <c r="L505" s="38">
        <v>23.375814999999999</v>
      </c>
      <c r="N505" t="str">
        <f>ROUND(表格3[[#This Row],[TWD97_X
]],0)&amp;ROUND(表格3[[#This Row],[TWD97_Y
]],0)</f>
        <v>2101662585953</v>
      </c>
    </row>
    <row r="506" spans="1:14" ht="16.2" customHeight="1">
      <c r="A506" s="33" t="s">
        <v>2090</v>
      </c>
      <c r="B506" s="34"/>
      <c r="C506" s="33" t="s">
        <v>1324</v>
      </c>
      <c r="D506" s="35" t="s">
        <v>1046</v>
      </c>
      <c r="E506" s="35" t="s">
        <v>1061</v>
      </c>
      <c r="F506" s="26">
        <v>4</v>
      </c>
      <c r="G506" s="43" t="s">
        <v>1060</v>
      </c>
      <c r="H506" s="35" t="s">
        <v>1866</v>
      </c>
      <c r="I506" s="23">
        <v>210313</v>
      </c>
      <c r="J506" s="23">
        <v>2586129</v>
      </c>
      <c r="K506" s="38">
        <v>120.61177000000001</v>
      </c>
      <c r="L506" s="38">
        <v>23.377407999999999</v>
      </c>
      <c r="N506" t="str">
        <f>ROUND(表格3[[#This Row],[TWD97_X
]],0)&amp;ROUND(表格3[[#This Row],[TWD97_Y
]],0)</f>
        <v>2103132586129</v>
      </c>
    </row>
    <row r="507" spans="1:14" ht="16.2" customHeight="1">
      <c r="A507" s="33" t="s">
        <v>2090</v>
      </c>
      <c r="B507" s="34"/>
      <c r="C507" s="33" t="s">
        <v>1324</v>
      </c>
      <c r="D507" s="35" t="s">
        <v>1046</v>
      </c>
      <c r="E507" s="35" t="s">
        <v>1061</v>
      </c>
      <c r="F507" s="26">
        <v>5</v>
      </c>
      <c r="G507" s="43" t="s">
        <v>1060</v>
      </c>
      <c r="H507" s="35" t="s">
        <v>1867</v>
      </c>
      <c r="I507" s="23">
        <v>210461</v>
      </c>
      <c r="J507" s="23">
        <v>2586380</v>
      </c>
      <c r="K507" s="38">
        <v>120.613212</v>
      </c>
      <c r="L507" s="38">
        <v>23.379677999999998</v>
      </c>
      <c r="N507" t="str">
        <f>ROUND(表格3[[#This Row],[TWD97_X
]],0)&amp;ROUND(表格3[[#This Row],[TWD97_Y
]],0)</f>
        <v>2104612586380</v>
      </c>
    </row>
    <row r="508" spans="1:14" ht="16.2" customHeight="1">
      <c r="A508" s="33" t="s">
        <v>2090</v>
      </c>
      <c r="B508" s="34"/>
      <c r="C508" s="33" t="s">
        <v>1324</v>
      </c>
      <c r="D508" s="35" t="s">
        <v>1046</v>
      </c>
      <c r="E508" s="35" t="s">
        <v>1061</v>
      </c>
      <c r="F508" s="26">
        <v>6</v>
      </c>
      <c r="G508" s="43" t="s">
        <v>1060</v>
      </c>
      <c r="H508" s="35" t="s">
        <v>1868</v>
      </c>
      <c r="I508" s="23">
        <v>210296</v>
      </c>
      <c r="J508" s="23">
        <v>2585749</v>
      </c>
      <c r="K508" s="38">
        <v>120.611614</v>
      </c>
      <c r="L508" s="38">
        <v>23.373975999999999</v>
      </c>
      <c r="N508" t="str">
        <f>ROUND(表格3[[#This Row],[TWD97_X
]],0)&amp;ROUND(表格3[[#This Row],[TWD97_Y
]],0)</f>
        <v>2102962585749</v>
      </c>
    </row>
    <row r="509" spans="1:14" ht="16.2" customHeight="1">
      <c r="A509" s="33" t="s">
        <v>2090</v>
      </c>
      <c r="B509" s="34"/>
      <c r="C509" s="33" t="s">
        <v>1324</v>
      </c>
      <c r="D509" s="35" t="s">
        <v>1046</v>
      </c>
      <c r="E509" s="35" t="s">
        <v>1065</v>
      </c>
      <c r="F509" s="26">
        <v>1</v>
      </c>
      <c r="G509" s="43" t="s">
        <v>1064</v>
      </c>
      <c r="H509" s="35" t="s">
        <v>3778</v>
      </c>
      <c r="I509" s="23">
        <v>212964</v>
      </c>
      <c r="J509" s="23">
        <v>2585464</v>
      </c>
      <c r="K509" s="38">
        <v>120.637719</v>
      </c>
      <c r="L509" s="38">
        <v>23.371465000000001</v>
      </c>
      <c r="N509" t="str">
        <f>ROUND(表格3[[#This Row],[TWD97_X
]],0)&amp;ROUND(表格3[[#This Row],[TWD97_Y
]],0)</f>
        <v>2129642585464</v>
      </c>
    </row>
    <row r="510" spans="1:14" ht="16.2" customHeight="1">
      <c r="A510" s="33" t="s">
        <v>2090</v>
      </c>
      <c r="B510" s="34"/>
      <c r="C510" s="33" t="s">
        <v>1324</v>
      </c>
      <c r="D510" s="35" t="s">
        <v>1046</v>
      </c>
      <c r="E510" s="35" t="s">
        <v>1065</v>
      </c>
      <c r="F510" s="26">
        <v>2</v>
      </c>
      <c r="G510" s="43" t="s">
        <v>1064</v>
      </c>
      <c r="H510" s="35" t="s">
        <v>1869</v>
      </c>
      <c r="I510" s="23">
        <v>213515</v>
      </c>
      <c r="J510" s="23">
        <v>2585418</v>
      </c>
      <c r="K510" s="38">
        <v>120.64310999999999</v>
      </c>
      <c r="L510" s="38">
        <v>23.371061999999998</v>
      </c>
      <c r="N510" t="str">
        <f>ROUND(表格3[[#This Row],[TWD97_X
]],0)&amp;ROUND(表格3[[#This Row],[TWD97_Y
]],0)</f>
        <v>2135152585418</v>
      </c>
    </row>
    <row r="511" spans="1:14" ht="16.2" customHeight="1">
      <c r="A511" s="33" t="s">
        <v>2090</v>
      </c>
      <c r="B511" s="34"/>
      <c r="C511" s="33" t="s">
        <v>1324</v>
      </c>
      <c r="D511" s="35" t="s">
        <v>1046</v>
      </c>
      <c r="E511" s="35" t="s">
        <v>1065</v>
      </c>
      <c r="F511" s="26">
        <v>3</v>
      </c>
      <c r="G511" s="43" t="s">
        <v>1064</v>
      </c>
      <c r="H511" s="35" t="s">
        <v>1870</v>
      </c>
      <c r="I511" s="23">
        <v>213192</v>
      </c>
      <c r="J511" s="23">
        <v>2585241</v>
      </c>
      <c r="K511" s="38">
        <v>120.639955</v>
      </c>
      <c r="L511" s="38">
        <v>23.369457000000001</v>
      </c>
      <c r="N511" t="str">
        <f>ROUND(表格3[[#This Row],[TWD97_X
]],0)&amp;ROUND(表格3[[#This Row],[TWD97_Y
]],0)</f>
        <v>2131922585241</v>
      </c>
    </row>
    <row r="512" spans="1:14" ht="16.2" customHeight="1">
      <c r="A512" s="33" t="s">
        <v>2090</v>
      </c>
      <c r="B512" s="34"/>
      <c r="C512" s="33" t="s">
        <v>1324</v>
      </c>
      <c r="D512" s="35" t="s">
        <v>1046</v>
      </c>
      <c r="E512" s="35" t="s">
        <v>1065</v>
      </c>
      <c r="F512" s="26">
        <v>4</v>
      </c>
      <c r="G512" s="43" t="s">
        <v>1064</v>
      </c>
      <c r="H512" s="35" t="s">
        <v>1871</v>
      </c>
      <c r="I512" s="23">
        <v>213131</v>
      </c>
      <c r="J512" s="23">
        <v>2584979</v>
      </c>
      <c r="K512" s="38">
        <v>120.639365</v>
      </c>
      <c r="L512" s="38">
        <v>23.367090000000001</v>
      </c>
      <c r="N512" t="str">
        <f>ROUND(表格3[[#This Row],[TWD97_X
]],0)&amp;ROUND(表格3[[#This Row],[TWD97_Y
]],0)</f>
        <v>2131312584979</v>
      </c>
    </row>
    <row r="513" spans="1:14" ht="16.2" customHeight="1">
      <c r="A513" s="33" t="s">
        <v>2090</v>
      </c>
      <c r="B513" s="34"/>
      <c r="C513" s="33" t="s">
        <v>1324</v>
      </c>
      <c r="D513" s="35" t="s">
        <v>1046</v>
      </c>
      <c r="E513" s="35" t="s">
        <v>1065</v>
      </c>
      <c r="F513" s="26">
        <v>5</v>
      </c>
      <c r="G513" s="43" t="s">
        <v>1064</v>
      </c>
      <c r="H513" s="35" t="s">
        <v>1872</v>
      </c>
      <c r="I513" s="23">
        <v>213199</v>
      </c>
      <c r="J513" s="23">
        <v>2584752</v>
      </c>
      <c r="K513" s="38">
        <v>120.640035</v>
      </c>
      <c r="L513" s="38">
        <v>23.365041000000002</v>
      </c>
      <c r="N513" t="str">
        <f>ROUND(表格3[[#This Row],[TWD97_X
]],0)&amp;ROUND(表格3[[#This Row],[TWD97_Y
]],0)</f>
        <v>2131992584752</v>
      </c>
    </row>
    <row r="514" spans="1:14" ht="16.2" customHeight="1">
      <c r="A514" s="33" t="s">
        <v>2090</v>
      </c>
      <c r="B514" s="34"/>
      <c r="C514" s="33" t="s">
        <v>1324</v>
      </c>
      <c r="D514" s="35" t="s">
        <v>1046</v>
      </c>
      <c r="E514" s="35" t="s">
        <v>1065</v>
      </c>
      <c r="F514" s="26">
        <v>6</v>
      </c>
      <c r="G514" s="43" t="s">
        <v>1064</v>
      </c>
      <c r="H514" s="35" t="s">
        <v>1873</v>
      </c>
      <c r="I514" s="23">
        <v>213229</v>
      </c>
      <c r="J514" s="23">
        <v>2584509</v>
      </c>
      <c r="K514" s="38">
        <v>120.64033499999999</v>
      </c>
      <c r="L514" s="38">
        <v>23.362848</v>
      </c>
      <c r="N514" t="str">
        <f>ROUND(表格3[[#This Row],[TWD97_X
]],0)&amp;ROUND(表格3[[#This Row],[TWD97_Y
]],0)</f>
        <v>2132292584509</v>
      </c>
    </row>
    <row r="515" spans="1:14" ht="16.2" customHeight="1">
      <c r="A515" s="33" t="s">
        <v>2090</v>
      </c>
      <c r="B515" s="34"/>
      <c r="C515" s="33" t="s">
        <v>1324</v>
      </c>
      <c r="D515" s="35" t="s">
        <v>1046</v>
      </c>
      <c r="E515" s="35" t="s">
        <v>1067</v>
      </c>
      <c r="F515" s="26">
        <v>1</v>
      </c>
      <c r="G515" s="43" t="s">
        <v>1066</v>
      </c>
      <c r="H515" s="35" t="s">
        <v>3779</v>
      </c>
      <c r="I515" s="23">
        <v>210662</v>
      </c>
      <c r="J515" s="23">
        <v>2584198</v>
      </c>
      <c r="K515" s="38">
        <v>120.615235</v>
      </c>
      <c r="L515" s="38">
        <v>23.35998</v>
      </c>
      <c r="N515" t="str">
        <f>ROUND(表格3[[#This Row],[TWD97_X
]],0)&amp;ROUND(表格3[[#This Row],[TWD97_Y
]],0)</f>
        <v>2106622584198</v>
      </c>
    </row>
    <row r="516" spans="1:14" ht="16.2" customHeight="1">
      <c r="A516" s="33" t="s">
        <v>2090</v>
      </c>
      <c r="B516" s="34"/>
      <c r="C516" s="33" t="s">
        <v>1324</v>
      </c>
      <c r="D516" s="35" t="s">
        <v>1046</v>
      </c>
      <c r="E516" s="35" t="s">
        <v>1067</v>
      </c>
      <c r="F516" s="26">
        <v>2</v>
      </c>
      <c r="G516" s="43" t="s">
        <v>1066</v>
      </c>
      <c r="H516" s="35" t="s">
        <v>1874</v>
      </c>
      <c r="I516" s="23">
        <v>210706</v>
      </c>
      <c r="J516" s="23">
        <v>2583965</v>
      </c>
      <c r="K516" s="38">
        <v>120.61567100000001</v>
      </c>
      <c r="L516" s="38">
        <v>23.357876999999998</v>
      </c>
      <c r="N516" t="str">
        <f>ROUND(表格3[[#This Row],[TWD97_X
]],0)&amp;ROUND(表格3[[#This Row],[TWD97_Y
]],0)</f>
        <v>2107062583965</v>
      </c>
    </row>
    <row r="517" spans="1:14" ht="16.2" customHeight="1">
      <c r="A517" s="33" t="s">
        <v>2090</v>
      </c>
      <c r="B517" s="34"/>
      <c r="C517" s="33" t="s">
        <v>1324</v>
      </c>
      <c r="D517" s="35" t="s">
        <v>1046</v>
      </c>
      <c r="E517" s="35" t="s">
        <v>1067</v>
      </c>
      <c r="F517" s="26">
        <v>3</v>
      </c>
      <c r="G517" s="43" t="s">
        <v>1066</v>
      </c>
      <c r="H517" s="35" t="s">
        <v>1875</v>
      </c>
      <c r="I517" s="23">
        <v>210607</v>
      </c>
      <c r="J517" s="23">
        <v>2583754</v>
      </c>
      <c r="K517" s="38">
        <v>120.61470799999999</v>
      </c>
      <c r="L517" s="38">
        <v>23.355969000000002</v>
      </c>
      <c r="N517" t="str">
        <f>ROUND(表格3[[#This Row],[TWD97_X
]],0)&amp;ROUND(表格3[[#This Row],[TWD97_Y
]],0)</f>
        <v>2106072583754</v>
      </c>
    </row>
    <row r="518" spans="1:14" ht="16.2" customHeight="1">
      <c r="A518" s="33" t="s">
        <v>2090</v>
      </c>
      <c r="B518" s="34"/>
      <c r="C518" s="33" t="s">
        <v>1324</v>
      </c>
      <c r="D518" s="35" t="s">
        <v>1046</v>
      </c>
      <c r="E518" s="35" t="s">
        <v>1067</v>
      </c>
      <c r="F518" s="26">
        <v>4</v>
      </c>
      <c r="G518" s="43" t="s">
        <v>1066</v>
      </c>
      <c r="H518" s="35" t="s">
        <v>1876</v>
      </c>
      <c r="I518" s="23">
        <v>210645</v>
      </c>
      <c r="J518" s="23">
        <v>2583519</v>
      </c>
      <c r="K518" s="38">
        <v>120.61508600000001</v>
      </c>
      <c r="L518" s="38">
        <v>23.353847999999999</v>
      </c>
      <c r="N518" t="str">
        <f>ROUND(表格3[[#This Row],[TWD97_X
]],0)&amp;ROUND(表格3[[#This Row],[TWD97_Y
]],0)</f>
        <v>2106452583519</v>
      </c>
    </row>
    <row r="519" spans="1:14" ht="16.2" customHeight="1">
      <c r="A519" s="33" t="s">
        <v>2090</v>
      </c>
      <c r="B519" s="34"/>
      <c r="C519" s="33" t="s">
        <v>1324</v>
      </c>
      <c r="D519" s="35" t="s">
        <v>1046</v>
      </c>
      <c r="E519" s="35" t="s">
        <v>1067</v>
      </c>
      <c r="F519" s="26">
        <v>5</v>
      </c>
      <c r="G519" s="43" t="s">
        <v>1066</v>
      </c>
      <c r="H519" s="35" t="s">
        <v>1877</v>
      </c>
      <c r="I519" s="23">
        <v>210854</v>
      </c>
      <c r="J519" s="23">
        <v>2583357</v>
      </c>
      <c r="K519" s="38">
        <v>120.61713399999999</v>
      </c>
      <c r="L519" s="38">
        <v>23.35239</v>
      </c>
      <c r="N519" t="str">
        <f>ROUND(表格3[[#This Row],[TWD97_X
]],0)&amp;ROUND(表格3[[#This Row],[TWD97_Y
]],0)</f>
        <v>2108542583357</v>
      </c>
    </row>
    <row r="520" spans="1:14" ht="16.2" customHeight="1">
      <c r="A520" s="33" t="s">
        <v>2090</v>
      </c>
      <c r="B520" s="34"/>
      <c r="C520" s="33" t="s">
        <v>1324</v>
      </c>
      <c r="D520" s="35" t="s">
        <v>1046</v>
      </c>
      <c r="E520" s="35" t="s">
        <v>1067</v>
      </c>
      <c r="F520" s="26">
        <v>6</v>
      </c>
      <c r="G520" s="43" t="s">
        <v>1066</v>
      </c>
      <c r="H520" s="35" t="s">
        <v>1878</v>
      </c>
      <c r="I520" s="23">
        <v>210646</v>
      </c>
      <c r="J520" s="23">
        <v>2583194</v>
      </c>
      <c r="K520" s="38">
        <v>120.615104</v>
      </c>
      <c r="L520" s="38">
        <v>23.350912999999998</v>
      </c>
      <c r="N520" t="str">
        <f>ROUND(表格3[[#This Row],[TWD97_X
]],0)&amp;ROUND(表格3[[#This Row],[TWD97_Y
]],0)</f>
        <v>2106462583194</v>
      </c>
    </row>
    <row r="521" spans="1:14" ht="16.2" customHeight="1">
      <c r="A521" s="33" t="s">
        <v>2090</v>
      </c>
      <c r="B521" s="34"/>
      <c r="C521" s="33" t="s">
        <v>1324</v>
      </c>
      <c r="D521" s="35" t="s">
        <v>1046</v>
      </c>
      <c r="E521" s="35" t="s">
        <v>1070</v>
      </c>
      <c r="F521" s="26">
        <v>1</v>
      </c>
      <c r="G521" s="43" t="s">
        <v>1069</v>
      </c>
      <c r="H521" s="35" t="s">
        <v>3780</v>
      </c>
      <c r="I521" s="23">
        <v>212924</v>
      </c>
      <c r="J521" s="23">
        <v>2582729</v>
      </c>
      <c r="K521" s="38">
        <v>120.637395</v>
      </c>
      <c r="L521" s="38">
        <v>23.346767</v>
      </c>
      <c r="N521" t="str">
        <f>ROUND(表格3[[#This Row],[TWD97_X
]],0)&amp;ROUND(表格3[[#This Row],[TWD97_Y
]],0)</f>
        <v>2129242582729</v>
      </c>
    </row>
    <row r="522" spans="1:14" ht="16.2" customHeight="1">
      <c r="A522" s="33" t="s">
        <v>2090</v>
      </c>
      <c r="B522" s="34"/>
      <c r="C522" s="33" t="s">
        <v>1324</v>
      </c>
      <c r="D522" s="35" t="s">
        <v>1046</v>
      </c>
      <c r="E522" s="35" t="s">
        <v>1070</v>
      </c>
      <c r="F522" s="26">
        <v>2</v>
      </c>
      <c r="G522" s="43" t="s">
        <v>1069</v>
      </c>
      <c r="H522" s="35" t="s">
        <v>1879</v>
      </c>
      <c r="I522" s="23">
        <v>212674</v>
      </c>
      <c r="J522" s="23">
        <v>2582757</v>
      </c>
      <c r="K522" s="38">
        <v>120.63494900000001</v>
      </c>
      <c r="L522" s="38">
        <v>23.347014000000001</v>
      </c>
      <c r="N522" t="str">
        <f>ROUND(表格3[[#This Row],[TWD97_X
]],0)&amp;ROUND(表格3[[#This Row],[TWD97_Y
]],0)</f>
        <v>2126742582757</v>
      </c>
    </row>
    <row r="523" spans="1:14" ht="16.2" customHeight="1">
      <c r="A523" s="33" t="s">
        <v>2090</v>
      </c>
      <c r="B523" s="34"/>
      <c r="C523" s="33" t="s">
        <v>1324</v>
      </c>
      <c r="D523" s="35" t="s">
        <v>1046</v>
      </c>
      <c r="E523" s="35" t="s">
        <v>1070</v>
      </c>
      <c r="F523" s="26">
        <v>3</v>
      </c>
      <c r="G523" s="43" t="s">
        <v>1069</v>
      </c>
      <c r="H523" s="35" t="s">
        <v>1880</v>
      </c>
      <c r="I523" s="23">
        <v>212546</v>
      </c>
      <c r="J523" s="23">
        <v>2582561</v>
      </c>
      <c r="K523" s="38">
        <v>120.633702</v>
      </c>
      <c r="L523" s="38">
        <v>23.345241000000001</v>
      </c>
      <c r="N523" t="str">
        <f>ROUND(表格3[[#This Row],[TWD97_X
]],0)&amp;ROUND(表格3[[#This Row],[TWD97_Y
]],0)</f>
        <v>2125462582561</v>
      </c>
    </row>
    <row r="524" spans="1:14" ht="16.2" customHeight="1">
      <c r="A524" s="33" t="s">
        <v>2090</v>
      </c>
      <c r="B524" s="34"/>
      <c r="C524" s="33" t="s">
        <v>1324</v>
      </c>
      <c r="D524" s="35" t="s">
        <v>1046</v>
      </c>
      <c r="E524" s="35" t="s">
        <v>1070</v>
      </c>
      <c r="F524" s="26">
        <v>4</v>
      </c>
      <c r="G524" s="43" t="s">
        <v>1069</v>
      </c>
      <c r="H524" s="35" t="s">
        <v>1881</v>
      </c>
      <c r="I524" s="23">
        <v>212453</v>
      </c>
      <c r="J524" s="23">
        <v>2582326</v>
      </c>
      <c r="K524" s="38">
        <v>120.63279900000001</v>
      </c>
      <c r="L524" s="38">
        <v>23.343116999999999</v>
      </c>
      <c r="N524" t="str">
        <f>ROUND(表格3[[#This Row],[TWD97_X
]],0)&amp;ROUND(表格3[[#This Row],[TWD97_Y
]],0)</f>
        <v>2124532582326</v>
      </c>
    </row>
    <row r="525" spans="1:14" ht="16.2" customHeight="1">
      <c r="A525" s="33" t="s">
        <v>2090</v>
      </c>
      <c r="B525" s="34"/>
      <c r="C525" s="33" t="s">
        <v>1324</v>
      </c>
      <c r="D525" s="35" t="s">
        <v>1046</v>
      </c>
      <c r="E525" s="35" t="s">
        <v>1070</v>
      </c>
      <c r="F525" s="26">
        <v>5</v>
      </c>
      <c r="G525" s="43" t="s">
        <v>1069</v>
      </c>
      <c r="H525" s="35" t="s">
        <v>1882</v>
      </c>
      <c r="I525" s="23">
        <v>212223</v>
      </c>
      <c r="J525" s="23">
        <v>2582311</v>
      </c>
      <c r="K525" s="38">
        <v>120.63055</v>
      </c>
      <c r="L525" s="38">
        <v>23.342976</v>
      </c>
      <c r="N525" t="str">
        <f>ROUND(表格3[[#This Row],[TWD97_X
]],0)&amp;ROUND(表格3[[#This Row],[TWD97_Y
]],0)</f>
        <v>2122232582311</v>
      </c>
    </row>
    <row r="526" spans="1:14" ht="16.2" customHeight="1">
      <c r="A526" s="33" t="s">
        <v>2090</v>
      </c>
      <c r="B526" s="34"/>
      <c r="C526" s="33" t="s">
        <v>1324</v>
      </c>
      <c r="D526" s="35" t="s">
        <v>1046</v>
      </c>
      <c r="E526" s="35" t="s">
        <v>1070</v>
      </c>
      <c r="F526" s="26">
        <v>6</v>
      </c>
      <c r="G526" s="43" t="s">
        <v>1069</v>
      </c>
      <c r="H526" s="35" t="s">
        <v>1883</v>
      </c>
      <c r="I526" s="23">
        <v>212005</v>
      </c>
      <c r="J526" s="23">
        <v>2582422</v>
      </c>
      <c r="K526" s="38">
        <v>120.628415</v>
      </c>
      <c r="L526" s="38">
        <v>23.343973999999999</v>
      </c>
      <c r="N526" t="str">
        <f>ROUND(表格3[[#This Row],[TWD97_X
]],0)&amp;ROUND(表格3[[#This Row],[TWD97_Y
]],0)</f>
        <v>2120052582422</v>
      </c>
    </row>
    <row r="527" spans="1:14" ht="16.2" customHeight="1">
      <c r="A527" s="33" t="s">
        <v>2090</v>
      </c>
      <c r="B527" s="33"/>
      <c r="C527" s="33" t="s">
        <v>1324</v>
      </c>
      <c r="D527" s="35" t="s">
        <v>1046</v>
      </c>
      <c r="E527" s="35" t="s">
        <v>1072</v>
      </c>
      <c r="F527" s="26">
        <v>1</v>
      </c>
      <c r="G527" s="43" t="s">
        <v>1071</v>
      </c>
      <c r="H527" s="35" t="s">
        <v>3781</v>
      </c>
      <c r="I527" s="23">
        <v>204912</v>
      </c>
      <c r="J527" s="23">
        <v>2581826</v>
      </c>
      <c r="K527" s="38">
        <v>120.559066</v>
      </c>
      <c r="L527" s="38">
        <v>23.338412000000002</v>
      </c>
      <c r="N527" t="str">
        <f>ROUND(表格3[[#This Row],[TWD97_X
]],0)&amp;ROUND(表格3[[#This Row],[TWD97_Y
]],0)</f>
        <v>2049122581826</v>
      </c>
    </row>
    <row r="528" spans="1:14" ht="16.2" customHeight="1">
      <c r="A528" s="33" t="s">
        <v>2090</v>
      </c>
      <c r="B528" s="42"/>
      <c r="C528" s="33" t="s">
        <v>1324</v>
      </c>
      <c r="D528" s="35" t="s">
        <v>1046</v>
      </c>
      <c r="E528" s="35" t="s">
        <v>1072</v>
      </c>
      <c r="F528" s="26">
        <v>2</v>
      </c>
      <c r="G528" s="43" t="s">
        <v>1071</v>
      </c>
      <c r="H528" s="35" t="s">
        <v>1884</v>
      </c>
      <c r="I528" s="23">
        <v>204736</v>
      </c>
      <c r="J528" s="23">
        <v>2581604</v>
      </c>
      <c r="K528" s="45">
        <v>120.557351</v>
      </c>
      <c r="L528" s="27">
        <v>23.336402</v>
      </c>
      <c r="N528" t="str">
        <f>ROUND(表格3[[#This Row],[TWD97_X
]],0)&amp;ROUND(表格3[[#This Row],[TWD97_Y
]],0)</f>
        <v>2047362581604</v>
      </c>
    </row>
    <row r="529" spans="1:14" ht="16.2" customHeight="1">
      <c r="A529" s="33" t="s">
        <v>2090</v>
      </c>
      <c r="B529" s="33"/>
      <c r="C529" s="33" t="s">
        <v>1324</v>
      </c>
      <c r="D529" s="35" t="s">
        <v>1046</v>
      </c>
      <c r="E529" s="35" t="s">
        <v>1072</v>
      </c>
      <c r="F529" s="26">
        <v>3</v>
      </c>
      <c r="G529" s="43" t="s">
        <v>1071</v>
      </c>
      <c r="H529" s="35" t="s">
        <v>1885</v>
      </c>
      <c r="I529" s="23">
        <v>205195</v>
      </c>
      <c r="J529" s="23">
        <v>2581540</v>
      </c>
      <c r="K529" s="45">
        <v>120.561842</v>
      </c>
      <c r="L529" s="27">
        <v>23.335837000000001</v>
      </c>
      <c r="N529" t="str">
        <f>ROUND(表格3[[#This Row],[TWD97_X
]],0)&amp;ROUND(表格3[[#This Row],[TWD97_Y
]],0)</f>
        <v>2051952581540</v>
      </c>
    </row>
    <row r="530" spans="1:14" ht="16.2" customHeight="1">
      <c r="A530" s="33" t="s">
        <v>2090</v>
      </c>
      <c r="B530" s="33"/>
      <c r="C530" s="33" t="s">
        <v>1324</v>
      </c>
      <c r="D530" s="35" t="s">
        <v>1046</v>
      </c>
      <c r="E530" s="35" t="s">
        <v>1072</v>
      </c>
      <c r="F530" s="26">
        <v>4</v>
      </c>
      <c r="G530" s="43" t="s">
        <v>1071</v>
      </c>
      <c r="H530" s="35" t="s">
        <v>1886</v>
      </c>
      <c r="I530" s="23">
        <v>205373</v>
      </c>
      <c r="J530" s="23">
        <v>2581469</v>
      </c>
      <c r="K530" s="45">
        <v>120.563585</v>
      </c>
      <c r="L530" s="27">
        <v>23.335201000000001</v>
      </c>
      <c r="N530" t="str">
        <f>ROUND(表格3[[#This Row],[TWD97_X
]],0)&amp;ROUND(表格3[[#This Row],[TWD97_Y
]],0)</f>
        <v>2053732581469</v>
      </c>
    </row>
    <row r="531" spans="1:14" ht="16.2" customHeight="1">
      <c r="A531" s="33" t="s">
        <v>2090</v>
      </c>
      <c r="B531" s="42"/>
      <c r="C531" s="33" t="s">
        <v>1324</v>
      </c>
      <c r="D531" s="35" t="s">
        <v>1046</v>
      </c>
      <c r="E531" s="35" t="s">
        <v>1072</v>
      </c>
      <c r="F531" s="26">
        <v>5</v>
      </c>
      <c r="G531" s="43" t="s">
        <v>1071</v>
      </c>
      <c r="H531" s="35" t="s">
        <v>1887</v>
      </c>
      <c r="I531" s="23">
        <v>205007</v>
      </c>
      <c r="J531" s="23">
        <v>2581636</v>
      </c>
      <c r="K531" s="45">
        <v>120.560001</v>
      </c>
      <c r="L531" s="27">
        <v>23.336698999999999</v>
      </c>
      <c r="N531" t="str">
        <f>ROUND(表格3[[#This Row],[TWD97_X
]],0)&amp;ROUND(表格3[[#This Row],[TWD97_Y
]],0)</f>
        <v>2050072581636</v>
      </c>
    </row>
    <row r="532" spans="1:14" ht="16.2" customHeight="1">
      <c r="A532" s="33" t="s">
        <v>2090</v>
      </c>
      <c r="B532" s="33"/>
      <c r="C532" s="33" t="s">
        <v>1324</v>
      </c>
      <c r="D532" s="35" t="s">
        <v>1046</v>
      </c>
      <c r="E532" s="35" t="s">
        <v>1072</v>
      </c>
      <c r="F532" s="26">
        <v>6</v>
      </c>
      <c r="G532" s="43" t="s">
        <v>1071</v>
      </c>
      <c r="H532" s="35" t="s">
        <v>1888</v>
      </c>
      <c r="I532" s="23">
        <v>205492</v>
      </c>
      <c r="J532" s="23">
        <v>2581238</v>
      </c>
      <c r="K532" s="45">
        <v>120.56475500000001</v>
      </c>
      <c r="L532" s="27">
        <v>23.333117999999999</v>
      </c>
      <c r="N532" t="str">
        <f>ROUND(表格3[[#This Row],[TWD97_X
]],0)&amp;ROUND(表格3[[#This Row],[TWD97_Y
]],0)</f>
        <v>2054922581238</v>
      </c>
    </row>
    <row r="533" spans="1:14" ht="16.2" customHeight="1">
      <c r="A533" s="33" t="s">
        <v>2090</v>
      </c>
      <c r="B533" s="42"/>
      <c r="C533" s="33" t="s">
        <v>1324</v>
      </c>
      <c r="D533" s="35" t="s">
        <v>1046</v>
      </c>
      <c r="E533" s="35" t="s">
        <v>1074</v>
      </c>
      <c r="F533" s="26">
        <v>1</v>
      </c>
      <c r="G533" s="43" t="s">
        <v>1073</v>
      </c>
      <c r="H533" s="35" t="s">
        <v>3782</v>
      </c>
      <c r="I533" s="23">
        <v>210235</v>
      </c>
      <c r="J533" s="23">
        <v>2580735</v>
      </c>
      <c r="K533" s="38">
        <v>120.611149</v>
      </c>
      <c r="L533" s="38">
        <v>23.328697999999999</v>
      </c>
      <c r="N533" t="str">
        <f>ROUND(表格3[[#This Row],[TWD97_X
]],0)&amp;ROUND(表格3[[#This Row],[TWD97_Y
]],0)</f>
        <v>2102352580735</v>
      </c>
    </row>
    <row r="534" spans="1:14" ht="16.2" customHeight="1">
      <c r="A534" s="33" t="s">
        <v>2090</v>
      </c>
      <c r="B534" s="42"/>
      <c r="C534" s="33" t="s">
        <v>1324</v>
      </c>
      <c r="D534" s="35" t="s">
        <v>1046</v>
      </c>
      <c r="E534" s="35" t="s">
        <v>1074</v>
      </c>
      <c r="F534" s="26">
        <v>2</v>
      </c>
      <c r="G534" s="43" t="s">
        <v>1073</v>
      </c>
      <c r="H534" s="35" t="s">
        <v>1889</v>
      </c>
      <c r="I534" s="23">
        <v>210050</v>
      </c>
      <c r="J534" s="23">
        <v>2580553</v>
      </c>
      <c r="K534" s="45">
        <v>120.609345</v>
      </c>
      <c r="L534" s="27">
        <v>23.32705</v>
      </c>
      <c r="N534" t="str">
        <f>ROUND(表格3[[#This Row],[TWD97_X
]],0)&amp;ROUND(表格3[[#This Row],[TWD97_Y
]],0)</f>
        <v>2100502580553</v>
      </c>
    </row>
    <row r="535" spans="1:14" ht="16.2" customHeight="1">
      <c r="A535" s="33" t="s">
        <v>2090</v>
      </c>
      <c r="B535" s="33"/>
      <c r="C535" s="33" t="s">
        <v>1324</v>
      </c>
      <c r="D535" s="35" t="s">
        <v>1046</v>
      </c>
      <c r="E535" s="35" t="s">
        <v>1074</v>
      </c>
      <c r="F535" s="26">
        <v>3</v>
      </c>
      <c r="G535" s="43" t="s">
        <v>1073</v>
      </c>
      <c r="H535" s="35" t="s">
        <v>1890</v>
      </c>
      <c r="I535" s="23">
        <v>209959</v>
      </c>
      <c r="J535" s="23">
        <v>2580337</v>
      </c>
      <c r="K535" s="45">
        <v>120.60846100000001</v>
      </c>
      <c r="L535" s="27">
        <v>23.325097</v>
      </c>
      <c r="N535" t="str">
        <f>ROUND(表格3[[#This Row],[TWD97_X
]],0)&amp;ROUND(表格3[[#This Row],[TWD97_Y
]],0)</f>
        <v>2099592580337</v>
      </c>
    </row>
    <row r="536" spans="1:14" ht="16.2" customHeight="1">
      <c r="A536" s="33" t="s">
        <v>2090</v>
      </c>
      <c r="B536" s="33"/>
      <c r="C536" s="33" t="s">
        <v>1324</v>
      </c>
      <c r="D536" s="35" t="s">
        <v>1046</v>
      </c>
      <c r="E536" s="35" t="s">
        <v>1074</v>
      </c>
      <c r="F536" s="26">
        <v>4</v>
      </c>
      <c r="G536" s="43" t="s">
        <v>1073</v>
      </c>
      <c r="H536" s="35" t="s">
        <v>1891</v>
      </c>
      <c r="I536" s="23">
        <v>209824</v>
      </c>
      <c r="J536" s="23">
        <v>2580097</v>
      </c>
      <c r="K536" s="45">
        <v>120.607147</v>
      </c>
      <c r="L536" s="27">
        <v>23.322927</v>
      </c>
      <c r="N536" t="str">
        <f>ROUND(表格3[[#This Row],[TWD97_X
]],0)&amp;ROUND(表格3[[#This Row],[TWD97_Y
]],0)</f>
        <v>2098242580097</v>
      </c>
    </row>
    <row r="537" spans="1:14" ht="16.2" customHeight="1">
      <c r="A537" s="33" t="s">
        <v>2090</v>
      </c>
      <c r="B537" s="33"/>
      <c r="C537" s="33" t="s">
        <v>1324</v>
      </c>
      <c r="D537" s="35" t="s">
        <v>1046</v>
      </c>
      <c r="E537" s="35" t="s">
        <v>1074</v>
      </c>
      <c r="F537" s="26">
        <v>5</v>
      </c>
      <c r="G537" s="43" t="s">
        <v>1073</v>
      </c>
      <c r="H537" s="35" t="s">
        <v>1892</v>
      </c>
      <c r="I537" s="46">
        <v>209794</v>
      </c>
      <c r="J537" s="46">
        <v>2579858</v>
      </c>
      <c r="K537" s="47">
        <v>120.60686</v>
      </c>
      <c r="L537" s="27">
        <v>23.320768000000001</v>
      </c>
      <c r="N537" t="str">
        <f>ROUND(表格3[[#This Row],[TWD97_X
]],0)&amp;ROUND(表格3[[#This Row],[TWD97_Y
]],0)</f>
        <v>2097942579858</v>
      </c>
    </row>
    <row r="538" spans="1:14" ht="16.2" customHeight="1">
      <c r="A538" s="33" t="s">
        <v>2090</v>
      </c>
      <c r="B538" s="33"/>
      <c r="C538" s="33" t="s">
        <v>1324</v>
      </c>
      <c r="D538" s="35" t="s">
        <v>1046</v>
      </c>
      <c r="E538" s="35" t="s">
        <v>1074</v>
      </c>
      <c r="F538" s="26">
        <v>6</v>
      </c>
      <c r="G538" s="43" t="s">
        <v>1073</v>
      </c>
      <c r="H538" s="35" t="s">
        <v>1893</v>
      </c>
      <c r="I538" s="46">
        <v>209847</v>
      </c>
      <c r="J538" s="46">
        <v>2579627</v>
      </c>
      <c r="K538" s="47">
        <v>120.60738499999999</v>
      </c>
      <c r="L538" s="27">
        <v>23.318683</v>
      </c>
      <c r="N538" t="str">
        <f>ROUND(表格3[[#This Row],[TWD97_X
]],0)&amp;ROUND(表格3[[#This Row],[TWD97_Y
]],0)</f>
        <v>2098472579627</v>
      </c>
    </row>
    <row r="539" spans="1:14" ht="16.2" customHeight="1">
      <c r="A539" s="33" t="s">
        <v>2090</v>
      </c>
      <c r="B539" s="34"/>
      <c r="C539" s="33" t="s">
        <v>1324</v>
      </c>
      <c r="D539" s="35" t="s">
        <v>1046</v>
      </c>
      <c r="E539" s="35" t="s">
        <v>1078</v>
      </c>
      <c r="F539" s="26">
        <v>1</v>
      </c>
      <c r="G539" s="43" t="s">
        <v>1077</v>
      </c>
      <c r="H539" s="35" t="s">
        <v>3783</v>
      </c>
      <c r="I539" s="23">
        <v>212469</v>
      </c>
      <c r="J539" s="23">
        <v>2577494</v>
      </c>
      <c r="K539" s="38">
        <v>120.63307500000001</v>
      </c>
      <c r="L539" s="38">
        <v>23.299484</v>
      </c>
      <c r="N539" t="str">
        <f>ROUND(表格3[[#This Row],[TWD97_X
]],0)&amp;ROUND(表格3[[#This Row],[TWD97_Y
]],0)</f>
        <v>2124692577494</v>
      </c>
    </row>
    <row r="540" spans="1:14" ht="16.2" customHeight="1">
      <c r="A540" s="33" t="s">
        <v>2090</v>
      </c>
      <c r="B540" s="34"/>
      <c r="C540" s="33" t="s">
        <v>1324</v>
      </c>
      <c r="D540" s="35" t="s">
        <v>1046</v>
      </c>
      <c r="E540" s="35" t="s">
        <v>1078</v>
      </c>
      <c r="F540" s="26">
        <v>2</v>
      </c>
      <c r="G540" s="43" t="s">
        <v>1077</v>
      </c>
      <c r="H540" s="35" t="s">
        <v>1894</v>
      </c>
      <c r="I540" s="23">
        <v>212638</v>
      </c>
      <c r="J540" s="23">
        <v>2577334</v>
      </c>
      <c r="K540" s="38">
        <v>120.634731</v>
      </c>
      <c r="L540" s="38">
        <v>23.298043</v>
      </c>
      <c r="N540" t="str">
        <f>ROUND(表格3[[#This Row],[TWD97_X
]],0)&amp;ROUND(表格3[[#This Row],[TWD97_Y
]],0)</f>
        <v>2126382577334</v>
      </c>
    </row>
    <row r="541" spans="1:14" ht="16.2" customHeight="1">
      <c r="A541" s="33" t="s">
        <v>2090</v>
      </c>
      <c r="B541" s="34"/>
      <c r="C541" s="33" t="s">
        <v>1324</v>
      </c>
      <c r="D541" s="35" t="s">
        <v>1046</v>
      </c>
      <c r="E541" s="35" t="s">
        <v>1078</v>
      </c>
      <c r="F541" s="26">
        <v>3</v>
      </c>
      <c r="G541" s="43" t="s">
        <v>1077</v>
      </c>
      <c r="H541" s="35" t="s">
        <v>1895</v>
      </c>
      <c r="I541" s="23">
        <v>212847</v>
      </c>
      <c r="J541" s="23">
        <v>2577225</v>
      </c>
      <c r="K541" s="38">
        <v>120.636777</v>
      </c>
      <c r="L541" s="38">
        <v>23.297063000000001</v>
      </c>
      <c r="N541" t="str">
        <f>ROUND(表格3[[#This Row],[TWD97_X
]],0)&amp;ROUND(表格3[[#This Row],[TWD97_Y
]],0)</f>
        <v>2128472577225</v>
      </c>
    </row>
    <row r="542" spans="1:14" ht="16.2" customHeight="1">
      <c r="A542" s="33" t="s">
        <v>2090</v>
      </c>
      <c r="B542" s="34"/>
      <c r="C542" s="33" t="s">
        <v>1324</v>
      </c>
      <c r="D542" s="35" t="s">
        <v>1046</v>
      </c>
      <c r="E542" s="35" t="s">
        <v>1078</v>
      </c>
      <c r="F542" s="26">
        <v>4</v>
      </c>
      <c r="G542" s="43" t="s">
        <v>1077</v>
      </c>
      <c r="H542" s="35" t="s">
        <v>1896</v>
      </c>
      <c r="I542" s="23">
        <v>213075</v>
      </c>
      <c r="J542" s="23">
        <v>2577138</v>
      </c>
      <c r="K542" s="38">
        <v>120.639008</v>
      </c>
      <c r="L542" s="38">
        <v>23.296282999999999</v>
      </c>
      <c r="N542" t="str">
        <f>ROUND(表格3[[#This Row],[TWD97_X
]],0)&amp;ROUND(表格3[[#This Row],[TWD97_Y
]],0)</f>
        <v>2130752577138</v>
      </c>
    </row>
    <row r="543" spans="1:14" ht="16.2" customHeight="1">
      <c r="A543" s="33" t="s">
        <v>2090</v>
      </c>
      <c r="B543" s="34"/>
      <c r="C543" s="33" t="s">
        <v>1324</v>
      </c>
      <c r="D543" s="35" t="s">
        <v>1046</v>
      </c>
      <c r="E543" s="35" t="s">
        <v>1078</v>
      </c>
      <c r="F543" s="26">
        <v>5</v>
      </c>
      <c r="G543" s="43" t="s">
        <v>1077</v>
      </c>
      <c r="H543" s="35" t="s">
        <v>1897</v>
      </c>
      <c r="I543" s="23">
        <v>213293</v>
      </c>
      <c r="J543" s="23">
        <v>2577052</v>
      </c>
      <c r="K543" s="38">
        <v>120.641142</v>
      </c>
      <c r="L543" s="38">
        <v>23.295511000000001</v>
      </c>
      <c r="N543" t="str">
        <f>ROUND(表格3[[#This Row],[TWD97_X
]],0)&amp;ROUND(表格3[[#This Row],[TWD97_Y
]],0)</f>
        <v>2132932577052</v>
      </c>
    </row>
    <row r="544" spans="1:14" ht="16.2" customHeight="1">
      <c r="A544" s="33" t="s">
        <v>2090</v>
      </c>
      <c r="B544" s="34"/>
      <c r="C544" s="33" t="s">
        <v>1324</v>
      </c>
      <c r="D544" s="35" t="s">
        <v>1046</v>
      </c>
      <c r="E544" s="35" t="s">
        <v>1078</v>
      </c>
      <c r="F544" s="26">
        <v>6</v>
      </c>
      <c r="G544" s="43" t="s">
        <v>1077</v>
      </c>
      <c r="H544" s="35" t="s">
        <v>1898</v>
      </c>
      <c r="I544" s="23">
        <v>213312</v>
      </c>
      <c r="J544" s="23">
        <v>2576795</v>
      </c>
      <c r="K544" s="38">
        <v>120.641333</v>
      </c>
      <c r="L544" s="38">
        <v>23.293191</v>
      </c>
      <c r="N544" t="str">
        <f>ROUND(表格3[[#This Row],[TWD97_X
]],0)&amp;ROUND(表格3[[#This Row],[TWD97_Y
]],0)</f>
        <v>2133122576795</v>
      </c>
    </row>
    <row r="545" spans="1:14" ht="16.2" customHeight="1">
      <c r="A545" s="33" t="s">
        <v>2090</v>
      </c>
      <c r="B545" s="34"/>
      <c r="C545" s="33" t="s">
        <v>1324</v>
      </c>
      <c r="D545" s="35" t="s">
        <v>1046</v>
      </c>
      <c r="E545" s="35" t="s">
        <v>1081</v>
      </c>
      <c r="F545" s="26">
        <v>1</v>
      </c>
      <c r="G545" s="43" t="s">
        <v>1080</v>
      </c>
      <c r="H545" s="35" t="s">
        <v>3784</v>
      </c>
      <c r="I545" s="23">
        <v>208779</v>
      </c>
      <c r="J545" s="23">
        <v>2573891</v>
      </c>
      <c r="K545" s="38">
        <v>120.597098</v>
      </c>
      <c r="L545" s="38">
        <v>23.266859</v>
      </c>
      <c r="N545" t="str">
        <f>ROUND(表格3[[#This Row],[TWD97_X
]],0)&amp;ROUND(表格3[[#This Row],[TWD97_Y
]],0)</f>
        <v>2087792573891</v>
      </c>
    </row>
    <row r="546" spans="1:14" ht="16.2" customHeight="1">
      <c r="A546" s="33" t="s">
        <v>2090</v>
      </c>
      <c r="B546" s="34"/>
      <c r="C546" s="33" t="s">
        <v>1324</v>
      </c>
      <c r="D546" s="35" t="s">
        <v>1046</v>
      </c>
      <c r="E546" s="35" t="s">
        <v>1081</v>
      </c>
      <c r="F546" s="26">
        <v>2</v>
      </c>
      <c r="G546" s="43" t="s">
        <v>1080</v>
      </c>
      <c r="H546" s="35" t="s">
        <v>1899</v>
      </c>
      <c r="I546" s="23">
        <v>209012</v>
      </c>
      <c r="J546" s="23">
        <v>2573845</v>
      </c>
      <c r="K546" s="38">
        <v>120.599377</v>
      </c>
      <c r="L546" s="38">
        <v>23.266449999999999</v>
      </c>
      <c r="N546" t="str">
        <f>ROUND(表格3[[#This Row],[TWD97_X
]],0)&amp;ROUND(表格3[[#This Row],[TWD97_Y
]],0)</f>
        <v>2090122573845</v>
      </c>
    </row>
    <row r="547" spans="1:14" ht="16.2" customHeight="1">
      <c r="A547" s="33" t="s">
        <v>2090</v>
      </c>
      <c r="B547" s="34"/>
      <c r="C547" s="33" t="s">
        <v>1324</v>
      </c>
      <c r="D547" s="35" t="s">
        <v>1046</v>
      </c>
      <c r="E547" s="35" t="s">
        <v>1081</v>
      </c>
      <c r="F547" s="26">
        <v>3</v>
      </c>
      <c r="G547" s="43" t="s">
        <v>1080</v>
      </c>
      <c r="H547" s="35" t="s">
        <v>1900</v>
      </c>
      <c r="I547" s="23">
        <v>209186</v>
      </c>
      <c r="J547" s="23">
        <v>2573693</v>
      </c>
      <c r="K547" s="38">
        <v>120.60108099999999</v>
      </c>
      <c r="L547" s="38">
        <v>23.265082</v>
      </c>
      <c r="N547" t="str">
        <f>ROUND(表格3[[#This Row],[TWD97_X
]],0)&amp;ROUND(表格3[[#This Row],[TWD97_Y
]],0)</f>
        <v>2091862573693</v>
      </c>
    </row>
    <row r="548" spans="1:14" ht="16.2" customHeight="1">
      <c r="A548" s="33" t="s">
        <v>2090</v>
      </c>
      <c r="B548" s="34"/>
      <c r="C548" s="33" t="s">
        <v>1324</v>
      </c>
      <c r="D548" s="35" t="s">
        <v>1046</v>
      </c>
      <c r="E548" s="35" t="s">
        <v>1081</v>
      </c>
      <c r="F548" s="26">
        <v>4</v>
      </c>
      <c r="G548" s="43" t="s">
        <v>1080</v>
      </c>
      <c r="H548" s="35" t="s">
        <v>1901</v>
      </c>
      <c r="I548" s="23">
        <v>209410</v>
      </c>
      <c r="J548" s="23">
        <v>2573629</v>
      </c>
      <c r="K548" s="38">
        <v>120.603272</v>
      </c>
      <c r="L548" s="38">
        <v>23.264509</v>
      </c>
      <c r="N548" t="str">
        <f>ROUND(表格3[[#This Row],[TWD97_X
]],0)&amp;ROUND(表格3[[#This Row],[TWD97_Y
]],0)</f>
        <v>2094102573629</v>
      </c>
    </row>
    <row r="549" spans="1:14" ht="16.2" customHeight="1">
      <c r="A549" s="33" t="s">
        <v>2090</v>
      </c>
      <c r="B549" s="34"/>
      <c r="C549" s="33" t="s">
        <v>1324</v>
      </c>
      <c r="D549" s="35" t="s">
        <v>1046</v>
      </c>
      <c r="E549" s="35" t="s">
        <v>1081</v>
      </c>
      <c r="F549" s="26">
        <v>5</v>
      </c>
      <c r="G549" s="43" t="s">
        <v>1080</v>
      </c>
      <c r="H549" s="35" t="s">
        <v>1902</v>
      </c>
      <c r="I549" s="23">
        <v>209558</v>
      </c>
      <c r="J549" s="23">
        <v>2573452</v>
      </c>
      <c r="K549" s="38">
        <v>120.604724</v>
      </c>
      <c r="L549" s="38">
        <v>23.262913999999999</v>
      </c>
      <c r="N549" t="str">
        <f>ROUND(表格3[[#This Row],[TWD97_X
]],0)&amp;ROUND(表格3[[#This Row],[TWD97_Y
]],0)</f>
        <v>2095582573452</v>
      </c>
    </row>
    <row r="550" spans="1:14" ht="16.2" customHeight="1">
      <c r="A550" s="33" t="s">
        <v>2090</v>
      </c>
      <c r="B550" s="34"/>
      <c r="C550" s="33" t="s">
        <v>1324</v>
      </c>
      <c r="D550" s="35" t="s">
        <v>1046</v>
      </c>
      <c r="E550" s="35" t="s">
        <v>1081</v>
      </c>
      <c r="F550" s="26">
        <v>6</v>
      </c>
      <c r="G550" s="43" t="s">
        <v>1080</v>
      </c>
      <c r="H550" s="35" t="s">
        <v>1903</v>
      </c>
      <c r="I550" s="23">
        <v>209636</v>
      </c>
      <c r="J550" s="23">
        <v>2573158</v>
      </c>
      <c r="K550" s="38">
        <v>120.60549399999999</v>
      </c>
      <c r="L550" s="38">
        <v>23.260262000000001</v>
      </c>
      <c r="N550" t="str">
        <f>ROUND(表格3[[#This Row],[TWD97_X
]],0)&amp;ROUND(表格3[[#This Row],[TWD97_Y
]],0)</f>
        <v>2096362573158</v>
      </c>
    </row>
    <row r="551" spans="1:14" ht="16.2" customHeight="1">
      <c r="A551" s="33" t="s">
        <v>2090</v>
      </c>
      <c r="B551" s="42"/>
      <c r="C551" s="33" t="s">
        <v>1324</v>
      </c>
      <c r="D551" s="35" t="s">
        <v>1046</v>
      </c>
      <c r="E551" s="35" t="s">
        <v>1083</v>
      </c>
      <c r="F551" s="26">
        <v>1</v>
      </c>
      <c r="G551" s="43" t="s">
        <v>1082</v>
      </c>
      <c r="H551" s="35" t="s">
        <v>3785</v>
      </c>
      <c r="I551" s="23">
        <v>205603</v>
      </c>
      <c r="J551" s="23">
        <v>2570405</v>
      </c>
      <c r="K551" s="38">
        <v>120.566158</v>
      </c>
      <c r="L551" s="38">
        <v>23.235296999999999</v>
      </c>
      <c r="N551" t="str">
        <f>ROUND(表格3[[#This Row],[TWD97_X
]],0)&amp;ROUND(表格3[[#This Row],[TWD97_Y
]],0)</f>
        <v>2056032570405</v>
      </c>
    </row>
    <row r="552" spans="1:14" ht="16.2" customHeight="1">
      <c r="A552" s="33" t="s">
        <v>2090</v>
      </c>
      <c r="B552" s="42"/>
      <c r="C552" s="33" t="s">
        <v>1324</v>
      </c>
      <c r="D552" s="35" t="s">
        <v>1046</v>
      </c>
      <c r="E552" s="35" t="s">
        <v>1083</v>
      </c>
      <c r="F552" s="26">
        <v>2</v>
      </c>
      <c r="G552" s="43" t="s">
        <v>1082</v>
      </c>
      <c r="H552" s="35" t="s">
        <v>3786</v>
      </c>
      <c r="I552" s="23">
        <v>205442</v>
      </c>
      <c r="J552" s="23">
        <v>2570170</v>
      </c>
      <c r="K552" s="38">
        <v>120.56459099999999</v>
      </c>
      <c r="L552" s="38">
        <v>23.233170999999999</v>
      </c>
      <c r="N552" t="str">
        <f>ROUND(表格3[[#This Row],[TWD97_X
]],0)&amp;ROUND(表格3[[#This Row],[TWD97_Y
]],0)</f>
        <v>2054422570170</v>
      </c>
    </row>
    <row r="553" spans="1:14" ht="16.2" customHeight="1">
      <c r="A553" s="33" t="s">
        <v>2090</v>
      </c>
      <c r="B553" s="42"/>
      <c r="C553" s="33" t="s">
        <v>1324</v>
      </c>
      <c r="D553" s="35" t="s">
        <v>1046</v>
      </c>
      <c r="E553" s="35" t="s">
        <v>1083</v>
      </c>
      <c r="F553" s="26">
        <v>3</v>
      </c>
      <c r="G553" s="43" t="s">
        <v>1082</v>
      </c>
      <c r="H553" s="35" t="s">
        <v>3787</v>
      </c>
      <c r="I553" s="23">
        <v>205591</v>
      </c>
      <c r="J553" s="23">
        <v>2570025</v>
      </c>
      <c r="K553" s="38">
        <v>120.566052</v>
      </c>
      <c r="L553" s="38">
        <v>23.231866</v>
      </c>
      <c r="N553" t="str">
        <f>ROUND(表格3[[#This Row],[TWD97_X
]],0)&amp;ROUND(表格3[[#This Row],[TWD97_Y
]],0)</f>
        <v>2055912570025</v>
      </c>
    </row>
    <row r="554" spans="1:14" ht="16.2" customHeight="1">
      <c r="A554" s="33" t="s">
        <v>2090</v>
      </c>
      <c r="B554" s="42"/>
      <c r="C554" s="33" t="s">
        <v>1324</v>
      </c>
      <c r="D554" s="35" t="s">
        <v>1046</v>
      </c>
      <c r="E554" s="35" t="s">
        <v>1083</v>
      </c>
      <c r="F554" s="26">
        <v>4</v>
      </c>
      <c r="G554" s="43" t="s">
        <v>1082</v>
      </c>
      <c r="H554" s="35" t="s">
        <v>3788</v>
      </c>
      <c r="I554" s="23">
        <v>205591</v>
      </c>
      <c r="J554" s="23">
        <v>2569747</v>
      </c>
      <c r="K554" s="38">
        <v>120.56605999999999</v>
      </c>
      <c r="L554" s="38">
        <v>23.229355000000002</v>
      </c>
      <c r="N554" t="str">
        <f>ROUND(表格3[[#This Row],[TWD97_X
]],0)&amp;ROUND(表格3[[#This Row],[TWD97_Y
]],0)</f>
        <v>2055912569747</v>
      </c>
    </row>
    <row r="555" spans="1:14" ht="16.2" customHeight="1">
      <c r="A555" s="33" t="s">
        <v>2090</v>
      </c>
      <c r="B555" s="42"/>
      <c r="C555" s="33" t="s">
        <v>1324</v>
      </c>
      <c r="D555" s="35" t="s">
        <v>1046</v>
      </c>
      <c r="E555" s="35" t="s">
        <v>1083</v>
      </c>
      <c r="F555" s="26">
        <v>5</v>
      </c>
      <c r="G555" s="43" t="s">
        <v>1082</v>
      </c>
      <c r="H555" s="35" t="s">
        <v>3789</v>
      </c>
      <c r="I555" s="23">
        <v>205856</v>
      </c>
      <c r="J555" s="23">
        <v>2569633</v>
      </c>
      <c r="K555" s="38">
        <v>120.568652</v>
      </c>
      <c r="L555" s="38">
        <v>23.228332999999999</v>
      </c>
      <c r="N555" t="str">
        <f>ROUND(表格3[[#This Row],[TWD97_X
]],0)&amp;ROUND(表格3[[#This Row],[TWD97_Y
]],0)</f>
        <v>2058562569633</v>
      </c>
    </row>
    <row r="556" spans="1:14" ht="16.2" customHeight="1">
      <c r="A556" s="33" t="s">
        <v>2090</v>
      </c>
      <c r="B556" s="42"/>
      <c r="C556" s="33" t="s">
        <v>1324</v>
      </c>
      <c r="D556" s="35" t="s">
        <v>1046</v>
      </c>
      <c r="E556" s="35" t="s">
        <v>1083</v>
      </c>
      <c r="F556" s="26">
        <v>6</v>
      </c>
      <c r="G556" s="43" t="s">
        <v>1082</v>
      </c>
      <c r="H556" s="35" t="s">
        <v>3790</v>
      </c>
      <c r="I556" s="23">
        <v>206008</v>
      </c>
      <c r="J556" s="23">
        <v>2569442</v>
      </c>
      <c r="K556" s="38">
        <v>120.570143</v>
      </c>
      <c r="L556" s="38">
        <v>23.226611999999999</v>
      </c>
      <c r="N556" t="str">
        <f>ROUND(表格3[[#This Row],[TWD97_X
]],0)&amp;ROUND(表格3[[#This Row],[TWD97_Y
]],0)</f>
        <v>2060082569442</v>
      </c>
    </row>
    <row r="557" spans="1:14" ht="16.2" customHeight="1">
      <c r="A557" s="33" t="s">
        <v>2090</v>
      </c>
      <c r="B557" s="34"/>
      <c r="C557" s="33" t="s">
        <v>1324</v>
      </c>
      <c r="D557" s="48" t="s">
        <v>1085</v>
      </c>
      <c r="E557" s="43" t="s">
        <v>1904</v>
      </c>
      <c r="F557" s="26">
        <v>1</v>
      </c>
      <c r="G557" s="43" t="s">
        <v>3791</v>
      </c>
      <c r="H557" s="43" t="s">
        <v>3792</v>
      </c>
      <c r="I557" s="23">
        <v>241358.91</v>
      </c>
      <c r="J557" s="23">
        <v>2574477.21</v>
      </c>
      <c r="K557" s="38">
        <v>120.915537</v>
      </c>
      <c r="L557" s="38">
        <v>23.272646000000002</v>
      </c>
      <c r="N557" t="str">
        <f>ROUND(表格3[[#This Row],[TWD97_X
]],0)&amp;ROUND(表格3[[#This Row],[TWD97_Y
]],0)</f>
        <v>2413592574477</v>
      </c>
    </row>
    <row r="558" spans="1:14" ht="16.2" customHeight="1">
      <c r="A558" s="33" t="s">
        <v>2090</v>
      </c>
      <c r="B558" s="34"/>
      <c r="C558" s="33" t="s">
        <v>1324</v>
      </c>
      <c r="D558" s="48" t="s">
        <v>1085</v>
      </c>
      <c r="E558" s="43" t="s">
        <v>1904</v>
      </c>
      <c r="F558" s="26">
        <v>2</v>
      </c>
      <c r="G558" s="43" t="s">
        <v>3791</v>
      </c>
      <c r="H558" s="43" t="s">
        <v>3793</v>
      </c>
      <c r="I558" s="23">
        <v>241384.05</v>
      </c>
      <c r="J558" s="23">
        <v>2574707.2799999998</v>
      </c>
      <c r="K558" s="38">
        <v>120.91578</v>
      </c>
      <c r="L558" s="38">
        <v>23.274723000000002</v>
      </c>
      <c r="N558" t="str">
        <f>ROUND(表格3[[#This Row],[TWD97_X
]],0)&amp;ROUND(表格3[[#This Row],[TWD97_Y
]],0)</f>
        <v>2413842574707</v>
      </c>
    </row>
    <row r="559" spans="1:14" ht="16.2" customHeight="1">
      <c r="A559" s="33" t="s">
        <v>2090</v>
      </c>
      <c r="B559" s="34"/>
      <c r="C559" s="33" t="s">
        <v>1324</v>
      </c>
      <c r="D559" s="48" t="s">
        <v>1085</v>
      </c>
      <c r="E559" s="43" t="s">
        <v>1904</v>
      </c>
      <c r="F559" s="26">
        <v>3</v>
      </c>
      <c r="G559" s="43" t="s">
        <v>3791</v>
      </c>
      <c r="H559" s="43" t="s">
        <v>3794</v>
      </c>
      <c r="I559" s="23">
        <v>241460.04</v>
      </c>
      <c r="J559" s="23">
        <v>2574903.4900000002</v>
      </c>
      <c r="K559" s="38">
        <v>120.916522</v>
      </c>
      <c r="L559" s="38">
        <v>23.276492999999999</v>
      </c>
      <c r="N559" t="str">
        <f>ROUND(表格3[[#This Row],[TWD97_X
]],0)&amp;ROUND(表格3[[#This Row],[TWD97_Y
]],0)</f>
        <v>2414602574903</v>
      </c>
    </row>
    <row r="560" spans="1:14" ht="16.2" customHeight="1">
      <c r="A560" s="33" t="s">
        <v>2090</v>
      </c>
      <c r="B560" s="34"/>
      <c r="C560" s="33" t="s">
        <v>1324</v>
      </c>
      <c r="D560" s="48" t="s">
        <v>1085</v>
      </c>
      <c r="E560" s="43" t="s">
        <v>1904</v>
      </c>
      <c r="F560" s="26">
        <v>5</v>
      </c>
      <c r="G560" s="43" t="s">
        <v>3791</v>
      </c>
      <c r="H560" s="43" t="s">
        <v>3795</v>
      </c>
      <c r="I560" s="23">
        <v>241540.57</v>
      </c>
      <c r="J560" s="23">
        <v>2575095.08</v>
      </c>
      <c r="K560" s="38">
        <v>120.91731299999999</v>
      </c>
      <c r="L560" s="38">
        <v>23.278227000000001</v>
      </c>
      <c r="N560" t="str">
        <f>ROUND(表格3[[#This Row],[TWD97_X
]],0)&amp;ROUND(表格3[[#This Row],[TWD97_Y
]],0)</f>
        <v>2415412575095</v>
      </c>
    </row>
    <row r="561" spans="1:14" ht="16.2" customHeight="1">
      <c r="A561" s="33" t="s">
        <v>2090</v>
      </c>
      <c r="B561" s="34"/>
      <c r="C561" s="33" t="s">
        <v>1324</v>
      </c>
      <c r="D561" s="48" t="s">
        <v>1085</v>
      </c>
      <c r="E561" s="43" t="s">
        <v>1904</v>
      </c>
      <c r="F561" s="26">
        <v>6</v>
      </c>
      <c r="G561" s="43" t="s">
        <v>3791</v>
      </c>
      <c r="H561" s="43" t="s">
        <v>3796</v>
      </c>
      <c r="I561" s="23">
        <v>241537.28</v>
      </c>
      <c r="J561" s="23">
        <v>2575300.86</v>
      </c>
      <c r="K561" s="38">
        <v>120.917272</v>
      </c>
      <c r="L561" s="38">
        <v>23.280087000000002</v>
      </c>
      <c r="N561" t="str">
        <f>ROUND(表格3[[#This Row],[TWD97_X
]],0)&amp;ROUND(表格3[[#This Row],[TWD97_Y
]],0)</f>
        <v>2415372575301</v>
      </c>
    </row>
    <row r="562" spans="1:14" ht="16.2" customHeight="1">
      <c r="A562" s="33" t="s">
        <v>2090</v>
      </c>
      <c r="B562" s="34"/>
      <c r="C562" s="33" t="s">
        <v>1324</v>
      </c>
      <c r="D562" s="48" t="s">
        <v>1085</v>
      </c>
      <c r="E562" s="43" t="s">
        <v>1904</v>
      </c>
      <c r="F562" s="26">
        <v>7</v>
      </c>
      <c r="G562" s="43" t="s">
        <v>3791</v>
      </c>
      <c r="H562" s="43" t="s">
        <v>3797</v>
      </c>
      <c r="I562" s="23">
        <v>241646.5</v>
      </c>
      <c r="J562" s="23">
        <v>2575479.52</v>
      </c>
      <c r="K562" s="38">
        <v>120.918347</v>
      </c>
      <c r="L562" s="38">
        <v>23.281704999999999</v>
      </c>
      <c r="N562" t="str">
        <f>ROUND(表格3[[#This Row],[TWD97_X
]],0)&amp;ROUND(表格3[[#This Row],[TWD97_Y
]],0)</f>
        <v>2416472575480</v>
      </c>
    </row>
    <row r="563" spans="1:14" ht="16.2" customHeight="1">
      <c r="A563" s="33" t="s">
        <v>2090</v>
      </c>
      <c r="B563" s="34"/>
      <c r="C563" s="33" t="s">
        <v>1324</v>
      </c>
      <c r="D563" s="48" t="s">
        <v>1085</v>
      </c>
      <c r="E563" s="43" t="s">
        <v>1087</v>
      </c>
      <c r="F563" s="26">
        <v>1</v>
      </c>
      <c r="G563" s="43" t="s">
        <v>3798</v>
      </c>
      <c r="H563" s="43" t="s">
        <v>3799</v>
      </c>
      <c r="I563" s="23">
        <v>241771.31</v>
      </c>
      <c r="J563" s="23">
        <v>2573044.16</v>
      </c>
      <c r="K563" s="38">
        <v>120.919572</v>
      </c>
      <c r="L563" s="38">
        <v>23.259706999999999</v>
      </c>
      <c r="N563" t="str">
        <f>ROUND(表格3[[#This Row],[TWD97_X
]],0)&amp;ROUND(表格3[[#This Row],[TWD97_Y
]],0)</f>
        <v>2417712573044</v>
      </c>
    </row>
    <row r="564" spans="1:14" ht="16.2" customHeight="1">
      <c r="A564" s="33" t="s">
        <v>2090</v>
      </c>
      <c r="B564" s="34"/>
      <c r="C564" s="33" t="s">
        <v>1324</v>
      </c>
      <c r="D564" s="48" t="s">
        <v>1085</v>
      </c>
      <c r="E564" s="43" t="s">
        <v>1087</v>
      </c>
      <c r="F564" s="26">
        <v>2</v>
      </c>
      <c r="G564" s="43" t="s">
        <v>3798</v>
      </c>
      <c r="H564" s="43" t="s">
        <v>3800</v>
      </c>
      <c r="I564" s="23">
        <v>241803.02</v>
      </c>
      <c r="J564" s="23">
        <v>2572811.6</v>
      </c>
      <c r="K564" s="38">
        <v>120.91988600000001</v>
      </c>
      <c r="L564" s="38">
        <v>23.257612000000002</v>
      </c>
      <c r="N564" t="str">
        <f>ROUND(表格3[[#This Row],[TWD97_X
]],0)&amp;ROUND(表格3[[#This Row],[TWD97_Y
]],0)</f>
        <v>2418032572812</v>
      </c>
    </row>
    <row r="565" spans="1:14" ht="16.2" customHeight="1">
      <c r="A565" s="33" t="s">
        <v>2090</v>
      </c>
      <c r="B565" s="34"/>
      <c r="C565" s="33" t="s">
        <v>1324</v>
      </c>
      <c r="D565" s="48" t="s">
        <v>1085</v>
      </c>
      <c r="E565" s="43" t="s">
        <v>1087</v>
      </c>
      <c r="F565" s="26">
        <v>3</v>
      </c>
      <c r="G565" s="43" t="s">
        <v>3798</v>
      </c>
      <c r="H565" s="43" t="s">
        <v>3801</v>
      </c>
      <c r="I565" s="23">
        <v>241952.02</v>
      </c>
      <c r="J565" s="23">
        <v>2572940.09</v>
      </c>
      <c r="K565" s="38">
        <v>120.921342</v>
      </c>
      <c r="L565" s="38">
        <v>23.258769000000001</v>
      </c>
      <c r="N565" t="str">
        <f>ROUND(表格3[[#This Row],[TWD97_X
]],0)&amp;ROUND(表格3[[#This Row],[TWD97_Y
]],0)</f>
        <v>2419522572940</v>
      </c>
    </row>
    <row r="566" spans="1:14" ht="16.2" customHeight="1">
      <c r="A566" s="33" t="s">
        <v>2090</v>
      </c>
      <c r="B566" s="34"/>
      <c r="C566" s="33" t="s">
        <v>1324</v>
      </c>
      <c r="D566" s="48" t="s">
        <v>1085</v>
      </c>
      <c r="E566" s="43" t="s">
        <v>1087</v>
      </c>
      <c r="F566" s="26">
        <v>5</v>
      </c>
      <c r="G566" s="43" t="s">
        <v>3798</v>
      </c>
      <c r="H566" s="43" t="s">
        <v>3802</v>
      </c>
      <c r="I566" s="23">
        <v>241909.6</v>
      </c>
      <c r="J566" s="23">
        <v>2573333.54</v>
      </c>
      <c r="K566" s="38">
        <v>120.920929</v>
      </c>
      <c r="L566" s="38">
        <v>23.262326999999999</v>
      </c>
      <c r="N566" t="str">
        <f>ROUND(表格3[[#This Row],[TWD97_X
]],0)&amp;ROUND(表格3[[#This Row],[TWD97_Y
]],0)</f>
        <v>2419102573334</v>
      </c>
    </row>
    <row r="567" spans="1:14" ht="16.2" customHeight="1">
      <c r="A567" s="33" t="s">
        <v>2090</v>
      </c>
      <c r="B567" s="34"/>
      <c r="C567" s="33" t="s">
        <v>1324</v>
      </c>
      <c r="D567" s="48" t="s">
        <v>1085</v>
      </c>
      <c r="E567" s="43" t="s">
        <v>1087</v>
      </c>
      <c r="F567" s="26">
        <v>6</v>
      </c>
      <c r="G567" s="43" t="s">
        <v>3798</v>
      </c>
      <c r="H567" s="43" t="s">
        <v>3803</v>
      </c>
      <c r="I567" s="23">
        <v>242087.85</v>
      </c>
      <c r="J567" s="23">
        <v>2573429.7200000002</v>
      </c>
      <c r="K567" s="38">
        <v>120.922668</v>
      </c>
      <c r="L567" s="38">
        <v>23.263193999999999</v>
      </c>
      <c r="N567" t="str">
        <f>ROUND(表格3[[#This Row],[TWD97_X
]],0)&amp;ROUND(表格3[[#This Row],[TWD97_Y
]],0)</f>
        <v>2420882573430</v>
      </c>
    </row>
    <row r="568" spans="1:14" ht="16.2" customHeight="1">
      <c r="A568" s="33" t="s">
        <v>2090</v>
      </c>
      <c r="B568" s="34"/>
      <c r="C568" s="33" t="s">
        <v>1324</v>
      </c>
      <c r="D568" s="48" t="s">
        <v>1085</v>
      </c>
      <c r="E568" s="43" t="s">
        <v>1087</v>
      </c>
      <c r="F568" s="26">
        <v>7</v>
      </c>
      <c r="G568" s="43" t="s">
        <v>3798</v>
      </c>
      <c r="H568" s="43" t="s">
        <v>3804</v>
      </c>
      <c r="I568" s="23">
        <v>241585</v>
      </c>
      <c r="J568" s="23">
        <v>2573181</v>
      </c>
      <c r="K568" s="38">
        <v>120.917753</v>
      </c>
      <c r="L568" s="38">
        <v>23.260943000000001</v>
      </c>
      <c r="N568" t="str">
        <f>ROUND(表格3[[#This Row],[TWD97_X
]],0)&amp;ROUND(表格3[[#This Row],[TWD97_Y
]],0)</f>
        <v>2415852573181</v>
      </c>
    </row>
    <row r="569" spans="1:14" ht="16.2" customHeight="1">
      <c r="A569" s="33" t="s">
        <v>2090</v>
      </c>
      <c r="B569" s="34"/>
      <c r="C569" s="33" t="s">
        <v>1324</v>
      </c>
      <c r="D569" s="48" t="s">
        <v>1085</v>
      </c>
      <c r="E569" s="48" t="s">
        <v>1090</v>
      </c>
      <c r="F569" s="26">
        <v>1</v>
      </c>
      <c r="G569" s="43" t="s">
        <v>1089</v>
      </c>
      <c r="H569" s="48" t="s">
        <v>3805</v>
      </c>
      <c r="I569" s="23">
        <v>200663</v>
      </c>
      <c r="J569" s="23">
        <v>2551468</v>
      </c>
      <c r="K569" s="38">
        <v>120.518497</v>
      </c>
      <c r="L569" s="38">
        <v>23.064150999999999</v>
      </c>
      <c r="N569" t="str">
        <f>ROUND(表格3[[#This Row],[TWD97_X
]],0)&amp;ROUND(表格3[[#This Row],[TWD97_Y
]],0)</f>
        <v>2006632551468</v>
      </c>
    </row>
    <row r="570" spans="1:14" ht="16.2" customHeight="1">
      <c r="A570" s="33" t="s">
        <v>2090</v>
      </c>
      <c r="B570" s="34"/>
      <c r="C570" s="33" t="s">
        <v>1324</v>
      </c>
      <c r="D570" s="48" t="s">
        <v>1085</v>
      </c>
      <c r="E570" s="48" t="s">
        <v>1090</v>
      </c>
      <c r="F570" s="26">
        <v>2</v>
      </c>
      <c r="G570" s="43" t="s">
        <v>1089</v>
      </c>
      <c r="H570" s="48" t="s">
        <v>3806</v>
      </c>
      <c r="I570" s="23">
        <v>200886</v>
      </c>
      <c r="J570" s="23">
        <v>2551429</v>
      </c>
      <c r="K570" s="38">
        <v>120.520675</v>
      </c>
      <c r="L570" s="38">
        <v>23.063804999999999</v>
      </c>
      <c r="N570" t="str">
        <f>ROUND(表格3[[#This Row],[TWD97_X
]],0)&amp;ROUND(表格3[[#This Row],[TWD97_Y
]],0)</f>
        <v>2008862551429</v>
      </c>
    </row>
    <row r="571" spans="1:14" ht="16.2" customHeight="1">
      <c r="A571" s="33" t="s">
        <v>2090</v>
      </c>
      <c r="B571" s="34"/>
      <c r="C571" s="33" t="s">
        <v>1324</v>
      </c>
      <c r="D571" s="48" t="s">
        <v>1085</v>
      </c>
      <c r="E571" s="48" t="s">
        <v>1090</v>
      </c>
      <c r="F571" s="26">
        <v>3</v>
      </c>
      <c r="G571" s="43" t="s">
        <v>1089</v>
      </c>
      <c r="H571" s="48" t="s">
        <v>3807</v>
      </c>
      <c r="I571" s="23">
        <v>201075</v>
      </c>
      <c r="J571" s="23">
        <v>2551398</v>
      </c>
      <c r="K571" s="38">
        <v>120.52252</v>
      </c>
      <c r="L571" s="38">
        <v>23.063531000000001</v>
      </c>
      <c r="N571" t="str">
        <f>ROUND(表格3[[#This Row],[TWD97_X
]],0)&amp;ROUND(表格3[[#This Row],[TWD97_Y
]],0)</f>
        <v>2010752551398</v>
      </c>
    </row>
    <row r="572" spans="1:14" ht="16.2" customHeight="1">
      <c r="A572" s="33" t="s">
        <v>2090</v>
      </c>
      <c r="B572" s="34"/>
      <c r="C572" s="33" t="s">
        <v>1324</v>
      </c>
      <c r="D572" s="48" t="s">
        <v>1085</v>
      </c>
      <c r="E572" s="48" t="s">
        <v>1090</v>
      </c>
      <c r="F572" s="26">
        <v>4</v>
      </c>
      <c r="G572" s="43" t="s">
        <v>1089</v>
      </c>
      <c r="H572" s="48" t="s">
        <v>3808</v>
      </c>
      <c r="I572" s="23">
        <v>201286</v>
      </c>
      <c r="J572" s="23">
        <v>2551419</v>
      </c>
      <c r="K572" s="38">
        <v>120.524579</v>
      </c>
      <c r="L572" s="38">
        <v>23.063727</v>
      </c>
      <c r="N572" t="str">
        <f>ROUND(表格3[[#This Row],[TWD97_X
]],0)&amp;ROUND(表格3[[#This Row],[TWD97_Y
]],0)</f>
        <v>2012862551419</v>
      </c>
    </row>
    <row r="573" spans="1:14" ht="16.2" customHeight="1">
      <c r="A573" s="33" t="s">
        <v>2090</v>
      </c>
      <c r="B573" s="34"/>
      <c r="C573" s="33" t="s">
        <v>1324</v>
      </c>
      <c r="D573" s="48" t="s">
        <v>1085</v>
      </c>
      <c r="E573" s="48" t="s">
        <v>1090</v>
      </c>
      <c r="F573" s="26">
        <v>5</v>
      </c>
      <c r="G573" s="43" t="s">
        <v>1089</v>
      </c>
      <c r="H573" s="48" t="s">
        <v>3809</v>
      </c>
      <c r="I573" s="23">
        <v>201318</v>
      </c>
      <c r="J573" s="23">
        <v>2551218</v>
      </c>
      <c r="K573" s="38">
        <v>120.524897</v>
      </c>
      <c r="L573" s="38">
        <v>23.061913000000001</v>
      </c>
      <c r="N573" t="str">
        <f>ROUND(表格3[[#This Row],[TWD97_X
]],0)&amp;ROUND(表格3[[#This Row],[TWD97_Y
]],0)</f>
        <v>2013182551218</v>
      </c>
    </row>
    <row r="574" spans="1:14" ht="16.2" customHeight="1">
      <c r="A574" s="33" t="s">
        <v>2090</v>
      </c>
      <c r="B574" s="34"/>
      <c r="C574" s="33" t="s">
        <v>1324</v>
      </c>
      <c r="D574" s="48" t="s">
        <v>1085</v>
      </c>
      <c r="E574" s="48" t="s">
        <v>1090</v>
      </c>
      <c r="F574" s="26">
        <v>6</v>
      </c>
      <c r="G574" s="43" t="s">
        <v>1089</v>
      </c>
      <c r="H574" s="48" t="s">
        <v>3810</v>
      </c>
      <c r="I574" s="23">
        <v>201521</v>
      </c>
      <c r="J574" s="23">
        <v>2551266</v>
      </c>
      <c r="K574" s="38">
        <v>120.526877</v>
      </c>
      <c r="L574" s="38">
        <v>23.062352000000001</v>
      </c>
      <c r="N574" t="str">
        <f>ROUND(表格3[[#This Row],[TWD97_X
]],0)&amp;ROUND(表格3[[#This Row],[TWD97_Y
]],0)</f>
        <v>2015212551266</v>
      </c>
    </row>
    <row r="575" spans="1:14" ht="16.2" customHeight="1">
      <c r="A575" s="33" t="s">
        <v>2090</v>
      </c>
      <c r="B575" s="33"/>
      <c r="C575" s="33" t="s">
        <v>1324</v>
      </c>
      <c r="D575" s="48" t="s">
        <v>1085</v>
      </c>
      <c r="E575" s="48" t="s">
        <v>1093</v>
      </c>
      <c r="F575" s="26">
        <v>1</v>
      </c>
      <c r="G575" s="43" t="s">
        <v>1092</v>
      </c>
      <c r="H575" s="48" t="s">
        <v>3811</v>
      </c>
      <c r="I575" s="23">
        <v>211306</v>
      </c>
      <c r="J575" s="23">
        <v>2565566</v>
      </c>
      <c r="K575" s="38">
        <v>120.62200900000001</v>
      </c>
      <c r="L575" s="38">
        <v>23.191744</v>
      </c>
      <c r="N575" t="str">
        <f>ROUND(表格3[[#This Row],[TWD97_X
]],0)&amp;ROUND(表格3[[#This Row],[TWD97_Y
]],0)</f>
        <v>2113062565566</v>
      </c>
    </row>
    <row r="576" spans="1:14" ht="16.2" customHeight="1">
      <c r="A576" s="33" t="s">
        <v>2090</v>
      </c>
      <c r="B576" s="33"/>
      <c r="C576" s="33" t="s">
        <v>1324</v>
      </c>
      <c r="D576" s="48" t="s">
        <v>1085</v>
      </c>
      <c r="E576" s="48" t="s">
        <v>1093</v>
      </c>
      <c r="F576" s="26">
        <v>2</v>
      </c>
      <c r="G576" s="43" t="s">
        <v>1092</v>
      </c>
      <c r="H576" s="48" t="s">
        <v>3812</v>
      </c>
      <c r="I576" s="23">
        <v>211475</v>
      </c>
      <c r="J576" s="23">
        <v>2565628</v>
      </c>
      <c r="K576" s="38">
        <v>120.62365800000001</v>
      </c>
      <c r="L576" s="38">
        <v>23.192308000000001</v>
      </c>
      <c r="N576" t="str">
        <f>ROUND(表格3[[#This Row],[TWD97_X
]],0)&amp;ROUND(表格3[[#This Row],[TWD97_Y
]],0)</f>
        <v>2114752565628</v>
      </c>
    </row>
    <row r="577" spans="1:14" ht="16.2" customHeight="1">
      <c r="A577" s="33" t="s">
        <v>2090</v>
      </c>
      <c r="B577" s="33"/>
      <c r="C577" s="33" t="s">
        <v>1324</v>
      </c>
      <c r="D577" s="48" t="s">
        <v>1085</v>
      </c>
      <c r="E577" s="48" t="s">
        <v>1093</v>
      </c>
      <c r="F577" s="26">
        <v>3</v>
      </c>
      <c r="G577" s="43" t="s">
        <v>1092</v>
      </c>
      <c r="H577" s="48" t="s">
        <v>3813</v>
      </c>
      <c r="I577" s="23">
        <v>211669</v>
      </c>
      <c r="J577" s="23">
        <v>2565613</v>
      </c>
      <c r="K577" s="38">
        <v>120.625553</v>
      </c>
      <c r="L577" s="38">
        <v>23.192177000000001</v>
      </c>
      <c r="N577" t="str">
        <f>ROUND(表格3[[#This Row],[TWD97_X
]],0)&amp;ROUND(表格3[[#This Row],[TWD97_Y
]],0)</f>
        <v>2116692565613</v>
      </c>
    </row>
    <row r="578" spans="1:14" ht="16.2" customHeight="1">
      <c r="A578" s="33" t="s">
        <v>2090</v>
      </c>
      <c r="B578" s="33"/>
      <c r="C578" s="33" t="s">
        <v>1324</v>
      </c>
      <c r="D578" s="48" t="s">
        <v>1085</v>
      </c>
      <c r="E578" s="48" t="s">
        <v>1093</v>
      </c>
      <c r="F578" s="26">
        <v>4</v>
      </c>
      <c r="G578" s="43" t="s">
        <v>1092</v>
      </c>
      <c r="H578" s="48" t="s">
        <v>3814</v>
      </c>
      <c r="I578" s="23">
        <v>211862</v>
      </c>
      <c r="J578" s="23">
        <v>2565705</v>
      </c>
      <c r="K578" s="38">
        <v>120.627437</v>
      </c>
      <c r="L578" s="38">
        <v>23.193012</v>
      </c>
      <c r="N578" t="str">
        <f>ROUND(表格3[[#This Row],[TWD97_X
]],0)&amp;ROUND(表格3[[#This Row],[TWD97_Y
]],0)</f>
        <v>2118622565705</v>
      </c>
    </row>
    <row r="579" spans="1:14" ht="16.2" customHeight="1">
      <c r="A579" s="33" t="s">
        <v>2090</v>
      </c>
      <c r="B579" s="33"/>
      <c r="C579" s="33" t="s">
        <v>1324</v>
      </c>
      <c r="D579" s="48" t="s">
        <v>1085</v>
      </c>
      <c r="E579" s="48" t="s">
        <v>1093</v>
      </c>
      <c r="F579" s="26">
        <v>5</v>
      </c>
      <c r="G579" s="43" t="s">
        <v>1092</v>
      </c>
      <c r="H579" s="48" t="s">
        <v>3815</v>
      </c>
      <c r="I579" s="23">
        <v>211914</v>
      </c>
      <c r="J579" s="23">
        <v>2565878</v>
      </c>
      <c r="K579" s="38">
        <v>120.62794</v>
      </c>
      <c r="L579" s="38">
        <v>23.194575</v>
      </c>
      <c r="N579" t="str">
        <f>ROUND(表格3[[#This Row],[TWD97_X
]],0)&amp;ROUND(表格3[[#This Row],[TWD97_Y
]],0)</f>
        <v>2119142565878</v>
      </c>
    </row>
    <row r="580" spans="1:14" ht="16.2" customHeight="1">
      <c r="A580" s="49" t="s">
        <v>2090</v>
      </c>
      <c r="B580" s="49"/>
      <c r="C580" s="33" t="s">
        <v>1324</v>
      </c>
      <c r="D580" s="48" t="s">
        <v>1085</v>
      </c>
      <c r="E580" s="48" t="s">
        <v>1093</v>
      </c>
      <c r="F580" s="26">
        <v>6</v>
      </c>
      <c r="G580" s="43" t="s">
        <v>1092</v>
      </c>
      <c r="H580" s="48" t="s">
        <v>3816</v>
      </c>
      <c r="I580" s="23">
        <v>211056</v>
      </c>
      <c r="J580" s="23">
        <v>2565978</v>
      </c>
      <c r="K580" s="38">
        <v>120.619556</v>
      </c>
      <c r="L580" s="38">
        <v>23.195457999999999</v>
      </c>
      <c r="N580" t="str">
        <f>ROUND(表格3[[#This Row],[TWD97_X
]],0)&amp;ROUND(表格3[[#This Row],[TWD97_Y
]],0)</f>
        <v>2110562565978</v>
      </c>
    </row>
    <row r="581" spans="1:14" ht="16.2" customHeight="1">
      <c r="A581" s="33" t="s">
        <v>2090</v>
      </c>
      <c r="B581" s="34"/>
      <c r="C581" s="33" t="s">
        <v>1324</v>
      </c>
      <c r="D581" s="48" t="s">
        <v>1085</v>
      </c>
      <c r="E581" s="48" t="s">
        <v>1096</v>
      </c>
      <c r="F581" s="26">
        <v>1</v>
      </c>
      <c r="G581" s="43" t="s">
        <v>1095</v>
      </c>
      <c r="H581" s="48" t="s">
        <v>3817</v>
      </c>
      <c r="I581" s="23">
        <v>185129</v>
      </c>
      <c r="J581" s="23">
        <v>2568983</v>
      </c>
      <c r="K581" s="38">
        <v>120.366157</v>
      </c>
      <c r="L581" s="38">
        <v>23.221776999999999</v>
      </c>
      <c r="N581" t="str">
        <f>ROUND(表格3[[#This Row],[TWD97_X
]],0)&amp;ROUND(表格3[[#This Row],[TWD97_Y
]],0)</f>
        <v>1851292568983</v>
      </c>
    </row>
    <row r="582" spans="1:14" ht="16.2" customHeight="1">
      <c r="A582" s="33" t="s">
        <v>2090</v>
      </c>
      <c r="B582" s="34"/>
      <c r="C582" s="33" t="s">
        <v>1324</v>
      </c>
      <c r="D582" s="48" t="s">
        <v>1085</v>
      </c>
      <c r="E582" s="48" t="s">
        <v>1096</v>
      </c>
      <c r="F582" s="26">
        <v>2</v>
      </c>
      <c r="G582" s="43" t="s">
        <v>1095</v>
      </c>
      <c r="H582" s="48" t="s">
        <v>3818</v>
      </c>
      <c r="I582" s="23">
        <v>185335</v>
      </c>
      <c r="J582" s="23">
        <v>2568994</v>
      </c>
      <c r="K582" s="38">
        <v>120.36816899999999</v>
      </c>
      <c r="L582" s="38">
        <v>23.221885</v>
      </c>
      <c r="N582" t="str">
        <f>ROUND(表格3[[#This Row],[TWD97_X
]],0)&amp;ROUND(表格3[[#This Row],[TWD97_Y
]],0)</f>
        <v>1853352568994</v>
      </c>
    </row>
    <row r="583" spans="1:14" ht="16.2" customHeight="1">
      <c r="A583" s="33" t="s">
        <v>2090</v>
      </c>
      <c r="B583" s="34"/>
      <c r="C583" s="33" t="s">
        <v>1324</v>
      </c>
      <c r="D583" s="48" t="s">
        <v>1085</v>
      </c>
      <c r="E583" s="48" t="s">
        <v>1096</v>
      </c>
      <c r="F583" s="26">
        <v>3</v>
      </c>
      <c r="G583" s="43" t="s">
        <v>1095</v>
      </c>
      <c r="H583" s="48" t="s">
        <v>3819</v>
      </c>
      <c r="I583" s="23">
        <v>185519</v>
      </c>
      <c r="J583" s="23">
        <v>2569079</v>
      </c>
      <c r="K583" s="38">
        <v>120.369963</v>
      </c>
      <c r="L583" s="38">
        <v>23.222659</v>
      </c>
      <c r="N583" t="str">
        <f>ROUND(表格3[[#This Row],[TWD97_X
]],0)&amp;ROUND(表格3[[#This Row],[TWD97_Y
]],0)</f>
        <v>1855192569079</v>
      </c>
    </row>
    <row r="584" spans="1:14" ht="16.2" customHeight="1">
      <c r="A584" s="33" t="s">
        <v>2090</v>
      </c>
      <c r="B584" s="34"/>
      <c r="C584" s="33" t="s">
        <v>1324</v>
      </c>
      <c r="D584" s="48" t="s">
        <v>1085</v>
      </c>
      <c r="E584" s="48" t="s">
        <v>1096</v>
      </c>
      <c r="F584" s="26">
        <v>4</v>
      </c>
      <c r="G584" s="43" t="s">
        <v>1095</v>
      </c>
      <c r="H584" s="48" t="s">
        <v>3820</v>
      </c>
      <c r="I584" s="23">
        <v>185700</v>
      </c>
      <c r="J584" s="23">
        <v>2569175</v>
      </c>
      <c r="K584" s="38">
        <v>120.371728</v>
      </c>
      <c r="L584" s="38">
        <v>23.223533</v>
      </c>
      <c r="N584" t="str">
        <f>ROUND(表格3[[#This Row],[TWD97_X
]],0)&amp;ROUND(表格3[[#This Row],[TWD97_Y
]],0)</f>
        <v>1857002569175</v>
      </c>
    </row>
    <row r="585" spans="1:14" ht="16.2" customHeight="1">
      <c r="A585" s="33" t="s">
        <v>2090</v>
      </c>
      <c r="B585" s="34"/>
      <c r="C585" s="33" t="s">
        <v>1324</v>
      </c>
      <c r="D585" s="48" t="s">
        <v>1085</v>
      </c>
      <c r="E585" s="48" t="s">
        <v>1096</v>
      </c>
      <c r="F585" s="26">
        <v>5</v>
      </c>
      <c r="G585" s="43" t="s">
        <v>1095</v>
      </c>
      <c r="H585" s="48" t="s">
        <v>3821</v>
      </c>
      <c r="I585" s="23">
        <v>185732</v>
      </c>
      <c r="J585" s="23">
        <v>2569379</v>
      </c>
      <c r="K585" s="38">
        <v>120.372032</v>
      </c>
      <c r="L585" s="38">
        <v>23.225377000000002</v>
      </c>
      <c r="N585" t="str">
        <f>ROUND(表格3[[#This Row],[TWD97_X
]],0)&amp;ROUND(表格3[[#This Row],[TWD97_Y
]],0)</f>
        <v>1857322569379</v>
      </c>
    </row>
    <row r="586" spans="1:14" ht="16.2" customHeight="1">
      <c r="A586" s="33" t="s">
        <v>2090</v>
      </c>
      <c r="B586" s="34"/>
      <c r="C586" s="33" t="s">
        <v>1324</v>
      </c>
      <c r="D586" s="48" t="s">
        <v>1085</v>
      </c>
      <c r="E586" s="48" t="s">
        <v>1096</v>
      </c>
      <c r="F586" s="26">
        <v>6</v>
      </c>
      <c r="G586" s="43" t="s">
        <v>1095</v>
      </c>
      <c r="H586" s="48" t="s">
        <v>3822</v>
      </c>
      <c r="I586" s="23">
        <v>185800</v>
      </c>
      <c r="J586" s="23">
        <v>2569576</v>
      </c>
      <c r="K586" s="38">
        <v>120.372688</v>
      </c>
      <c r="L586" s="38">
        <v>23.227157999999999</v>
      </c>
      <c r="N586" t="str">
        <f>ROUND(表格3[[#This Row],[TWD97_X
]],0)&amp;ROUND(表格3[[#This Row],[TWD97_Y
]],0)</f>
        <v>1858002569576</v>
      </c>
    </row>
    <row r="587" spans="1:14" ht="16.2" customHeight="1">
      <c r="A587" s="33" t="s">
        <v>2090</v>
      </c>
      <c r="B587" s="34"/>
      <c r="C587" s="33" t="s">
        <v>1324</v>
      </c>
      <c r="D587" s="48" t="s">
        <v>1085</v>
      </c>
      <c r="E587" s="48" t="s">
        <v>1099</v>
      </c>
      <c r="F587" s="26">
        <v>1</v>
      </c>
      <c r="G587" s="43" t="s">
        <v>1098</v>
      </c>
      <c r="H587" s="48" t="s">
        <v>3823</v>
      </c>
      <c r="I587" s="23">
        <v>189628</v>
      </c>
      <c r="J587" s="23">
        <v>2544155</v>
      </c>
      <c r="K587" s="38">
        <v>120.411092</v>
      </c>
      <c r="L587" s="38">
        <v>22.997748000000001</v>
      </c>
      <c r="N587" t="str">
        <f>ROUND(表格3[[#This Row],[TWD97_X
]],0)&amp;ROUND(表格3[[#This Row],[TWD97_Y
]],0)</f>
        <v>1896282544155</v>
      </c>
    </row>
    <row r="588" spans="1:14" ht="16.2" customHeight="1">
      <c r="A588" s="33" t="s">
        <v>2090</v>
      </c>
      <c r="B588" s="34"/>
      <c r="C588" s="33" t="s">
        <v>1324</v>
      </c>
      <c r="D588" s="48" t="s">
        <v>1085</v>
      </c>
      <c r="E588" s="48" t="s">
        <v>1099</v>
      </c>
      <c r="F588" s="26">
        <v>2</v>
      </c>
      <c r="G588" s="43" t="s">
        <v>1098</v>
      </c>
      <c r="H588" s="48" t="s">
        <v>3824</v>
      </c>
      <c r="I588" s="23">
        <v>189535</v>
      </c>
      <c r="J588" s="23">
        <v>2543971</v>
      </c>
      <c r="K588" s="38">
        <v>120.41019300000001</v>
      </c>
      <c r="L588" s="38">
        <v>22.996082999999999</v>
      </c>
      <c r="N588" t="str">
        <f>ROUND(表格3[[#This Row],[TWD97_X
]],0)&amp;ROUND(表格3[[#This Row],[TWD97_Y
]],0)</f>
        <v>1895352543971</v>
      </c>
    </row>
    <row r="589" spans="1:14" ht="16.2" customHeight="1">
      <c r="A589" s="33" t="s">
        <v>2090</v>
      </c>
      <c r="B589" s="34"/>
      <c r="C589" s="33" t="s">
        <v>1324</v>
      </c>
      <c r="D589" s="48" t="s">
        <v>1085</v>
      </c>
      <c r="E589" s="48" t="s">
        <v>1099</v>
      </c>
      <c r="F589" s="26">
        <v>3</v>
      </c>
      <c r="G589" s="43" t="s">
        <v>1098</v>
      </c>
      <c r="H589" s="48" t="s">
        <v>3825</v>
      </c>
      <c r="I589" s="23">
        <v>189474</v>
      </c>
      <c r="J589" s="23">
        <v>2543769</v>
      </c>
      <c r="K589" s="38">
        <v>120.409605</v>
      </c>
      <c r="L589" s="38">
        <v>22.994257000000001</v>
      </c>
      <c r="N589" t="str">
        <f>ROUND(表格3[[#This Row],[TWD97_X
]],0)&amp;ROUND(表格3[[#This Row],[TWD97_Y
]],0)</f>
        <v>1894742543769</v>
      </c>
    </row>
    <row r="590" spans="1:14" ht="16.2" customHeight="1">
      <c r="A590" s="33" t="s">
        <v>2090</v>
      </c>
      <c r="B590" s="34"/>
      <c r="C590" s="33" t="s">
        <v>1324</v>
      </c>
      <c r="D590" s="48" t="s">
        <v>1085</v>
      </c>
      <c r="E590" s="48" t="s">
        <v>1099</v>
      </c>
      <c r="F590" s="26">
        <v>4</v>
      </c>
      <c r="G590" s="43" t="s">
        <v>1098</v>
      </c>
      <c r="H590" s="48" t="s">
        <v>3826</v>
      </c>
      <c r="I590" s="23">
        <v>189480</v>
      </c>
      <c r="J590" s="23">
        <v>2543566</v>
      </c>
      <c r="K590" s="38">
        <v>120.409672</v>
      </c>
      <c r="L590" s="38">
        <v>22.992424</v>
      </c>
      <c r="N590" t="str">
        <f>ROUND(表格3[[#This Row],[TWD97_X
]],0)&amp;ROUND(表格3[[#This Row],[TWD97_Y
]],0)</f>
        <v>1894802543566</v>
      </c>
    </row>
    <row r="591" spans="1:14" ht="16.2" customHeight="1">
      <c r="A591" s="33" t="s">
        <v>2090</v>
      </c>
      <c r="B591" s="34"/>
      <c r="C591" s="33" t="s">
        <v>1324</v>
      </c>
      <c r="D591" s="48" t="s">
        <v>1085</v>
      </c>
      <c r="E591" s="48" t="s">
        <v>1099</v>
      </c>
      <c r="F591" s="26">
        <v>5</v>
      </c>
      <c r="G591" s="43" t="s">
        <v>1098</v>
      </c>
      <c r="H591" s="48" t="s">
        <v>3827</v>
      </c>
      <c r="I591" s="23">
        <v>189465</v>
      </c>
      <c r="J591" s="23">
        <v>2543359</v>
      </c>
      <c r="K591" s="38">
        <v>120.40953399999999</v>
      </c>
      <c r="L591" s="38">
        <v>22.990553999999999</v>
      </c>
      <c r="N591" t="str">
        <f>ROUND(表格3[[#This Row],[TWD97_X
]],0)&amp;ROUND(表格3[[#This Row],[TWD97_Y
]],0)</f>
        <v>1894652543359</v>
      </c>
    </row>
    <row r="592" spans="1:14" ht="16.2" customHeight="1">
      <c r="A592" s="33" t="s">
        <v>2090</v>
      </c>
      <c r="B592" s="34"/>
      <c r="C592" s="33" t="s">
        <v>1324</v>
      </c>
      <c r="D592" s="48" t="s">
        <v>1085</v>
      </c>
      <c r="E592" s="48" t="s">
        <v>1099</v>
      </c>
      <c r="F592" s="26">
        <v>6</v>
      </c>
      <c r="G592" s="43" t="s">
        <v>1098</v>
      </c>
      <c r="H592" s="48" t="s">
        <v>3828</v>
      </c>
      <c r="I592" s="23">
        <v>189414</v>
      </c>
      <c r="J592" s="23">
        <v>2543165</v>
      </c>
      <c r="K592" s="38">
        <v>120.40904399999999</v>
      </c>
      <c r="L592" s="38">
        <v>22.988800000000001</v>
      </c>
      <c r="N592" t="str">
        <f>ROUND(表格3[[#This Row],[TWD97_X
]],0)&amp;ROUND(表格3[[#This Row],[TWD97_Y
]],0)</f>
        <v>1894142543165</v>
      </c>
    </row>
    <row r="593" spans="1:14" ht="16.2" customHeight="1">
      <c r="A593" s="33" t="s">
        <v>2090</v>
      </c>
      <c r="B593" s="34"/>
      <c r="C593" s="33" t="s">
        <v>1324</v>
      </c>
      <c r="D593" s="48" t="s">
        <v>1085</v>
      </c>
      <c r="E593" s="48" t="s">
        <v>1102</v>
      </c>
      <c r="F593" s="26">
        <v>1</v>
      </c>
      <c r="G593" s="43" t="s">
        <v>1101</v>
      </c>
      <c r="H593" s="48" t="s">
        <v>3829</v>
      </c>
      <c r="I593" s="23">
        <v>192099</v>
      </c>
      <c r="J593" s="23">
        <v>2542848</v>
      </c>
      <c r="K593" s="38">
        <v>120.435244</v>
      </c>
      <c r="L593" s="38">
        <v>22.986032999999999</v>
      </c>
      <c r="N593" t="str">
        <f>ROUND(表格3[[#This Row],[TWD97_X
]],0)&amp;ROUND(表格3[[#This Row],[TWD97_Y
]],0)</f>
        <v>1920992542848</v>
      </c>
    </row>
    <row r="594" spans="1:14" ht="16.2" customHeight="1">
      <c r="A594" s="33" t="s">
        <v>2090</v>
      </c>
      <c r="B594" s="34"/>
      <c r="C594" s="33" t="s">
        <v>1324</v>
      </c>
      <c r="D594" s="48" t="s">
        <v>1085</v>
      </c>
      <c r="E594" s="48" t="s">
        <v>1102</v>
      </c>
      <c r="F594" s="26">
        <v>2</v>
      </c>
      <c r="G594" s="43" t="s">
        <v>1101</v>
      </c>
      <c r="H594" s="48" t="s">
        <v>3830</v>
      </c>
      <c r="I594" s="23">
        <v>192305</v>
      </c>
      <c r="J594" s="23">
        <v>2542814</v>
      </c>
      <c r="K594" s="38">
        <v>120.43725499999999</v>
      </c>
      <c r="L594" s="38">
        <v>22.985734000000001</v>
      </c>
      <c r="N594" t="str">
        <f>ROUND(表格3[[#This Row],[TWD97_X
]],0)&amp;ROUND(表格3[[#This Row],[TWD97_Y
]],0)</f>
        <v>1923052542814</v>
      </c>
    </row>
    <row r="595" spans="1:14" ht="16.2" customHeight="1">
      <c r="A595" s="33" t="s">
        <v>2090</v>
      </c>
      <c r="B595" s="34"/>
      <c r="C595" s="33" t="s">
        <v>1324</v>
      </c>
      <c r="D595" s="48" t="s">
        <v>1085</v>
      </c>
      <c r="E595" s="48" t="s">
        <v>1102</v>
      </c>
      <c r="F595" s="26">
        <v>3</v>
      </c>
      <c r="G595" s="43" t="s">
        <v>1101</v>
      </c>
      <c r="H595" s="48" t="s">
        <v>3831</v>
      </c>
      <c r="I595" s="23">
        <v>192481</v>
      </c>
      <c r="J595" s="23">
        <v>2542723</v>
      </c>
      <c r="K595" s="38">
        <v>120.438975</v>
      </c>
      <c r="L595" s="38">
        <v>22.984918</v>
      </c>
      <c r="N595" t="str">
        <f>ROUND(表格3[[#This Row],[TWD97_X
]],0)&amp;ROUND(表格3[[#This Row],[TWD97_Y
]],0)</f>
        <v>1924812542723</v>
      </c>
    </row>
    <row r="596" spans="1:14" ht="16.2" customHeight="1">
      <c r="A596" s="33" t="s">
        <v>2090</v>
      </c>
      <c r="B596" s="34"/>
      <c r="C596" s="33" t="s">
        <v>1324</v>
      </c>
      <c r="D596" s="48" t="s">
        <v>1085</v>
      </c>
      <c r="E596" s="48" t="s">
        <v>1102</v>
      </c>
      <c r="F596" s="26">
        <v>4</v>
      </c>
      <c r="G596" s="43" t="s">
        <v>1101</v>
      </c>
      <c r="H596" s="48" t="s">
        <v>3832</v>
      </c>
      <c r="I596" s="23">
        <v>192595</v>
      </c>
      <c r="J596" s="23">
        <v>2542549</v>
      </c>
      <c r="K596" s="38">
        <v>120.440093</v>
      </c>
      <c r="L596" s="38">
        <v>22.983350000000002</v>
      </c>
      <c r="N596" t="str">
        <f>ROUND(表格3[[#This Row],[TWD97_X
]],0)&amp;ROUND(表格3[[#This Row],[TWD97_Y
]],0)</f>
        <v>1925952542549</v>
      </c>
    </row>
    <row r="597" spans="1:14" ht="16.2" customHeight="1">
      <c r="A597" s="33" t="s">
        <v>2090</v>
      </c>
      <c r="B597" s="34"/>
      <c r="C597" s="33" t="s">
        <v>1324</v>
      </c>
      <c r="D597" s="48" t="s">
        <v>1085</v>
      </c>
      <c r="E597" s="48" t="s">
        <v>1102</v>
      </c>
      <c r="F597" s="26">
        <v>5</v>
      </c>
      <c r="G597" s="43" t="s">
        <v>1101</v>
      </c>
      <c r="H597" s="48" t="s">
        <v>3833</v>
      </c>
      <c r="I597" s="23">
        <v>192764</v>
      </c>
      <c r="J597" s="23">
        <v>2542425</v>
      </c>
      <c r="K597" s="38">
        <v>120.44174599999999</v>
      </c>
      <c r="L597" s="38">
        <v>22.982237000000001</v>
      </c>
      <c r="N597" t="str">
        <f>ROUND(表格3[[#This Row],[TWD97_X
]],0)&amp;ROUND(表格3[[#This Row],[TWD97_Y
]],0)</f>
        <v>1927642542425</v>
      </c>
    </row>
    <row r="598" spans="1:14" ht="16.2" customHeight="1">
      <c r="A598" s="33" t="s">
        <v>2090</v>
      </c>
      <c r="B598" s="34"/>
      <c r="C598" s="33" t="s">
        <v>1324</v>
      </c>
      <c r="D598" s="48" t="s">
        <v>1085</v>
      </c>
      <c r="E598" s="48" t="s">
        <v>1102</v>
      </c>
      <c r="F598" s="26">
        <v>6</v>
      </c>
      <c r="G598" s="43" t="s">
        <v>1101</v>
      </c>
      <c r="H598" s="48" t="s">
        <v>3834</v>
      </c>
      <c r="I598" s="23">
        <v>192827</v>
      </c>
      <c r="J598" s="23">
        <v>2542223</v>
      </c>
      <c r="K598" s="38">
        <v>120.442368</v>
      </c>
      <c r="L598" s="38">
        <v>22.980415000000001</v>
      </c>
      <c r="N598" t="str">
        <f>ROUND(表格3[[#This Row],[TWD97_X
]],0)&amp;ROUND(表格3[[#This Row],[TWD97_Y
]],0)</f>
        <v>1928272542223</v>
      </c>
    </row>
    <row r="599" spans="1:14" ht="16.2" customHeight="1">
      <c r="A599" s="33" t="s">
        <v>2090</v>
      </c>
      <c r="B599" s="34"/>
      <c r="C599" s="33" t="s">
        <v>1324</v>
      </c>
      <c r="D599" s="48" t="s">
        <v>1085</v>
      </c>
      <c r="E599" s="48" t="s">
        <v>1105</v>
      </c>
      <c r="F599" s="26">
        <v>1</v>
      </c>
      <c r="G599" s="43" t="s">
        <v>1104</v>
      </c>
      <c r="H599" s="48" t="s">
        <v>3835</v>
      </c>
      <c r="I599" s="23">
        <v>194786</v>
      </c>
      <c r="J599" s="23">
        <v>2566724</v>
      </c>
      <c r="K599" s="38">
        <v>120.46059200000001</v>
      </c>
      <c r="L599" s="38">
        <v>23.201730000000001</v>
      </c>
      <c r="N599" t="str">
        <f>ROUND(表格3[[#This Row],[TWD97_X
]],0)&amp;ROUND(表格3[[#This Row],[TWD97_Y
]],0)</f>
        <v>1947862566724</v>
      </c>
    </row>
    <row r="600" spans="1:14" ht="16.2" customHeight="1">
      <c r="A600" s="33" t="s">
        <v>2090</v>
      </c>
      <c r="B600" s="34"/>
      <c r="C600" s="33" t="s">
        <v>1324</v>
      </c>
      <c r="D600" s="48" t="s">
        <v>1085</v>
      </c>
      <c r="E600" s="48" t="s">
        <v>1105</v>
      </c>
      <c r="F600" s="26">
        <v>2</v>
      </c>
      <c r="G600" s="43" t="s">
        <v>1104</v>
      </c>
      <c r="H600" s="48" t="s">
        <v>3836</v>
      </c>
      <c r="I600" s="23">
        <v>194676</v>
      </c>
      <c r="J600" s="23">
        <v>2566537</v>
      </c>
      <c r="K600" s="38">
        <v>120.459524</v>
      </c>
      <c r="L600" s="38">
        <v>23.200037999999999</v>
      </c>
      <c r="N600" t="str">
        <f>ROUND(表格3[[#This Row],[TWD97_X
]],0)&amp;ROUND(表格3[[#This Row],[TWD97_Y
]],0)</f>
        <v>1946762566537</v>
      </c>
    </row>
    <row r="601" spans="1:14" ht="16.2" customHeight="1">
      <c r="A601" s="33" t="s">
        <v>2090</v>
      </c>
      <c r="B601" s="34"/>
      <c r="C601" s="33" t="s">
        <v>1324</v>
      </c>
      <c r="D601" s="48" t="s">
        <v>1085</v>
      </c>
      <c r="E601" s="48" t="s">
        <v>1105</v>
      </c>
      <c r="F601" s="26">
        <v>3</v>
      </c>
      <c r="G601" s="43" t="s">
        <v>1104</v>
      </c>
      <c r="H601" s="48" t="s">
        <v>3837</v>
      </c>
      <c r="I601" s="23">
        <v>194520</v>
      </c>
      <c r="J601" s="23">
        <v>2566409</v>
      </c>
      <c r="K601" s="38">
        <v>120.458005</v>
      </c>
      <c r="L601" s="38">
        <v>23.198877</v>
      </c>
      <c r="N601" t="str">
        <f>ROUND(表格3[[#This Row],[TWD97_X
]],0)&amp;ROUND(表格3[[#This Row],[TWD97_Y
]],0)</f>
        <v>1945202566409</v>
      </c>
    </row>
    <row r="602" spans="1:14" ht="16.2" customHeight="1">
      <c r="A602" s="33" t="s">
        <v>2090</v>
      </c>
      <c r="B602" s="34"/>
      <c r="C602" s="33" t="s">
        <v>1324</v>
      </c>
      <c r="D602" s="48" t="s">
        <v>1085</v>
      </c>
      <c r="E602" s="48" t="s">
        <v>1105</v>
      </c>
      <c r="F602" s="26">
        <v>4</v>
      </c>
      <c r="G602" s="43" t="s">
        <v>1104</v>
      </c>
      <c r="H602" s="48" t="s">
        <v>3838</v>
      </c>
      <c r="I602" s="23">
        <v>194342</v>
      </c>
      <c r="J602" s="23">
        <v>2566287</v>
      </c>
      <c r="K602" s="38">
        <v>120.45627</v>
      </c>
      <c r="L602" s="38">
        <v>23.197769000000001</v>
      </c>
      <c r="N602" t="str">
        <f>ROUND(表格3[[#This Row],[TWD97_X
]],0)&amp;ROUND(表格3[[#This Row],[TWD97_Y
]],0)</f>
        <v>1943422566287</v>
      </c>
    </row>
    <row r="603" spans="1:14" ht="16.2" customHeight="1">
      <c r="A603" s="33" t="s">
        <v>2090</v>
      </c>
      <c r="B603" s="34"/>
      <c r="C603" s="33" t="s">
        <v>1324</v>
      </c>
      <c r="D603" s="48" t="s">
        <v>1085</v>
      </c>
      <c r="E603" s="48" t="s">
        <v>1105</v>
      </c>
      <c r="F603" s="26">
        <v>5</v>
      </c>
      <c r="G603" s="43" t="s">
        <v>1104</v>
      </c>
      <c r="H603" s="48" t="s">
        <v>3839</v>
      </c>
      <c r="I603" s="23">
        <v>194318</v>
      </c>
      <c r="J603" s="23">
        <v>2566492</v>
      </c>
      <c r="K603" s="38">
        <v>120.456029</v>
      </c>
      <c r="L603" s="38">
        <v>23.199619999999999</v>
      </c>
      <c r="N603" t="str">
        <f>ROUND(表格3[[#This Row],[TWD97_X
]],0)&amp;ROUND(表格3[[#This Row],[TWD97_Y
]],0)</f>
        <v>1943182566492</v>
      </c>
    </row>
    <row r="604" spans="1:14" ht="16.2" customHeight="1">
      <c r="A604" s="33" t="s">
        <v>2090</v>
      </c>
      <c r="B604" s="34"/>
      <c r="C604" s="33" t="s">
        <v>1324</v>
      </c>
      <c r="D604" s="48" t="s">
        <v>1085</v>
      </c>
      <c r="E604" s="48" t="s">
        <v>1105</v>
      </c>
      <c r="F604" s="26">
        <v>6</v>
      </c>
      <c r="G604" s="43" t="s">
        <v>1104</v>
      </c>
      <c r="H604" s="48" t="s">
        <v>3840</v>
      </c>
      <c r="I604" s="23">
        <v>194145</v>
      </c>
      <c r="J604" s="23">
        <v>2566354</v>
      </c>
      <c r="K604" s="38">
        <v>120.45434400000001</v>
      </c>
      <c r="L604" s="38">
        <v>23.198367999999999</v>
      </c>
      <c r="N604" t="str">
        <f>ROUND(表格3[[#This Row],[TWD97_X
]],0)&amp;ROUND(表格3[[#This Row],[TWD97_Y
]],0)</f>
        <v>1941452566354</v>
      </c>
    </row>
    <row r="605" spans="1:14" ht="16.2" customHeight="1">
      <c r="A605" s="33" t="s">
        <v>2090</v>
      </c>
      <c r="B605" s="34"/>
      <c r="C605" s="33" t="s">
        <v>1324</v>
      </c>
      <c r="D605" s="48" t="s">
        <v>1085</v>
      </c>
      <c r="E605" s="48" t="s">
        <v>1108</v>
      </c>
      <c r="F605" s="26">
        <v>1</v>
      </c>
      <c r="G605" s="43" t="s">
        <v>1107</v>
      </c>
      <c r="H605" s="48" t="s">
        <v>3841</v>
      </c>
      <c r="I605" s="23">
        <v>194847</v>
      </c>
      <c r="J605" s="23">
        <v>2553240</v>
      </c>
      <c r="K605" s="38">
        <v>120.461674</v>
      </c>
      <c r="L605" s="38">
        <v>23.079969999999999</v>
      </c>
      <c r="N605" t="str">
        <f>ROUND(表格3[[#This Row],[TWD97_X
]],0)&amp;ROUND(表格3[[#This Row],[TWD97_Y
]],0)</f>
        <v>1948472553240</v>
      </c>
    </row>
    <row r="606" spans="1:14" ht="16.2" customHeight="1">
      <c r="A606" s="33" t="s">
        <v>2090</v>
      </c>
      <c r="B606" s="34"/>
      <c r="C606" s="33" t="s">
        <v>1324</v>
      </c>
      <c r="D606" s="48" t="s">
        <v>1085</v>
      </c>
      <c r="E606" s="48" t="s">
        <v>1108</v>
      </c>
      <c r="F606" s="26">
        <v>2</v>
      </c>
      <c r="G606" s="43" t="s">
        <v>1107</v>
      </c>
      <c r="H606" s="48" t="s">
        <v>3842</v>
      </c>
      <c r="I606" s="23">
        <v>194874</v>
      </c>
      <c r="J606" s="23">
        <v>2553036</v>
      </c>
      <c r="K606" s="38">
        <v>120.461945</v>
      </c>
      <c r="L606" s="38">
        <v>23.078128</v>
      </c>
      <c r="N606" t="str">
        <f>ROUND(表格3[[#This Row],[TWD97_X
]],0)&amp;ROUND(表格3[[#This Row],[TWD97_Y
]],0)</f>
        <v>1948742553036</v>
      </c>
    </row>
    <row r="607" spans="1:14" ht="16.2" customHeight="1">
      <c r="A607" s="33" t="s">
        <v>2090</v>
      </c>
      <c r="B607" s="34"/>
      <c r="C607" s="33" t="s">
        <v>1324</v>
      </c>
      <c r="D607" s="48" t="s">
        <v>1085</v>
      </c>
      <c r="E607" s="48" t="s">
        <v>1108</v>
      </c>
      <c r="F607" s="26">
        <v>3</v>
      </c>
      <c r="G607" s="43" t="s">
        <v>1107</v>
      </c>
      <c r="H607" s="48" t="s">
        <v>3843</v>
      </c>
      <c r="I607" s="23">
        <v>194888</v>
      </c>
      <c r="J607" s="23">
        <v>2552828</v>
      </c>
      <c r="K607" s="38">
        <v>120.46208900000001</v>
      </c>
      <c r="L607" s="38">
        <v>23.076250000000002</v>
      </c>
      <c r="N607" t="str">
        <f>ROUND(表格3[[#This Row],[TWD97_X
]],0)&amp;ROUND(表格3[[#This Row],[TWD97_Y
]],0)</f>
        <v>1948882552828</v>
      </c>
    </row>
    <row r="608" spans="1:14" ht="16.2" customHeight="1">
      <c r="A608" s="33" t="s">
        <v>2090</v>
      </c>
      <c r="B608" s="34"/>
      <c r="C608" s="33" t="s">
        <v>1324</v>
      </c>
      <c r="D608" s="48" t="s">
        <v>1085</v>
      </c>
      <c r="E608" s="48" t="s">
        <v>1108</v>
      </c>
      <c r="F608" s="26">
        <v>4</v>
      </c>
      <c r="G608" s="43" t="s">
        <v>1107</v>
      </c>
      <c r="H608" s="48" t="s">
        <v>3844</v>
      </c>
      <c r="I608" s="23">
        <v>195071</v>
      </c>
      <c r="J608" s="23">
        <v>2552739</v>
      </c>
      <c r="K608" s="38">
        <v>120.46387900000001</v>
      </c>
      <c r="L608" s="38">
        <v>23.075453</v>
      </c>
      <c r="N608" t="str">
        <f>ROUND(表格3[[#This Row],[TWD97_X
]],0)&amp;ROUND(表格3[[#This Row],[TWD97_Y
]],0)</f>
        <v>1950712552739</v>
      </c>
    </row>
    <row r="609" spans="1:14" ht="16.2" customHeight="1">
      <c r="A609" s="33" t="s">
        <v>2090</v>
      </c>
      <c r="B609" s="34"/>
      <c r="C609" s="33" t="s">
        <v>1324</v>
      </c>
      <c r="D609" s="48" t="s">
        <v>1085</v>
      </c>
      <c r="E609" s="48" t="s">
        <v>1108</v>
      </c>
      <c r="F609" s="26">
        <v>5</v>
      </c>
      <c r="G609" s="43" t="s">
        <v>1107</v>
      </c>
      <c r="H609" s="48" t="s">
        <v>3845</v>
      </c>
      <c r="I609" s="23">
        <v>195218</v>
      </c>
      <c r="J609" s="23">
        <v>2552594</v>
      </c>
      <c r="K609" s="38">
        <v>120.465318</v>
      </c>
      <c r="L609" s="38">
        <v>23.074148000000001</v>
      </c>
      <c r="N609" t="str">
        <f>ROUND(表格3[[#This Row],[TWD97_X
]],0)&amp;ROUND(表格3[[#This Row],[TWD97_Y
]],0)</f>
        <v>1952182552594</v>
      </c>
    </row>
    <row r="610" spans="1:14" ht="16.2" customHeight="1">
      <c r="A610" s="33" t="s">
        <v>2090</v>
      </c>
      <c r="B610" s="34"/>
      <c r="C610" s="33" t="s">
        <v>1324</v>
      </c>
      <c r="D610" s="48" t="s">
        <v>1085</v>
      </c>
      <c r="E610" s="48" t="s">
        <v>1108</v>
      </c>
      <c r="F610" s="26">
        <v>6</v>
      </c>
      <c r="G610" s="43" t="s">
        <v>1107</v>
      </c>
      <c r="H610" s="48" t="s">
        <v>3846</v>
      </c>
      <c r="I610" s="23">
        <v>195323</v>
      </c>
      <c r="J610" s="23">
        <v>2552412</v>
      </c>
      <c r="K610" s="38">
        <v>120.46635000000001</v>
      </c>
      <c r="L610" s="38">
        <v>23.072507999999999</v>
      </c>
      <c r="N610" t="str">
        <f>ROUND(表格3[[#This Row],[TWD97_X
]],0)&amp;ROUND(表格3[[#This Row],[TWD97_Y
]],0)</f>
        <v>1953232552412</v>
      </c>
    </row>
    <row r="611" spans="1:14" ht="16.2" customHeight="1">
      <c r="A611" s="33" t="s">
        <v>2090</v>
      </c>
      <c r="B611" s="34"/>
      <c r="C611" s="33" t="s">
        <v>1324</v>
      </c>
      <c r="D611" s="48" t="s">
        <v>1085</v>
      </c>
      <c r="E611" s="48" t="s">
        <v>1111</v>
      </c>
      <c r="F611" s="26">
        <v>1</v>
      </c>
      <c r="G611" s="43" t="s">
        <v>1110</v>
      </c>
      <c r="H611" s="48" t="s">
        <v>3847</v>
      </c>
      <c r="I611" s="23">
        <v>199733</v>
      </c>
      <c r="J611" s="23">
        <v>2553567</v>
      </c>
      <c r="K611" s="38">
        <v>120.50935200000001</v>
      </c>
      <c r="L611" s="38">
        <v>23.083078</v>
      </c>
      <c r="N611" t="str">
        <f>ROUND(表格3[[#This Row],[TWD97_X
]],0)&amp;ROUND(表格3[[#This Row],[TWD97_Y
]],0)</f>
        <v>1997332553567</v>
      </c>
    </row>
    <row r="612" spans="1:14" ht="16.2" customHeight="1">
      <c r="A612" s="33" t="s">
        <v>2090</v>
      </c>
      <c r="B612" s="34"/>
      <c r="C612" s="33" t="s">
        <v>1324</v>
      </c>
      <c r="D612" s="48" t="s">
        <v>1085</v>
      </c>
      <c r="E612" s="48" t="s">
        <v>1111</v>
      </c>
      <c r="F612" s="26">
        <v>2</v>
      </c>
      <c r="G612" s="43" t="s">
        <v>1110</v>
      </c>
      <c r="H612" s="48" t="s">
        <v>3848</v>
      </c>
      <c r="I612" s="23">
        <v>199814</v>
      </c>
      <c r="J612" s="23">
        <v>2553766</v>
      </c>
      <c r="K612" s="38">
        <v>120.510136</v>
      </c>
      <c r="L612" s="38">
        <v>23.084876999999999</v>
      </c>
      <c r="N612" t="str">
        <f>ROUND(表格3[[#This Row],[TWD97_X
]],0)&amp;ROUND(表格3[[#This Row],[TWD97_Y
]],0)</f>
        <v>1998142553766</v>
      </c>
    </row>
    <row r="613" spans="1:14" ht="16.2" customHeight="1">
      <c r="A613" s="33" t="s">
        <v>2090</v>
      </c>
      <c r="B613" s="34"/>
      <c r="C613" s="33" t="s">
        <v>1324</v>
      </c>
      <c r="D613" s="48" t="s">
        <v>1085</v>
      </c>
      <c r="E613" s="48" t="s">
        <v>1111</v>
      </c>
      <c r="F613" s="26">
        <v>3</v>
      </c>
      <c r="G613" s="43" t="s">
        <v>1110</v>
      </c>
      <c r="H613" s="48" t="s">
        <v>3849</v>
      </c>
      <c r="I613" s="23">
        <v>199864</v>
      </c>
      <c r="J613" s="23">
        <v>2553961</v>
      </c>
      <c r="K613" s="38">
        <v>120.51061799999999</v>
      </c>
      <c r="L613" s="38">
        <v>23.086639999999999</v>
      </c>
      <c r="N613" t="str">
        <f>ROUND(表格3[[#This Row],[TWD97_X
]],0)&amp;ROUND(表格3[[#This Row],[TWD97_Y
]],0)</f>
        <v>1998642553961</v>
      </c>
    </row>
    <row r="614" spans="1:14" ht="16.2" customHeight="1">
      <c r="A614" s="33" t="s">
        <v>2090</v>
      </c>
      <c r="B614" s="34"/>
      <c r="C614" s="33" t="s">
        <v>1324</v>
      </c>
      <c r="D614" s="48" t="s">
        <v>1085</v>
      </c>
      <c r="E614" s="48" t="s">
        <v>1111</v>
      </c>
      <c r="F614" s="26">
        <v>4</v>
      </c>
      <c r="G614" s="43" t="s">
        <v>1110</v>
      </c>
      <c r="H614" s="48" t="s">
        <v>3850</v>
      </c>
      <c r="I614" s="23">
        <v>199956</v>
      </c>
      <c r="J614" s="23">
        <v>2554145</v>
      </c>
      <c r="K614" s="38">
        <v>120.51151</v>
      </c>
      <c r="L614" s="38">
        <v>23.088304000000001</v>
      </c>
      <c r="N614" t="str">
        <f>ROUND(表格3[[#This Row],[TWD97_X
]],0)&amp;ROUND(表格3[[#This Row],[TWD97_Y
]],0)</f>
        <v>1999562554145</v>
      </c>
    </row>
    <row r="615" spans="1:14" ht="16.2" customHeight="1">
      <c r="A615" s="33" t="s">
        <v>2090</v>
      </c>
      <c r="B615" s="34"/>
      <c r="C615" s="33" t="s">
        <v>1324</v>
      </c>
      <c r="D615" s="48" t="s">
        <v>1085</v>
      </c>
      <c r="E615" s="48" t="s">
        <v>1111</v>
      </c>
      <c r="F615" s="26">
        <v>5</v>
      </c>
      <c r="G615" s="43" t="s">
        <v>1110</v>
      </c>
      <c r="H615" s="48" t="s">
        <v>3851</v>
      </c>
      <c r="I615" s="23">
        <v>200014</v>
      </c>
      <c r="J615" s="23">
        <v>2554340</v>
      </c>
      <c r="K615" s="38">
        <v>120.51206999999999</v>
      </c>
      <c r="L615" s="38">
        <v>23.090067000000001</v>
      </c>
      <c r="N615" t="str">
        <f>ROUND(表格3[[#This Row],[TWD97_X
]],0)&amp;ROUND(表格3[[#This Row],[TWD97_Y
]],0)</f>
        <v>2000142554340</v>
      </c>
    </row>
    <row r="616" spans="1:14" ht="16.2" customHeight="1">
      <c r="A616" s="33" t="s">
        <v>2090</v>
      </c>
      <c r="B616" s="34"/>
      <c r="C616" s="33" t="s">
        <v>1324</v>
      </c>
      <c r="D616" s="48" t="s">
        <v>1085</v>
      </c>
      <c r="E616" s="48" t="s">
        <v>1111</v>
      </c>
      <c r="F616" s="26">
        <v>6</v>
      </c>
      <c r="G616" s="43" t="s">
        <v>1110</v>
      </c>
      <c r="H616" s="48" t="s">
        <v>3852</v>
      </c>
      <c r="I616" s="23">
        <v>200002</v>
      </c>
      <c r="J616" s="23">
        <v>2554544</v>
      </c>
      <c r="K616" s="38">
        <v>120.51194599999999</v>
      </c>
      <c r="L616" s="38">
        <v>23.091908</v>
      </c>
      <c r="N616" t="str">
        <f>ROUND(表格3[[#This Row],[TWD97_X
]],0)&amp;ROUND(表格3[[#This Row],[TWD97_Y
]],0)</f>
        <v>2000022554544</v>
      </c>
    </row>
    <row r="617" spans="1:14" ht="16.2" customHeight="1">
      <c r="A617" s="33" t="s">
        <v>2090</v>
      </c>
      <c r="B617" s="34"/>
      <c r="C617" s="33" t="s">
        <v>1324</v>
      </c>
      <c r="D617" s="48" t="s">
        <v>1085</v>
      </c>
      <c r="E617" s="48" t="s">
        <v>1114</v>
      </c>
      <c r="F617" s="26">
        <v>1</v>
      </c>
      <c r="G617" s="43" t="s">
        <v>1113</v>
      </c>
      <c r="H617" s="48" t="s">
        <v>3853</v>
      </c>
      <c r="I617" s="23">
        <v>210885</v>
      </c>
      <c r="J617" s="23">
        <v>2569541</v>
      </c>
      <c r="K617" s="38">
        <v>120.617794</v>
      </c>
      <c r="L617" s="38">
        <v>23.227629</v>
      </c>
      <c r="N617" t="str">
        <f>ROUND(表格3[[#This Row],[TWD97_X
]],0)&amp;ROUND(表格3[[#This Row],[TWD97_Y
]],0)</f>
        <v>2108852569541</v>
      </c>
    </row>
    <row r="618" spans="1:14" ht="16.2" customHeight="1">
      <c r="A618" s="33" t="s">
        <v>2090</v>
      </c>
      <c r="B618" s="34"/>
      <c r="C618" s="33" t="s">
        <v>1324</v>
      </c>
      <c r="D618" s="48" t="s">
        <v>1085</v>
      </c>
      <c r="E618" s="48" t="s">
        <v>1114</v>
      </c>
      <c r="F618" s="26">
        <v>2</v>
      </c>
      <c r="G618" s="43" t="s">
        <v>1113</v>
      </c>
      <c r="H618" s="48" t="s">
        <v>3854</v>
      </c>
      <c r="I618" s="23">
        <v>210912</v>
      </c>
      <c r="J618" s="23">
        <v>2569746</v>
      </c>
      <c r="K618" s="38">
        <v>120.618053</v>
      </c>
      <c r="L618" s="38">
        <v>23.229481</v>
      </c>
      <c r="N618" t="str">
        <f>ROUND(表格3[[#This Row],[TWD97_X
]],0)&amp;ROUND(表格3[[#This Row],[TWD97_Y
]],0)</f>
        <v>2109122569746</v>
      </c>
    </row>
    <row r="619" spans="1:14" ht="16.2" customHeight="1">
      <c r="A619" s="33" t="s">
        <v>2090</v>
      </c>
      <c r="B619" s="34"/>
      <c r="C619" s="33" t="s">
        <v>1324</v>
      </c>
      <c r="D619" s="48" t="s">
        <v>1085</v>
      </c>
      <c r="E619" s="48" t="s">
        <v>1114</v>
      </c>
      <c r="F619" s="26">
        <v>3</v>
      </c>
      <c r="G619" s="43" t="s">
        <v>1113</v>
      </c>
      <c r="H619" s="48" t="s">
        <v>3855</v>
      </c>
      <c r="I619" s="23">
        <v>210870</v>
      </c>
      <c r="J619" s="23">
        <v>2569951</v>
      </c>
      <c r="K619" s="38">
        <v>120.617637</v>
      </c>
      <c r="L619" s="38">
        <v>23.231331000000001</v>
      </c>
      <c r="N619" t="str">
        <f>ROUND(表格3[[#This Row],[TWD97_X
]],0)&amp;ROUND(表格3[[#This Row],[TWD97_Y
]],0)</f>
        <v>2108702569951</v>
      </c>
    </row>
    <row r="620" spans="1:14" ht="16.2" customHeight="1">
      <c r="A620" s="33" t="s">
        <v>2090</v>
      </c>
      <c r="B620" s="34"/>
      <c r="C620" s="33" t="s">
        <v>1324</v>
      </c>
      <c r="D620" s="48" t="s">
        <v>1085</v>
      </c>
      <c r="E620" s="48" t="s">
        <v>1114</v>
      </c>
      <c r="F620" s="26">
        <v>4</v>
      </c>
      <c r="G620" s="43" t="s">
        <v>1113</v>
      </c>
      <c r="H620" s="48" t="s">
        <v>3856</v>
      </c>
      <c r="I620" s="23">
        <v>210688</v>
      </c>
      <c r="J620" s="23">
        <v>2570071</v>
      </c>
      <c r="K620" s="38">
        <v>120.615855</v>
      </c>
      <c r="L620" s="38">
        <v>23.232410999999999</v>
      </c>
      <c r="N620" t="str">
        <f>ROUND(表格3[[#This Row],[TWD97_X
]],0)&amp;ROUND(表格3[[#This Row],[TWD97_Y
]],0)</f>
        <v>2106882570071</v>
      </c>
    </row>
    <row r="621" spans="1:14" ht="16.2" customHeight="1">
      <c r="A621" s="33" t="s">
        <v>2090</v>
      </c>
      <c r="B621" s="34"/>
      <c r="C621" s="33" t="s">
        <v>1324</v>
      </c>
      <c r="D621" s="48" t="s">
        <v>1085</v>
      </c>
      <c r="E621" s="48" t="s">
        <v>1114</v>
      </c>
      <c r="F621" s="26">
        <v>5</v>
      </c>
      <c r="G621" s="43" t="s">
        <v>1113</v>
      </c>
      <c r="H621" s="48" t="s">
        <v>3857</v>
      </c>
      <c r="I621" s="23">
        <v>210641</v>
      </c>
      <c r="J621" s="23">
        <v>2570273</v>
      </c>
      <c r="K621" s="38">
        <v>120.615391</v>
      </c>
      <c r="L621" s="38">
        <v>23.234234000000001</v>
      </c>
      <c r="N621" t="str">
        <f>ROUND(表格3[[#This Row],[TWD97_X
]],0)&amp;ROUND(表格3[[#This Row],[TWD97_Y
]],0)</f>
        <v>2106412570273</v>
      </c>
    </row>
    <row r="622" spans="1:14" ht="16.2" customHeight="1">
      <c r="A622" s="33" t="s">
        <v>2090</v>
      </c>
      <c r="B622" s="34"/>
      <c r="C622" s="33" t="s">
        <v>1324</v>
      </c>
      <c r="D622" s="48" t="s">
        <v>1085</v>
      </c>
      <c r="E622" s="48" t="s">
        <v>1114</v>
      </c>
      <c r="F622" s="26">
        <v>6</v>
      </c>
      <c r="G622" s="43" t="s">
        <v>1113</v>
      </c>
      <c r="H622" s="48" t="s">
        <v>3858</v>
      </c>
      <c r="I622" s="23">
        <v>210847</v>
      </c>
      <c r="J622" s="23">
        <v>2570261</v>
      </c>
      <c r="K622" s="38">
        <v>120.61740399999999</v>
      </c>
      <c r="L622" s="38">
        <v>23.23413</v>
      </c>
      <c r="N622" t="str">
        <f>ROUND(表格3[[#This Row],[TWD97_X
]],0)&amp;ROUND(表格3[[#This Row],[TWD97_Y
]],0)</f>
        <v>2108472570261</v>
      </c>
    </row>
    <row r="623" spans="1:14" ht="16.2" customHeight="1">
      <c r="A623" s="33" t="s">
        <v>2090</v>
      </c>
      <c r="B623" s="34"/>
      <c r="C623" s="33" t="s">
        <v>1324</v>
      </c>
      <c r="D623" s="48" t="s">
        <v>1085</v>
      </c>
      <c r="E623" s="48" t="s">
        <v>1117</v>
      </c>
      <c r="F623" s="26">
        <v>1</v>
      </c>
      <c r="G623" s="43" t="s">
        <v>1116</v>
      </c>
      <c r="H623" s="48" t="s">
        <v>3859</v>
      </c>
      <c r="I623" s="23">
        <v>201517</v>
      </c>
      <c r="J623" s="23">
        <v>2566112</v>
      </c>
      <c r="K623" s="38">
        <v>120.52636699999999</v>
      </c>
      <c r="L623" s="38">
        <v>23.196415999999999</v>
      </c>
      <c r="N623" t="str">
        <f>ROUND(表格3[[#This Row],[TWD97_X
]],0)&amp;ROUND(表格3[[#This Row],[TWD97_Y
]],0)</f>
        <v>2015172566112</v>
      </c>
    </row>
    <row r="624" spans="1:14" ht="16.2" customHeight="1">
      <c r="A624" s="33" t="s">
        <v>2090</v>
      </c>
      <c r="B624" s="34"/>
      <c r="C624" s="33" t="s">
        <v>1324</v>
      </c>
      <c r="D624" s="48" t="s">
        <v>1085</v>
      </c>
      <c r="E624" s="48" t="s">
        <v>1117</v>
      </c>
      <c r="F624" s="26">
        <v>2</v>
      </c>
      <c r="G624" s="43" t="s">
        <v>1116</v>
      </c>
      <c r="H624" s="48" t="s">
        <v>3860</v>
      </c>
      <c r="I624" s="23">
        <v>201717</v>
      </c>
      <c r="J624" s="23">
        <v>2566040</v>
      </c>
      <c r="K624" s="38">
        <v>120.528324</v>
      </c>
      <c r="L624" s="38">
        <v>23.195771000000001</v>
      </c>
      <c r="N624" t="str">
        <f>ROUND(表格3[[#This Row],[TWD97_X
]],0)&amp;ROUND(表格3[[#This Row],[TWD97_Y
]],0)</f>
        <v>2017172566040</v>
      </c>
    </row>
    <row r="625" spans="1:14" ht="16.2" customHeight="1">
      <c r="A625" s="33" t="s">
        <v>2090</v>
      </c>
      <c r="B625" s="34"/>
      <c r="C625" s="33" t="s">
        <v>1324</v>
      </c>
      <c r="D625" s="48" t="s">
        <v>1085</v>
      </c>
      <c r="E625" s="48" t="s">
        <v>1117</v>
      </c>
      <c r="F625" s="26">
        <v>3</v>
      </c>
      <c r="G625" s="43" t="s">
        <v>1116</v>
      </c>
      <c r="H625" s="48" t="s">
        <v>3861</v>
      </c>
      <c r="I625" s="23">
        <v>201914</v>
      </c>
      <c r="J625" s="23">
        <v>2566094</v>
      </c>
      <c r="K625" s="38">
        <v>120.53024600000001</v>
      </c>
      <c r="L625" s="38">
        <v>23.196265</v>
      </c>
      <c r="N625" t="str">
        <f>ROUND(表格3[[#This Row],[TWD97_X
]],0)&amp;ROUND(表格3[[#This Row],[TWD97_Y
]],0)</f>
        <v>2019142566094</v>
      </c>
    </row>
    <row r="626" spans="1:14" ht="16.2" customHeight="1">
      <c r="A626" s="33" t="s">
        <v>2090</v>
      </c>
      <c r="B626" s="34"/>
      <c r="C626" s="33" t="s">
        <v>1324</v>
      </c>
      <c r="D626" s="48" t="s">
        <v>1085</v>
      </c>
      <c r="E626" s="48" t="s">
        <v>1117</v>
      </c>
      <c r="F626" s="26">
        <v>4</v>
      </c>
      <c r="G626" s="43" t="s">
        <v>1116</v>
      </c>
      <c r="H626" s="48" t="s">
        <v>3862</v>
      </c>
      <c r="I626" s="23">
        <v>202132</v>
      </c>
      <c r="J626" s="23">
        <v>2566128</v>
      </c>
      <c r="K626" s="38">
        <v>120.532375</v>
      </c>
      <c r="L626" s="38">
        <v>23.196577999999999</v>
      </c>
      <c r="N626" t="str">
        <f>ROUND(表格3[[#This Row],[TWD97_X
]],0)&amp;ROUND(表格3[[#This Row],[TWD97_Y
]],0)</f>
        <v>2021322566128</v>
      </c>
    </row>
    <row r="627" spans="1:14" ht="16.2" customHeight="1">
      <c r="A627" s="33" t="s">
        <v>2090</v>
      </c>
      <c r="B627" s="34"/>
      <c r="C627" s="33" t="s">
        <v>1324</v>
      </c>
      <c r="D627" s="48" t="s">
        <v>1085</v>
      </c>
      <c r="E627" s="48" t="s">
        <v>1117</v>
      </c>
      <c r="F627" s="26">
        <v>5</v>
      </c>
      <c r="G627" s="43" t="s">
        <v>1116</v>
      </c>
      <c r="H627" s="48" t="s">
        <v>3863</v>
      </c>
      <c r="I627" s="23">
        <v>202333</v>
      </c>
      <c r="J627" s="23">
        <v>2566063</v>
      </c>
      <c r="K627" s="38">
        <v>120.53434</v>
      </c>
      <c r="L627" s="38">
        <v>23.195996999999998</v>
      </c>
      <c r="N627" t="str">
        <f>ROUND(表格3[[#This Row],[TWD97_X
]],0)&amp;ROUND(表格3[[#This Row],[TWD97_Y
]],0)</f>
        <v>2023332566063</v>
      </c>
    </row>
    <row r="628" spans="1:14" ht="16.2" customHeight="1">
      <c r="A628" s="33" t="s">
        <v>2090</v>
      </c>
      <c r="B628" s="34"/>
      <c r="C628" s="33" t="s">
        <v>1324</v>
      </c>
      <c r="D628" s="48" t="s">
        <v>1085</v>
      </c>
      <c r="E628" s="48" t="s">
        <v>1117</v>
      </c>
      <c r="F628" s="26">
        <v>6</v>
      </c>
      <c r="G628" s="43" t="s">
        <v>1116</v>
      </c>
      <c r="H628" s="48" t="s">
        <v>3864</v>
      </c>
      <c r="I628" s="23">
        <v>202507</v>
      </c>
      <c r="J628" s="23">
        <v>2565936</v>
      </c>
      <c r="K628" s="38">
        <v>120.536044</v>
      </c>
      <c r="L628" s="38">
        <v>23.194855</v>
      </c>
      <c r="N628" t="str">
        <f>ROUND(表格3[[#This Row],[TWD97_X
]],0)&amp;ROUND(表格3[[#This Row],[TWD97_Y
]],0)</f>
        <v>2025072565936</v>
      </c>
    </row>
    <row r="629" spans="1:14" ht="16.2" customHeight="1">
      <c r="A629" s="33" t="s">
        <v>2090</v>
      </c>
      <c r="B629" s="34"/>
      <c r="C629" s="33" t="s">
        <v>1324</v>
      </c>
      <c r="D629" s="48" t="s">
        <v>1085</v>
      </c>
      <c r="E629" s="48" t="s">
        <v>1121</v>
      </c>
      <c r="F629" s="26">
        <v>1</v>
      </c>
      <c r="G629" s="43" t="s">
        <v>1120</v>
      </c>
      <c r="H629" s="48" t="s">
        <v>3865</v>
      </c>
      <c r="I629" s="23">
        <v>200809</v>
      </c>
      <c r="J629" s="23">
        <v>2552287</v>
      </c>
      <c r="K629" s="38">
        <v>120.519896</v>
      </c>
      <c r="L629" s="38">
        <v>23.071550999999999</v>
      </c>
      <c r="N629" t="str">
        <f>ROUND(表格3[[#This Row],[TWD97_X
]],0)&amp;ROUND(表格3[[#This Row],[TWD97_Y
]],0)</f>
        <v>2008092552287</v>
      </c>
    </row>
    <row r="630" spans="1:14" ht="16.2" customHeight="1">
      <c r="A630" s="33" t="s">
        <v>2090</v>
      </c>
      <c r="B630" s="34"/>
      <c r="C630" s="33" t="s">
        <v>1324</v>
      </c>
      <c r="D630" s="48" t="s">
        <v>1085</v>
      </c>
      <c r="E630" s="48" t="s">
        <v>1121</v>
      </c>
      <c r="F630" s="26">
        <v>2</v>
      </c>
      <c r="G630" s="43" t="s">
        <v>1120</v>
      </c>
      <c r="H630" s="48" t="s">
        <v>3866</v>
      </c>
      <c r="I630" s="23">
        <v>200986</v>
      </c>
      <c r="J630" s="23">
        <v>2552190</v>
      </c>
      <c r="K630" s="38">
        <v>120.521626</v>
      </c>
      <c r="L630" s="38">
        <v>23.070679999999999</v>
      </c>
      <c r="N630" t="str">
        <f>ROUND(表格3[[#This Row],[TWD97_X
]],0)&amp;ROUND(表格3[[#This Row],[TWD97_Y
]],0)</f>
        <v>2009862552190</v>
      </c>
    </row>
    <row r="631" spans="1:14" ht="16.2" customHeight="1">
      <c r="A631" s="33" t="s">
        <v>2090</v>
      </c>
      <c r="B631" s="34"/>
      <c r="C631" s="33" t="s">
        <v>1324</v>
      </c>
      <c r="D631" s="48" t="s">
        <v>1085</v>
      </c>
      <c r="E631" s="48" t="s">
        <v>1121</v>
      </c>
      <c r="F631" s="26">
        <v>3</v>
      </c>
      <c r="G631" s="43" t="s">
        <v>1120</v>
      </c>
      <c r="H631" s="48" t="s">
        <v>3867</v>
      </c>
      <c r="I631" s="23">
        <v>201149</v>
      </c>
      <c r="J631" s="23">
        <v>2552314</v>
      </c>
      <c r="K631" s="38">
        <v>120.523213</v>
      </c>
      <c r="L631" s="38">
        <v>23.071805000000001</v>
      </c>
      <c r="N631" t="str">
        <f>ROUND(表格3[[#This Row],[TWD97_X
]],0)&amp;ROUND(表格3[[#This Row],[TWD97_Y
]],0)</f>
        <v>2011492552314</v>
      </c>
    </row>
    <row r="632" spans="1:14" ht="16.2" customHeight="1">
      <c r="A632" s="33" t="s">
        <v>2090</v>
      </c>
      <c r="B632" s="34"/>
      <c r="C632" s="33" t="s">
        <v>1324</v>
      </c>
      <c r="D632" s="48" t="s">
        <v>1085</v>
      </c>
      <c r="E632" s="48" t="s">
        <v>1121</v>
      </c>
      <c r="F632" s="26">
        <v>4</v>
      </c>
      <c r="G632" s="43" t="s">
        <v>1120</v>
      </c>
      <c r="H632" s="48" t="s">
        <v>3868</v>
      </c>
      <c r="I632" s="23">
        <v>201333</v>
      </c>
      <c r="J632" s="23">
        <v>2552395</v>
      </c>
      <c r="K632" s="38">
        <v>120.525006</v>
      </c>
      <c r="L632" s="38">
        <v>23.072541999999999</v>
      </c>
      <c r="N632" t="str">
        <f>ROUND(表格3[[#This Row],[TWD97_X
]],0)&amp;ROUND(表格3[[#This Row],[TWD97_Y
]],0)</f>
        <v>2013332552395</v>
      </c>
    </row>
    <row r="633" spans="1:14" ht="16.2" customHeight="1">
      <c r="A633" s="33" t="s">
        <v>2090</v>
      </c>
      <c r="B633" s="34"/>
      <c r="C633" s="33" t="s">
        <v>1324</v>
      </c>
      <c r="D633" s="48" t="s">
        <v>1085</v>
      </c>
      <c r="E633" s="48" t="s">
        <v>1121</v>
      </c>
      <c r="F633" s="26">
        <v>5</v>
      </c>
      <c r="G633" s="43" t="s">
        <v>1120</v>
      </c>
      <c r="H633" s="48" t="s">
        <v>3869</v>
      </c>
      <c r="I633" s="23">
        <v>201536</v>
      </c>
      <c r="J633" s="23">
        <v>2552402</v>
      </c>
      <c r="K633" s="38">
        <v>120.526988</v>
      </c>
      <c r="L633" s="38">
        <v>23.072610999999998</v>
      </c>
      <c r="N633" t="str">
        <f>ROUND(表格3[[#This Row],[TWD97_X
]],0)&amp;ROUND(表格3[[#This Row],[TWD97_Y
]],0)</f>
        <v>2015362552402</v>
      </c>
    </row>
    <row r="634" spans="1:14" ht="16.2" customHeight="1">
      <c r="A634" s="33" t="s">
        <v>2090</v>
      </c>
      <c r="B634" s="34"/>
      <c r="C634" s="33" t="s">
        <v>1324</v>
      </c>
      <c r="D634" s="48" t="s">
        <v>1085</v>
      </c>
      <c r="E634" s="48" t="s">
        <v>1121</v>
      </c>
      <c r="F634" s="26">
        <v>6</v>
      </c>
      <c r="G634" s="43" t="s">
        <v>1120</v>
      </c>
      <c r="H634" s="48" t="s">
        <v>3870</v>
      </c>
      <c r="I634" s="23">
        <v>201747</v>
      </c>
      <c r="J634" s="23">
        <v>2552375</v>
      </c>
      <c r="K634" s="38">
        <v>120.529048</v>
      </c>
      <c r="L634" s="38">
        <v>23.072372999999999</v>
      </c>
      <c r="N634" t="str">
        <f>ROUND(表格3[[#This Row],[TWD97_X
]],0)&amp;ROUND(表格3[[#This Row],[TWD97_Y
]],0)</f>
        <v>2017472552375</v>
      </c>
    </row>
    <row r="635" spans="1:14" ht="16.2" customHeight="1">
      <c r="A635" s="17" t="s">
        <v>2090</v>
      </c>
      <c r="B635" s="18"/>
      <c r="C635" s="17" t="s">
        <v>824</v>
      </c>
      <c r="D635" s="17" t="s">
        <v>907</v>
      </c>
      <c r="E635" s="17" t="s">
        <v>909</v>
      </c>
      <c r="F635" s="50">
        <v>1</v>
      </c>
      <c r="G635" s="21" t="s">
        <v>1906</v>
      </c>
      <c r="H635" s="17" t="s">
        <v>1905</v>
      </c>
      <c r="I635" s="23">
        <v>301240</v>
      </c>
      <c r="J635" s="23">
        <v>2740571</v>
      </c>
      <c r="K635" s="17">
        <v>121.506691</v>
      </c>
      <c r="L635" s="17">
        <v>24.771564999999999</v>
      </c>
      <c r="N635" t="str">
        <f>ROUND(表格3[[#This Row],[TWD97_X
]],0)&amp;ROUND(表格3[[#This Row],[TWD97_Y
]],0)</f>
        <v>3012402740571</v>
      </c>
    </row>
    <row r="636" spans="1:14" ht="16.2" customHeight="1">
      <c r="A636" s="17" t="s">
        <v>2090</v>
      </c>
      <c r="B636" s="18"/>
      <c r="C636" s="17" t="s">
        <v>824</v>
      </c>
      <c r="D636" s="17" t="s">
        <v>907</v>
      </c>
      <c r="E636" s="17" t="s">
        <v>909</v>
      </c>
      <c r="F636" s="50">
        <v>2</v>
      </c>
      <c r="G636" s="21" t="s">
        <v>1906</v>
      </c>
      <c r="H636" s="17" t="s">
        <v>1907</v>
      </c>
      <c r="I636" s="23">
        <v>301214</v>
      </c>
      <c r="J636" s="23">
        <v>2740362</v>
      </c>
      <c r="K636" s="17">
        <v>121.506426</v>
      </c>
      <c r="L636" s="17">
        <v>24.769679</v>
      </c>
      <c r="N636" t="str">
        <f>ROUND(表格3[[#This Row],[TWD97_X
]],0)&amp;ROUND(表格3[[#This Row],[TWD97_Y
]],0)</f>
        <v>3012142740362</v>
      </c>
    </row>
    <row r="637" spans="1:14" ht="16.2" customHeight="1">
      <c r="A637" s="17" t="s">
        <v>2090</v>
      </c>
      <c r="B637" s="18"/>
      <c r="C637" s="17" t="s">
        <v>824</v>
      </c>
      <c r="D637" s="17" t="s">
        <v>907</v>
      </c>
      <c r="E637" s="17" t="s">
        <v>909</v>
      </c>
      <c r="F637" s="50">
        <v>3</v>
      </c>
      <c r="G637" s="21" t="s">
        <v>1906</v>
      </c>
      <c r="H637" s="17" t="s">
        <v>1908</v>
      </c>
      <c r="I637" s="23">
        <v>301178</v>
      </c>
      <c r="J637" s="23">
        <v>2740120</v>
      </c>
      <c r="K637" s="17">
        <v>121.506062</v>
      </c>
      <c r="L637" s="17">
        <v>24.767495</v>
      </c>
      <c r="N637" t="str">
        <f>ROUND(表格3[[#This Row],[TWD97_X
]],0)&amp;ROUND(表格3[[#This Row],[TWD97_Y
]],0)</f>
        <v>3011782740120</v>
      </c>
    </row>
    <row r="638" spans="1:14" ht="16.2" customHeight="1">
      <c r="A638" s="17" t="s">
        <v>2090</v>
      </c>
      <c r="B638" s="18"/>
      <c r="C638" s="17" t="s">
        <v>824</v>
      </c>
      <c r="D638" s="17" t="s">
        <v>907</v>
      </c>
      <c r="E638" s="17" t="s">
        <v>909</v>
      </c>
      <c r="F638" s="50">
        <v>4</v>
      </c>
      <c r="G638" s="21" t="s">
        <v>1906</v>
      </c>
      <c r="H638" s="17" t="s">
        <v>1909</v>
      </c>
      <c r="I638" s="23">
        <v>301227</v>
      </c>
      <c r="J638" s="23">
        <v>2739900</v>
      </c>
      <c r="K638" s="17">
        <v>121.50653800000001</v>
      </c>
      <c r="L638" s="17">
        <v>24.765506999999999</v>
      </c>
      <c r="N638" t="str">
        <f>ROUND(表格3[[#This Row],[TWD97_X
]],0)&amp;ROUND(表格3[[#This Row],[TWD97_Y
]],0)</f>
        <v>3012272739900</v>
      </c>
    </row>
    <row r="639" spans="1:14" ht="16.2" customHeight="1">
      <c r="A639" s="17" t="s">
        <v>2090</v>
      </c>
      <c r="B639" s="18"/>
      <c r="C639" s="17" t="s">
        <v>824</v>
      </c>
      <c r="D639" s="17" t="s">
        <v>907</v>
      </c>
      <c r="E639" s="17" t="s">
        <v>909</v>
      </c>
      <c r="F639" s="50">
        <v>5</v>
      </c>
      <c r="G639" s="21" t="s">
        <v>1906</v>
      </c>
      <c r="H639" s="17" t="s">
        <v>1910</v>
      </c>
      <c r="I639" s="23">
        <v>301269</v>
      </c>
      <c r="J639" s="23">
        <v>2739692</v>
      </c>
      <c r="K639" s="17">
        <v>121.506946</v>
      </c>
      <c r="L639" s="17">
        <v>24.763628000000001</v>
      </c>
      <c r="N639" t="str">
        <f>ROUND(表格3[[#This Row],[TWD97_X
]],0)&amp;ROUND(表格3[[#This Row],[TWD97_Y
]],0)</f>
        <v>3012692739692</v>
      </c>
    </row>
    <row r="640" spans="1:14" ht="16.2" customHeight="1">
      <c r="A640" s="17" t="s">
        <v>2090</v>
      </c>
      <c r="B640" s="18"/>
      <c r="C640" s="17" t="s">
        <v>824</v>
      </c>
      <c r="D640" s="17" t="s">
        <v>907</v>
      </c>
      <c r="E640" s="17" t="s">
        <v>909</v>
      </c>
      <c r="F640" s="50">
        <v>6</v>
      </c>
      <c r="G640" s="21" t="s">
        <v>1906</v>
      </c>
      <c r="H640" s="17" t="s">
        <v>1911</v>
      </c>
      <c r="I640" s="23">
        <v>301063</v>
      </c>
      <c r="J640" s="23">
        <v>2739620</v>
      </c>
      <c r="K640" s="17">
        <v>121.50490600000001</v>
      </c>
      <c r="L640" s="17">
        <v>24.762985</v>
      </c>
      <c r="N640" t="str">
        <f>ROUND(表格3[[#This Row],[TWD97_X
]],0)&amp;ROUND(表格3[[#This Row],[TWD97_Y
]],0)</f>
        <v>3010632739620</v>
      </c>
    </row>
    <row r="641" spans="1:14" ht="16.2" customHeight="1">
      <c r="A641" s="17" t="s">
        <v>2090</v>
      </c>
      <c r="B641" s="18"/>
      <c r="C641" s="17" t="s">
        <v>824</v>
      </c>
      <c r="D641" s="17" t="s">
        <v>907</v>
      </c>
      <c r="E641" s="17" t="s">
        <v>912</v>
      </c>
      <c r="F641" s="50">
        <v>1</v>
      </c>
      <c r="G641" s="21" t="s">
        <v>1912</v>
      </c>
      <c r="H641" s="17" t="s">
        <v>1913</v>
      </c>
      <c r="I641" s="23">
        <v>315576</v>
      </c>
      <c r="J641" s="23">
        <v>2747844</v>
      </c>
      <c r="K641" s="17">
        <v>121.64878899999999</v>
      </c>
      <c r="L641" s="17">
        <v>24.836679</v>
      </c>
      <c r="N641" t="str">
        <f>ROUND(表格3[[#This Row],[TWD97_X
]],0)&amp;ROUND(表格3[[#This Row],[TWD97_Y
]],0)</f>
        <v>3155762747844</v>
      </c>
    </row>
    <row r="642" spans="1:14" ht="16.2" customHeight="1">
      <c r="A642" s="17" t="s">
        <v>2090</v>
      </c>
      <c r="B642" s="18"/>
      <c r="C642" s="17" t="s">
        <v>824</v>
      </c>
      <c r="D642" s="17" t="s">
        <v>907</v>
      </c>
      <c r="E642" s="17" t="s">
        <v>912</v>
      </c>
      <c r="F642" s="50">
        <v>2</v>
      </c>
      <c r="G642" s="21" t="s">
        <v>1912</v>
      </c>
      <c r="H642" s="17" t="s">
        <v>1914</v>
      </c>
      <c r="I642" s="23">
        <v>315339</v>
      </c>
      <c r="J642" s="23">
        <v>2747727</v>
      </c>
      <c r="K642" s="17">
        <v>121.646439</v>
      </c>
      <c r="L642" s="17">
        <v>24.835633000000001</v>
      </c>
      <c r="N642" t="str">
        <f>ROUND(表格3[[#This Row],[TWD97_X
]],0)&amp;ROUND(表格3[[#This Row],[TWD97_Y
]],0)</f>
        <v>3153392747727</v>
      </c>
    </row>
    <row r="643" spans="1:14" ht="16.2" customHeight="1">
      <c r="A643" s="17" t="s">
        <v>2090</v>
      </c>
      <c r="B643" s="18"/>
      <c r="C643" s="17" t="s">
        <v>824</v>
      </c>
      <c r="D643" s="17" t="s">
        <v>907</v>
      </c>
      <c r="E643" s="17" t="s">
        <v>912</v>
      </c>
      <c r="F643" s="50">
        <v>3</v>
      </c>
      <c r="G643" s="21" t="s">
        <v>1912</v>
      </c>
      <c r="H643" s="17" t="s">
        <v>1915</v>
      </c>
      <c r="I643" s="23">
        <v>315116</v>
      </c>
      <c r="J643" s="23">
        <v>2747708</v>
      </c>
      <c r="K643" s="17">
        <v>121.644232</v>
      </c>
      <c r="L643" s="17">
        <v>24.835470999999998</v>
      </c>
      <c r="N643" t="str">
        <f>ROUND(表格3[[#This Row],[TWD97_X
]],0)&amp;ROUND(表格3[[#This Row],[TWD97_Y
]],0)</f>
        <v>3151162747708</v>
      </c>
    </row>
    <row r="644" spans="1:14" ht="16.2" customHeight="1">
      <c r="A644" s="17" t="s">
        <v>2090</v>
      </c>
      <c r="B644" s="18"/>
      <c r="C644" s="17" t="s">
        <v>824</v>
      </c>
      <c r="D644" s="17" t="s">
        <v>907</v>
      </c>
      <c r="E644" s="17" t="s">
        <v>912</v>
      </c>
      <c r="F644" s="50">
        <v>4</v>
      </c>
      <c r="G644" s="21" t="s">
        <v>1912</v>
      </c>
      <c r="H644" s="17" t="s">
        <v>1916</v>
      </c>
      <c r="I644" s="23">
        <v>315075</v>
      </c>
      <c r="J644" s="23">
        <v>2747938</v>
      </c>
      <c r="K644" s="17">
        <v>121.643837</v>
      </c>
      <c r="L644" s="17">
        <v>24.837548999999999</v>
      </c>
      <c r="N644" t="str">
        <f>ROUND(表格3[[#This Row],[TWD97_X
]],0)&amp;ROUND(表格3[[#This Row],[TWD97_Y
]],0)</f>
        <v>3150752747938</v>
      </c>
    </row>
    <row r="645" spans="1:14" ht="16.2" customHeight="1">
      <c r="A645" s="17" t="s">
        <v>2090</v>
      </c>
      <c r="B645" s="18"/>
      <c r="C645" s="17" t="s">
        <v>824</v>
      </c>
      <c r="D645" s="17" t="s">
        <v>907</v>
      </c>
      <c r="E645" s="17" t="s">
        <v>912</v>
      </c>
      <c r="F645" s="50">
        <v>5</v>
      </c>
      <c r="G645" s="21" t="s">
        <v>1912</v>
      </c>
      <c r="H645" s="17" t="s">
        <v>1917</v>
      </c>
      <c r="I645" s="23">
        <v>314842</v>
      </c>
      <c r="J645" s="23">
        <v>2747982</v>
      </c>
      <c r="K645" s="17">
        <v>121.64153399999999</v>
      </c>
      <c r="L645" s="17">
        <v>24.837955999999998</v>
      </c>
      <c r="N645" t="str">
        <f>ROUND(表格3[[#This Row],[TWD97_X
]],0)&amp;ROUND(表格3[[#This Row],[TWD97_Y
]],0)</f>
        <v>3148422747982</v>
      </c>
    </row>
    <row r="646" spans="1:14" ht="16.2" customHeight="1">
      <c r="A646" s="17" t="s">
        <v>2090</v>
      </c>
      <c r="B646" s="18"/>
      <c r="C646" s="17" t="s">
        <v>824</v>
      </c>
      <c r="D646" s="17" t="s">
        <v>907</v>
      </c>
      <c r="E646" s="17" t="s">
        <v>912</v>
      </c>
      <c r="F646" s="50">
        <v>6</v>
      </c>
      <c r="G646" s="21" t="s">
        <v>1912</v>
      </c>
      <c r="H646" s="17" t="s">
        <v>1918</v>
      </c>
      <c r="I646" s="23">
        <v>314693</v>
      </c>
      <c r="J646" s="23">
        <v>2748217</v>
      </c>
      <c r="K646" s="17">
        <v>121.64007100000001</v>
      </c>
      <c r="L646" s="17">
        <v>24.840084000000001</v>
      </c>
      <c r="N646" t="str">
        <f>ROUND(表格3[[#This Row],[TWD97_X
]],0)&amp;ROUND(表格3[[#This Row],[TWD97_Y
]],0)</f>
        <v>3146932748217</v>
      </c>
    </row>
    <row r="647" spans="1:14" ht="16.2" customHeight="1">
      <c r="A647" s="17" t="s">
        <v>2090</v>
      </c>
      <c r="B647" s="18"/>
      <c r="C647" s="17" t="s">
        <v>824</v>
      </c>
      <c r="D647" s="17" t="s">
        <v>907</v>
      </c>
      <c r="E647" s="17" t="s">
        <v>912</v>
      </c>
      <c r="F647" s="50">
        <v>7</v>
      </c>
      <c r="G647" s="21" t="s">
        <v>1912</v>
      </c>
      <c r="H647" s="17" t="s">
        <v>1919</v>
      </c>
      <c r="I647" s="23">
        <v>314472</v>
      </c>
      <c r="J647" s="23">
        <v>2748197</v>
      </c>
      <c r="K647" s="17">
        <v>121.637883</v>
      </c>
      <c r="L647" s="17">
        <v>24.839912999999999</v>
      </c>
      <c r="N647" t="str">
        <f>ROUND(表格3[[#This Row],[TWD97_X
]],0)&amp;ROUND(表格3[[#This Row],[TWD97_Y
]],0)</f>
        <v>3144722748197</v>
      </c>
    </row>
    <row r="648" spans="1:14" ht="16.2" customHeight="1">
      <c r="A648" s="17" t="s">
        <v>2090</v>
      </c>
      <c r="B648" s="18"/>
      <c r="C648" s="17" t="s">
        <v>824</v>
      </c>
      <c r="D648" s="17" t="s">
        <v>907</v>
      </c>
      <c r="E648" s="17" t="s">
        <v>912</v>
      </c>
      <c r="F648" s="50">
        <v>8</v>
      </c>
      <c r="G648" s="21" t="s">
        <v>1912</v>
      </c>
      <c r="H648" s="17" t="s">
        <v>1920</v>
      </c>
      <c r="I648" s="23">
        <v>314415</v>
      </c>
      <c r="J648" s="23">
        <v>2748394</v>
      </c>
      <c r="K648" s="17">
        <v>121.63732899999999</v>
      </c>
      <c r="L648" s="17">
        <v>24.841694</v>
      </c>
      <c r="N648" t="str">
        <f>ROUND(表格3[[#This Row],[TWD97_X
]],0)&amp;ROUND(表格3[[#This Row],[TWD97_Y
]],0)</f>
        <v>3144152748394</v>
      </c>
    </row>
    <row r="649" spans="1:14" ht="16.2" customHeight="1">
      <c r="A649" s="17" t="s">
        <v>2090</v>
      </c>
      <c r="B649" s="18"/>
      <c r="C649" s="17" t="s">
        <v>824</v>
      </c>
      <c r="D649" s="17" t="s">
        <v>907</v>
      </c>
      <c r="E649" s="17" t="s">
        <v>915</v>
      </c>
      <c r="F649" s="50">
        <v>1</v>
      </c>
      <c r="G649" s="21" t="s">
        <v>1921</v>
      </c>
      <c r="H649" s="17" t="s">
        <v>1922</v>
      </c>
      <c r="I649" s="23">
        <v>311529</v>
      </c>
      <c r="J649" s="23">
        <v>2749018</v>
      </c>
      <c r="K649" s="17">
        <v>121.60880299999999</v>
      </c>
      <c r="L649" s="17">
        <v>24.847446999999999</v>
      </c>
      <c r="N649" t="str">
        <f>ROUND(表格3[[#This Row],[TWD97_X
]],0)&amp;ROUND(表格3[[#This Row],[TWD97_Y
]],0)</f>
        <v>3115292749018</v>
      </c>
    </row>
    <row r="650" spans="1:14" ht="16.2" customHeight="1">
      <c r="A650" s="17" t="s">
        <v>2090</v>
      </c>
      <c r="B650" s="18"/>
      <c r="C650" s="17" t="s">
        <v>824</v>
      </c>
      <c r="D650" s="17" t="s">
        <v>907</v>
      </c>
      <c r="E650" s="17" t="s">
        <v>915</v>
      </c>
      <c r="F650" s="50">
        <v>2</v>
      </c>
      <c r="G650" s="21" t="s">
        <v>1921</v>
      </c>
      <c r="H650" s="17" t="s">
        <v>1923</v>
      </c>
      <c r="I650" s="23">
        <v>311221</v>
      </c>
      <c r="J650" s="23">
        <v>2748907</v>
      </c>
      <c r="K650" s="17">
        <v>121.605751</v>
      </c>
      <c r="L650" s="17">
        <v>24.846457000000001</v>
      </c>
      <c r="N650" t="str">
        <f>ROUND(表格3[[#This Row],[TWD97_X
]],0)&amp;ROUND(表格3[[#This Row],[TWD97_Y
]],0)</f>
        <v>3112212748907</v>
      </c>
    </row>
    <row r="651" spans="1:14" ht="16.2" customHeight="1">
      <c r="A651" s="17" t="s">
        <v>2090</v>
      </c>
      <c r="B651" s="18"/>
      <c r="C651" s="17" t="s">
        <v>824</v>
      </c>
      <c r="D651" s="17" t="s">
        <v>907</v>
      </c>
      <c r="E651" s="17" t="s">
        <v>915</v>
      </c>
      <c r="F651" s="50">
        <v>3</v>
      </c>
      <c r="G651" s="21" t="s">
        <v>1921</v>
      </c>
      <c r="H651" s="17" t="s">
        <v>1924</v>
      </c>
      <c r="I651" s="23">
        <v>310928</v>
      </c>
      <c r="J651" s="23">
        <v>2749028</v>
      </c>
      <c r="K651" s="17">
        <v>121.602857</v>
      </c>
      <c r="L651" s="17">
        <v>24.847560999999999</v>
      </c>
      <c r="N651" t="str">
        <f>ROUND(表格3[[#This Row],[TWD97_X
]],0)&amp;ROUND(表格3[[#This Row],[TWD97_Y
]],0)</f>
        <v>3109282749028</v>
      </c>
    </row>
    <row r="652" spans="1:14" ht="16.2" customHeight="1">
      <c r="A652" s="17" t="s">
        <v>2090</v>
      </c>
      <c r="B652" s="18"/>
      <c r="C652" s="17" t="s">
        <v>824</v>
      </c>
      <c r="D652" s="17" t="s">
        <v>907</v>
      </c>
      <c r="E652" s="17" t="s">
        <v>915</v>
      </c>
      <c r="F652" s="50">
        <v>4</v>
      </c>
      <c r="G652" s="21" t="s">
        <v>1921</v>
      </c>
      <c r="H652" s="17" t="s">
        <v>1925</v>
      </c>
      <c r="I652" s="23">
        <v>310760</v>
      </c>
      <c r="J652" s="23">
        <v>2748803</v>
      </c>
      <c r="K652" s="17">
        <v>121.601185</v>
      </c>
      <c r="L652" s="17">
        <v>24.845535999999999</v>
      </c>
      <c r="N652" t="str">
        <f>ROUND(表格3[[#This Row],[TWD97_X
]],0)&amp;ROUND(表格3[[#This Row],[TWD97_Y
]],0)</f>
        <v>3107602748803</v>
      </c>
    </row>
    <row r="653" spans="1:14" ht="16.2" customHeight="1">
      <c r="A653" s="17" t="s">
        <v>2090</v>
      </c>
      <c r="B653" s="18"/>
      <c r="C653" s="17" t="s">
        <v>824</v>
      </c>
      <c r="D653" s="17" t="s">
        <v>907</v>
      </c>
      <c r="E653" s="17" t="s">
        <v>915</v>
      </c>
      <c r="F653" s="50">
        <v>5</v>
      </c>
      <c r="G653" s="21" t="s">
        <v>1921</v>
      </c>
      <c r="H653" s="17" t="s">
        <v>1926</v>
      </c>
      <c r="I653" s="23">
        <v>310434</v>
      </c>
      <c r="J653" s="23">
        <v>2749121</v>
      </c>
      <c r="K653" s="17">
        <v>121.59797399999999</v>
      </c>
      <c r="L653" s="17">
        <v>24.848420000000001</v>
      </c>
      <c r="N653" t="str">
        <f>ROUND(表格3[[#This Row],[TWD97_X
]],0)&amp;ROUND(表格3[[#This Row],[TWD97_Y
]],0)</f>
        <v>3104342749121</v>
      </c>
    </row>
    <row r="654" spans="1:14" ht="16.2" customHeight="1">
      <c r="A654" s="17" t="s">
        <v>2090</v>
      </c>
      <c r="B654" s="18"/>
      <c r="C654" s="17" t="s">
        <v>824</v>
      </c>
      <c r="D654" s="17" t="s">
        <v>907</v>
      </c>
      <c r="E654" s="17" t="s">
        <v>915</v>
      </c>
      <c r="F654" s="50">
        <v>6</v>
      </c>
      <c r="G654" s="21" t="s">
        <v>1921</v>
      </c>
      <c r="H654" s="17" t="s">
        <v>1927</v>
      </c>
      <c r="I654" s="23">
        <v>310247</v>
      </c>
      <c r="J654" s="23">
        <v>2748885</v>
      </c>
      <c r="K654" s="17">
        <v>121.596113</v>
      </c>
      <c r="L654" s="17">
        <v>24.846297</v>
      </c>
      <c r="N654" t="str">
        <f>ROUND(表格3[[#This Row],[TWD97_X
]],0)&amp;ROUND(表格3[[#This Row],[TWD97_Y
]],0)</f>
        <v>3102472748885</v>
      </c>
    </row>
    <row r="655" spans="1:14" ht="16.2" customHeight="1">
      <c r="A655" s="17" t="s">
        <v>2090</v>
      </c>
      <c r="B655" s="18"/>
      <c r="C655" s="17" t="s">
        <v>824</v>
      </c>
      <c r="D655" s="17" t="s">
        <v>907</v>
      </c>
      <c r="E655" s="17" t="s">
        <v>915</v>
      </c>
      <c r="F655" s="50">
        <v>7</v>
      </c>
      <c r="G655" s="21" t="s">
        <v>1921</v>
      </c>
      <c r="H655" s="17" t="s">
        <v>1928</v>
      </c>
      <c r="I655" s="23">
        <v>309928</v>
      </c>
      <c r="J655" s="23">
        <v>2748853</v>
      </c>
      <c r="K655" s="17">
        <v>121.592956</v>
      </c>
      <c r="L655" s="17">
        <v>24.846021</v>
      </c>
      <c r="N655" t="str">
        <f>ROUND(表格3[[#This Row],[TWD97_X
]],0)&amp;ROUND(表格3[[#This Row],[TWD97_Y
]],0)</f>
        <v>3099282748853</v>
      </c>
    </row>
    <row r="656" spans="1:14" ht="16.2" customHeight="1">
      <c r="A656" s="17" t="s">
        <v>2090</v>
      </c>
      <c r="B656" s="18"/>
      <c r="C656" s="17" t="s">
        <v>824</v>
      </c>
      <c r="D656" s="17" t="s">
        <v>907</v>
      </c>
      <c r="E656" s="17" t="s">
        <v>917</v>
      </c>
      <c r="F656" s="26">
        <v>1</v>
      </c>
      <c r="G656" s="21" t="s">
        <v>1929</v>
      </c>
      <c r="H656" s="17" t="s">
        <v>1930</v>
      </c>
      <c r="I656" s="23">
        <v>303595</v>
      </c>
      <c r="J656" s="23">
        <v>2748094</v>
      </c>
      <c r="K656" s="17">
        <v>121.53026699999999</v>
      </c>
      <c r="L656" s="17">
        <v>24.839403999999998</v>
      </c>
      <c r="N656" t="str">
        <f>ROUND(表格3[[#This Row],[TWD97_X
]],0)&amp;ROUND(表格3[[#This Row],[TWD97_Y
]],0)</f>
        <v>3035952748094</v>
      </c>
    </row>
    <row r="657" spans="1:14" ht="16.2" customHeight="1">
      <c r="A657" s="17" t="s">
        <v>2090</v>
      </c>
      <c r="B657" s="18"/>
      <c r="C657" s="17" t="s">
        <v>824</v>
      </c>
      <c r="D657" s="17" t="s">
        <v>907</v>
      </c>
      <c r="E657" s="17" t="s">
        <v>917</v>
      </c>
      <c r="F657" s="26">
        <v>2</v>
      </c>
      <c r="G657" s="21" t="s">
        <v>1929</v>
      </c>
      <c r="H657" s="17" t="s">
        <v>1931</v>
      </c>
      <c r="I657" s="23">
        <v>303359</v>
      </c>
      <c r="J657" s="23">
        <v>2747845</v>
      </c>
      <c r="K657" s="17">
        <v>121.527922</v>
      </c>
      <c r="L657" s="17">
        <v>24.837164000000001</v>
      </c>
      <c r="N657" t="str">
        <f>ROUND(表格3[[#This Row],[TWD97_X
]],0)&amp;ROUND(表格3[[#This Row],[TWD97_Y
]],0)</f>
        <v>3033592747845</v>
      </c>
    </row>
    <row r="658" spans="1:14" ht="16.2" customHeight="1">
      <c r="A658" s="17" t="s">
        <v>2090</v>
      </c>
      <c r="B658" s="18"/>
      <c r="C658" s="17" t="s">
        <v>824</v>
      </c>
      <c r="D658" s="17" t="s">
        <v>907</v>
      </c>
      <c r="E658" s="17" t="s">
        <v>917</v>
      </c>
      <c r="F658" s="26">
        <v>3</v>
      </c>
      <c r="G658" s="21" t="s">
        <v>1929</v>
      </c>
      <c r="H658" s="17" t="s">
        <v>1932</v>
      </c>
      <c r="I658" s="23">
        <v>303201</v>
      </c>
      <c r="J658" s="23">
        <v>2747611</v>
      </c>
      <c r="K658" s="17">
        <v>121.52634999999999</v>
      </c>
      <c r="L658" s="17">
        <v>24.835056999999999</v>
      </c>
      <c r="N658" t="str">
        <f>ROUND(表格3[[#This Row],[TWD97_X
]],0)&amp;ROUND(表格3[[#This Row],[TWD97_Y
]],0)</f>
        <v>3032012747611</v>
      </c>
    </row>
    <row r="659" spans="1:14" ht="16.2" customHeight="1">
      <c r="A659" s="17" t="s">
        <v>2090</v>
      </c>
      <c r="B659" s="18"/>
      <c r="C659" s="17" t="s">
        <v>824</v>
      </c>
      <c r="D659" s="17" t="s">
        <v>907</v>
      </c>
      <c r="E659" s="17" t="s">
        <v>917</v>
      </c>
      <c r="F659" s="26">
        <v>4</v>
      </c>
      <c r="G659" s="21" t="s">
        <v>1929</v>
      </c>
      <c r="H659" s="17" t="s">
        <v>1933</v>
      </c>
      <c r="I659" s="23">
        <v>303170</v>
      </c>
      <c r="J659" s="23">
        <v>2747321</v>
      </c>
      <c r="K659" s="17">
        <v>121.526033</v>
      </c>
      <c r="L659" s="17">
        <v>24.832439999999998</v>
      </c>
      <c r="N659" t="str">
        <f>ROUND(表格3[[#This Row],[TWD97_X
]],0)&amp;ROUND(表格3[[#This Row],[TWD97_Y
]],0)</f>
        <v>3031702747321</v>
      </c>
    </row>
    <row r="660" spans="1:14" ht="16.2" customHeight="1">
      <c r="A660" s="17" t="s">
        <v>2090</v>
      </c>
      <c r="B660" s="18"/>
      <c r="C660" s="17" t="s">
        <v>824</v>
      </c>
      <c r="D660" s="17" t="s">
        <v>907</v>
      </c>
      <c r="E660" s="17" t="s">
        <v>917</v>
      </c>
      <c r="F660" s="26">
        <v>5</v>
      </c>
      <c r="G660" s="21" t="s">
        <v>1929</v>
      </c>
      <c r="H660" s="17" t="s">
        <v>1934</v>
      </c>
      <c r="I660" s="23">
        <v>303313</v>
      </c>
      <c r="J660" s="23">
        <v>2747071</v>
      </c>
      <c r="K660" s="17">
        <v>121.527438</v>
      </c>
      <c r="L660" s="17">
        <v>24.830178</v>
      </c>
      <c r="N660" t="str">
        <f>ROUND(表格3[[#This Row],[TWD97_X
]],0)&amp;ROUND(表格3[[#This Row],[TWD97_Y
]],0)</f>
        <v>3033132747071</v>
      </c>
    </row>
    <row r="661" spans="1:14" ht="16.2" customHeight="1">
      <c r="A661" s="17" t="s">
        <v>2090</v>
      </c>
      <c r="B661" s="18"/>
      <c r="C661" s="17" t="s">
        <v>824</v>
      </c>
      <c r="D661" s="17" t="s">
        <v>907</v>
      </c>
      <c r="E661" s="17" t="s">
        <v>917</v>
      </c>
      <c r="F661" s="26">
        <v>6</v>
      </c>
      <c r="G661" s="21" t="s">
        <v>1929</v>
      </c>
      <c r="H661" s="17" t="s">
        <v>1935</v>
      </c>
      <c r="I661" s="23">
        <v>303172</v>
      </c>
      <c r="J661" s="23">
        <v>2746743</v>
      </c>
      <c r="K661" s="17">
        <v>121.52603000000001</v>
      </c>
      <c r="L661" s="17">
        <v>24.827221000000002</v>
      </c>
      <c r="N661" t="str">
        <f>ROUND(表格3[[#This Row],[TWD97_X
]],0)&amp;ROUND(表格3[[#This Row],[TWD97_Y
]],0)</f>
        <v>3031722746743</v>
      </c>
    </row>
    <row r="662" spans="1:14" ht="16.2" customHeight="1">
      <c r="A662" s="17" t="s">
        <v>2090</v>
      </c>
      <c r="B662" s="18"/>
      <c r="C662" s="17" t="s">
        <v>824</v>
      </c>
      <c r="D662" s="17" t="s">
        <v>907</v>
      </c>
      <c r="E662" s="17" t="s">
        <v>921</v>
      </c>
      <c r="F662" s="26">
        <v>1</v>
      </c>
      <c r="G662" s="21" t="s">
        <v>1936</v>
      </c>
      <c r="H662" s="17" t="s">
        <v>1937</v>
      </c>
      <c r="I662" s="23">
        <v>301960</v>
      </c>
      <c r="J662" s="23">
        <v>2741069</v>
      </c>
      <c r="K662" s="17">
        <v>121.513829</v>
      </c>
      <c r="L662" s="17">
        <v>24.776036999999999</v>
      </c>
      <c r="N662" t="str">
        <f>ROUND(表格3[[#This Row],[TWD97_X
]],0)&amp;ROUND(表格3[[#This Row],[TWD97_Y
]],0)</f>
        <v>3019602741069</v>
      </c>
    </row>
    <row r="663" spans="1:14" ht="16.2" customHeight="1">
      <c r="A663" s="17" t="s">
        <v>2090</v>
      </c>
      <c r="B663" s="18"/>
      <c r="C663" s="17" t="s">
        <v>824</v>
      </c>
      <c r="D663" s="17" t="s">
        <v>907</v>
      </c>
      <c r="E663" s="17" t="s">
        <v>921</v>
      </c>
      <c r="F663" s="26">
        <v>2</v>
      </c>
      <c r="G663" s="21" t="s">
        <v>1936</v>
      </c>
      <c r="H663" s="17" t="s">
        <v>1938</v>
      </c>
      <c r="I663" s="23">
        <v>302107</v>
      </c>
      <c r="J663" s="23">
        <v>2740975</v>
      </c>
      <c r="K663" s="17">
        <v>121.51527900000001</v>
      </c>
      <c r="L663" s="17">
        <v>24.775182999999998</v>
      </c>
      <c r="N663" t="str">
        <f>ROUND(表格3[[#This Row],[TWD97_X
]],0)&amp;ROUND(表格3[[#This Row],[TWD97_Y
]],0)</f>
        <v>3021072740975</v>
      </c>
    </row>
    <row r="664" spans="1:14" ht="16.2" customHeight="1">
      <c r="A664" s="17" t="s">
        <v>2090</v>
      </c>
      <c r="B664" s="18"/>
      <c r="C664" s="17" t="s">
        <v>824</v>
      </c>
      <c r="D664" s="17" t="s">
        <v>907</v>
      </c>
      <c r="E664" s="17" t="s">
        <v>921</v>
      </c>
      <c r="F664" s="26">
        <v>3</v>
      </c>
      <c r="G664" s="21" t="s">
        <v>1936</v>
      </c>
      <c r="H664" s="17" t="s">
        <v>1939</v>
      </c>
      <c r="I664" s="23">
        <v>302256</v>
      </c>
      <c r="J664" s="23">
        <v>2740863</v>
      </c>
      <c r="K664" s="17">
        <v>121.516749</v>
      </c>
      <c r="L664" s="17">
        <v>24.774166999999998</v>
      </c>
      <c r="N664" t="str">
        <f>ROUND(表格3[[#This Row],[TWD97_X
]],0)&amp;ROUND(表格3[[#This Row],[TWD97_Y
]],0)</f>
        <v>3022562740863</v>
      </c>
    </row>
    <row r="665" spans="1:14" ht="16.2" customHeight="1">
      <c r="A665" s="17" t="s">
        <v>2090</v>
      </c>
      <c r="B665" s="18"/>
      <c r="C665" s="17" t="s">
        <v>824</v>
      </c>
      <c r="D665" s="17" t="s">
        <v>907</v>
      </c>
      <c r="E665" s="17" t="s">
        <v>921</v>
      </c>
      <c r="F665" s="26">
        <v>4</v>
      </c>
      <c r="G665" s="21" t="s">
        <v>1936</v>
      </c>
      <c r="H665" s="17" t="s">
        <v>1940</v>
      </c>
      <c r="I665" s="23">
        <v>302413</v>
      </c>
      <c r="J665" s="23">
        <v>2740741</v>
      </c>
      <c r="K665" s="47">
        <v>121.518297</v>
      </c>
      <c r="L665" s="27">
        <v>24.773060000000001</v>
      </c>
      <c r="N665" t="str">
        <f>ROUND(表格3[[#This Row],[TWD97_X
]],0)&amp;ROUND(表格3[[#This Row],[TWD97_Y
]],0)</f>
        <v>3024132740741</v>
      </c>
    </row>
    <row r="666" spans="1:14" ht="16.2" customHeight="1">
      <c r="A666" s="17" t="s">
        <v>2090</v>
      </c>
      <c r="B666" s="18"/>
      <c r="C666" s="17" t="s">
        <v>824</v>
      </c>
      <c r="D666" s="17" t="s">
        <v>907</v>
      </c>
      <c r="E666" s="17" t="s">
        <v>921</v>
      </c>
      <c r="F666" s="26">
        <v>5</v>
      </c>
      <c r="G666" s="21" t="s">
        <v>1936</v>
      </c>
      <c r="H666" s="17" t="s">
        <v>1941</v>
      </c>
      <c r="I666" s="23">
        <v>302578</v>
      </c>
      <c r="J666" s="23">
        <v>2740628</v>
      </c>
      <c r="K666" s="17">
        <v>121.519924</v>
      </c>
      <c r="L666" s="17">
        <v>24.772034000000001</v>
      </c>
      <c r="N666" t="str">
        <f>ROUND(表格3[[#This Row],[TWD97_X
]],0)&amp;ROUND(表格3[[#This Row],[TWD97_Y
]],0)</f>
        <v>3025782740628</v>
      </c>
    </row>
    <row r="667" spans="1:14" ht="16.2" customHeight="1">
      <c r="A667" s="17" t="s">
        <v>2090</v>
      </c>
      <c r="B667" s="18"/>
      <c r="C667" s="17" t="s">
        <v>824</v>
      </c>
      <c r="D667" s="17" t="s">
        <v>907</v>
      </c>
      <c r="E667" s="17" t="s">
        <v>921</v>
      </c>
      <c r="F667" s="26">
        <v>6</v>
      </c>
      <c r="G667" s="21" t="s">
        <v>1936</v>
      </c>
      <c r="H667" s="17" t="s">
        <v>1942</v>
      </c>
      <c r="I667" s="23">
        <v>302786</v>
      </c>
      <c r="J667" s="23">
        <v>2740658</v>
      </c>
      <c r="K667" s="17">
        <v>121.52198199999999</v>
      </c>
      <c r="L667" s="17">
        <v>24.772297999999999</v>
      </c>
      <c r="N667" t="str">
        <f>ROUND(表格3[[#This Row],[TWD97_X
]],0)&amp;ROUND(表格3[[#This Row],[TWD97_Y
]],0)</f>
        <v>3027862740658</v>
      </c>
    </row>
    <row r="668" spans="1:14" ht="16.2" customHeight="1">
      <c r="A668" s="17" t="s">
        <v>2090</v>
      </c>
      <c r="B668" s="18"/>
      <c r="C668" s="17" t="s">
        <v>824</v>
      </c>
      <c r="D668" s="17" t="s">
        <v>907</v>
      </c>
      <c r="E668" s="17" t="s">
        <v>921</v>
      </c>
      <c r="F668" s="26">
        <v>7</v>
      </c>
      <c r="G668" s="21" t="s">
        <v>1936</v>
      </c>
      <c r="H668" s="17" t="s">
        <v>1943</v>
      </c>
      <c r="I668" s="23">
        <v>303011</v>
      </c>
      <c r="J668" s="23">
        <v>2740695</v>
      </c>
      <c r="K668" s="17">
        <v>121.524208</v>
      </c>
      <c r="L668" s="17">
        <v>24.772624</v>
      </c>
      <c r="N668" t="str">
        <f>ROUND(表格3[[#This Row],[TWD97_X
]],0)&amp;ROUND(表格3[[#This Row],[TWD97_Y
]],0)</f>
        <v>3030112740695</v>
      </c>
    </row>
    <row r="669" spans="1:14" ht="16.2" customHeight="1">
      <c r="A669" s="17" t="s">
        <v>2090</v>
      </c>
      <c r="B669" s="18"/>
      <c r="C669" s="17" t="s">
        <v>824</v>
      </c>
      <c r="D669" s="17" t="s">
        <v>907</v>
      </c>
      <c r="E669" s="17" t="s">
        <v>924</v>
      </c>
      <c r="F669" s="26">
        <v>1</v>
      </c>
      <c r="G669" s="21" t="s">
        <v>923</v>
      </c>
      <c r="H669" s="17" t="s">
        <v>1944</v>
      </c>
      <c r="I669" s="23">
        <v>302073</v>
      </c>
      <c r="J669" s="23">
        <v>2753042</v>
      </c>
      <c r="K669" s="17">
        <v>121.515394</v>
      </c>
      <c r="L669" s="17">
        <v>24.884128</v>
      </c>
      <c r="N669" t="str">
        <f>ROUND(表格3[[#This Row],[TWD97_X
]],0)&amp;ROUND(表格3[[#This Row],[TWD97_Y
]],0)</f>
        <v>3020732753042</v>
      </c>
    </row>
    <row r="670" spans="1:14" ht="16.2" customHeight="1">
      <c r="A670" s="17" t="s">
        <v>2090</v>
      </c>
      <c r="B670" s="18"/>
      <c r="C670" s="17" t="s">
        <v>824</v>
      </c>
      <c r="D670" s="17" t="s">
        <v>907</v>
      </c>
      <c r="E670" s="17" t="s">
        <v>924</v>
      </c>
      <c r="F670" s="26">
        <v>2</v>
      </c>
      <c r="G670" s="21" t="s">
        <v>923</v>
      </c>
      <c r="H670" s="17" t="s">
        <v>1945</v>
      </c>
      <c r="I670" s="23">
        <v>301943</v>
      </c>
      <c r="J670" s="23">
        <v>2752890</v>
      </c>
      <c r="K670" s="17">
        <v>121.51410199999999</v>
      </c>
      <c r="L670" s="17">
        <v>24.882760000000001</v>
      </c>
      <c r="N670" t="str">
        <f>ROUND(表格3[[#This Row],[TWD97_X
]],0)&amp;ROUND(表格3[[#This Row],[TWD97_Y
]],0)</f>
        <v>3019432752890</v>
      </c>
    </row>
    <row r="671" spans="1:14" ht="16.2" customHeight="1">
      <c r="A671" s="17" t="s">
        <v>2090</v>
      </c>
      <c r="B671" s="18"/>
      <c r="C671" s="17" t="s">
        <v>824</v>
      </c>
      <c r="D671" s="17" t="s">
        <v>907</v>
      </c>
      <c r="E671" s="17" t="s">
        <v>924</v>
      </c>
      <c r="F671" s="26">
        <v>3</v>
      </c>
      <c r="G671" s="21" t="s">
        <v>923</v>
      </c>
      <c r="H671" s="17" t="s">
        <v>1946</v>
      </c>
      <c r="I671" s="23">
        <v>301759</v>
      </c>
      <c r="J671" s="23">
        <v>2752975</v>
      </c>
      <c r="K671" s="17">
        <v>121.51228399999999</v>
      </c>
      <c r="L671" s="17">
        <v>24.883534000000001</v>
      </c>
      <c r="N671" t="str">
        <f>ROUND(表格3[[#This Row],[TWD97_X
]],0)&amp;ROUND(表格3[[#This Row],[TWD97_Y
]],0)</f>
        <v>3017592752975</v>
      </c>
    </row>
    <row r="672" spans="1:14" ht="16.2" customHeight="1">
      <c r="A672" s="17" t="s">
        <v>2090</v>
      </c>
      <c r="B672" s="18"/>
      <c r="C672" s="17" t="s">
        <v>824</v>
      </c>
      <c r="D672" s="17" t="s">
        <v>907</v>
      </c>
      <c r="E672" s="17" t="s">
        <v>924</v>
      </c>
      <c r="F672" s="26">
        <v>4</v>
      </c>
      <c r="G672" s="21" t="s">
        <v>923</v>
      </c>
      <c r="H672" s="17" t="s">
        <v>1947</v>
      </c>
      <c r="I672" s="23">
        <v>301625</v>
      </c>
      <c r="J672" s="23">
        <v>2753126</v>
      </c>
      <c r="K672" s="17">
        <v>121.510963</v>
      </c>
      <c r="L672" s="17">
        <v>24.884900999999999</v>
      </c>
      <c r="N672" t="str">
        <f>ROUND(表格3[[#This Row],[TWD97_X
]],0)&amp;ROUND(表格3[[#This Row],[TWD97_Y
]],0)</f>
        <v>3016252753126</v>
      </c>
    </row>
    <row r="673" spans="1:14" ht="16.2" customHeight="1">
      <c r="A673" s="17" t="s">
        <v>2090</v>
      </c>
      <c r="B673" s="18"/>
      <c r="C673" s="17" t="s">
        <v>824</v>
      </c>
      <c r="D673" s="17" t="s">
        <v>907</v>
      </c>
      <c r="E673" s="17" t="s">
        <v>924</v>
      </c>
      <c r="F673" s="26">
        <v>5</v>
      </c>
      <c r="G673" s="21" t="s">
        <v>923</v>
      </c>
      <c r="H673" s="17" t="s">
        <v>1948</v>
      </c>
      <c r="I673" s="23">
        <v>301477</v>
      </c>
      <c r="J673" s="23">
        <v>2752987</v>
      </c>
      <c r="K673" s="17">
        <v>121.50949300000001</v>
      </c>
      <c r="L673" s="17">
        <v>24.883651</v>
      </c>
      <c r="N673" t="str">
        <f>ROUND(表格3[[#This Row],[TWD97_X
]],0)&amp;ROUND(表格3[[#This Row],[TWD97_Y
]],0)</f>
        <v>3014772752987</v>
      </c>
    </row>
    <row r="674" spans="1:14" ht="16.2" customHeight="1">
      <c r="A674" s="17" t="s">
        <v>2090</v>
      </c>
      <c r="B674" s="18"/>
      <c r="C674" s="17" t="s">
        <v>824</v>
      </c>
      <c r="D674" s="17" t="s">
        <v>907</v>
      </c>
      <c r="E674" s="17" t="s">
        <v>924</v>
      </c>
      <c r="F674" s="26">
        <v>6</v>
      </c>
      <c r="G674" s="21" t="s">
        <v>923</v>
      </c>
      <c r="H674" s="17" t="s">
        <v>1949</v>
      </c>
      <c r="I674" s="23">
        <v>301518</v>
      </c>
      <c r="J674" s="23">
        <v>2752786</v>
      </c>
      <c r="K674" s="17">
        <v>121.509891</v>
      </c>
      <c r="L674" s="17">
        <v>24.881834999999999</v>
      </c>
      <c r="N674" t="str">
        <f>ROUND(表格3[[#This Row],[TWD97_X
]],0)&amp;ROUND(表格3[[#This Row],[TWD97_Y
]],0)</f>
        <v>3015182752786</v>
      </c>
    </row>
    <row r="675" spans="1:14" ht="16.2" customHeight="1">
      <c r="A675" s="17" t="s">
        <v>2090</v>
      </c>
      <c r="B675" s="18"/>
      <c r="C675" s="17" t="s">
        <v>824</v>
      </c>
      <c r="D675" s="17" t="s">
        <v>907</v>
      </c>
      <c r="E675" s="17" t="s">
        <v>928</v>
      </c>
      <c r="F675" s="26">
        <v>1</v>
      </c>
      <c r="G675" s="21" t="s">
        <v>927</v>
      </c>
      <c r="H675" s="17" t="s">
        <v>1950</v>
      </c>
      <c r="I675" s="23">
        <v>303609</v>
      </c>
      <c r="J675" s="23">
        <v>2752042</v>
      </c>
      <c r="K675" s="17">
        <v>121.530557</v>
      </c>
      <c r="L675" s="17">
        <v>24.875046000000001</v>
      </c>
      <c r="N675" t="str">
        <f>ROUND(表格3[[#This Row],[TWD97_X
]],0)&amp;ROUND(表格3[[#This Row],[TWD97_Y
]],0)</f>
        <v>3036092752042</v>
      </c>
    </row>
    <row r="676" spans="1:14" ht="16.2" customHeight="1">
      <c r="A676" s="17" t="s">
        <v>2090</v>
      </c>
      <c r="B676" s="18"/>
      <c r="C676" s="17" t="s">
        <v>824</v>
      </c>
      <c r="D676" s="17" t="s">
        <v>907</v>
      </c>
      <c r="E676" s="17" t="s">
        <v>928</v>
      </c>
      <c r="F676" s="26">
        <v>2</v>
      </c>
      <c r="G676" s="21" t="s">
        <v>927</v>
      </c>
      <c r="H676" s="17" t="s">
        <v>1951</v>
      </c>
      <c r="I676" s="23">
        <v>303454</v>
      </c>
      <c r="J676" s="23">
        <v>2752352</v>
      </c>
      <c r="K676" s="17">
        <v>121.52903499999999</v>
      </c>
      <c r="L676" s="17">
        <v>24.877851</v>
      </c>
      <c r="N676" t="str">
        <f>ROUND(表格3[[#This Row],[TWD97_X
]],0)&amp;ROUND(表格3[[#This Row],[TWD97_Y
]],0)</f>
        <v>3034542752352</v>
      </c>
    </row>
    <row r="677" spans="1:14" ht="16.2" customHeight="1">
      <c r="A677" s="17" t="s">
        <v>2090</v>
      </c>
      <c r="B677" s="18"/>
      <c r="C677" s="17" t="s">
        <v>824</v>
      </c>
      <c r="D677" s="17" t="s">
        <v>907</v>
      </c>
      <c r="E677" s="17" t="s">
        <v>928</v>
      </c>
      <c r="F677" s="26">
        <v>3</v>
      </c>
      <c r="G677" s="21" t="s">
        <v>927</v>
      </c>
      <c r="H677" s="17" t="s">
        <v>1952</v>
      </c>
      <c r="I677" s="23">
        <v>303789</v>
      </c>
      <c r="J677" s="23">
        <v>2752119</v>
      </c>
      <c r="K677" s="17">
        <v>121.532342</v>
      </c>
      <c r="L677" s="17">
        <v>24.875734999999999</v>
      </c>
      <c r="N677" t="str">
        <f>ROUND(表格3[[#This Row],[TWD97_X
]],0)&amp;ROUND(表格3[[#This Row],[TWD97_Y
]],0)</f>
        <v>3037892752119</v>
      </c>
    </row>
    <row r="678" spans="1:14" ht="16.2" customHeight="1">
      <c r="A678" s="17" t="s">
        <v>2090</v>
      </c>
      <c r="B678" s="18"/>
      <c r="C678" s="17" t="s">
        <v>824</v>
      </c>
      <c r="D678" s="17" t="s">
        <v>907</v>
      </c>
      <c r="E678" s="17" t="s">
        <v>928</v>
      </c>
      <c r="F678" s="26">
        <v>4</v>
      </c>
      <c r="G678" s="21" t="s">
        <v>927</v>
      </c>
      <c r="H678" s="17" t="s">
        <v>1953</v>
      </c>
      <c r="I678" s="23">
        <v>303728</v>
      </c>
      <c r="J678" s="23">
        <v>2752437</v>
      </c>
      <c r="K678" s="17">
        <v>121.53175</v>
      </c>
      <c r="L678" s="17">
        <v>24.878608</v>
      </c>
      <c r="N678" t="str">
        <f>ROUND(表格3[[#This Row],[TWD97_X
]],0)&amp;ROUND(表格3[[#This Row],[TWD97_Y
]],0)</f>
        <v>3037282752437</v>
      </c>
    </row>
    <row r="679" spans="1:14" ht="16.2" customHeight="1">
      <c r="A679" s="17" t="s">
        <v>2090</v>
      </c>
      <c r="B679" s="18"/>
      <c r="C679" s="17" t="s">
        <v>824</v>
      </c>
      <c r="D679" s="17" t="s">
        <v>907</v>
      </c>
      <c r="E679" s="17" t="s">
        <v>928</v>
      </c>
      <c r="F679" s="26">
        <v>5</v>
      </c>
      <c r="G679" s="21" t="s">
        <v>927</v>
      </c>
      <c r="H679" s="17" t="s">
        <v>1954</v>
      </c>
      <c r="I679" s="23">
        <v>303658</v>
      </c>
      <c r="J679" s="23">
        <v>2752841</v>
      </c>
      <c r="K679" s="17">
        <v>121.53107300000001</v>
      </c>
      <c r="L679" s="17">
        <v>24.882258</v>
      </c>
      <c r="N679" t="str">
        <f>ROUND(表格3[[#This Row],[TWD97_X
]],0)&amp;ROUND(表格3[[#This Row],[TWD97_Y
]],0)</f>
        <v>3036582752841</v>
      </c>
    </row>
    <row r="680" spans="1:14" ht="16.2" customHeight="1">
      <c r="A680" s="17" t="s">
        <v>2090</v>
      </c>
      <c r="B680" s="18"/>
      <c r="C680" s="17" t="s">
        <v>824</v>
      </c>
      <c r="D680" s="17" t="s">
        <v>907</v>
      </c>
      <c r="E680" s="17" t="s">
        <v>928</v>
      </c>
      <c r="F680" s="26">
        <v>6</v>
      </c>
      <c r="G680" s="21" t="s">
        <v>927</v>
      </c>
      <c r="H680" s="17" t="s">
        <v>1955</v>
      </c>
      <c r="I680" s="23">
        <v>303862</v>
      </c>
      <c r="J680" s="23">
        <v>2752825</v>
      </c>
      <c r="K680" s="17">
        <v>121.533092</v>
      </c>
      <c r="L680" s="17">
        <v>24.882106</v>
      </c>
      <c r="N680" t="str">
        <f>ROUND(表格3[[#This Row],[TWD97_X
]],0)&amp;ROUND(表格3[[#This Row],[TWD97_Y
]],0)</f>
        <v>3038622752825</v>
      </c>
    </row>
    <row r="681" spans="1:14" ht="16.2" customHeight="1">
      <c r="A681" s="17" t="s">
        <v>2090</v>
      </c>
      <c r="B681" s="18"/>
      <c r="C681" s="17" t="s">
        <v>824</v>
      </c>
      <c r="D681" s="17" t="s">
        <v>907</v>
      </c>
      <c r="E681" s="17" t="s">
        <v>931</v>
      </c>
      <c r="F681" s="26">
        <v>1</v>
      </c>
      <c r="G681" s="21" t="s">
        <v>930</v>
      </c>
      <c r="H681" s="17" t="s">
        <v>1956</v>
      </c>
      <c r="I681" s="23">
        <v>299788</v>
      </c>
      <c r="J681" s="23">
        <v>2752724</v>
      </c>
      <c r="K681" s="17">
        <v>121.492767</v>
      </c>
      <c r="L681" s="17">
        <v>24.881333000000001</v>
      </c>
      <c r="N681" t="str">
        <f>ROUND(表格3[[#This Row],[TWD97_X
]],0)&amp;ROUND(表格3[[#This Row],[TWD97_Y
]],0)</f>
        <v>2997882752724</v>
      </c>
    </row>
    <row r="682" spans="1:14" ht="16.2" customHeight="1">
      <c r="A682" s="17" t="s">
        <v>2090</v>
      </c>
      <c r="B682" s="18"/>
      <c r="C682" s="17" t="s">
        <v>824</v>
      </c>
      <c r="D682" s="17" t="s">
        <v>907</v>
      </c>
      <c r="E682" s="17" t="s">
        <v>931</v>
      </c>
      <c r="F682" s="26">
        <v>2</v>
      </c>
      <c r="G682" s="21" t="s">
        <v>930</v>
      </c>
      <c r="H682" s="17" t="s">
        <v>1957</v>
      </c>
      <c r="I682" s="23">
        <v>299991</v>
      </c>
      <c r="J682" s="23">
        <v>2752601</v>
      </c>
      <c r="K682" s="17">
        <v>121.494772</v>
      </c>
      <c r="L682" s="17">
        <v>24.880216000000001</v>
      </c>
      <c r="N682" t="str">
        <f>ROUND(表格3[[#This Row],[TWD97_X
]],0)&amp;ROUND(表格3[[#This Row],[TWD97_Y
]],0)</f>
        <v>2999912752601</v>
      </c>
    </row>
    <row r="683" spans="1:14" ht="16.2" customHeight="1">
      <c r="A683" s="17" t="s">
        <v>2090</v>
      </c>
      <c r="B683" s="18"/>
      <c r="C683" s="17" t="s">
        <v>824</v>
      </c>
      <c r="D683" s="17" t="s">
        <v>907</v>
      </c>
      <c r="E683" s="17" t="s">
        <v>931</v>
      </c>
      <c r="F683" s="26">
        <v>3</v>
      </c>
      <c r="G683" s="21" t="s">
        <v>930</v>
      </c>
      <c r="H683" s="17" t="s">
        <v>1958</v>
      </c>
      <c r="I683" s="23">
        <v>300435</v>
      </c>
      <c r="J683" s="23">
        <v>2752766</v>
      </c>
      <c r="K683" s="17">
        <v>121.499172</v>
      </c>
      <c r="L683" s="17">
        <v>24.881691</v>
      </c>
      <c r="N683" t="str">
        <f>ROUND(表格3[[#This Row],[TWD97_X
]],0)&amp;ROUND(表格3[[#This Row],[TWD97_Y
]],0)</f>
        <v>3004352752766</v>
      </c>
    </row>
    <row r="684" spans="1:14" ht="16.2" customHeight="1">
      <c r="A684" s="17" t="s">
        <v>2090</v>
      </c>
      <c r="B684" s="18"/>
      <c r="C684" s="17" t="s">
        <v>824</v>
      </c>
      <c r="D684" s="17" t="s">
        <v>907</v>
      </c>
      <c r="E684" s="17" t="s">
        <v>931</v>
      </c>
      <c r="F684" s="26">
        <v>4</v>
      </c>
      <c r="G684" s="21" t="s">
        <v>930</v>
      </c>
      <c r="H684" s="17" t="s">
        <v>1959</v>
      </c>
      <c r="I684" s="23">
        <v>300633</v>
      </c>
      <c r="J684" s="23">
        <v>2752900</v>
      </c>
      <c r="K684" s="17">
        <v>121.501137</v>
      </c>
      <c r="L684" s="17">
        <v>24.882894</v>
      </c>
      <c r="N684" t="str">
        <f>ROUND(表格3[[#This Row],[TWD97_X
]],0)&amp;ROUND(表格3[[#This Row],[TWD97_Y
]],0)</f>
        <v>3006332752900</v>
      </c>
    </row>
    <row r="685" spans="1:14" ht="16.2" customHeight="1">
      <c r="A685" s="17" t="s">
        <v>2090</v>
      </c>
      <c r="B685" s="18"/>
      <c r="C685" s="17" t="s">
        <v>824</v>
      </c>
      <c r="D685" s="17" t="s">
        <v>907</v>
      </c>
      <c r="E685" s="17" t="s">
        <v>931</v>
      </c>
      <c r="F685" s="26">
        <v>5</v>
      </c>
      <c r="G685" s="21" t="s">
        <v>930</v>
      </c>
      <c r="H685" s="17" t="s">
        <v>1960</v>
      </c>
      <c r="I685" s="23">
        <v>300820</v>
      </c>
      <c r="J685" s="23">
        <v>2753045</v>
      </c>
      <c r="K685" s="17">
        <v>121.502993</v>
      </c>
      <c r="L685" s="17">
        <v>24.884197</v>
      </c>
      <c r="N685" t="str">
        <f>ROUND(表格3[[#This Row],[TWD97_X
]],0)&amp;ROUND(表格3[[#This Row],[TWD97_Y
]],0)</f>
        <v>3008202753045</v>
      </c>
    </row>
    <row r="686" spans="1:14" ht="16.2" customHeight="1">
      <c r="A686" s="17" t="s">
        <v>2090</v>
      </c>
      <c r="B686" s="18"/>
      <c r="C686" s="17" t="s">
        <v>824</v>
      </c>
      <c r="D686" s="17" t="s">
        <v>907</v>
      </c>
      <c r="E686" s="17" t="s">
        <v>931</v>
      </c>
      <c r="F686" s="26">
        <v>6</v>
      </c>
      <c r="G686" s="21" t="s">
        <v>930</v>
      </c>
      <c r="H686" s="17" t="s">
        <v>1961</v>
      </c>
      <c r="I686" s="23">
        <v>300965</v>
      </c>
      <c r="J686" s="23">
        <v>2753234</v>
      </c>
      <c r="K686" s="17">
        <v>121.504435</v>
      </c>
      <c r="L686" s="17">
        <v>24.885898999999998</v>
      </c>
      <c r="N686" t="str">
        <f>ROUND(表格3[[#This Row],[TWD97_X
]],0)&amp;ROUND(表格3[[#This Row],[TWD97_Y
]],0)</f>
        <v>3009652753234</v>
      </c>
    </row>
    <row r="687" spans="1:14" ht="16.2" customHeight="1">
      <c r="A687" s="17" t="s">
        <v>2090</v>
      </c>
      <c r="B687" s="18"/>
      <c r="C687" s="17" t="s">
        <v>824</v>
      </c>
      <c r="D687" s="17" t="s">
        <v>907</v>
      </c>
      <c r="E687" s="17" t="s">
        <v>934</v>
      </c>
      <c r="F687" s="26">
        <v>1</v>
      </c>
      <c r="G687" s="21" t="s">
        <v>933</v>
      </c>
      <c r="H687" s="17" t="s">
        <v>1962</v>
      </c>
      <c r="I687" s="23">
        <v>298314</v>
      </c>
      <c r="J687" s="23">
        <v>2755872</v>
      </c>
      <c r="K687" s="17">
        <v>121.478289</v>
      </c>
      <c r="L687" s="17">
        <v>24.909801000000002</v>
      </c>
      <c r="N687" t="str">
        <f>ROUND(表格3[[#This Row],[TWD97_X
]],0)&amp;ROUND(表格3[[#This Row],[TWD97_Y
]],0)</f>
        <v>2983142755872</v>
      </c>
    </row>
    <row r="688" spans="1:14" ht="16.2" customHeight="1">
      <c r="A688" s="17" t="s">
        <v>2090</v>
      </c>
      <c r="B688" s="18"/>
      <c r="C688" s="17" t="s">
        <v>824</v>
      </c>
      <c r="D688" s="17" t="s">
        <v>907</v>
      </c>
      <c r="E688" s="17" t="s">
        <v>934</v>
      </c>
      <c r="F688" s="26">
        <v>2</v>
      </c>
      <c r="G688" s="21" t="s">
        <v>933</v>
      </c>
      <c r="H688" s="17" t="s">
        <v>1963</v>
      </c>
      <c r="I688" s="23">
        <v>298435</v>
      </c>
      <c r="J688" s="23">
        <v>2756164</v>
      </c>
      <c r="K688" s="17">
        <v>121.47949699999999</v>
      </c>
      <c r="L688" s="17">
        <v>24.912434000000001</v>
      </c>
      <c r="N688" t="str">
        <f>ROUND(表格3[[#This Row],[TWD97_X
]],0)&amp;ROUND(表格3[[#This Row],[TWD97_Y
]],0)</f>
        <v>2984352756164</v>
      </c>
    </row>
    <row r="689" spans="1:14" ht="16.2" customHeight="1">
      <c r="A689" s="17" t="s">
        <v>2090</v>
      </c>
      <c r="B689" s="18"/>
      <c r="C689" s="17" t="s">
        <v>824</v>
      </c>
      <c r="D689" s="17" t="s">
        <v>907</v>
      </c>
      <c r="E689" s="17" t="s">
        <v>934</v>
      </c>
      <c r="F689" s="26">
        <v>3</v>
      </c>
      <c r="G689" s="21" t="s">
        <v>933</v>
      </c>
      <c r="H689" s="17" t="s">
        <v>1964</v>
      </c>
      <c r="I689" s="23">
        <v>298293</v>
      </c>
      <c r="J689" s="23">
        <v>2756344</v>
      </c>
      <c r="K689" s="17">
        <v>121.47809700000001</v>
      </c>
      <c r="L689" s="17">
        <v>24.914062999999999</v>
      </c>
      <c r="N689" t="str">
        <f>ROUND(表格3[[#This Row],[TWD97_X
]],0)&amp;ROUND(表格3[[#This Row],[TWD97_Y
]],0)</f>
        <v>2982932756344</v>
      </c>
    </row>
    <row r="690" spans="1:14" ht="16.2" customHeight="1">
      <c r="A690" s="17" t="s">
        <v>2090</v>
      </c>
      <c r="B690" s="18"/>
      <c r="C690" s="17" t="s">
        <v>824</v>
      </c>
      <c r="D690" s="17" t="s">
        <v>907</v>
      </c>
      <c r="E690" s="17" t="s">
        <v>934</v>
      </c>
      <c r="F690" s="26">
        <v>4</v>
      </c>
      <c r="G690" s="21" t="s">
        <v>933</v>
      </c>
      <c r="H690" s="17" t="s">
        <v>1965</v>
      </c>
      <c r="I690" s="23">
        <v>298179</v>
      </c>
      <c r="J690" s="23">
        <v>2756558</v>
      </c>
      <c r="K690" s="17">
        <v>121.47697599999999</v>
      </c>
      <c r="L690" s="17">
        <v>24.915998999999999</v>
      </c>
      <c r="N690" t="str">
        <f>ROUND(表格3[[#This Row],[TWD97_X
]],0)&amp;ROUND(表格3[[#This Row],[TWD97_Y
]],0)</f>
        <v>2981792756558</v>
      </c>
    </row>
    <row r="691" spans="1:14" ht="16.2" customHeight="1">
      <c r="A691" s="17" t="s">
        <v>2090</v>
      </c>
      <c r="B691" s="18"/>
      <c r="C691" s="17" t="s">
        <v>824</v>
      </c>
      <c r="D691" s="17" t="s">
        <v>907</v>
      </c>
      <c r="E691" s="17" t="s">
        <v>934</v>
      </c>
      <c r="F691" s="26">
        <v>5</v>
      </c>
      <c r="G691" s="21" t="s">
        <v>933</v>
      </c>
      <c r="H691" s="17" t="s">
        <v>1966</v>
      </c>
      <c r="I691" s="23">
        <v>296743</v>
      </c>
      <c r="J691" s="23">
        <v>2756067</v>
      </c>
      <c r="K691" s="17">
        <v>121.462743</v>
      </c>
      <c r="L691" s="17">
        <v>24.911611000000001</v>
      </c>
      <c r="N691" t="str">
        <f>ROUND(表格3[[#This Row],[TWD97_X
]],0)&amp;ROUND(表格3[[#This Row],[TWD97_Y
]],0)</f>
        <v>2967432756067</v>
      </c>
    </row>
    <row r="692" spans="1:14" ht="16.2" customHeight="1">
      <c r="A692" s="17" t="s">
        <v>2090</v>
      </c>
      <c r="B692" s="18"/>
      <c r="C692" s="17" t="s">
        <v>824</v>
      </c>
      <c r="D692" s="17" t="s">
        <v>907</v>
      </c>
      <c r="E692" s="17" t="s">
        <v>934</v>
      </c>
      <c r="F692" s="26">
        <v>6</v>
      </c>
      <c r="G692" s="21" t="s">
        <v>933</v>
      </c>
      <c r="H692" s="17" t="s">
        <v>1967</v>
      </c>
      <c r="I692" s="23">
        <v>296558</v>
      </c>
      <c r="J692" s="23">
        <v>2756049</v>
      </c>
      <c r="K692" s="17">
        <v>121.460911</v>
      </c>
      <c r="L692" s="17">
        <v>24.911453999999999</v>
      </c>
      <c r="N692" t="str">
        <f>ROUND(表格3[[#This Row],[TWD97_X
]],0)&amp;ROUND(表格3[[#This Row],[TWD97_Y
]],0)</f>
        <v>2965582756049</v>
      </c>
    </row>
    <row r="693" spans="1:14" ht="16.2" customHeight="1">
      <c r="A693" s="17" t="s">
        <v>2090</v>
      </c>
      <c r="B693" s="18"/>
      <c r="C693" s="17" t="s">
        <v>824</v>
      </c>
      <c r="D693" s="17" t="s">
        <v>907</v>
      </c>
      <c r="E693" s="17" t="s">
        <v>937</v>
      </c>
      <c r="F693" s="26">
        <v>1</v>
      </c>
      <c r="G693" s="21" t="s">
        <v>936</v>
      </c>
      <c r="H693" s="17" t="s">
        <v>1968</v>
      </c>
      <c r="I693" s="23">
        <v>293691</v>
      </c>
      <c r="J693" s="23">
        <v>2754927</v>
      </c>
      <c r="K693" s="17">
        <v>121.43249400000001</v>
      </c>
      <c r="L693" s="17">
        <v>24.901409000000001</v>
      </c>
      <c r="N693" t="str">
        <f>ROUND(表格3[[#This Row],[TWD97_X
]],0)&amp;ROUND(表格3[[#This Row],[TWD97_Y
]],0)</f>
        <v>2936912754927</v>
      </c>
    </row>
    <row r="694" spans="1:14" ht="16.2" customHeight="1">
      <c r="A694" s="17" t="s">
        <v>2090</v>
      </c>
      <c r="B694" s="18"/>
      <c r="C694" s="17" t="s">
        <v>824</v>
      </c>
      <c r="D694" s="17" t="s">
        <v>907</v>
      </c>
      <c r="E694" s="17" t="s">
        <v>937</v>
      </c>
      <c r="F694" s="26">
        <v>2</v>
      </c>
      <c r="G694" s="21" t="s">
        <v>936</v>
      </c>
      <c r="H694" s="17" t="s">
        <v>1969</v>
      </c>
      <c r="I694" s="23">
        <v>293709</v>
      </c>
      <c r="J694" s="23">
        <v>2755131</v>
      </c>
      <c r="K694" s="17">
        <v>121.43267899999999</v>
      </c>
      <c r="L694" s="17">
        <v>24.903251000000001</v>
      </c>
      <c r="N694" t="str">
        <f>ROUND(表格3[[#This Row],[TWD97_X
]],0)&amp;ROUND(表格3[[#This Row],[TWD97_Y
]],0)</f>
        <v>2937092755131</v>
      </c>
    </row>
    <row r="695" spans="1:14" ht="16.2" customHeight="1">
      <c r="A695" s="17" t="s">
        <v>2090</v>
      </c>
      <c r="B695" s="18"/>
      <c r="C695" s="17" t="s">
        <v>824</v>
      </c>
      <c r="D695" s="17" t="s">
        <v>907</v>
      </c>
      <c r="E695" s="17" t="s">
        <v>937</v>
      </c>
      <c r="F695" s="26">
        <v>3</v>
      </c>
      <c r="G695" s="21" t="s">
        <v>936</v>
      </c>
      <c r="H695" s="17" t="s">
        <v>1970</v>
      </c>
      <c r="I695" s="23">
        <v>293818</v>
      </c>
      <c r="J695" s="23">
        <v>2755318</v>
      </c>
      <c r="K695" s="17">
        <v>121.433764</v>
      </c>
      <c r="L695" s="17">
        <v>24.904935999999999</v>
      </c>
      <c r="N695" t="str">
        <f>ROUND(表格3[[#This Row],[TWD97_X
]],0)&amp;ROUND(表格3[[#This Row],[TWD97_Y
]],0)</f>
        <v>2938182755318</v>
      </c>
    </row>
    <row r="696" spans="1:14" ht="16.2" customHeight="1">
      <c r="A696" s="17" t="s">
        <v>2090</v>
      </c>
      <c r="B696" s="18"/>
      <c r="C696" s="17" t="s">
        <v>824</v>
      </c>
      <c r="D696" s="17" t="s">
        <v>907</v>
      </c>
      <c r="E696" s="17" t="s">
        <v>937</v>
      </c>
      <c r="F696" s="26">
        <v>4</v>
      </c>
      <c r="G696" s="21" t="s">
        <v>936</v>
      </c>
      <c r="H696" s="17" t="s">
        <v>1971</v>
      </c>
      <c r="I696" s="23">
        <v>294118</v>
      </c>
      <c r="J696" s="23">
        <v>2755413</v>
      </c>
      <c r="K696" s="17">
        <v>121.436736</v>
      </c>
      <c r="L696" s="17">
        <v>24.905785000000002</v>
      </c>
      <c r="N696" t="str">
        <f>ROUND(表格3[[#This Row],[TWD97_X
]],0)&amp;ROUND(表格3[[#This Row],[TWD97_Y
]],0)</f>
        <v>2941182755413</v>
      </c>
    </row>
    <row r="697" spans="1:14" ht="16.2" customHeight="1">
      <c r="A697" s="17" t="s">
        <v>2090</v>
      </c>
      <c r="B697" s="18"/>
      <c r="C697" s="17" t="s">
        <v>824</v>
      </c>
      <c r="D697" s="17" t="s">
        <v>907</v>
      </c>
      <c r="E697" s="51" t="s">
        <v>937</v>
      </c>
      <c r="F697" s="52">
        <v>5</v>
      </c>
      <c r="G697" s="21" t="s">
        <v>936</v>
      </c>
      <c r="H697" s="17" t="s">
        <v>1972</v>
      </c>
      <c r="I697" s="23">
        <v>294262</v>
      </c>
      <c r="J697" s="23">
        <v>2755263</v>
      </c>
      <c r="K697" s="17">
        <v>121.438157</v>
      </c>
      <c r="L697" s="17">
        <v>24.904426000000001</v>
      </c>
      <c r="N697" t="str">
        <f>ROUND(表格3[[#This Row],[TWD97_X
]],0)&amp;ROUND(表格3[[#This Row],[TWD97_Y
]],0)</f>
        <v>2942622755263</v>
      </c>
    </row>
    <row r="698" spans="1:14" ht="16.2" customHeight="1">
      <c r="A698" s="17" t="s">
        <v>2090</v>
      </c>
      <c r="B698" s="18"/>
      <c r="C698" s="17" t="s">
        <v>824</v>
      </c>
      <c r="D698" s="17" t="s">
        <v>907</v>
      </c>
      <c r="E698" s="51" t="s">
        <v>937</v>
      </c>
      <c r="F698" s="52">
        <v>6</v>
      </c>
      <c r="G698" s="21" t="s">
        <v>936</v>
      </c>
      <c r="H698" s="17" t="s">
        <v>1973</v>
      </c>
      <c r="I698" s="23">
        <v>294200</v>
      </c>
      <c r="J698" s="23">
        <v>2755064</v>
      </c>
      <c r="K698" s="17">
        <v>121.43753700000001</v>
      </c>
      <c r="L698" s="17">
        <v>24.902632000000001</v>
      </c>
      <c r="N698" t="str">
        <f>ROUND(表格3[[#This Row],[TWD97_X
]],0)&amp;ROUND(表格3[[#This Row],[TWD97_Y
]],0)</f>
        <v>2942002755064</v>
      </c>
    </row>
    <row r="699" spans="1:14" ht="16.2" customHeight="1">
      <c r="A699" s="17" t="s">
        <v>2090</v>
      </c>
      <c r="B699" s="18"/>
      <c r="C699" s="17" t="s">
        <v>824</v>
      </c>
      <c r="D699" s="17" t="s">
        <v>907</v>
      </c>
      <c r="E699" s="51" t="s">
        <v>940</v>
      </c>
      <c r="F699" s="52">
        <v>1</v>
      </c>
      <c r="G699" s="21" t="s">
        <v>939</v>
      </c>
      <c r="H699" s="17" t="s">
        <v>1974</v>
      </c>
      <c r="I699" s="23">
        <v>291388</v>
      </c>
      <c r="J699" s="23">
        <v>2751548</v>
      </c>
      <c r="K699" s="17">
        <v>121.410501</v>
      </c>
      <c r="L699" s="17">
        <v>24.871949000000001</v>
      </c>
      <c r="N699" t="str">
        <f>ROUND(表格3[[#This Row],[TWD97_X
]],0)&amp;ROUND(表格3[[#This Row],[TWD97_Y
]],0)</f>
        <v>2913882751548</v>
      </c>
    </row>
    <row r="700" spans="1:14" ht="16.2" customHeight="1">
      <c r="A700" s="17" t="s">
        <v>2090</v>
      </c>
      <c r="B700" s="18"/>
      <c r="C700" s="17" t="s">
        <v>824</v>
      </c>
      <c r="D700" s="17" t="s">
        <v>907</v>
      </c>
      <c r="E700" s="51" t="s">
        <v>940</v>
      </c>
      <c r="F700" s="52">
        <v>2</v>
      </c>
      <c r="G700" s="21" t="s">
        <v>939</v>
      </c>
      <c r="H700" s="17" t="s">
        <v>1975</v>
      </c>
      <c r="I700" s="23">
        <v>291565</v>
      </c>
      <c r="J700" s="23">
        <v>2751685</v>
      </c>
      <c r="K700" s="17">
        <v>121.41135300000001</v>
      </c>
      <c r="L700" s="17">
        <v>24.872198999999998</v>
      </c>
      <c r="N700" t="str">
        <f>ROUND(表格3[[#This Row],[TWD97_X
]],0)&amp;ROUND(表格3[[#This Row],[TWD97_Y
]],0)</f>
        <v>2915652751685</v>
      </c>
    </row>
    <row r="701" spans="1:14" ht="16.2" customHeight="1">
      <c r="A701" s="17" t="s">
        <v>2090</v>
      </c>
      <c r="B701" s="18"/>
      <c r="C701" s="17" t="s">
        <v>824</v>
      </c>
      <c r="D701" s="17" t="s">
        <v>907</v>
      </c>
      <c r="E701" s="51" t="s">
        <v>940</v>
      </c>
      <c r="F701" s="52">
        <v>3</v>
      </c>
      <c r="G701" s="21" t="s">
        <v>939</v>
      </c>
      <c r="H701" s="17" t="s">
        <v>1976</v>
      </c>
      <c r="I701" s="23">
        <v>291751</v>
      </c>
      <c r="J701" s="23">
        <v>2751746</v>
      </c>
      <c r="K701" s="17">
        <v>121.413195</v>
      </c>
      <c r="L701" s="17">
        <v>24.872744999999998</v>
      </c>
      <c r="N701" t="str">
        <f>ROUND(表格3[[#This Row],[TWD97_X
]],0)&amp;ROUND(表格3[[#This Row],[TWD97_Y
]],0)</f>
        <v>2917512751746</v>
      </c>
    </row>
    <row r="702" spans="1:14" ht="16.2" customHeight="1">
      <c r="A702" s="17" t="s">
        <v>2090</v>
      </c>
      <c r="B702" s="18"/>
      <c r="C702" s="17" t="s">
        <v>824</v>
      </c>
      <c r="D702" s="17" t="s">
        <v>907</v>
      </c>
      <c r="E702" s="51" t="s">
        <v>940</v>
      </c>
      <c r="F702" s="52">
        <v>4</v>
      </c>
      <c r="G702" s="21" t="s">
        <v>939</v>
      </c>
      <c r="H702" s="17" t="s">
        <v>1977</v>
      </c>
      <c r="I702" s="23">
        <v>291840</v>
      </c>
      <c r="J702" s="23">
        <v>2751933</v>
      </c>
      <c r="K702" s="17">
        <v>121.414081</v>
      </c>
      <c r="L702" s="17">
        <v>24.874431000000001</v>
      </c>
      <c r="N702" t="str">
        <f>ROUND(表格3[[#This Row],[TWD97_X
]],0)&amp;ROUND(表格3[[#This Row],[TWD97_Y
]],0)</f>
        <v>2918402751933</v>
      </c>
    </row>
    <row r="703" spans="1:14" ht="16.2" customHeight="1">
      <c r="A703" s="17" t="s">
        <v>2090</v>
      </c>
      <c r="B703" s="18"/>
      <c r="C703" s="17" t="s">
        <v>824</v>
      </c>
      <c r="D703" s="17" t="s">
        <v>907</v>
      </c>
      <c r="E703" s="51" t="s">
        <v>940</v>
      </c>
      <c r="F703" s="52">
        <v>5</v>
      </c>
      <c r="G703" s="21" t="s">
        <v>939</v>
      </c>
      <c r="H703" s="17" t="s">
        <v>1978</v>
      </c>
      <c r="I703" s="23">
        <v>291952</v>
      </c>
      <c r="J703" s="23">
        <v>2752168</v>
      </c>
      <c r="K703" s="17">
        <v>121.41519700000001</v>
      </c>
      <c r="L703" s="17">
        <v>24.876549000000001</v>
      </c>
      <c r="N703" t="str">
        <f>ROUND(表格3[[#This Row],[TWD97_X
]],0)&amp;ROUND(表格3[[#This Row],[TWD97_Y
]],0)</f>
        <v>2919522752168</v>
      </c>
    </row>
    <row r="704" spans="1:14" ht="16.2" customHeight="1">
      <c r="A704" s="17" t="s">
        <v>2090</v>
      </c>
      <c r="B704" s="18"/>
      <c r="C704" s="17" t="s">
        <v>824</v>
      </c>
      <c r="D704" s="17" t="s">
        <v>907</v>
      </c>
      <c r="E704" s="51" t="s">
        <v>940</v>
      </c>
      <c r="F704" s="52">
        <v>6</v>
      </c>
      <c r="G704" s="21" t="s">
        <v>939</v>
      </c>
      <c r="H704" s="17" t="s">
        <v>1979</v>
      </c>
      <c r="I704" s="23">
        <v>292159</v>
      </c>
      <c r="J704" s="23">
        <v>2752099</v>
      </c>
      <c r="K704" s="17">
        <v>121.417244</v>
      </c>
      <c r="L704" s="17">
        <v>24.875921000000002</v>
      </c>
      <c r="N704" t="str">
        <f>ROUND(表格3[[#This Row],[TWD97_X
]],0)&amp;ROUND(表格3[[#This Row],[TWD97_Y
]],0)</f>
        <v>2921592752099</v>
      </c>
    </row>
    <row r="705" spans="1:14" ht="16.2" customHeight="1">
      <c r="A705" s="17" t="s">
        <v>2090</v>
      </c>
      <c r="B705" s="18"/>
      <c r="C705" s="17" t="s">
        <v>824</v>
      </c>
      <c r="D705" s="17" t="s">
        <v>907</v>
      </c>
      <c r="E705" s="51" t="s">
        <v>943</v>
      </c>
      <c r="F705" s="52">
        <v>1</v>
      </c>
      <c r="G705" s="21" t="s">
        <v>1980</v>
      </c>
      <c r="H705" s="17" t="s">
        <v>1981</v>
      </c>
      <c r="I705" s="23">
        <v>296984</v>
      </c>
      <c r="J705" s="23">
        <v>2749622</v>
      </c>
      <c r="K705" s="17">
        <v>121.464911</v>
      </c>
      <c r="L705" s="17">
        <v>24.853417</v>
      </c>
      <c r="N705" t="str">
        <f>ROUND(表格3[[#This Row],[TWD97_X
]],0)&amp;ROUND(表格3[[#This Row],[TWD97_Y
]],0)</f>
        <v>2969842749622</v>
      </c>
    </row>
    <row r="706" spans="1:14" ht="16.2" customHeight="1">
      <c r="A706" s="17" t="s">
        <v>2090</v>
      </c>
      <c r="B706" s="18"/>
      <c r="C706" s="17" t="s">
        <v>824</v>
      </c>
      <c r="D706" s="17" t="s">
        <v>907</v>
      </c>
      <c r="E706" s="51" t="s">
        <v>943</v>
      </c>
      <c r="F706" s="52">
        <v>2</v>
      </c>
      <c r="G706" s="21" t="s">
        <v>1980</v>
      </c>
      <c r="H706" s="17" t="s">
        <v>1982</v>
      </c>
      <c r="I706" s="23">
        <v>296984</v>
      </c>
      <c r="J706" s="23">
        <v>2750022</v>
      </c>
      <c r="K706" s="17">
        <v>121.46492499999999</v>
      </c>
      <c r="L706" s="17">
        <v>24.857028</v>
      </c>
      <c r="N706" t="str">
        <f>ROUND(表格3[[#This Row],[TWD97_X
]],0)&amp;ROUND(表格3[[#This Row],[TWD97_Y
]],0)</f>
        <v>2969842750022</v>
      </c>
    </row>
    <row r="707" spans="1:14" ht="16.2" customHeight="1">
      <c r="A707" s="17" t="s">
        <v>2090</v>
      </c>
      <c r="B707" s="18"/>
      <c r="C707" s="17" t="s">
        <v>824</v>
      </c>
      <c r="D707" s="17" t="s">
        <v>907</v>
      </c>
      <c r="E707" s="29" t="s">
        <v>943</v>
      </c>
      <c r="F707" s="26">
        <v>3</v>
      </c>
      <c r="G707" s="21" t="s">
        <v>1980</v>
      </c>
      <c r="H707" s="17" t="s">
        <v>1983</v>
      </c>
      <c r="I707" s="23">
        <v>297184</v>
      </c>
      <c r="J707" s="23">
        <v>2749622</v>
      </c>
      <c r="K707" s="17">
        <v>121.46689000000001</v>
      </c>
      <c r="L707" s="17">
        <v>24.85341</v>
      </c>
      <c r="N707" t="str">
        <f>ROUND(表格3[[#This Row],[TWD97_X
]],0)&amp;ROUND(表格3[[#This Row],[TWD97_Y
]],0)</f>
        <v>2971842749622</v>
      </c>
    </row>
    <row r="708" spans="1:14" ht="16.2" customHeight="1">
      <c r="A708" s="17" t="s">
        <v>2090</v>
      </c>
      <c r="B708" s="18"/>
      <c r="C708" s="17" t="s">
        <v>824</v>
      </c>
      <c r="D708" s="17" t="s">
        <v>907</v>
      </c>
      <c r="E708" s="29" t="s">
        <v>943</v>
      </c>
      <c r="F708" s="26">
        <v>4</v>
      </c>
      <c r="G708" s="21" t="s">
        <v>1980</v>
      </c>
      <c r="H708" s="17" t="s">
        <v>1984</v>
      </c>
      <c r="I708" s="23">
        <v>297184</v>
      </c>
      <c r="J708" s="23">
        <v>2749822</v>
      </c>
      <c r="K708" s="17">
        <v>121.466897</v>
      </c>
      <c r="L708" s="17">
        <v>24.855215999999999</v>
      </c>
      <c r="N708" t="str">
        <f>ROUND(表格3[[#This Row],[TWD97_X
]],0)&amp;ROUND(表格3[[#This Row],[TWD97_Y
]],0)</f>
        <v>2971842749822</v>
      </c>
    </row>
    <row r="709" spans="1:14" ht="16.2" customHeight="1">
      <c r="A709" s="17" t="s">
        <v>2090</v>
      </c>
      <c r="B709" s="18"/>
      <c r="C709" s="17" t="s">
        <v>824</v>
      </c>
      <c r="D709" s="17" t="s">
        <v>907</v>
      </c>
      <c r="E709" s="29" t="s">
        <v>943</v>
      </c>
      <c r="F709" s="26">
        <v>5</v>
      </c>
      <c r="G709" s="21" t="s">
        <v>1980</v>
      </c>
      <c r="H709" s="17" t="s">
        <v>1985</v>
      </c>
      <c r="I709" s="23">
        <v>297184</v>
      </c>
      <c r="J709" s="23">
        <v>2750022</v>
      </c>
      <c r="K709" s="17">
        <v>121.466904</v>
      </c>
      <c r="L709" s="17">
        <v>24.857022000000001</v>
      </c>
      <c r="N709" t="str">
        <f>ROUND(表格3[[#This Row],[TWD97_X
]],0)&amp;ROUND(表格3[[#This Row],[TWD97_Y
]],0)</f>
        <v>2971842750022</v>
      </c>
    </row>
    <row r="710" spans="1:14" ht="16.2" customHeight="1">
      <c r="A710" s="17" t="s">
        <v>2090</v>
      </c>
      <c r="B710" s="18"/>
      <c r="C710" s="17" t="s">
        <v>824</v>
      </c>
      <c r="D710" s="17" t="s">
        <v>907</v>
      </c>
      <c r="E710" s="29" t="s">
        <v>943</v>
      </c>
      <c r="F710" s="26">
        <v>6</v>
      </c>
      <c r="G710" s="21" t="s">
        <v>1980</v>
      </c>
      <c r="H710" s="17" t="s">
        <v>1986</v>
      </c>
      <c r="I710" s="23">
        <v>296784</v>
      </c>
      <c r="J710" s="23">
        <v>2749622</v>
      </c>
      <c r="K710" s="17">
        <v>121.462932</v>
      </c>
      <c r="L710" s="17">
        <v>24.853422999999999</v>
      </c>
      <c r="N710" t="str">
        <f>ROUND(表格3[[#This Row],[TWD97_X
]],0)&amp;ROUND(表格3[[#This Row],[TWD97_Y
]],0)</f>
        <v>2967842749622</v>
      </c>
    </row>
    <row r="711" spans="1:14" ht="16.2" customHeight="1">
      <c r="A711" s="17" t="s">
        <v>2090</v>
      </c>
      <c r="B711" s="18"/>
      <c r="C711" s="17" t="s">
        <v>824</v>
      </c>
      <c r="D711" s="17" t="s">
        <v>907</v>
      </c>
      <c r="E711" s="17" t="s">
        <v>946</v>
      </c>
      <c r="F711" s="26">
        <v>1</v>
      </c>
      <c r="G711" s="21" t="s">
        <v>1987</v>
      </c>
      <c r="H711" s="17" t="s">
        <v>1988</v>
      </c>
      <c r="I711" s="23">
        <v>295379</v>
      </c>
      <c r="J711" s="23">
        <v>2745793</v>
      </c>
      <c r="K711" s="17">
        <v>121.448905</v>
      </c>
      <c r="L711" s="17">
        <v>24.818895999999999</v>
      </c>
      <c r="N711" t="str">
        <f>ROUND(表格3[[#This Row],[TWD97_X
]],0)&amp;ROUND(表格3[[#This Row],[TWD97_Y
]],0)</f>
        <v>2953792745793</v>
      </c>
    </row>
    <row r="712" spans="1:14" ht="16.2" customHeight="1">
      <c r="A712" s="17" t="s">
        <v>2090</v>
      </c>
      <c r="B712" s="18"/>
      <c r="C712" s="17" t="s">
        <v>824</v>
      </c>
      <c r="D712" s="17" t="s">
        <v>907</v>
      </c>
      <c r="E712" s="17" t="s">
        <v>946</v>
      </c>
      <c r="F712" s="26">
        <v>2</v>
      </c>
      <c r="G712" s="21" t="s">
        <v>1987</v>
      </c>
      <c r="H712" s="17" t="s">
        <v>1989</v>
      </c>
      <c r="I712" s="23">
        <v>295224</v>
      </c>
      <c r="J712" s="23">
        <v>2745569</v>
      </c>
      <c r="K712" s="17">
        <v>121.447365</v>
      </c>
      <c r="L712" s="17">
        <v>24.816877999999999</v>
      </c>
      <c r="N712" t="str">
        <f>ROUND(表格3[[#This Row],[TWD97_X
]],0)&amp;ROUND(表格3[[#This Row],[TWD97_Y
]],0)</f>
        <v>2952242745569</v>
      </c>
    </row>
    <row r="713" spans="1:14" ht="16.2" customHeight="1">
      <c r="A713" s="17" t="s">
        <v>2090</v>
      </c>
      <c r="B713" s="18"/>
      <c r="C713" s="17" t="s">
        <v>824</v>
      </c>
      <c r="D713" s="17" t="s">
        <v>907</v>
      </c>
      <c r="E713" s="17" t="s">
        <v>946</v>
      </c>
      <c r="F713" s="26">
        <v>3</v>
      </c>
      <c r="G713" s="21" t="s">
        <v>1987</v>
      </c>
      <c r="H713" s="17" t="s">
        <v>1990</v>
      </c>
      <c r="I713" s="23">
        <v>295021</v>
      </c>
      <c r="J713" s="23">
        <v>2745330</v>
      </c>
      <c r="K713" s="17">
        <v>121.44534899999999</v>
      </c>
      <c r="L713" s="17">
        <v>24.814726</v>
      </c>
      <c r="N713" t="str">
        <f>ROUND(表格3[[#This Row],[TWD97_X
]],0)&amp;ROUND(表格3[[#This Row],[TWD97_Y
]],0)</f>
        <v>2950212745330</v>
      </c>
    </row>
    <row r="714" spans="1:14" ht="16.2" customHeight="1">
      <c r="A714" s="17" t="s">
        <v>2090</v>
      </c>
      <c r="B714" s="18"/>
      <c r="C714" s="17" t="s">
        <v>824</v>
      </c>
      <c r="D714" s="17" t="s">
        <v>907</v>
      </c>
      <c r="E714" s="17" t="s">
        <v>946</v>
      </c>
      <c r="F714" s="26">
        <v>4</v>
      </c>
      <c r="G714" s="21" t="s">
        <v>1987</v>
      </c>
      <c r="H714" s="17" t="s">
        <v>1991</v>
      </c>
      <c r="I714" s="23">
        <v>295002</v>
      </c>
      <c r="J714" s="23">
        <v>2745055</v>
      </c>
      <c r="K714" s="17">
        <v>121.44515199999999</v>
      </c>
      <c r="L714" s="17">
        <v>24.812244</v>
      </c>
      <c r="N714" t="str">
        <f>ROUND(表格3[[#This Row],[TWD97_X
]],0)&amp;ROUND(表格3[[#This Row],[TWD97_Y
]],0)</f>
        <v>2950022745055</v>
      </c>
    </row>
    <row r="715" spans="1:14" ht="16.2" customHeight="1">
      <c r="A715" s="17" t="s">
        <v>2090</v>
      </c>
      <c r="B715" s="18"/>
      <c r="C715" s="17" t="s">
        <v>824</v>
      </c>
      <c r="D715" s="17" t="s">
        <v>907</v>
      </c>
      <c r="E715" s="17" t="s">
        <v>946</v>
      </c>
      <c r="F715" s="26">
        <v>5</v>
      </c>
      <c r="G715" s="21" t="s">
        <v>1987</v>
      </c>
      <c r="H715" s="17" t="s">
        <v>1992</v>
      </c>
      <c r="I715" s="23">
        <v>294814</v>
      </c>
      <c r="J715" s="23">
        <v>2744750</v>
      </c>
      <c r="K715" s="17">
        <v>121.44328299999999</v>
      </c>
      <c r="L715" s="17">
        <v>24.809495999999999</v>
      </c>
      <c r="N715" t="str">
        <f>ROUND(表格3[[#This Row],[TWD97_X
]],0)&amp;ROUND(表格3[[#This Row],[TWD97_Y
]],0)</f>
        <v>2948142744750</v>
      </c>
    </row>
    <row r="716" spans="1:14" ht="16.2" customHeight="1">
      <c r="A716" s="17" t="s">
        <v>2090</v>
      </c>
      <c r="B716" s="18"/>
      <c r="C716" s="17" t="s">
        <v>824</v>
      </c>
      <c r="D716" s="17" t="s">
        <v>907</v>
      </c>
      <c r="E716" s="17" t="s">
        <v>946</v>
      </c>
      <c r="F716" s="26">
        <v>6</v>
      </c>
      <c r="G716" s="21" t="s">
        <v>1987</v>
      </c>
      <c r="H716" s="17" t="s">
        <v>1993</v>
      </c>
      <c r="I716" s="23">
        <v>294710</v>
      </c>
      <c r="J716" s="23">
        <v>2744500</v>
      </c>
      <c r="K716" s="17">
        <v>121.442246</v>
      </c>
      <c r="L716" s="17">
        <v>24.807241999999999</v>
      </c>
      <c r="N716" t="str">
        <f>ROUND(表格3[[#This Row],[TWD97_X
]],0)&amp;ROUND(表格3[[#This Row],[TWD97_Y
]],0)</f>
        <v>2947102744500</v>
      </c>
    </row>
    <row r="717" spans="1:14" ht="16.2" customHeight="1">
      <c r="A717" s="53" t="s">
        <v>2090</v>
      </c>
      <c r="B717" s="53"/>
      <c r="C717" s="17" t="s">
        <v>824</v>
      </c>
      <c r="D717" s="17" t="s">
        <v>907</v>
      </c>
      <c r="E717" s="17" t="s">
        <v>949</v>
      </c>
      <c r="F717" s="26">
        <v>1</v>
      </c>
      <c r="G717" s="21" t="s">
        <v>948</v>
      </c>
      <c r="H717" s="17" t="s">
        <v>1994</v>
      </c>
      <c r="I717" s="23">
        <v>289775</v>
      </c>
      <c r="J717" s="23">
        <v>2748912</v>
      </c>
      <c r="K717" s="17">
        <v>121.393559</v>
      </c>
      <c r="L717" s="17">
        <v>24.847211000000001</v>
      </c>
      <c r="N717" t="str">
        <f>ROUND(表格3[[#This Row],[TWD97_X
]],0)&amp;ROUND(表格3[[#This Row],[TWD97_Y
]],0)</f>
        <v>2897752748912</v>
      </c>
    </row>
    <row r="718" spans="1:14" ht="16.2" customHeight="1">
      <c r="A718" s="53" t="s">
        <v>2090</v>
      </c>
      <c r="B718" s="53"/>
      <c r="C718" s="17" t="s">
        <v>824</v>
      </c>
      <c r="D718" s="17" t="s">
        <v>907</v>
      </c>
      <c r="E718" s="17" t="s">
        <v>949</v>
      </c>
      <c r="F718" s="26">
        <v>2</v>
      </c>
      <c r="G718" s="21" t="s">
        <v>948</v>
      </c>
      <c r="H718" s="17" t="s">
        <v>1995</v>
      </c>
      <c r="I718" s="23">
        <v>289418</v>
      </c>
      <c r="J718" s="23">
        <v>2749049</v>
      </c>
      <c r="K718" s="17">
        <v>121.39003</v>
      </c>
      <c r="L718" s="17">
        <v>24.848458000000001</v>
      </c>
      <c r="N718" t="str">
        <f>ROUND(表格3[[#This Row],[TWD97_X
]],0)&amp;ROUND(表格3[[#This Row],[TWD97_Y
]],0)</f>
        <v>2894182749049</v>
      </c>
    </row>
    <row r="719" spans="1:14" ht="16.2" customHeight="1">
      <c r="A719" s="53" t="s">
        <v>2090</v>
      </c>
      <c r="B719" s="53"/>
      <c r="C719" s="17" t="s">
        <v>824</v>
      </c>
      <c r="D719" s="17" t="s">
        <v>907</v>
      </c>
      <c r="E719" s="17" t="s">
        <v>949</v>
      </c>
      <c r="F719" s="26">
        <v>3</v>
      </c>
      <c r="G719" s="21" t="s">
        <v>948</v>
      </c>
      <c r="H719" s="17" t="s">
        <v>1996</v>
      </c>
      <c r="I719" s="23">
        <v>289872</v>
      </c>
      <c r="J719" s="23">
        <v>2749274</v>
      </c>
      <c r="K719" s="17">
        <v>121.39452900000001</v>
      </c>
      <c r="L719" s="17">
        <v>24.850477000000001</v>
      </c>
      <c r="N719" t="str">
        <f>ROUND(表格3[[#This Row],[TWD97_X
]],0)&amp;ROUND(表格3[[#This Row],[TWD97_Y
]],0)</f>
        <v>2898722749274</v>
      </c>
    </row>
    <row r="720" spans="1:14" ht="16.2" customHeight="1">
      <c r="A720" s="53" t="s">
        <v>2090</v>
      </c>
      <c r="B720" s="53"/>
      <c r="C720" s="17" t="s">
        <v>824</v>
      </c>
      <c r="D720" s="17" t="s">
        <v>907</v>
      </c>
      <c r="E720" s="17" t="s">
        <v>949</v>
      </c>
      <c r="F720" s="26">
        <v>4</v>
      </c>
      <c r="G720" s="21" t="s">
        <v>948</v>
      </c>
      <c r="H720" s="17" t="s">
        <v>1997</v>
      </c>
      <c r="I720" s="23">
        <v>291687</v>
      </c>
      <c r="J720" s="23">
        <v>2751012</v>
      </c>
      <c r="K720" s="17">
        <v>121.41254000000001</v>
      </c>
      <c r="L720" s="17">
        <v>24.866119999999999</v>
      </c>
      <c r="N720" t="str">
        <f>ROUND(表格3[[#This Row],[TWD97_X
]],0)&amp;ROUND(表格3[[#This Row],[TWD97_Y
]],0)</f>
        <v>2916872751012</v>
      </c>
    </row>
    <row r="721" spans="1:14" ht="16.2" customHeight="1">
      <c r="A721" s="53" t="s">
        <v>2090</v>
      </c>
      <c r="B721" s="53"/>
      <c r="C721" s="17" t="s">
        <v>824</v>
      </c>
      <c r="D721" s="17" t="s">
        <v>907</v>
      </c>
      <c r="E721" s="17" t="s">
        <v>949</v>
      </c>
      <c r="F721" s="26">
        <v>5</v>
      </c>
      <c r="G721" s="21" t="s">
        <v>948</v>
      </c>
      <c r="H721" s="17" t="s">
        <v>1998</v>
      </c>
      <c r="I721" s="23">
        <v>291490</v>
      </c>
      <c r="J721" s="23">
        <v>2750606</v>
      </c>
      <c r="K721" s="17">
        <v>121.410578</v>
      </c>
      <c r="L721" s="17">
        <v>24.862459999999999</v>
      </c>
      <c r="N721" t="str">
        <f>ROUND(表格3[[#This Row],[TWD97_X
]],0)&amp;ROUND(表格3[[#This Row],[TWD97_Y
]],0)</f>
        <v>2914902750606</v>
      </c>
    </row>
    <row r="722" spans="1:14" ht="16.2" customHeight="1">
      <c r="A722" s="53" t="s">
        <v>2090</v>
      </c>
      <c r="B722" s="53"/>
      <c r="C722" s="17" t="s">
        <v>824</v>
      </c>
      <c r="D722" s="17" t="s">
        <v>907</v>
      </c>
      <c r="E722" s="17" t="s">
        <v>949</v>
      </c>
      <c r="F722" s="26">
        <v>6</v>
      </c>
      <c r="G722" s="21" t="s">
        <v>948</v>
      </c>
      <c r="H722" s="17" t="s">
        <v>1999</v>
      </c>
      <c r="I722" s="23">
        <v>293031</v>
      </c>
      <c r="J722" s="23">
        <v>2750310</v>
      </c>
      <c r="K722" s="17">
        <v>121.42581800000001</v>
      </c>
      <c r="L722" s="17">
        <v>24.859745</v>
      </c>
      <c r="N722" t="str">
        <f>ROUND(表格3[[#This Row],[TWD97_X
]],0)&amp;ROUND(表格3[[#This Row],[TWD97_Y
]],0)</f>
        <v>2930312750310</v>
      </c>
    </row>
    <row r="723" spans="1:14" ht="16.2" customHeight="1">
      <c r="A723" s="53" t="s">
        <v>2090</v>
      </c>
      <c r="B723" s="53"/>
      <c r="C723" s="17" t="s">
        <v>824</v>
      </c>
      <c r="D723" s="17" t="s">
        <v>907</v>
      </c>
      <c r="E723" s="17" t="s">
        <v>952</v>
      </c>
      <c r="F723" s="26">
        <v>1</v>
      </c>
      <c r="G723" s="21" t="s">
        <v>2000</v>
      </c>
      <c r="H723" s="17" t="s">
        <v>2001</v>
      </c>
      <c r="I723" s="23">
        <v>287063</v>
      </c>
      <c r="J723" s="23">
        <v>2749744</v>
      </c>
      <c r="K723" s="17">
        <v>121.366747</v>
      </c>
      <c r="L723" s="17">
        <v>24.854790999999999</v>
      </c>
      <c r="N723" t="str">
        <f>ROUND(表格3[[#This Row],[TWD97_X
]],0)&amp;ROUND(表格3[[#This Row],[TWD97_Y
]],0)</f>
        <v>2870632749744</v>
      </c>
    </row>
    <row r="724" spans="1:14" ht="16.2" customHeight="1">
      <c r="A724" s="53" t="s">
        <v>2090</v>
      </c>
      <c r="B724" s="53"/>
      <c r="C724" s="17" t="s">
        <v>824</v>
      </c>
      <c r="D724" s="17" t="s">
        <v>907</v>
      </c>
      <c r="E724" s="17" t="s">
        <v>952</v>
      </c>
      <c r="F724" s="26">
        <v>2</v>
      </c>
      <c r="G724" s="21" t="s">
        <v>2000</v>
      </c>
      <c r="H724" s="17" t="s">
        <v>2002</v>
      </c>
      <c r="I724" s="23">
        <v>287417</v>
      </c>
      <c r="J724" s="23">
        <v>2749501</v>
      </c>
      <c r="K724" s="17">
        <v>121.370243</v>
      </c>
      <c r="L724" s="17">
        <v>24.852588999999998</v>
      </c>
      <c r="N724" t="str">
        <f>ROUND(表格3[[#This Row],[TWD97_X
]],0)&amp;ROUND(表格3[[#This Row],[TWD97_Y
]],0)</f>
        <v>2874172749501</v>
      </c>
    </row>
    <row r="725" spans="1:14" ht="16.2" customHeight="1">
      <c r="A725" s="53" t="s">
        <v>2090</v>
      </c>
      <c r="B725" s="53"/>
      <c r="C725" s="17" t="s">
        <v>824</v>
      </c>
      <c r="D725" s="17" t="s">
        <v>907</v>
      </c>
      <c r="E725" s="17" t="s">
        <v>952</v>
      </c>
      <c r="F725" s="26">
        <v>3</v>
      </c>
      <c r="G725" s="21" t="s">
        <v>2000</v>
      </c>
      <c r="H725" s="17" t="s">
        <v>2003</v>
      </c>
      <c r="I725" s="23">
        <v>287492</v>
      </c>
      <c r="J725" s="23">
        <v>2749965</v>
      </c>
      <c r="K725" s="17">
        <v>121.370998</v>
      </c>
      <c r="L725" s="17">
        <v>24.856776</v>
      </c>
      <c r="N725" t="str">
        <f>ROUND(表格3[[#This Row],[TWD97_X
]],0)&amp;ROUND(表格3[[#This Row],[TWD97_Y
]],0)</f>
        <v>2874922749965</v>
      </c>
    </row>
    <row r="726" spans="1:14" ht="16.2" customHeight="1">
      <c r="A726" s="53" t="s">
        <v>2090</v>
      </c>
      <c r="B726" s="53"/>
      <c r="C726" s="17" t="s">
        <v>824</v>
      </c>
      <c r="D726" s="17" t="s">
        <v>907</v>
      </c>
      <c r="E726" s="17" t="s">
        <v>952</v>
      </c>
      <c r="F726" s="26">
        <v>4</v>
      </c>
      <c r="G726" s="21" t="s">
        <v>2000</v>
      </c>
      <c r="H726" s="17" t="s">
        <v>2004</v>
      </c>
      <c r="I726" s="23">
        <v>287708</v>
      </c>
      <c r="J726" s="23">
        <v>2749965</v>
      </c>
      <c r="K726" s="17">
        <v>121.373135</v>
      </c>
      <c r="L726" s="17">
        <v>24.856770999999998</v>
      </c>
      <c r="N726" t="str">
        <f>ROUND(表格3[[#This Row],[TWD97_X
]],0)&amp;ROUND(表格3[[#This Row],[TWD97_Y
]],0)</f>
        <v>2877082749965</v>
      </c>
    </row>
    <row r="727" spans="1:14" ht="16.2" customHeight="1">
      <c r="A727" s="53" t="s">
        <v>2090</v>
      </c>
      <c r="B727" s="53"/>
      <c r="C727" s="17" t="s">
        <v>824</v>
      </c>
      <c r="D727" s="17" t="s">
        <v>907</v>
      </c>
      <c r="E727" s="17" t="s">
        <v>952</v>
      </c>
      <c r="F727" s="26">
        <v>5</v>
      </c>
      <c r="G727" s="21" t="s">
        <v>2000</v>
      </c>
      <c r="H727" s="17" t="s">
        <v>2005</v>
      </c>
      <c r="I727" s="23">
        <v>287658</v>
      </c>
      <c r="J727" s="23">
        <v>2750176</v>
      </c>
      <c r="K727" s="17">
        <v>121.372646</v>
      </c>
      <c r="L727" s="17">
        <v>24.858677</v>
      </c>
      <c r="N727" t="str">
        <f>ROUND(表格3[[#This Row],[TWD97_X
]],0)&amp;ROUND(表格3[[#This Row],[TWD97_Y
]],0)</f>
        <v>2876582750176</v>
      </c>
    </row>
    <row r="728" spans="1:14" ht="16.2" customHeight="1">
      <c r="A728" s="53" t="s">
        <v>2090</v>
      </c>
      <c r="B728" s="53"/>
      <c r="C728" s="17" t="s">
        <v>824</v>
      </c>
      <c r="D728" s="17" t="s">
        <v>907</v>
      </c>
      <c r="E728" s="17" t="s">
        <v>952</v>
      </c>
      <c r="F728" s="26">
        <v>6</v>
      </c>
      <c r="G728" s="21" t="s">
        <v>2000</v>
      </c>
      <c r="H728" s="17" t="s">
        <v>2006</v>
      </c>
      <c r="I728" s="23">
        <v>287825</v>
      </c>
      <c r="J728" s="23">
        <v>2750284</v>
      </c>
      <c r="K728" s="17">
        <v>121.374302</v>
      </c>
      <c r="L728" s="17">
        <v>24.859648</v>
      </c>
      <c r="N728" t="str">
        <f>ROUND(表格3[[#This Row],[TWD97_X
]],0)&amp;ROUND(表格3[[#This Row],[TWD97_Y
]],0)</f>
        <v>2878252750284</v>
      </c>
    </row>
    <row r="729" spans="1:14" ht="16.2" customHeight="1">
      <c r="A729" s="53" t="s">
        <v>2090</v>
      </c>
      <c r="B729" s="53"/>
      <c r="C729" s="17" t="s">
        <v>824</v>
      </c>
      <c r="D729" s="17" t="s">
        <v>828</v>
      </c>
      <c r="E729" s="17" t="s">
        <v>830</v>
      </c>
      <c r="F729" s="26">
        <v>1</v>
      </c>
      <c r="G729" s="21" t="s">
        <v>2007</v>
      </c>
      <c r="H729" s="17" t="s">
        <v>2008</v>
      </c>
      <c r="I729" s="23">
        <v>285453</v>
      </c>
      <c r="J729" s="23">
        <v>2736919</v>
      </c>
      <c r="K729" s="17">
        <v>121.35048999999999</v>
      </c>
      <c r="L729" s="17">
        <v>24.739039999999999</v>
      </c>
      <c r="N729" t="str">
        <f>ROUND(表格3[[#This Row],[TWD97_X
]],0)&amp;ROUND(表格3[[#This Row],[TWD97_Y
]],0)</f>
        <v>2854532736919</v>
      </c>
    </row>
    <row r="730" spans="1:14" ht="16.2" customHeight="1">
      <c r="A730" s="53" t="s">
        <v>2090</v>
      </c>
      <c r="B730" s="53"/>
      <c r="C730" s="17" t="s">
        <v>824</v>
      </c>
      <c r="D730" s="17" t="s">
        <v>828</v>
      </c>
      <c r="E730" s="17" t="s">
        <v>830</v>
      </c>
      <c r="F730" s="26">
        <v>2</v>
      </c>
      <c r="G730" s="21" t="s">
        <v>2007</v>
      </c>
      <c r="H730" s="17" t="s">
        <v>2009</v>
      </c>
      <c r="I730" s="23">
        <v>285189</v>
      </c>
      <c r="J730" s="23">
        <v>2737166</v>
      </c>
      <c r="K730" s="17">
        <v>121.347887</v>
      </c>
      <c r="L730" s="17">
        <v>24.741275999999999</v>
      </c>
      <c r="N730" t="str">
        <f>ROUND(表格3[[#This Row],[TWD97_X
]],0)&amp;ROUND(表格3[[#This Row],[TWD97_Y
]],0)</f>
        <v>2851892737166</v>
      </c>
    </row>
    <row r="731" spans="1:14" ht="16.2" customHeight="1">
      <c r="A731" s="53" t="s">
        <v>2090</v>
      </c>
      <c r="B731" s="53"/>
      <c r="C731" s="17" t="s">
        <v>824</v>
      </c>
      <c r="D731" s="17" t="s">
        <v>828</v>
      </c>
      <c r="E731" s="17" t="s">
        <v>830</v>
      </c>
      <c r="F731" s="26">
        <v>3</v>
      </c>
      <c r="G731" s="21" t="s">
        <v>2007</v>
      </c>
      <c r="H731" s="17" t="s">
        <v>2010</v>
      </c>
      <c r="I731" s="23">
        <v>284974</v>
      </c>
      <c r="J731" s="23">
        <v>2737430</v>
      </c>
      <c r="K731" s="17">
        <v>121.34576800000001</v>
      </c>
      <c r="L731" s="17">
        <v>24.743663999999999</v>
      </c>
      <c r="N731" t="str">
        <f>ROUND(表格3[[#This Row],[TWD97_X
]],0)&amp;ROUND(表格3[[#This Row],[TWD97_Y
]],0)</f>
        <v>2849742737430</v>
      </c>
    </row>
    <row r="732" spans="1:14" ht="16.2" customHeight="1">
      <c r="A732" s="53" t="s">
        <v>2090</v>
      </c>
      <c r="B732" s="53"/>
      <c r="C732" s="17" t="s">
        <v>824</v>
      </c>
      <c r="D732" s="17" t="s">
        <v>828</v>
      </c>
      <c r="E732" s="17" t="s">
        <v>830</v>
      </c>
      <c r="F732" s="26">
        <v>4</v>
      </c>
      <c r="G732" s="21" t="s">
        <v>2007</v>
      </c>
      <c r="H732" s="17" t="s">
        <v>2011</v>
      </c>
      <c r="I732" s="23">
        <v>284921</v>
      </c>
      <c r="J732" s="23">
        <v>2737121</v>
      </c>
      <c r="K732" s="17">
        <v>121.345236</v>
      </c>
      <c r="L732" s="17">
        <v>24.740876</v>
      </c>
      <c r="N732" t="str">
        <f>ROUND(表格3[[#This Row],[TWD97_X
]],0)&amp;ROUND(表格3[[#This Row],[TWD97_Y
]],0)</f>
        <v>2849212737121</v>
      </c>
    </row>
    <row r="733" spans="1:14" ht="16.2" customHeight="1">
      <c r="A733" s="53" t="s">
        <v>2090</v>
      </c>
      <c r="B733" s="53"/>
      <c r="C733" s="17" t="s">
        <v>824</v>
      </c>
      <c r="D733" s="17" t="s">
        <v>828</v>
      </c>
      <c r="E733" s="17" t="s">
        <v>830</v>
      </c>
      <c r="F733" s="26">
        <v>6</v>
      </c>
      <c r="G733" s="21" t="s">
        <v>2007</v>
      </c>
      <c r="H733" s="17" t="s">
        <v>2012</v>
      </c>
      <c r="I733" s="23">
        <v>284710</v>
      </c>
      <c r="J733" s="23">
        <v>2737040</v>
      </c>
      <c r="K733" s="17">
        <v>121.343148</v>
      </c>
      <c r="L733" s="17">
        <v>24.740148999999999</v>
      </c>
      <c r="N733" t="str">
        <f>ROUND(表格3[[#This Row],[TWD97_X
]],0)&amp;ROUND(表格3[[#This Row],[TWD97_Y
]],0)</f>
        <v>2847102737040</v>
      </c>
    </row>
    <row r="734" spans="1:14" ht="16.2" customHeight="1">
      <c r="A734" s="53" t="s">
        <v>2090</v>
      </c>
      <c r="B734" s="53"/>
      <c r="C734" s="17" t="s">
        <v>824</v>
      </c>
      <c r="D734" s="17" t="s">
        <v>828</v>
      </c>
      <c r="E734" s="17" t="s">
        <v>830</v>
      </c>
      <c r="F734" s="26">
        <v>7</v>
      </c>
      <c r="G734" s="21" t="s">
        <v>2007</v>
      </c>
      <c r="H734" s="17" t="s">
        <v>2013</v>
      </c>
      <c r="I734" s="23">
        <v>284501</v>
      </c>
      <c r="J734" s="23">
        <v>2737127</v>
      </c>
      <c r="K734" s="17">
        <v>121.341084</v>
      </c>
      <c r="L734" s="17">
        <v>24.740939000000001</v>
      </c>
      <c r="N734" t="str">
        <f>ROUND(表格3[[#This Row],[TWD97_X
]],0)&amp;ROUND(表格3[[#This Row],[TWD97_Y
]],0)</f>
        <v>2845012737127</v>
      </c>
    </row>
    <row r="735" spans="1:14" ht="16.2" customHeight="1">
      <c r="A735" s="53" t="s">
        <v>2090</v>
      </c>
      <c r="B735" s="53"/>
      <c r="C735" s="17" t="s">
        <v>824</v>
      </c>
      <c r="D735" s="17" t="s">
        <v>828</v>
      </c>
      <c r="E735" s="17" t="s">
        <v>830</v>
      </c>
      <c r="F735" s="26">
        <v>8</v>
      </c>
      <c r="G735" s="21" t="s">
        <v>2007</v>
      </c>
      <c r="H735" s="17" t="s">
        <v>2014</v>
      </c>
      <c r="I735" s="23">
        <v>284321</v>
      </c>
      <c r="J735" s="23">
        <v>2737003</v>
      </c>
      <c r="K735" s="17">
        <v>121.339302</v>
      </c>
      <c r="L735" s="17">
        <v>24.739823999999999</v>
      </c>
      <c r="N735" t="str">
        <f>ROUND(表格3[[#This Row],[TWD97_X
]],0)&amp;ROUND(表格3[[#This Row],[TWD97_Y
]],0)</f>
        <v>2843212737003</v>
      </c>
    </row>
    <row r="736" spans="1:14" ht="16.2" customHeight="1">
      <c r="A736" s="53" t="s">
        <v>2090</v>
      </c>
      <c r="B736" s="53"/>
      <c r="C736" s="17" t="s">
        <v>824</v>
      </c>
      <c r="D736" s="17" t="s">
        <v>828</v>
      </c>
      <c r="E736" s="17" t="s">
        <v>830</v>
      </c>
      <c r="F736" s="26">
        <v>10</v>
      </c>
      <c r="G736" s="21" t="s">
        <v>2007</v>
      </c>
      <c r="H736" s="17" t="s">
        <v>2015</v>
      </c>
      <c r="I736" s="23">
        <v>284533</v>
      </c>
      <c r="J736" s="23">
        <v>2736831</v>
      </c>
      <c r="K736" s="17">
        <v>121.341393</v>
      </c>
      <c r="L736" s="17">
        <v>24.738265999999999</v>
      </c>
      <c r="N736" t="str">
        <f>ROUND(表格3[[#This Row],[TWD97_X
]],0)&amp;ROUND(表格3[[#This Row],[TWD97_Y
]],0)</f>
        <v>2845332736831</v>
      </c>
    </row>
    <row r="737" spans="1:14" ht="16.2" customHeight="1">
      <c r="A737" s="54" t="s">
        <v>2090</v>
      </c>
      <c r="B737" s="54"/>
      <c r="C737" s="17" t="s">
        <v>824</v>
      </c>
      <c r="D737" s="17" t="s">
        <v>828</v>
      </c>
      <c r="E737" s="17" t="s">
        <v>833</v>
      </c>
      <c r="F737" s="26">
        <v>1</v>
      </c>
      <c r="G737" s="21" t="s">
        <v>2016</v>
      </c>
      <c r="H737" s="17" t="s">
        <v>2017</v>
      </c>
      <c r="I737" s="23">
        <v>290754</v>
      </c>
      <c r="J737" s="23">
        <v>2748299</v>
      </c>
      <c r="K737" s="17">
        <v>121.403227</v>
      </c>
      <c r="L737" s="17">
        <v>24.841650999999999</v>
      </c>
      <c r="N737" t="str">
        <f>ROUND(表格3[[#This Row],[TWD97_X
]],0)&amp;ROUND(表格3[[#This Row],[TWD97_Y
]],0)</f>
        <v>2907542748299</v>
      </c>
    </row>
    <row r="738" spans="1:14" ht="16.2" customHeight="1">
      <c r="A738" s="54" t="s">
        <v>2090</v>
      </c>
      <c r="B738" s="54"/>
      <c r="C738" s="17" t="s">
        <v>824</v>
      </c>
      <c r="D738" s="17" t="s">
        <v>828</v>
      </c>
      <c r="E738" s="17" t="s">
        <v>833</v>
      </c>
      <c r="F738" s="26">
        <v>2</v>
      </c>
      <c r="G738" s="21" t="s">
        <v>2016</v>
      </c>
      <c r="H738" s="17" t="s">
        <v>2018</v>
      </c>
      <c r="I738" s="23">
        <v>290999</v>
      </c>
      <c r="J738" s="23">
        <v>2748248</v>
      </c>
      <c r="K738" s="17">
        <v>121.40564999999999</v>
      </c>
      <c r="L738" s="17">
        <v>24.841183999999998</v>
      </c>
      <c r="N738" t="str">
        <f>ROUND(表格3[[#This Row],[TWD97_X
]],0)&amp;ROUND(表格3[[#This Row],[TWD97_Y
]],0)</f>
        <v>2909992748248</v>
      </c>
    </row>
    <row r="739" spans="1:14" ht="16.2" customHeight="1">
      <c r="A739" s="54" t="s">
        <v>2090</v>
      </c>
      <c r="B739" s="54"/>
      <c r="C739" s="17" t="s">
        <v>824</v>
      </c>
      <c r="D739" s="17" t="s">
        <v>828</v>
      </c>
      <c r="E739" s="17" t="s">
        <v>833</v>
      </c>
      <c r="F739" s="26">
        <v>3</v>
      </c>
      <c r="G739" s="21" t="s">
        <v>2016</v>
      </c>
      <c r="H739" s="17" t="s">
        <v>2019</v>
      </c>
      <c r="I739" s="23">
        <v>291098</v>
      </c>
      <c r="J739" s="23">
        <v>2748068</v>
      </c>
      <c r="K739" s="17">
        <v>121.40662399999999</v>
      </c>
      <c r="L739" s="17">
        <v>24.839556000000002</v>
      </c>
      <c r="N739" t="str">
        <f>ROUND(表格3[[#This Row],[TWD97_X
]],0)&amp;ROUND(表格3[[#This Row],[TWD97_Y
]],0)</f>
        <v>2910982748068</v>
      </c>
    </row>
    <row r="740" spans="1:14" ht="16.2" customHeight="1">
      <c r="A740" s="54" t="s">
        <v>2090</v>
      </c>
      <c r="B740" s="54"/>
      <c r="C740" s="17" t="s">
        <v>824</v>
      </c>
      <c r="D740" s="17" t="s">
        <v>828</v>
      </c>
      <c r="E740" s="17" t="s">
        <v>833</v>
      </c>
      <c r="F740" s="26">
        <v>4</v>
      </c>
      <c r="G740" s="21" t="s">
        <v>2016</v>
      </c>
      <c r="H740" s="17" t="s">
        <v>2020</v>
      </c>
      <c r="I740" s="23">
        <v>291293</v>
      </c>
      <c r="J740" s="23">
        <v>2747928</v>
      </c>
      <c r="K740" s="17">
        <v>121.40854899999999</v>
      </c>
      <c r="L740" s="17">
        <v>24.838287000000001</v>
      </c>
      <c r="N740" t="str">
        <f>ROUND(表格3[[#This Row],[TWD97_X
]],0)&amp;ROUND(表格3[[#This Row],[TWD97_Y
]],0)</f>
        <v>2912932747928</v>
      </c>
    </row>
    <row r="741" spans="1:14" ht="16.2" customHeight="1">
      <c r="A741" s="54" t="s">
        <v>2090</v>
      </c>
      <c r="B741" s="54"/>
      <c r="C741" s="17" t="s">
        <v>824</v>
      </c>
      <c r="D741" s="17" t="s">
        <v>828</v>
      </c>
      <c r="E741" s="17" t="s">
        <v>833</v>
      </c>
      <c r="F741" s="26">
        <v>5</v>
      </c>
      <c r="G741" s="21" t="s">
        <v>2016</v>
      </c>
      <c r="H741" s="17" t="s">
        <v>2021</v>
      </c>
      <c r="I741" s="23">
        <v>291461</v>
      </c>
      <c r="J741" s="23">
        <v>2747725</v>
      </c>
      <c r="K741" s="17">
        <v>121.410205</v>
      </c>
      <c r="L741" s="17">
        <v>24.836449999999999</v>
      </c>
      <c r="N741" t="str">
        <f>ROUND(表格3[[#This Row],[TWD97_X
]],0)&amp;ROUND(表格3[[#This Row],[TWD97_Y
]],0)</f>
        <v>2914612747725</v>
      </c>
    </row>
    <row r="742" spans="1:14" ht="16.2" customHeight="1">
      <c r="A742" s="54" t="s">
        <v>2090</v>
      </c>
      <c r="B742" s="54"/>
      <c r="C742" s="17" t="s">
        <v>824</v>
      </c>
      <c r="D742" s="17" t="s">
        <v>828</v>
      </c>
      <c r="E742" s="17" t="s">
        <v>833</v>
      </c>
      <c r="F742" s="26">
        <v>6</v>
      </c>
      <c r="G742" s="21" t="s">
        <v>2016</v>
      </c>
      <c r="H742" s="17" t="s">
        <v>2022</v>
      </c>
      <c r="I742" s="23">
        <v>291156</v>
      </c>
      <c r="J742" s="23">
        <v>2747550</v>
      </c>
      <c r="K742" s="17">
        <v>121.407183</v>
      </c>
      <c r="L742" s="17">
        <v>24.834878</v>
      </c>
      <c r="N742" t="str">
        <f>ROUND(表格3[[#This Row],[TWD97_X
]],0)&amp;ROUND(表格3[[#This Row],[TWD97_Y
]],0)</f>
        <v>2911562747550</v>
      </c>
    </row>
    <row r="743" spans="1:14" ht="16.2" customHeight="1">
      <c r="A743" s="54" t="s">
        <v>2090</v>
      </c>
      <c r="B743" s="54"/>
      <c r="C743" s="17" t="s">
        <v>824</v>
      </c>
      <c r="D743" s="17" t="s">
        <v>828</v>
      </c>
      <c r="E743" s="17" t="s">
        <v>835</v>
      </c>
      <c r="F743" s="26">
        <v>1</v>
      </c>
      <c r="G743" s="21" t="s">
        <v>2023</v>
      </c>
      <c r="H743" s="17" t="s">
        <v>2024</v>
      </c>
      <c r="I743" s="23">
        <v>285864</v>
      </c>
      <c r="J743" s="23">
        <v>2738260</v>
      </c>
      <c r="K743" s="17">
        <v>121.35458800000001</v>
      </c>
      <c r="L743" s="17">
        <v>24.751137</v>
      </c>
      <c r="N743" t="str">
        <f>ROUND(表格3[[#This Row],[TWD97_X
]],0)&amp;ROUND(表格3[[#This Row],[TWD97_Y
]],0)</f>
        <v>2858642738260</v>
      </c>
    </row>
    <row r="744" spans="1:14" ht="16.2" customHeight="1">
      <c r="A744" s="54" t="s">
        <v>2090</v>
      </c>
      <c r="B744" s="54"/>
      <c r="C744" s="17" t="s">
        <v>824</v>
      </c>
      <c r="D744" s="17" t="s">
        <v>828</v>
      </c>
      <c r="E744" s="17" t="s">
        <v>835</v>
      </c>
      <c r="F744" s="26">
        <v>2</v>
      </c>
      <c r="G744" s="21" t="s">
        <v>2023</v>
      </c>
      <c r="H744" s="17" t="s">
        <v>2025</v>
      </c>
      <c r="I744" s="23">
        <v>285619</v>
      </c>
      <c r="J744" s="23">
        <v>2738269</v>
      </c>
      <c r="K744" s="17">
        <v>121.352166</v>
      </c>
      <c r="L744" s="17">
        <v>24.751224000000001</v>
      </c>
      <c r="N744" t="str">
        <f>ROUND(表格3[[#This Row],[TWD97_X
]],0)&amp;ROUND(表格3[[#This Row],[TWD97_Y
]],0)</f>
        <v>2856192738269</v>
      </c>
    </row>
    <row r="745" spans="1:14" ht="16.2" customHeight="1">
      <c r="A745" s="54" t="s">
        <v>2090</v>
      </c>
      <c r="B745" s="54"/>
      <c r="C745" s="17" t="s">
        <v>824</v>
      </c>
      <c r="D745" s="17" t="s">
        <v>828</v>
      </c>
      <c r="E745" s="17" t="s">
        <v>835</v>
      </c>
      <c r="F745" s="26">
        <v>3</v>
      </c>
      <c r="G745" s="21" t="s">
        <v>2023</v>
      </c>
      <c r="H745" s="17" t="s">
        <v>2026</v>
      </c>
      <c r="I745" s="23">
        <v>285464</v>
      </c>
      <c r="J745" s="23">
        <v>2738408</v>
      </c>
      <c r="K745" s="17">
        <v>121.35063700000001</v>
      </c>
      <c r="L745" s="17">
        <v>24.752483000000002</v>
      </c>
      <c r="N745" t="str">
        <f>ROUND(表格3[[#This Row],[TWD97_X
]],0)&amp;ROUND(表格3[[#This Row],[TWD97_Y
]],0)</f>
        <v>2854642738408</v>
      </c>
    </row>
    <row r="746" spans="1:14" ht="16.2" customHeight="1">
      <c r="A746" s="54" t="s">
        <v>2090</v>
      </c>
      <c r="B746" s="54"/>
      <c r="C746" s="17" t="s">
        <v>824</v>
      </c>
      <c r="D746" s="17" t="s">
        <v>828</v>
      </c>
      <c r="E746" s="17" t="s">
        <v>835</v>
      </c>
      <c r="F746" s="26">
        <v>4</v>
      </c>
      <c r="G746" s="21" t="s">
        <v>2023</v>
      </c>
      <c r="H746" s="17" t="s">
        <v>2027</v>
      </c>
      <c r="I746" s="23">
        <v>285297</v>
      </c>
      <c r="J746" s="23">
        <v>2738536</v>
      </c>
      <c r="K746" s="17">
        <v>121.348989</v>
      </c>
      <c r="L746" s="17">
        <v>24.753641999999999</v>
      </c>
      <c r="N746" t="str">
        <f>ROUND(表格3[[#This Row],[TWD97_X
]],0)&amp;ROUND(表格3[[#This Row],[TWD97_Y
]],0)</f>
        <v>2852972738536</v>
      </c>
    </row>
    <row r="747" spans="1:14" ht="16.2" customHeight="1">
      <c r="A747" s="54" t="s">
        <v>2090</v>
      </c>
      <c r="B747" s="54"/>
      <c r="C747" s="17" t="s">
        <v>824</v>
      </c>
      <c r="D747" s="17" t="s">
        <v>828</v>
      </c>
      <c r="E747" s="17" t="s">
        <v>835</v>
      </c>
      <c r="F747" s="26">
        <v>5</v>
      </c>
      <c r="G747" s="21" t="s">
        <v>2023</v>
      </c>
      <c r="H747" s="17" t="s">
        <v>2028</v>
      </c>
      <c r="I747" s="23">
        <v>285218</v>
      </c>
      <c r="J747" s="23">
        <v>2738732</v>
      </c>
      <c r="K747" s="17">
        <v>121.348213</v>
      </c>
      <c r="L747" s="17">
        <v>24.755413999999998</v>
      </c>
      <c r="N747" t="str">
        <f>ROUND(表格3[[#This Row],[TWD97_X
]],0)&amp;ROUND(表格3[[#This Row],[TWD97_Y
]],0)</f>
        <v>2852182738732</v>
      </c>
    </row>
    <row r="748" spans="1:14" ht="16.2" customHeight="1">
      <c r="A748" s="54" t="s">
        <v>2090</v>
      </c>
      <c r="B748" s="54"/>
      <c r="C748" s="17" t="s">
        <v>824</v>
      </c>
      <c r="D748" s="17" t="s">
        <v>828</v>
      </c>
      <c r="E748" s="17" t="s">
        <v>835</v>
      </c>
      <c r="F748" s="26">
        <v>6</v>
      </c>
      <c r="G748" s="21" t="s">
        <v>2023</v>
      </c>
      <c r="H748" s="17" t="s">
        <v>2029</v>
      </c>
      <c r="I748" s="23">
        <v>285232</v>
      </c>
      <c r="J748" s="23">
        <v>2738937</v>
      </c>
      <c r="K748" s="17">
        <v>121.348356</v>
      </c>
      <c r="L748" s="17">
        <v>24.757263999999999</v>
      </c>
      <c r="N748" t="str">
        <f>ROUND(表格3[[#This Row],[TWD97_X
]],0)&amp;ROUND(表格3[[#This Row],[TWD97_Y
]],0)</f>
        <v>2852322738937</v>
      </c>
    </row>
    <row r="749" spans="1:14" ht="16.2" customHeight="1">
      <c r="A749" s="54" t="s">
        <v>2090</v>
      </c>
      <c r="B749" s="54"/>
      <c r="C749" s="17" t="s">
        <v>824</v>
      </c>
      <c r="D749" s="17" t="s">
        <v>828</v>
      </c>
      <c r="E749" s="17" t="s">
        <v>837</v>
      </c>
      <c r="F749" s="26">
        <v>1</v>
      </c>
      <c r="G749" s="21" t="s">
        <v>2030</v>
      </c>
      <c r="H749" s="17" t="s">
        <v>2031</v>
      </c>
      <c r="I749" s="23">
        <v>285313</v>
      </c>
      <c r="J749" s="23">
        <v>2734431</v>
      </c>
      <c r="K749" s="17">
        <v>121.34904400000001</v>
      </c>
      <c r="L749" s="17">
        <v>24.71658</v>
      </c>
      <c r="N749" t="str">
        <f>ROUND(表格3[[#This Row],[TWD97_X
]],0)&amp;ROUND(表格3[[#This Row],[TWD97_Y
]],0)</f>
        <v>2853132734431</v>
      </c>
    </row>
    <row r="750" spans="1:14" ht="16.2" customHeight="1">
      <c r="A750" s="54" t="s">
        <v>2090</v>
      </c>
      <c r="B750" s="54"/>
      <c r="C750" s="17" t="s">
        <v>824</v>
      </c>
      <c r="D750" s="17" t="s">
        <v>828</v>
      </c>
      <c r="E750" s="17" t="s">
        <v>837</v>
      </c>
      <c r="F750" s="26">
        <v>2</v>
      </c>
      <c r="G750" s="21" t="s">
        <v>2030</v>
      </c>
      <c r="H750" s="17" t="s">
        <v>2032</v>
      </c>
      <c r="I750" s="23">
        <v>285537</v>
      </c>
      <c r="J750" s="23">
        <v>2734470</v>
      </c>
      <c r="K750" s="17">
        <v>121.351259</v>
      </c>
      <c r="L750" s="17">
        <v>24.716926999999998</v>
      </c>
      <c r="N750" t="str">
        <f>ROUND(表格3[[#This Row],[TWD97_X
]],0)&amp;ROUND(表格3[[#This Row],[TWD97_Y
]],0)</f>
        <v>2855372734470</v>
      </c>
    </row>
    <row r="751" spans="1:14" ht="16.2" customHeight="1">
      <c r="A751" s="54" t="s">
        <v>2090</v>
      </c>
      <c r="B751" s="54"/>
      <c r="C751" s="17" t="s">
        <v>824</v>
      </c>
      <c r="D751" s="17" t="s">
        <v>828</v>
      </c>
      <c r="E751" s="17" t="s">
        <v>837</v>
      </c>
      <c r="F751" s="26">
        <v>3</v>
      </c>
      <c r="G751" s="21" t="s">
        <v>2030</v>
      </c>
      <c r="H751" s="17" t="s">
        <v>2033</v>
      </c>
      <c r="I751" s="23">
        <v>285688</v>
      </c>
      <c r="J751" s="23">
        <v>2734279</v>
      </c>
      <c r="K751" s="17">
        <v>121.352746</v>
      </c>
      <c r="L751" s="17">
        <v>24.715198999999998</v>
      </c>
      <c r="N751" t="str">
        <f>ROUND(表格3[[#This Row],[TWD97_X
]],0)&amp;ROUND(表格3[[#This Row],[TWD97_Y
]],0)</f>
        <v>2856882734279</v>
      </c>
    </row>
    <row r="752" spans="1:14" ht="16.2" customHeight="1">
      <c r="A752" s="54" t="s">
        <v>2090</v>
      </c>
      <c r="B752" s="54"/>
      <c r="C752" s="17" t="s">
        <v>824</v>
      </c>
      <c r="D752" s="17" t="s">
        <v>828</v>
      </c>
      <c r="E752" s="17" t="s">
        <v>837</v>
      </c>
      <c r="F752" s="26">
        <v>4</v>
      </c>
      <c r="G752" s="21" t="s">
        <v>2030</v>
      </c>
      <c r="H752" s="17" t="s">
        <v>2034</v>
      </c>
      <c r="I752" s="23">
        <v>285889</v>
      </c>
      <c r="J752" s="23">
        <v>2734247</v>
      </c>
      <c r="K752" s="17">
        <v>121.354732</v>
      </c>
      <c r="L752" s="17">
        <v>24.714905000000002</v>
      </c>
      <c r="N752" t="str">
        <f>ROUND(表格3[[#This Row],[TWD97_X
]],0)&amp;ROUND(表格3[[#This Row],[TWD97_Y
]],0)</f>
        <v>2858892734247</v>
      </c>
    </row>
    <row r="753" spans="1:14" ht="16.2" customHeight="1">
      <c r="A753" s="54" t="s">
        <v>2090</v>
      </c>
      <c r="B753" s="54"/>
      <c r="C753" s="17" t="s">
        <v>824</v>
      </c>
      <c r="D753" s="17" t="s">
        <v>828</v>
      </c>
      <c r="E753" s="17" t="s">
        <v>837</v>
      </c>
      <c r="F753" s="26">
        <v>5</v>
      </c>
      <c r="G753" s="21" t="s">
        <v>2030</v>
      </c>
      <c r="H753" s="17" t="s">
        <v>2035</v>
      </c>
      <c r="I753" s="23">
        <v>286094</v>
      </c>
      <c r="J753" s="23">
        <v>2734190</v>
      </c>
      <c r="K753" s="17">
        <v>121.356757</v>
      </c>
      <c r="L753" s="17">
        <v>24.714386000000001</v>
      </c>
      <c r="N753" t="str">
        <f>ROUND(表格3[[#This Row],[TWD97_X
]],0)&amp;ROUND(表格3[[#This Row],[TWD97_Y
]],0)</f>
        <v>2860942734190</v>
      </c>
    </row>
    <row r="754" spans="1:14" ht="16.2" customHeight="1">
      <c r="A754" s="54" t="s">
        <v>2090</v>
      </c>
      <c r="B754" s="54"/>
      <c r="C754" s="17" t="s">
        <v>824</v>
      </c>
      <c r="D754" s="17" t="s">
        <v>828</v>
      </c>
      <c r="E754" s="17" t="s">
        <v>837</v>
      </c>
      <c r="F754" s="26">
        <v>6</v>
      </c>
      <c r="G754" s="21" t="s">
        <v>2030</v>
      </c>
      <c r="H754" s="17" t="s">
        <v>2036</v>
      </c>
      <c r="I754" s="23">
        <v>286308</v>
      </c>
      <c r="J754" s="23">
        <v>2734190</v>
      </c>
      <c r="K754" s="17">
        <v>121.35887200000001</v>
      </c>
      <c r="L754" s="17">
        <v>24.714380999999999</v>
      </c>
      <c r="N754" t="str">
        <f>ROUND(表格3[[#This Row],[TWD97_X
]],0)&amp;ROUND(表格3[[#This Row],[TWD97_Y
]],0)</f>
        <v>2863082734190</v>
      </c>
    </row>
    <row r="755" spans="1:14" ht="16.2" customHeight="1">
      <c r="A755" s="54" t="s">
        <v>2090</v>
      </c>
      <c r="B755" s="54"/>
      <c r="C755" s="17" t="s">
        <v>824</v>
      </c>
      <c r="D755" s="17" t="s">
        <v>828</v>
      </c>
      <c r="E755" s="17" t="s">
        <v>839</v>
      </c>
      <c r="F755" s="26">
        <v>1</v>
      </c>
      <c r="G755" s="21" t="s">
        <v>2037</v>
      </c>
      <c r="H755" s="17" t="s">
        <v>2038</v>
      </c>
      <c r="I755" s="23">
        <v>282378</v>
      </c>
      <c r="J755" s="23">
        <v>2743463</v>
      </c>
      <c r="K755" s="17">
        <v>121.320243</v>
      </c>
      <c r="L755" s="17">
        <v>24.798190000000002</v>
      </c>
      <c r="N755" t="str">
        <f>ROUND(表格3[[#This Row],[TWD97_X
]],0)&amp;ROUND(表格3[[#This Row],[TWD97_Y
]],0)</f>
        <v>2823782743463</v>
      </c>
    </row>
    <row r="756" spans="1:14" ht="16.2" customHeight="1">
      <c r="A756" s="54" t="s">
        <v>2090</v>
      </c>
      <c r="B756" s="54"/>
      <c r="C756" s="17" t="s">
        <v>824</v>
      </c>
      <c r="D756" s="17" t="s">
        <v>828</v>
      </c>
      <c r="E756" s="17" t="s">
        <v>839</v>
      </c>
      <c r="F756" s="26">
        <v>2</v>
      </c>
      <c r="G756" s="21" t="s">
        <v>2037</v>
      </c>
      <c r="H756" s="17" t="s">
        <v>2039</v>
      </c>
      <c r="I756" s="23">
        <v>282180</v>
      </c>
      <c r="J756" s="23">
        <v>2743371</v>
      </c>
      <c r="K756" s="17">
        <v>121.318282</v>
      </c>
      <c r="L756" s="17">
        <v>24.797364000000002</v>
      </c>
      <c r="N756" t="str">
        <f>ROUND(表格3[[#This Row],[TWD97_X
]],0)&amp;ROUND(表格3[[#This Row],[TWD97_Y
]],0)</f>
        <v>2821802743371</v>
      </c>
    </row>
    <row r="757" spans="1:14" ht="16.2" customHeight="1">
      <c r="A757" s="54" t="s">
        <v>2090</v>
      </c>
      <c r="B757" s="54"/>
      <c r="C757" s="17" t="s">
        <v>824</v>
      </c>
      <c r="D757" s="17" t="s">
        <v>828</v>
      </c>
      <c r="E757" s="17" t="s">
        <v>839</v>
      </c>
      <c r="F757" s="26">
        <v>3</v>
      </c>
      <c r="G757" s="21" t="s">
        <v>2037</v>
      </c>
      <c r="H757" s="17" t="s">
        <v>2040</v>
      </c>
      <c r="I757" s="23">
        <v>281983</v>
      </c>
      <c r="J757" s="23">
        <v>2743408</v>
      </c>
      <c r="K757" s="17">
        <v>121.316335</v>
      </c>
      <c r="L757" s="17">
        <v>24.797702000000001</v>
      </c>
      <c r="N757" t="str">
        <f>ROUND(表格3[[#This Row],[TWD97_X
]],0)&amp;ROUND(表格3[[#This Row],[TWD97_Y
]],0)</f>
        <v>2819832743408</v>
      </c>
    </row>
    <row r="758" spans="1:14" ht="16.2" customHeight="1">
      <c r="A758" s="54" t="s">
        <v>2090</v>
      </c>
      <c r="B758" s="54"/>
      <c r="C758" s="17" t="s">
        <v>824</v>
      </c>
      <c r="D758" s="17" t="s">
        <v>828</v>
      </c>
      <c r="E758" s="17" t="s">
        <v>839</v>
      </c>
      <c r="F758" s="26">
        <v>4</v>
      </c>
      <c r="G758" s="21" t="s">
        <v>2037</v>
      </c>
      <c r="H758" s="17" t="s">
        <v>2041</v>
      </c>
      <c r="I758" s="23">
        <v>281765</v>
      </c>
      <c r="J758" s="23">
        <v>2743454</v>
      </c>
      <c r="K758" s="17">
        <v>121.314179</v>
      </c>
      <c r="L758" s="17">
        <v>24.798121999999999</v>
      </c>
      <c r="N758" t="str">
        <f>ROUND(表格3[[#This Row],[TWD97_X
]],0)&amp;ROUND(表格3[[#This Row],[TWD97_Y
]],0)</f>
        <v>2817652743454</v>
      </c>
    </row>
    <row r="759" spans="1:14" ht="16.2" customHeight="1">
      <c r="A759" s="54" t="s">
        <v>2090</v>
      </c>
      <c r="B759" s="54"/>
      <c r="C759" s="17" t="s">
        <v>824</v>
      </c>
      <c r="D759" s="17" t="s">
        <v>828</v>
      </c>
      <c r="E759" s="17" t="s">
        <v>839</v>
      </c>
      <c r="F759" s="26">
        <v>5</v>
      </c>
      <c r="G759" s="21" t="s">
        <v>2037</v>
      </c>
      <c r="H759" s="17" t="s">
        <v>2042</v>
      </c>
      <c r="I759" s="23">
        <v>281646</v>
      </c>
      <c r="J759" s="23">
        <v>2743284</v>
      </c>
      <c r="K759" s="17">
        <v>121.312999</v>
      </c>
      <c r="L759" s="17">
        <v>24.796589000000001</v>
      </c>
      <c r="N759" t="str">
        <f>ROUND(表格3[[#This Row],[TWD97_X
]],0)&amp;ROUND(表格3[[#This Row],[TWD97_Y
]],0)</f>
        <v>2816462743284</v>
      </c>
    </row>
    <row r="760" spans="1:14" ht="16.2" customHeight="1">
      <c r="A760" s="54" t="s">
        <v>2090</v>
      </c>
      <c r="B760" s="54"/>
      <c r="C760" s="17" t="s">
        <v>824</v>
      </c>
      <c r="D760" s="17" t="s">
        <v>828</v>
      </c>
      <c r="E760" s="17" t="s">
        <v>839</v>
      </c>
      <c r="F760" s="26">
        <v>6</v>
      </c>
      <c r="G760" s="21" t="s">
        <v>2037</v>
      </c>
      <c r="H760" s="17" t="s">
        <v>2043</v>
      </c>
      <c r="I760" s="23">
        <v>281547</v>
      </c>
      <c r="J760" s="23">
        <v>2743473</v>
      </c>
      <c r="K760" s="17">
        <v>121.31202399999999</v>
      </c>
      <c r="L760" s="17">
        <v>24.798297999999999</v>
      </c>
      <c r="N760" t="str">
        <f>ROUND(表格3[[#This Row],[TWD97_X
]],0)&amp;ROUND(表格3[[#This Row],[TWD97_Y
]],0)</f>
        <v>2815472743473</v>
      </c>
    </row>
    <row r="761" spans="1:14" ht="16.2" customHeight="1">
      <c r="A761" s="54" t="s">
        <v>2090</v>
      </c>
      <c r="B761" s="54"/>
      <c r="C761" s="17" t="s">
        <v>824</v>
      </c>
      <c r="D761" s="17" t="s">
        <v>828</v>
      </c>
      <c r="E761" s="17" t="s">
        <v>841</v>
      </c>
      <c r="F761" s="26">
        <v>1</v>
      </c>
      <c r="G761" s="21" t="s">
        <v>3871</v>
      </c>
      <c r="H761" s="17" t="s">
        <v>2044</v>
      </c>
      <c r="I761" s="23">
        <v>287886</v>
      </c>
      <c r="J761" s="23">
        <v>2743311</v>
      </c>
      <c r="K761" s="17">
        <v>121.37471600000001</v>
      </c>
      <c r="L761" s="17">
        <v>24.796690999999999</v>
      </c>
      <c r="N761" t="str">
        <f>ROUND(表格3[[#This Row],[TWD97_X
]],0)&amp;ROUND(表格3[[#This Row],[TWD97_Y
]],0)</f>
        <v>2878862743311</v>
      </c>
    </row>
    <row r="762" spans="1:14" ht="16.2" customHeight="1">
      <c r="A762" s="54" t="s">
        <v>2090</v>
      </c>
      <c r="B762" s="54"/>
      <c r="C762" s="17" t="s">
        <v>824</v>
      </c>
      <c r="D762" s="17" t="s">
        <v>828</v>
      </c>
      <c r="E762" s="17" t="s">
        <v>841</v>
      </c>
      <c r="F762" s="26">
        <v>2</v>
      </c>
      <c r="G762" s="21" t="s">
        <v>3871</v>
      </c>
      <c r="H762" s="17" t="s">
        <v>2045</v>
      </c>
      <c r="I762" s="23">
        <v>287530</v>
      </c>
      <c r="J762" s="23">
        <v>2743518</v>
      </c>
      <c r="K762" s="17">
        <v>121.3712</v>
      </c>
      <c r="L762" s="17">
        <v>24.798569000000001</v>
      </c>
      <c r="N762" t="str">
        <f>ROUND(表格3[[#This Row],[TWD97_X
]],0)&amp;ROUND(表格3[[#This Row],[TWD97_Y
]],0)</f>
        <v>2875302743518</v>
      </c>
    </row>
    <row r="763" spans="1:14" ht="16.2" customHeight="1">
      <c r="A763" s="54" t="s">
        <v>2090</v>
      </c>
      <c r="B763" s="54"/>
      <c r="C763" s="17" t="s">
        <v>824</v>
      </c>
      <c r="D763" s="17" t="s">
        <v>828</v>
      </c>
      <c r="E763" s="17" t="s">
        <v>841</v>
      </c>
      <c r="F763" s="26">
        <v>3</v>
      </c>
      <c r="G763" s="21" t="s">
        <v>3871</v>
      </c>
      <c r="H763" s="17" t="s">
        <v>2046</v>
      </c>
      <c r="I763" s="23">
        <v>288017</v>
      </c>
      <c r="J763" s="23">
        <v>2743154</v>
      </c>
      <c r="K763" s="17">
        <v>121.376007</v>
      </c>
      <c r="L763" s="17">
        <v>24.795271</v>
      </c>
      <c r="N763" t="str">
        <f>ROUND(表格3[[#This Row],[TWD97_X
]],0)&amp;ROUND(表格3[[#This Row],[TWD97_Y
]],0)</f>
        <v>2880172743154</v>
      </c>
    </row>
    <row r="764" spans="1:14" ht="16.2" customHeight="1">
      <c r="A764" s="54" t="s">
        <v>2090</v>
      </c>
      <c r="B764" s="54"/>
      <c r="C764" s="17" t="s">
        <v>824</v>
      </c>
      <c r="D764" s="17" t="s">
        <v>828</v>
      </c>
      <c r="E764" s="17" t="s">
        <v>841</v>
      </c>
      <c r="F764" s="26">
        <v>4</v>
      </c>
      <c r="G764" s="21" t="s">
        <v>3871</v>
      </c>
      <c r="H764" s="17" t="s">
        <v>2047</v>
      </c>
      <c r="I764" s="23">
        <v>287658</v>
      </c>
      <c r="J764" s="23">
        <v>2743655</v>
      </c>
      <c r="K764" s="17">
        <v>121.37247000000001</v>
      </c>
      <c r="L764" s="17">
        <v>24.799803000000001</v>
      </c>
      <c r="N764" t="str">
        <f>ROUND(表格3[[#This Row],[TWD97_X
]],0)&amp;ROUND(表格3[[#This Row],[TWD97_Y
]],0)</f>
        <v>2876582743655</v>
      </c>
    </row>
    <row r="765" spans="1:14" ht="16.2" customHeight="1">
      <c r="A765" s="54" t="s">
        <v>2090</v>
      </c>
      <c r="B765" s="54"/>
      <c r="C765" s="17" t="s">
        <v>824</v>
      </c>
      <c r="D765" s="17" t="s">
        <v>828</v>
      </c>
      <c r="E765" s="17" t="s">
        <v>841</v>
      </c>
      <c r="F765" s="26">
        <v>5</v>
      </c>
      <c r="G765" s="21" t="s">
        <v>3871</v>
      </c>
      <c r="H765" s="17" t="s">
        <v>2048</v>
      </c>
      <c r="I765" s="23">
        <v>287895</v>
      </c>
      <c r="J765" s="23">
        <v>2743740</v>
      </c>
      <c r="K765" s="17">
        <v>121.37481699999999</v>
      </c>
      <c r="L765" s="17">
        <v>24.800564000000001</v>
      </c>
      <c r="N765" t="str">
        <f>ROUND(表格3[[#This Row],[TWD97_X
]],0)&amp;ROUND(表格3[[#This Row],[TWD97_Y
]],0)</f>
        <v>2878952743740</v>
      </c>
    </row>
    <row r="766" spans="1:14" ht="16.2" customHeight="1">
      <c r="A766" s="54" t="s">
        <v>2090</v>
      </c>
      <c r="B766" s="54"/>
      <c r="C766" s="17" t="s">
        <v>824</v>
      </c>
      <c r="D766" s="17" t="s">
        <v>828</v>
      </c>
      <c r="E766" s="17" t="s">
        <v>841</v>
      </c>
      <c r="F766" s="26">
        <v>6</v>
      </c>
      <c r="G766" s="21" t="s">
        <v>3871</v>
      </c>
      <c r="H766" s="17" t="s">
        <v>2049</v>
      </c>
      <c r="I766" s="23">
        <v>288175</v>
      </c>
      <c r="J766" s="23">
        <v>2743565</v>
      </c>
      <c r="K766" s="17">
        <v>121.37758100000001</v>
      </c>
      <c r="L766" s="17">
        <v>24.798977000000001</v>
      </c>
      <c r="N766" t="str">
        <f>ROUND(表格3[[#This Row],[TWD97_X
]],0)&amp;ROUND(表格3[[#This Row],[TWD97_Y
]],0)</f>
        <v>2881752743565</v>
      </c>
    </row>
    <row r="767" spans="1:14" ht="16.2" customHeight="1">
      <c r="A767" s="54" t="s">
        <v>2090</v>
      </c>
      <c r="B767" s="54"/>
      <c r="C767" s="49" t="s">
        <v>824</v>
      </c>
      <c r="D767" s="49" t="s">
        <v>828</v>
      </c>
      <c r="E767" s="49" t="s">
        <v>843</v>
      </c>
      <c r="F767" s="26">
        <v>1</v>
      </c>
      <c r="G767" s="21" t="s">
        <v>2050</v>
      </c>
      <c r="H767" s="17" t="s">
        <v>2051</v>
      </c>
      <c r="I767" s="23">
        <v>291230</v>
      </c>
      <c r="J767" s="23">
        <v>2729279</v>
      </c>
      <c r="K767" s="17">
        <v>121.407377</v>
      </c>
      <c r="L767" s="17">
        <v>24.669917000000002</v>
      </c>
      <c r="N767" t="str">
        <f>ROUND(表格3[[#This Row],[TWD97_X
]],0)&amp;ROUND(表格3[[#This Row],[TWD97_Y
]],0)</f>
        <v>2912302729279</v>
      </c>
    </row>
    <row r="768" spans="1:14" ht="16.2" customHeight="1">
      <c r="A768" s="54" t="s">
        <v>2090</v>
      </c>
      <c r="B768" s="54"/>
      <c r="C768" s="18" t="s">
        <v>824</v>
      </c>
      <c r="D768" s="18" t="s">
        <v>828</v>
      </c>
      <c r="E768" s="49" t="s">
        <v>843</v>
      </c>
      <c r="F768" s="26">
        <v>2</v>
      </c>
      <c r="G768" s="21" t="s">
        <v>2050</v>
      </c>
      <c r="H768" s="17" t="s">
        <v>2052</v>
      </c>
      <c r="I768" s="23">
        <v>291194</v>
      </c>
      <c r="J768" s="23">
        <v>2729010</v>
      </c>
      <c r="K768" s="17">
        <v>121.40701300000001</v>
      </c>
      <c r="L768" s="17">
        <v>24.667490000000001</v>
      </c>
      <c r="N768" t="str">
        <f>ROUND(表格3[[#This Row],[TWD97_X
]],0)&amp;ROUND(表格3[[#This Row],[TWD97_Y
]],0)</f>
        <v>2911942729010</v>
      </c>
    </row>
    <row r="769" spans="1:14" ht="16.2" customHeight="1">
      <c r="A769" s="54" t="s">
        <v>2090</v>
      </c>
      <c r="B769" s="54"/>
      <c r="C769" s="18" t="s">
        <v>824</v>
      </c>
      <c r="D769" s="18" t="s">
        <v>828</v>
      </c>
      <c r="E769" s="49" t="s">
        <v>843</v>
      </c>
      <c r="F769" s="26">
        <v>3</v>
      </c>
      <c r="G769" s="21" t="s">
        <v>2050</v>
      </c>
      <c r="H769" s="17" t="s">
        <v>2053</v>
      </c>
      <c r="I769" s="23">
        <v>291224</v>
      </c>
      <c r="J769" s="23">
        <v>2728781</v>
      </c>
      <c r="K769" s="17">
        <v>121.407303</v>
      </c>
      <c r="L769" s="17">
        <v>24.665420999999998</v>
      </c>
      <c r="N769" t="str">
        <f>ROUND(表格3[[#This Row],[TWD97_X
]],0)&amp;ROUND(表格3[[#This Row],[TWD97_Y
]],0)</f>
        <v>2912242728781</v>
      </c>
    </row>
    <row r="770" spans="1:14" ht="16.2" customHeight="1">
      <c r="A770" s="54" t="s">
        <v>2090</v>
      </c>
      <c r="B770" s="54"/>
      <c r="C770" s="18" t="s">
        <v>824</v>
      </c>
      <c r="D770" s="18" t="s">
        <v>828</v>
      </c>
      <c r="E770" s="49" t="s">
        <v>843</v>
      </c>
      <c r="F770" s="26">
        <v>4</v>
      </c>
      <c r="G770" s="21" t="s">
        <v>2050</v>
      </c>
      <c r="H770" s="17" t="s">
        <v>2054</v>
      </c>
      <c r="I770" s="23">
        <v>291203</v>
      </c>
      <c r="J770" s="23">
        <v>2728477</v>
      </c>
      <c r="K770" s="17">
        <v>121.40708600000001</v>
      </c>
      <c r="L770" s="17">
        <v>24.662676999999999</v>
      </c>
      <c r="N770" t="str">
        <f>ROUND(表格3[[#This Row],[TWD97_X
]],0)&amp;ROUND(表格3[[#This Row],[TWD97_Y
]],0)</f>
        <v>2912032728477</v>
      </c>
    </row>
    <row r="771" spans="1:14" ht="16.2" customHeight="1">
      <c r="A771" s="54" t="s">
        <v>2090</v>
      </c>
      <c r="B771" s="54"/>
      <c r="C771" s="18" t="s">
        <v>824</v>
      </c>
      <c r="D771" s="18" t="s">
        <v>828</v>
      </c>
      <c r="E771" s="49" t="s">
        <v>843</v>
      </c>
      <c r="F771" s="26">
        <v>5</v>
      </c>
      <c r="G771" s="21" t="s">
        <v>2050</v>
      </c>
      <c r="H771" s="17" t="s">
        <v>2055</v>
      </c>
      <c r="I771" s="23">
        <v>291176</v>
      </c>
      <c r="J771" s="23">
        <v>2728265</v>
      </c>
      <c r="K771" s="17">
        <v>121.406813</v>
      </c>
      <c r="L771" s="17">
        <v>24.660764</v>
      </c>
      <c r="N771" t="str">
        <f>ROUND(表格3[[#This Row],[TWD97_X
]],0)&amp;ROUND(表格3[[#This Row],[TWD97_Y
]],0)</f>
        <v>2911762728265</v>
      </c>
    </row>
    <row r="772" spans="1:14" ht="16.2" customHeight="1">
      <c r="A772" s="54" t="s">
        <v>2090</v>
      </c>
      <c r="B772" s="54"/>
      <c r="C772" s="18" t="s">
        <v>824</v>
      </c>
      <c r="D772" s="18" t="s">
        <v>828</v>
      </c>
      <c r="E772" s="49" t="s">
        <v>843</v>
      </c>
      <c r="F772" s="26">
        <v>6</v>
      </c>
      <c r="G772" s="21" t="s">
        <v>2050</v>
      </c>
      <c r="H772" s="17" t="s">
        <v>2056</v>
      </c>
      <c r="I772" s="23">
        <v>291146</v>
      </c>
      <c r="J772" s="23">
        <v>2728048</v>
      </c>
      <c r="K772" s="17">
        <v>121.40651099999999</v>
      </c>
      <c r="L772" s="17">
        <v>24.658805000000001</v>
      </c>
      <c r="N772" t="str">
        <f>ROUND(表格3[[#This Row],[TWD97_X
]],0)&amp;ROUND(表格3[[#This Row],[TWD97_Y
]],0)</f>
        <v>2911462728048</v>
      </c>
    </row>
    <row r="773" spans="1:14" ht="16.2" customHeight="1">
      <c r="A773" s="54" t="s">
        <v>2090</v>
      </c>
      <c r="B773" s="54"/>
      <c r="C773" s="18" t="s">
        <v>824</v>
      </c>
      <c r="D773" s="18" t="s">
        <v>828</v>
      </c>
      <c r="E773" s="49" t="s">
        <v>846</v>
      </c>
      <c r="F773" s="26">
        <v>1</v>
      </c>
      <c r="G773" s="21" t="s">
        <v>2057</v>
      </c>
      <c r="H773" s="17" t="s">
        <v>2058</v>
      </c>
      <c r="I773" s="23">
        <v>291307</v>
      </c>
      <c r="J773" s="23">
        <v>2727546</v>
      </c>
      <c r="K773" s="17">
        <v>121.40808699999999</v>
      </c>
      <c r="L773" s="17">
        <v>24.654268999999999</v>
      </c>
      <c r="N773" t="str">
        <f>ROUND(表格3[[#This Row],[TWD97_X
]],0)&amp;ROUND(表格3[[#This Row],[TWD97_Y
]],0)</f>
        <v>2913072727546</v>
      </c>
    </row>
    <row r="774" spans="1:14" ht="16.2" customHeight="1">
      <c r="A774" s="54" t="s">
        <v>2090</v>
      </c>
      <c r="B774" s="54"/>
      <c r="C774" s="18" t="s">
        <v>824</v>
      </c>
      <c r="D774" s="18" t="s">
        <v>828</v>
      </c>
      <c r="E774" s="49" t="s">
        <v>846</v>
      </c>
      <c r="F774" s="26">
        <v>2</v>
      </c>
      <c r="G774" s="21" t="s">
        <v>2057</v>
      </c>
      <c r="H774" s="17" t="s">
        <v>2059</v>
      </c>
      <c r="I774" s="23">
        <v>291491</v>
      </c>
      <c r="J774" s="23">
        <v>2727438</v>
      </c>
      <c r="K774" s="17">
        <v>121.409901</v>
      </c>
      <c r="L774" s="17">
        <v>24.653289000000001</v>
      </c>
      <c r="N774" t="str">
        <f>ROUND(表格3[[#This Row],[TWD97_X
]],0)&amp;ROUND(表格3[[#This Row],[TWD97_Y
]],0)</f>
        <v>2914912727438</v>
      </c>
    </row>
    <row r="775" spans="1:14" ht="16.2" customHeight="1">
      <c r="A775" s="54" t="s">
        <v>2090</v>
      </c>
      <c r="B775" s="54"/>
      <c r="C775" s="18" t="s">
        <v>824</v>
      </c>
      <c r="D775" s="18" t="s">
        <v>828</v>
      </c>
      <c r="E775" s="49" t="s">
        <v>846</v>
      </c>
      <c r="F775" s="26">
        <v>3</v>
      </c>
      <c r="G775" s="21" t="s">
        <v>2057</v>
      </c>
      <c r="H775" s="17" t="s">
        <v>2060</v>
      </c>
      <c r="I775" s="23">
        <v>291455</v>
      </c>
      <c r="J775" s="23">
        <v>2727246</v>
      </c>
      <c r="K775" s="17">
        <v>121.40954000000001</v>
      </c>
      <c r="L775" s="17">
        <v>24.651555999999999</v>
      </c>
      <c r="N775" t="str">
        <f>ROUND(表格3[[#This Row],[TWD97_X
]],0)&amp;ROUND(表格3[[#This Row],[TWD97_Y
]],0)</f>
        <v>2914552727246</v>
      </c>
    </row>
    <row r="776" spans="1:14" ht="16.2" customHeight="1">
      <c r="A776" s="54" t="s">
        <v>2090</v>
      </c>
      <c r="B776" s="54"/>
      <c r="C776" s="18" t="s">
        <v>824</v>
      </c>
      <c r="D776" s="18" t="s">
        <v>828</v>
      </c>
      <c r="E776" s="49" t="s">
        <v>846</v>
      </c>
      <c r="F776" s="26">
        <v>4</v>
      </c>
      <c r="G776" s="21" t="s">
        <v>2057</v>
      </c>
      <c r="H776" s="17" t="s">
        <v>2061</v>
      </c>
      <c r="I776" s="23">
        <v>291737</v>
      </c>
      <c r="J776" s="23">
        <v>2726941</v>
      </c>
      <c r="K776" s="17">
        <v>121.412317</v>
      </c>
      <c r="L776" s="17">
        <v>24.648795</v>
      </c>
      <c r="N776" t="str">
        <f>ROUND(表格3[[#This Row],[TWD97_X
]],0)&amp;ROUND(表格3[[#This Row],[TWD97_Y
]],0)</f>
        <v>2917372726941</v>
      </c>
    </row>
    <row r="777" spans="1:14" ht="16.2" customHeight="1">
      <c r="A777" s="54" t="s">
        <v>2090</v>
      </c>
      <c r="B777" s="54"/>
      <c r="C777" s="18" t="s">
        <v>824</v>
      </c>
      <c r="D777" s="18" t="s">
        <v>828</v>
      </c>
      <c r="E777" s="49" t="s">
        <v>846</v>
      </c>
      <c r="F777" s="26">
        <v>5</v>
      </c>
      <c r="G777" s="21" t="s">
        <v>2057</v>
      </c>
      <c r="H777" s="17" t="s">
        <v>2062</v>
      </c>
      <c r="I777" s="23">
        <v>291916</v>
      </c>
      <c r="J777" s="23">
        <v>2726856</v>
      </c>
      <c r="K777" s="17">
        <v>121.41408199999999</v>
      </c>
      <c r="L777" s="17">
        <v>24.648022999999998</v>
      </c>
      <c r="N777" t="str">
        <f>ROUND(表格3[[#This Row],[TWD97_X
]],0)&amp;ROUND(表格3[[#This Row],[TWD97_Y
]],0)</f>
        <v>2919162726856</v>
      </c>
    </row>
    <row r="778" spans="1:14" ht="16.2" customHeight="1">
      <c r="A778" s="54" t="s">
        <v>2090</v>
      </c>
      <c r="B778" s="54"/>
      <c r="C778" s="18" t="s">
        <v>824</v>
      </c>
      <c r="D778" s="18" t="s">
        <v>828</v>
      </c>
      <c r="E778" s="49" t="s">
        <v>846</v>
      </c>
      <c r="F778" s="26">
        <v>6</v>
      </c>
      <c r="G778" s="21" t="s">
        <v>2057</v>
      </c>
      <c r="H778" s="17" t="s">
        <v>2063</v>
      </c>
      <c r="I778" s="23">
        <v>292025</v>
      </c>
      <c r="J778" s="23">
        <v>2726694</v>
      </c>
      <c r="K778" s="17">
        <v>121.415154</v>
      </c>
      <c r="L778" s="17">
        <v>24.646557000000001</v>
      </c>
      <c r="N778" t="str">
        <f>ROUND(表格3[[#This Row],[TWD97_X
]],0)&amp;ROUND(表格3[[#This Row],[TWD97_Y
]],0)</f>
        <v>2920252726694</v>
      </c>
    </row>
    <row r="779" spans="1:14" ht="16.2" customHeight="1">
      <c r="A779" s="54" t="s">
        <v>2090</v>
      </c>
      <c r="B779" s="54"/>
      <c r="C779" s="18" t="s">
        <v>824</v>
      </c>
      <c r="D779" s="18" t="s">
        <v>828</v>
      </c>
      <c r="E779" s="49" t="s">
        <v>848</v>
      </c>
      <c r="F779" s="26">
        <v>1</v>
      </c>
      <c r="G779" s="21" t="s">
        <v>2064</v>
      </c>
      <c r="H779" s="17" t="s">
        <v>2065</v>
      </c>
      <c r="I779" s="23">
        <v>293455</v>
      </c>
      <c r="J779" s="23">
        <v>2726803</v>
      </c>
      <c r="K779" s="17">
        <v>121.429284</v>
      </c>
      <c r="L779" s="17">
        <v>24.647500999999998</v>
      </c>
      <c r="N779" t="str">
        <f>ROUND(表格3[[#This Row],[TWD97_X
]],0)&amp;ROUND(表格3[[#This Row],[TWD97_Y
]],0)</f>
        <v>2934552726803</v>
      </c>
    </row>
    <row r="780" spans="1:14" ht="16.2" customHeight="1">
      <c r="A780" s="54" t="s">
        <v>2090</v>
      </c>
      <c r="B780" s="54"/>
      <c r="C780" s="18" t="s">
        <v>824</v>
      </c>
      <c r="D780" s="18" t="s">
        <v>828</v>
      </c>
      <c r="E780" s="49" t="s">
        <v>848</v>
      </c>
      <c r="F780" s="26">
        <v>2</v>
      </c>
      <c r="G780" s="21" t="s">
        <v>2064</v>
      </c>
      <c r="H780" s="17" t="s">
        <v>2066</v>
      </c>
      <c r="I780" s="23">
        <v>293553</v>
      </c>
      <c r="J780" s="23">
        <v>2726985</v>
      </c>
      <c r="K780" s="17">
        <v>121.43025799999999</v>
      </c>
      <c r="L780" s="17">
        <v>24.649142000000001</v>
      </c>
      <c r="N780" t="str">
        <f>ROUND(表格3[[#This Row],[TWD97_X
]],0)&amp;ROUND(表格3[[#This Row],[TWD97_Y
]],0)</f>
        <v>2935532726985</v>
      </c>
    </row>
    <row r="781" spans="1:14" ht="16.2" customHeight="1">
      <c r="A781" s="54" t="s">
        <v>2090</v>
      </c>
      <c r="B781" s="54"/>
      <c r="C781" s="18" t="s">
        <v>824</v>
      </c>
      <c r="D781" s="18" t="s">
        <v>828</v>
      </c>
      <c r="E781" s="49" t="s">
        <v>848</v>
      </c>
      <c r="F781" s="26">
        <v>3</v>
      </c>
      <c r="G781" s="21" t="s">
        <v>2064</v>
      </c>
      <c r="H781" s="17" t="s">
        <v>2067</v>
      </c>
      <c r="I781" s="23">
        <v>293349</v>
      </c>
      <c r="J781" s="23">
        <v>2727033</v>
      </c>
      <c r="K781" s="17">
        <v>121.42824400000001</v>
      </c>
      <c r="L781" s="17">
        <v>24.649581000000001</v>
      </c>
      <c r="N781" t="str">
        <f>ROUND(表格3[[#This Row],[TWD97_X
]],0)&amp;ROUND(表格3[[#This Row],[TWD97_Y
]],0)</f>
        <v>2933492727033</v>
      </c>
    </row>
    <row r="782" spans="1:14" ht="16.2" customHeight="1">
      <c r="A782" s="54" t="s">
        <v>2090</v>
      </c>
      <c r="B782" s="54"/>
      <c r="C782" s="18" t="s">
        <v>824</v>
      </c>
      <c r="D782" s="18" t="s">
        <v>828</v>
      </c>
      <c r="E782" s="49" t="s">
        <v>848</v>
      </c>
      <c r="F782" s="26">
        <v>4</v>
      </c>
      <c r="G782" s="21" t="s">
        <v>2064</v>
      </c>
      <c r="H782" s="17" t="s">
        <v>2068</v>
      </c>
      <c r="I782" s="23">
        <v>293181</v>
      </c>
      <c r="J782" s="23">
        <v>2727185</v>
      </c>
      <c r="K782" s="17">
        <v>121.42658900000001</v>
      </c>
      <c r="L782" s="17">
        <v>24.650957999999999</v>
      </c>
      <c r="N782" t="str">
        <f>ROUND(表格3[[#This Row],[TWD97_X
]],0)&amp;ROUND(表格3[[#This Row],[TWD97_Y
]],0)</f>
        <v>2931812727185</v>
      </c>
    </row>
    <row r="783" spans="1:14" ht="16.2" customHeight="1">
      <c r="A783" s="54" t="s">
        <v>2090</v>
      </c>
      <c r="B783" s="54"/>
      <c r="C783" s="18" t="s">
        <v>824</v>
      </c>
      <c r="D783" s="18" t="s">
        <v>828</v>
      </c>
      <c r="E783" s="49" t="s">
        <v>848</v>
      </c>
      <c r="F783" s="26">
        <v>5</v>
      </c>
      <c r="G783" s="21" t="s">
        <v>2064</v>
      </c>
      <c r="H783" s="17" t="s">
        <v>2069</v>
      </c>
      <c r="I783" s="23">
        <v>293038</v>
      </c>
      <c r="J783" s="23">
        <v>2727031</v>
      </c>
      <c r="K783" s="17">
        <v>121.425172</v>
      </c>
      <c r="L783" s="17">
        <v>24.649571999999999</v>
      </c>
      <c r="N783" t="str">
        <f>ROUND(表格3[[#This Row],[TWD97_X
]],0)&amp;ROUND(表格3[[#This Row],[TWD97_Y
]],0)</f>
        <v>2930382727031</v>
      </c>
    </row>
    <row r="784" spans="1:14" ht="16.2" customHeight="1">
      <c r="A784" s="54" t="s">
        <v>2090</v>
      </c>
      <c r="B784" s="54"/>
      <c r="C784" s="18" t="s">
        <v>824</v>
      </c>
      <c r="D784" s="18" t="s">
        <v>828</v>
      </c>
      <c r="E784" s="49" t="s">
        <v>848</v>
      </c>
      <c r="F784" s="26">
        <v>6</v>
      </c>
      <c r="G784" s="21" t="s">
        <v>2064</v>
      </c>
      <c r="H784" s="17" t="s">
        <v>2070</v>
      </c>
      <c r="I784" s="23">
        <v>292889</v>
      </c>
      <c r="J784" s="23">
        <v>2727165</v>
      </c>
      <c r="K784" s="17">
        <v>121.423704</v>
      </c>
      <c r="L784" s="17">
        <v>24.650786</v>
      </c>
      <c r="N784" t="str">
        <f>ROUND(表格3[[#This Row],[TWD97_X
]],0)&amp;ROUND(表格3[[#This Row],[TWD97_Y
]],0)</f>
        <v>2928892727165</v>
      </c>
    </row>
    <row r="785" spans="1:14" ht="16.2" customHeight="1">
      <c r="A785" s="54" t="s">
        <v>2090</v>
      </c>
      <c r="B785" s="54"/>
      <c r="C785" s="18" t="s">
        <v>824</v>
      </c>
      <c r="D785" s="18" t="s">
        <v>828</v>
      </c>
      <c r="E785" s="49" t="s">
        <v>955</v>
      </c>
      <c r="F785" s="26">
        <v>1</v>
      </c>
      <c r="G785" s="21" t="s">
        <v>2071</v>
      </c>
      <c r="H785" s="17" t="s">
        <v>2072</v>
      </c>
      <c r="I785" s="23">
        <v>289130</v>
      </c>
      <c r="J785" s="23">
        <v>2714285</v>
      </c>
      <c r="K785" s="55">
        <v>121.386212</v>
      </c>
      <c r="L785" s="55">
        <v>24.534597000000002</v>
      </c>
      <c r="N785" t="str">
        <f>ROUND(表格3[[#This Row],[TWD97_X
]],0)&amp;ROUND(表格3[[#This Row],[TWD97_Y
]],0)</f>
        <v>2891302714285</v>
      </c>
    </row>
    <row r="786" spans="1:14" ht="16.2" customHeight="1">
      <c r="A786" s="54" t="s">
        <v>2090</v>
      </c>
      <c r="B786" s="54"/>
      <c r="C786" s="18" t="s">
        <v>824</v>
      </c>
      <c r="D786" s="18" t="s">
        <v>828</v>
      </c>
      <c r="E786" s="49" t="s">
        <v>955</v>
      </c>
      <c r="F786" s="26">
        <v>2</v>
      </c>
      <c r="G786" s="21" t="s">
        <v>2071</v>
      </c>
      <c r="H786" s="17" t="s">
        <v>2073</v>
      </c>
      <c r="I786" s="23">
        <v>289229</v>
      </c>
      <c r="J786" s="23">
        <v>2713858</v>
      </c>
      <c r="K786" s="17">
        <v>121.38717699999999</v>
      </c>
      <c r="L786" s="17">
        <v>24.530739000000001</v>
      </c>
      <c r="N786" t="str">
        <f>ROUND(表格3[[#This Row],[TWD97_X
]],0)&amp;ROUND(表格3[[#This Row],[TWD97_Y
]],0)</f>
        <v>2892292713858</v>
      </c>
    </row>
    <row r="787" spans="1:14" ht="16.2" customHeight="1">
      <c r="A787" s="54" t="s">
        <v>2090</v>
      </c>
      <c r="B787" s="54"/>
      <c r="C787" s="18" t="s">
        <v>824</v>
      </c>
      <c r="D787" s="18" t="s">
        <v>828</v>
      </c>
      <c r="E787" s="49" t="s">
        <v>955</v>
      </c>
      <c r="F787" s="26">
        <v>3</v>
      </c>
      <c r="G787" s="21" t="s">
        <v>2071</v>
      </c>
      <c r="H787" s="17" t="s">
        <v>2074</v>
      </c>
      <c r="I787" s="23">
        <v>289192</v>
      </c>
      <c r="J787" s="23">
        <v>2714072</v>
      </c>
      <c r="K787" s="17">
        <v>121.38681800000001</v>
      </c>
      <c r="L787" s="17">
        <v>24.532672000000002</v>
      </c>
      <c r="N787" t="str">
        <f>ROUND(表格3[[#This Row],[TWD97_X
]],0)&amp;ROUND(表格3[[#This Row],[TWD97_Y
]],0)</f>
        <v>2891922714072</v>
      </c>
    </row>
    <row r="788" spans="1:14" ht="16.2" customHeight="1">
      <c r="A788" s="54" t="s">
        <v>2090</v>
      </c>
      <c r="B788" s="54"/>
      <c r="C788" s="18" t="s">
        <v>824</v>
      </c>
      <c r="D788" s="18" t="s">
        <v>828</v>
      </c>
      <c r="E788" s="49" t="s">
        <v>955</v>
      </c>
      <c r="F788" s="26">
        <v>4</v>
      </c>
      <c r="G788" s="21" t="s">
        <v>2071</v>
      </c>
      <c r="H788" s="17" t="s">
        <v>2075</v>
      </c>
      <c r="I788" s="23">
        <v>288933</v>
      </c>
      <c r="J788" s="23">
        <v>2714233</v>
      </c>
      <c r="K788" s="17">
        <v>121.384266</v>
      </c>
      <c r="L788" s="17">
        <v>24.534132</v>
      </c>
      <c r="N788" t="str">
        <f>ROUND(表格3[[#This Row],[TWD97_X
]],0)&amp;ROUND(表格3[[#This Row],[TWD97_Y
]],0)</f>
        <v>2889332714233</v>
      </c>
    </row>
    <row r="789" spans="1:14" ht="16.2" customHeight="1">
      <c r="A789" s="54" t="s">
        <v>2090</v>
      </c>
      <c r="B789" s="54"/>
      <c r="C789" s="18" t="s">
        <v>824</v>
      </c>
      <c r="D789" s="18" t="s">
        <v>828</v>
      </c>
      <c r="E789" s="49" t="s">
        <v>955</v>
      </c>
      <c r="F789" s="26">
        <v>5</v>
      </c>
      <c r="G789" s="21" t="s">
        <v>2071</v>
      </c>
      <c r="H789" s="17" t="s">
        <v>2076</v>
      </c>
      <c r="I789" s="23">
        <v>288724</v>
      </c>
      <c r="J789" s="23">
        <v>2714239</v>
      </c>
      <c r="K789" s="17">
        <v>121.382204</v>
      </c>
      <c r="L789" s="17">
        <v>24.534191</v>
      </c>
      <c r="N789" t="str">
        <f>ROUND(表格3[[#This Row],[TWD97_X
]],0)&amp;ROUND(表格3[[#This Row],[TWD97_Y
]],0)</f>
        <v>2887242714239</v>
      </c>
    </row>
    <row r="790" spans="1:14" ht="16.2" customHeight="1">
      <c r="A790" s="54" t="s">
        <v>2090</v>
      </c>
      <c r="B790" s="54"/>
      <c r="C790" s="18" t="s">
        <v>824</v>
      </c>
      <c r="D790" s="18" t="s">
        <v>828</v>
      </c>
      <c r="E790" s="49" t="s">
        <v>955</v>
      </c>
      <c r="F790" s="26">
        <v>6</v>
      </c>
      <c r="G790" s="21" t="s">
        <v>2071</v>
      </c>
      <c r="H790" s="17" t="s">
        <v>2077</v>
      </c>
      <c r="I790" s="23">
        <v>288610</v>
      </c>
      <c r="J790" s="23">
        <v>2714417</v>
      </c>
      <c r="K790" s="17">
        <v>121.381083</v>
      </c>
      <c r="L790" s="17">
        <v>24.535800999999999</v>
      </c>
      <c r="N790" t="str">
        <f>ROUND(表格3[[#This Row],[TWD97_X
]],0)&amp;ROUND(表格3[[#This Row],[TWD97_Y
]],0)</f>
        <v>2886102714417</v>
      </c>
    </row>
    <row r="791" spans="1:14" ht="16.2" customHeight="1">
      <c r="A791" s="54" t="s">
        <v>2090</v>
      </c>
      <c r="B791" s="54"/>
      <c r="C791" s="18" t="s">
        <v>824</v>
      </c>
      <c r="D791" s="18" t="s">
        <v>828</v>
      </c>
      <c r="E791" s="56" t="s">
        <v>959</v>
      </c>
      <c r="F791" s="26">
        <v>1</v>
      </c>
      <c r="G791" s="31" t="s">
        <v>958</v>
      </c>
      <c r="H791" s="57" t="s">
        <v>3872</v>
      </c>
      <c r="I791" s="23">
        <v>290277</v>
      </c>
      <c r="J791" s="23">
        <v>2714021</v>
      </c>
      <c r="K791" s="17">
        <v>121.397525</v>
      </c>
      <c r="L791" s="17">
        <v>24.532184000000001</v>
      </c>
      <c r="N791" t="str">
        <f>ROUND(表格3[[#This Row],[TWD97_X
]],0)&amp;ROUND(表格3[[#This Row],[TWD97_Y
]],0)</f>
        <v>2902772714021</v>
      </c>
    </row>
    <row r="792" spans="1:14" ht="16.2" customHeight="1">
      <c r="A792" s="54" t="s">
        <v>2090</v>
      </c>
      <c r="B792" s="54"/>
      <c r="C792" s="18" t="s">
        <v>824</v>
      </c>
      <c r="D792" s="18" t="s">
        <v>828</v>
      </c>
      <c r="E792" s="56" t="s">
        <v>959</v>
      </c>
      <c r="F792" s="26">
        <v>2</v>
      </c>
      <c r="G792" s="31" t="s">
        <v>958</v>
      </c>
      <c r="H792" s="57" t="s">
        <v>2078</v>
      </c>
      <c r="I792" s="23">
        <v>290229</v>
      </c>
      <c r="J792" s="23">
        <v>2714213</v>
      </c>
      <c r="K792" s="17">
        <v>121.397057</v>
      </c>
      <c r="L792" s="17">
        <v>24.533918</v>
      </c>
      <c r="N792" t="str">
        <f>ROUND(表格3[[#This Row],[TWD97_X
]],0)&amp;ROUND(表格3[[#This Row],[TWD97_Y
]],0)</f>
        <v>2902292714213</v>
      </c>
    </row>
    <row r="793" spans="1:14" ht="16.2" customHeight="1">
      <c r="A793" s="54" t="s">
        <v>2090</v>
      </c>
      <c r="B793" s="54"/>
      <c r="C793" s="18" t="s">
        <v>824</v>
      </c>
      <c r="D793" s="18" t="s">
        <v>828</v>
      </c>
      <c r="E793" s="56" t="s">
        <v>959</v>
      </c>
      <c r="F793" s="26">
        <v>3</v>
      </c>
      <c r="G793" s="31" t="s">
        <v>958</v>
      </c>
      <c r="H793" s="57" t="s">
        <v>2079</v>
      </c>
      <c r="I793" s="23">
        <v>290212</v>
      </c>
      <c r="J793" s="23">
        <v>2714418</v>
      </c>
      <c r="K793" s="17">
        <v>121.396895</v>
      </c>
      <c r="L793" s="17">
        <v>24.535769999999999</v>
      </c>
      <c r="N793" t="str">
        <f>ROUND(表格3[[#This Row],[TWD97_X
]],0)&amp;ROUND(表格3[[#This Row],[TWD97_Y
]],0)</f>
        <v>2902122714418</v>
      </c>
    </row>
    <row r="794" spans="1:14" ht="16.2" customHeight="1">
      <c r="A794" s="54" t="s">
        <v>2090</v>
      </c>
      <c r="B794" s="54"/>
      <c r="C794" s="18" t="s">
        <v>824</v>
      </c>
      <c r="D794" s="18" t="s">
        <v>828</v>
      </c>
      <c r="E794" s="56" t="s">
        <v>959</v>
      </c>
      <c r="F794" s="26">
        <v>4</v>
      </c>
      <c r="G794" s="31" t="s">
        <v>958</v>
      </c>
      <c r="H794" s="57" t="s">
        <v>2080</v>
      </c>
      <c r="I794" s="23">
        <v>289934</v>
      </c>
      <c r="J794" s="23">
        <v>2714210</v>
      </c>
      <c r="K794" s="17">
        <v>121.39414499999999</v>
      </c>
      <c r="L794" s="17">
        <v>24.533899000000002</v>
      </c>
      <c r="N794" t="str">
        <f>ROUND(表格3[[#This Row],[TWD97_X
]],0)&amp;ROUND(表格3[[#This Row],[TWD97_Y
]],0)</f>
        <v>2899342714210</v>
      </c>
    </row>
    <row r="795" spans="1:14" ht="16.2" customHeight="1">
      <c r="A795" s="54" t="s">
        <v>2090</v>
      </c>
      <c r="B795" s="54"/>
      <c r="C795" s="18" t="s">
        <v>824</v>
      </c>
      <c r="D795" s="18" t="s">
        <v>828</v>
      </c>
      <c r="E795" s="56" t="s">
        <v>959</v>
      </c>
      <c r="F795" s="26">
        <v>5</v>
      </c>
      <c r="G795" s="31" t="s">
        <v>958</v>
      </c>
      <c r="H795" s="57" t="s">
        <v>2081</v>
      </c>
      <c r="I795" s="23">
        <v>289870</v>
      </c>
      <c r="J795" s="23">
        <v>2714016</v>
      </c>
      <c r="K795" s="17">
        <v>121.393508</v>
      </c>
      <c r="L795" s="17">
        <v>24.532149</v>
      </c>
      <c r="N795" t="str">
        <f>ROUND(表格3[[#This Row],[TWD97_X
]],0)&amp;ROUND(表格3[[#This Row],[TWD97_Y
]],0)</f>
        <v>2898702714016</v>
      </c>
    </row>
    <row r="796" spans="1:14" ht="16.2" customHeight="1">
      <c r="A796" s="54" t="s">
        <v>2090</v>
      </c>
      <c r="B796" s="54"/>
      <c r="C796" s="18" t="s">
        <v>824</v>
      </c>
      <c r="D796" s="18" t="s">
        <v>828</v>
      </c>
      <c r="E796" s="56" t="s">
        <v>959</v>
      </c>
      <c r="F796" s="26">
        <v>6</v>
      </c>
      <c r="G796" s="31" t="s">
        <v>958</v>
      </c>
      <c r="H796" s="57" t="s">
        <v>2082</v>
      </c>
      <c r="I796" s="23">
        <v>289787</v>
      </c>
      <c r="J796" s="23">
        <v>2713827</v>
      </c>
      <c r="K796" s="17">
        <v>121.392684</v>
      </c>
      <c r="L796" s="17">
        <v>24.530445</v>
      </c>
      <c r="N796" t="str">
        <f>ROUND(表格3[[#This Row],[TWD97_X
]],0)&amp;ROUND(表格3[[#This Row],[TWD97_Y
]],0)</f>
        <v>2897872713827</v>
      </c>
    </row>
    <row r="797" spans="1:14" ht="16.2" customHeight="1">
      <c r="A797" s="54" t="s">
        <v>2090</v>
      </c>
      <c r="B797" s="54"/>
      <c r="C797" s="18" t="s">
        <v>824</v>
      </c>
      <c r="D797" s="18" t="s">
        <v>828</v>
      </c>
      <c r="E797" s="49" t="s">
        <v>957</v>
      </c>
      <c r="F797" s="26">
        <v>1</v>
      </c>
      <c r="G797" s="21" t="s">
        <v>2083</v>
      </c>
      <c r="H797" s="17" t="s">
        <v>2084</v>
      </c>
      <c r="I797" s="23">
        <v>289653</v>
      </c>
      <c r="J797" s="23">
        <v>2713344</v>
      </c>
      <c r="K797" s="17">
        <v>121.39134799999999</v>
      </c>
      <c r="L797" s="17">
        <v>24.526087</v>
      </c>
      <c r="N797" t="str">
        <f>ROUND(表格3[[#This Row],[TWD97_X
]],0)&amp;ROUND(表格3[[#This Row],[TWD97_Y
]],0)</f>
        <v>2896532713344</v>
      </c>
    </row>
    <row r="798" spans="1:14" ht="16.2" customHeight="1">
      <c r="A798" s="54" t="s">
        <v>2090</v>
      </c>
      <c r="B798" s="54"/>
      <c r="C798" s="18" t="s">
        <v>824</v>
      </c>
      <c r="D798" s="18" t="s">
        <v>828</v>
      </c>
      <c r="E798" s="49" t="s">
        <v>957</v>
      </c>
      <c r="F798" s="26">
        <v>2</v>
      </c>
      <c r="G798" s="21" t="s">
        <v>2083</v>
      </c>
      <c r="H798" s="17" t="s">
        <v>2085</v>
      </c>
      <c r="I798" s="23">
        <v>289452</v>
      </c>
      <c r="J798" s="23">
        <v>2713272</v>
      </c>
      <c r="K798" s="17">
        <v>121.38936200000001</v>
      </c>
      <c r="L798" s="17">
        <v>24.525442000000002</v>
      </c>
      <c r="N798" t="str">
        <f>ROUND(表格3[[#This Row],[TWD97_X
]],0)&amp;ROUND(表格3[[#This Row],[TWD97_Y
]],0)</f>
        <v>2894522713272</v>
      </c>
    </row>
    <row r="799" spans="1:14" ht="16.2" customHeight="1">
      <c r="A799" s="54" t="s">
        <v>2090</v>
      </c>
      <c r="B799" s="54"/>
      <c r="C799" s="18" t="s">
        <v>824</v>
      </c>
      <c r="D799" s="18" t="s">
        <v>828</v>
      </c>
      <c r="E799" s="49" t="s">
        <v>957</v>
      </c>
      <c r="F799" s="26">
        <v>3</v>
      </c>
      <c r="G799" s="21" t="s">
        <v>2083</v>
      </c>
      <c r="H799" s="17" t="s">
        <v>2086</v>
      </c>
      <c r="I799" s="23">
        <v>289358</v>
      </c>
      <c r="J799" s="23">
        <v>2713084</v>
      </c>
      <c r="K799" s="17">
        <v>121.388429</v>
      </c>
      <c r="L799" s="17">
        <v>24.523747</v>
      </c>
      <c r="N799" t="str">
        <f>ROUND(表格3[[#This Row],[TWD97_X
]],0)&amp;ROUND(表格3[[#This Row],[TWD97_Y
]],0)</f>
        <v>2893582713084</v>
      </c>
    </row>
    <row r="800" spans="1:14" ht="16.2" customHeight="1">
      <c r="A800" s="54" t="s">
        <v>2090</v>
      </c>
      <c r="B800" s="54"/>
      <c r="C800" s="18" t="s">
        <v>824</v>
      </c>
      <c r="D800" s="18" t="s">
        <v>828</v>
      </c>
      <c r="E800" s="49" t="s">
        <v>957</v>
      </c>
      <c r="F800" s="26">
        <v>4</v>
      </c>
      <c r="G800" s="21" t="s">
        <v>2083</v>
      </c>
      <c r="H800" s="17" t="s">
        <v>2087</v>
      </c>
      <c r="I800" s="23">
        <v>289008</v>
      </c>
      <c r="J800" s="23">
        <v>2713135</v>
      </c>
      <c r="K800" s="17">
        <v>121.38497599999999</v>
      </c>
      <c r="L800" s="17">
        <v>24.524217</v>
      </c>
      <c r="N800" t="str">
        <f>ROUND(表格3[[#This Row],[TWD97_X
]],0)&amp;ROUND(表格3[[#This Row],[TWD97_Y
]],0)</f>
        <v>2890082713135</v>
      </c>
    </row>
    <row r="801" spans="1:14" ht="16.2" customHeight="1">
      <c r="A801" s="54" t="s">
        <v>2090</v>
      </c>
      <c r="B801" s="54"/>
      <c r="C801" s="18" t="s">
        <v>824</v>
      </c>
      <c r="D801" s="18" t="s">
        <v>828</v>
      </c>
      <c r="E801" s="49" t="s">
        <v>957</v>
      </c>
      <c r="F801" s="26">
        <v>5</v>
      </c>
      <c r="G801" s="21" t="s">
        <v>2083</v>
      </c>
      <c r="H801" s="17" t="s">
        <v>2088</v>
      </c>
      <c r="I801" s="23">
        <v>288905</v>
      </c>
      <c r="J801" s="23">
        <v>2713321</v>
      </c>
      <c r="K801" s="17">
        <v>121.383965</v>
      </c>
      <c r="L801" s="17">
        <v>24.525898000000002</v>
      </c>
      <c r="N801" t="str">
        <f>ROUND(表格3[[#This Row],[TWD97_X
]],0)&amp;ROUND(表格3[[#This Row],[TWD97_Y
]],0)</f>
        <v>2889052713321</v>
      </c>
    </row>
    <row r="802" spans="1:14" ht="16.2" customHeight="1">
      <c r="A802" s="54" t="s">
        <v>2090</v>
      </c>
      <c r="B802" s="54"/>
      <c r="C802" s="18" t="s">
        <v>824</v>
      </c>
      <c r="D802" s="18" t="s">
        <v>828</v>
      </c>
      <c r="E802" s="49" t="s">
        <v>957</v>
      </c>
      <c r="F802" s="26">
        <v>6</v>
      </c>
      <c r="G802" s="21" t="s">
        <v>2083</v>
      </c>
      <c r="H802" s="17" t="s">
        <v>2089</v>
      </c>
      <c r="I802" s="23">
        <v>288757</v>
      </c>
      <c r="J802" s="23">
        <v>2713461</v>
      </c>
      <c r="K802" s="17">
        <v>121.382508</v>
      </c>
      <c r="L802" s="17">
        <v>24.527166000000001</v>
      </c>
      <c r="N802" t="str">
        <f>ROUND(表格3[[#This Row],[TWD97_X
]],0)&amp;ROUND(表格3[[#This Row],[TWD97_Y
]],0)</f>
        <v>2887572713461</v>
      </c>
    </row>
    <row r="803" spans="1:14" ht="16.2" customHeight="1">
      <c r="A803" s="17" t="s">
        <v>2090</v>
      </c>
      <c r="B803" s="18"/>
      <c r="C803" s="17" t="s">
        <v>824</v>
      </c>
      <c r="D803" s="17" t="s">
        <v>849</v>
      </c>
      <c r="E803" s="17" t="s">
        <v>894</v>
      </c>
      <c r="F803" s="26">
        <v>1</v>
      </c>
      <c r="G803" s="21" t="s">
        <v>893</v>
      </c>
      <c r="H803" s="17" t="s">
        <v>2091</v>
      </c>
      <c r="I803" s="23">
        <v>268752</v>
      </c>
      <c r="J803" s="23">
        <v>2710008</v>
      </c>
      <c r="K803" s="17">
        <v>121.18502599999999</v>
      </c>
      <c r="L803" s="17">
        <v>24.496361</v>
      </c>
      <c r="N803" t="str">
        <f>ROUND(表格3[[#This Row],[TWD97_X
]],0)&amp;ROUND(表格3[[#This Row],[TWD97_Y
]],0)</f>
        <v>2687522710008</v>
      </c>
    </row>
    <row r="804" spans="1:14" ht="16.2" customHeight="1">
      <c r="A804" s="17" t="s">
        <v>2090</v>
      </c>
      <c r="B804" s="18"/>
      <c r="C804" s="17" t="s">
        <v>824</v>
      </c>
      <c r="D804" s="17" t="s">
        <v>849</v>
      </c>
      <c r="E804" s="17" t="s">
        <v>894</v>
      </c>
      <c r="F804" s="26">
        <v>2</v>
      </c>
      <c r="G804" s="21" t="s">
        <v>893</v>
      </c>
      <c r="H804" s="17" t="s">
        <v>2092</v>
      </c>
      <c r="I804" s="23">
        <v>268431</v>
      </c>
      <c r="J804" s="23">
        <v>2709987</v>
      </c>
      <c r="K804" s="17">
        <v>121.181859</v>
      </c>
      <c r="L804" s="17">
        <v>24.496175000000001</v>
      </c>
      <c r="N804" t="str">
        <f>ROUND(表格3[[#This Row],[TWD97_X
]],0)&amp;ROUND(表格3[[#This Row],[TWD97_Y
]],0)</f>
        <v>2684312709987</v>
      </c>
    </row>
    <row r="805" spans="1:14" ht="16.2" customHeight="1">
      <c r="A805" s="17" t="s">
        <v>2090</v>
      </c>
      <c r="B805" s="18"/>
      <c r="C805" s="17" t="s">
        <v>824</v>
      </c>
      <c r="D805" s="17" t="s">
        <v>849</v>
      </c>
      <c r="E805" s="17" t="s">
        <v>894</v>
      </c>
      <c r="F805" s="26">
        <v>3</v>
      </c>
      <c r="G805" s="21" t="s">
        <v>893</v>
      </c>
      <c r="H805" s="17" t="s">
        <v>2093</v>
      </c>
      <c r="I805" s="23">
        <v>268425</v>
      </c>
      <c r="J805" s="23">
        <v>2709709</v>
      </c>
      <c r="K805" s="17">
        <v>121.18179600000001</v>
      </c>
      <c r="L805" s="17">
        <v>24.493665</v>
      </c>
      <c r="N805" t="str">
        <f>ROUND(表格3[[#This Row],[TWD97_X
]],0)&amp;ROUND(表格3[[#This Row],[TWD97_Y
]],0)</f>
        <v>2684252709709</v>
      </c>
    </row>
    <row r="806" spans="1:14" ht="16.2" customHeight="1">
      <c r="A806" s="17" t="s">
        <v>2090</v>
      </c>
      <c r="B806" s="18"/>
      <c r="C806" s="17" t="s">
        <v>824</v>
      </c>
      <c r="D806" s="17" t="s">
        <v>849</v>
      </c>
      <c r="E806" s="17" t="s">
        <v>894</v>
      </c>
      <c r="F806" s="26">
        <v>4</v>
      </c>
      <c r="G806" s="21" t="s">
        <v>893</v>
      </c>
      <c r="H806" s="17" t="s">
        <v>2094</v>
      </c>
      <c r="I806" s="23">
        <v>268965</v>
      </c>
      <c r="J806" s="23">
        <v>2710005</v>
      </c>
      <c r="K806" s="17">
        <v>121.187128</v>
      </c>
      <c r="L806" s="17">
        <v>24.496331000000001</v>
      </c>
      <c r="N806" t="str">
        <f>ROUND(表格3[[#This Row],[TWD97_X
]],0)&amp;ROUND(表格3[[#This Row],[TWD97_Y
]],0)</f>
        <v>2689652710005</v>
      </c>
    </row>
    <row r="807" spans="1:14" ht="16.2" customHeight="1">
      <c r="A807" s="17" t="s">
        <v>2090</v>
      </c>
      <c r="B807" s="18"/>
      <c r="C807" s="17" t="s">
        <v>824</v>
      </c>
      <c r="D807" s="17" t="s">
        <v>849</v>
      </c>
      <c r="E807" s="17" t="s">
        <v>894</v>
      </c>
      <c r="F807" s="26">
        <v>5</v>
      </c>
      <c r="G807" s="21" t="s">
        <v>893</v>
      </c>
      <c r="H807" s="17" t="s">
        <v>2095</v>
      </c>
      <c r="I807" s="23">
        <v>269217</v>
      </c>
      <c r="J807" s="23">
        <v>2710166</v>
      </c>
      <c r="K807" s="17">
        <v>121.189617</v>
      </c>
      <c r="L807" s="17">
        <v>24.497782000000001</v>
      </c>
      <c r="N807" t="str">
        <f>ROUND(表格3[[#This Row],[TWD97_X
]],0)&amp;ROUND(表格3[[#This Row],[TWD97_Y
]],0)</f>
        <v>2692172710166</v>
      </c>
    </row>
    <row r="808" spans="1:14" ht="16.2" customHeight="1">
      <c r="A808" s="17" t="s">
        <v>2090</v>
      </c>
      <c r="B808" s="18"/>
      <c r="C808" s="17" t="s">
        <v>824</v>
      </c>
      <c r="D808" s="17" t="s">
        <v>849</v>
      </c>
      <c r="E808" s="17" t="s">
        <v>894</v>
      </c>
      <c r="F808" s="26">
        <v>6</v>
      </c>
      <c r="G808" s="21" t="s">
        <v>893</v>
      </c>
      <c r="H808" s="17" t="s">
        <v>2096</v>
      </c>
      <c r="I808" s="23">
        <v>269324</v>
      </c>
      <c r="J808" s="23">
        <v>2710439</v>
      </c>
      <c r="K808" s="17">
        <v>121.190676</v>
      </c>
      <c r="L808" s="17">
        <v>24.500245</v>
      </c>
      <c r="N808" t="str">
        <f>ROUND(表格3[[#This Row],[TWD97_X
]],0)&amp;ROUND(表格3[[#This Row],[TWD97_Y
]],0)</f>
        <v>2693242710439</v>
      </c>
    </row>
    <row r="809" spans="1:14" ht="16.2" customHeight="1">
      <c r="A809" s="54" t="s">
        <v>2090</v>
      </c>
      <c r="B809" s="54"/>
      <c r="C809" s="17" t="s">
        <v>824</v>
      </c>
      <c r="D809" s="17" t="s">
        <v>784</v>
      </c>
      <c r="E809" s="17" t="s">
        <v>786</v>
      </c>
      <c r="F809" s="26">
        <v>1</v>
      </c>
      <c r="G809" s="21" t="s">
        <v>785</v>
      </c>
      <c r="H809" s="17" t="s">
        <v>2097</v>
      </c>
      <c r="I809" s="23">
        <v>238117</v>
      </c>
      <c r="J809" s="23">
        <v>2688399</v>
      </c>
      <c r="K809" s="17">
        <v>120.88293</v>
      </c>
      <c r="L809" s="17">
        <v>24.301318999999999</v>
      </c>
      <c r="N809" t="str">
        <f>ROUND(表格3[[#This Row],[TWD97_X
]],0)&amp;ROUND(表格3[[#This Row],[TWD97_Y
]],0)</f>
        <v>2381172688399</v>
      </c>
    </row>
    <row r="810" spans="1:14" ht="16.2" customHeight="1">
      <c r="A810" s="54" t="s">
        <v>2090</v>
      </c>
      <c r="B810" s="54"/>
      <c r="C810" s="17" t="s">
        <v>824</v>
      </c>
      <c r="D810" s="17" t="s">
        <v>784</v>
      </c>
      <c r="E810" s="17" t="s">
        <v>786</v>
      </c>
      <c r="F810" s="26">
        <v>2</v>
      </c>
      <c r="G810" s="21" t="s">
        <v>785</v>
      </c>
      <c r="H810" s="17" t="s">
        <v>2098</v>
      </c>
      <c r="I810" s="23">
        <v>238390</v>
      </c>
      <c r="J810" s="23">
        <v>2688399</v>
      </c>
      <c r="K810" s="17">
        <v>120.88562</v>
      </c>
      <c r="L810" s="17">
        <v>24.301321000000002</v>
      </c>
      <c r="N810" t="str">
        <f>ROUND(表格3[[#This Row],[TWD97_X
]],0)&amp;ROUND(表格3[[#This Row],[TWD97_Y
]],0)</f>
        <v>2383902688399</v>
      </c>
    </row>
    <row r="811" spans="1:14" ht="16.2" customHeight="1">
      <c r="A811" s="54" t="s">
        <v>2090</v>
      </c>
      <c r="B811" s="54"/>
      <c r="C811" s="17" t="s">
        <v>824</v>
      </c>
      <c r="D811" s="17" t="s">
        <v>784</v>
      </c>
      <c r="E811" s="17" t="s">
        <v>786</v>
      </c>
      <c r="F811" s="26">
        <v>3</v>
      </c>
      <c r="G811" s="21" t="s">
        <v>785</v>
      </c>
      <c r="H811" s="17" t="s">
        <v>2099</v>
      </c>
      <c r="I811" s="23">
        <v>238635</v>
      </c>
      <c r="J811" s="23">
        <v>2688432</v>
      </c>
      <c r="K811" s="17">
        <v>120.88803299999999</v>
      </c>
      <c r="L811" s="17">
        <v>24.301621000000001</v>
      </c>
      <c r="N811" t="str">
        <f>ROUND(表格3[[#This Row],[TWD97_X
]],0)&amp;ROUND(表格3[[#This Row],[TWD97_Y
]],0)</f>
        <v>2386352688432</v>
      </c>
    </row>
    <row r="812" spans="1:14" ht="16.2" customHeight="1">
      <c r="A812" s="54" t="s">
        <v>2090</v>
      </c>
      <c r="B812" s="54"/>
      <c r="C812" s="17" t="s">
        <v>824</v>
      </c>
      <c r="D812" s="17" t="s">
        <v>784</v>
      </c>
      <c r="E812" s="17" t="s">
        <v>786</v>
      </c>
      <c r="F812" s="26">
        <v>4</v>
      </c>
      <c r="G812" s="21" t="s">
        <v>785</v>
      </c>
      <c r="H812" s="17" t="s">
        <v>2100</v>
      </c>
      <c r="I812" s="23">
        <v>238873</v>
      </c>
      <c r="J812" s="23">
        <v>2688354</v>
      </c>
      <c r="K812" s="17">
        <v>120.890378</v>
      </c>
      <c r="L812" s="17">
        <v>24.300917999999999</v>
      </c>
      <c r="N812" t="str">
        <f>ROUND(表格3[[#This Row],[TWD97_X
]],0)&amp;ROUND(表格3[[#This Row],[TWD97_Y
]],0)</f>
        <v>2388732688354</v>
      </c>
    </row>
    <row r="813" spans="1:14" ht="16.2" customHeight="1">
      <c r="A813" s="54" t="s">
        <v>2090</v>
      </c>
      <c r="B813" s="54"/>
      <c r="C813" s="17" t="s">
        <v>824</v>
      </c>
      <c r="D813" s="17" t="s">
        <v>784</v>
      </c>
      <c r="E813" s="17" t="s">
        <v>786</v>
      </c>
      <c r="F813" s="26">
        <v>5</v>
      </c>
      <c r="G813" s="21" t="s">
        <v>785</v>
      </c>
      <c r="H813" s="29" t="s">
        <v>2101</v>
      </c>
      <c r="I813" s="23">
        <v>238101</v>
      </c>
      <c r="J813" s="23">
        <v>2688163</v>
      </c>
      <c r="K813" s="17">
        <v>120.882774</v>
      </c>
      <c r="L813" s="17">
        <v>24.299188000000001</v>
      </c>
      <c r="N813" t="str">
        <f>ROUND(表格3[[#This Row],[TWD97_X
]],0)&amp;ROUND(表格3[[#This Row],[TWD97_Y
]],0)</f>
        <v>2381012688163</v>
      </c>
    </row>
    <row r="814" spans="1:14" ht="16.2" customHeight="1">
      <c r="A814" s="54" t="s">
        <v>2090</v>
      </c>
      <c r="B814" s="54"/>
      <c r="C814" s="17" t="s">
        <v>824</v>
      </c>
      <c r="D814" s="17" t="s">
        <v>784</v>
      </c>
      <c r="E814" s="17" t="s">
        <v>786</v>
      </c>
      <c r="F814" s="26">
        <v>6</v>
      </c>
      <c r="G814" s="30" t="s">
        <v>785</v>
      </c>
      <c r="H814" s="29" t="s">
        <v>2102</v>
      </c>
      <c r="I814" s="23">
        <v>238715</v>
      </c>
      <c r="J814" s="23">
        <v>2688175</v>
      </c>
      <c r="K814" s="17">
        <v>120.888823</v>
      </c>
      <c r="L814" s="17">
        <v>24.299301</v>
      </c>
      <c r="N814" t="str">
        <f>ROUND(表格3[[#This Row],[TWD97_X
]],0)&amp;ROUND(表格3[[#This Row],[TWD97_Y
]],0)</f>
        <v>2387152688175</v>
      </c>
    </row>
    <row r="815" spans="1:14" ht="16.2" customHeight="1">
      <c r="A815" s="54" t="s">
        <v>2090</v>
      </c>
      <c r="B815" s="54"/>
      <c r="C815" s="29" t="s">
        <v>824</v>
      </c>
      <c r="D815" s="29" t="s">
        <v>784</v>
      </c>
      <c r="E815" s="17" t="s">
        <v>789</v>
      </c>
      <c r="F815" s="26">
        <v>1</v>
      </c>
      <c r="G815" s="30" t="s">
        <v>788</v>
      </c>
      <c r="H815" s="29" t="s">
        <v>2103</v>
      </c>
      <c r="I815" s="23">
        <v>245864</v>
      </c>
      <c r="J815" s="23">
        <v>2700233</v>
      </c>
      <c r="K815" s="17">
        <v>120.95921800000001</v>
      </c>
      <c r="L815" s="17">
        <v>24.40821</v>
      </c>
      <c r="N815" t="str">
        <f>ROUND(表格3[[#This Row],[TWD97_X
]],0)&amp;ROUND(表格3[[#This Row],[TWD97_Y
]],0)</f>
        <v>2458642700233</v>
      </c>
    </row>
    <row r="816" spans="1:14" ht="16.2" customHeight="1">
      <c r="A816" s="54" t="s">
        <v>2090</v>
      </c>
      <c r="B816" s="54"/>
      <c r="C816" s="29" t="s">
        <v>824</v>
      </c>
      <c r="D816" s="29" t="s">
        <v>784</v>
      </c>
      <c r="E816" s="17" t="s">
        <v>789</v>
      </c>
      <c r="F816" s="26">
        <v>2</v>
      </c>
      <c r="G816" s="30" t="s">
        <v>788</v>
      </c>
      <c r="H816" s="29" t="s">
        <v>2104</v>
      </c>
      <c r="I816" s="23">
        <v>247196</v>
      </c>
      <c r="J816" s="23">
        <v>2700446</v>
      </c>
      <c r="K816" s="17">
        <v>120.972352</v>
      </c>
      <c r="L816" s="17">
        <v>24.410136000000001</v>
      </c>
      <c r="N816" t="str">
        <f>ROUND(表格3[[#This Row],[TWD97_X
]],0)&amp;ROUND(表格3[[#This Row],[TWD97_Y
]],0)</f>
        <v>2471962700446</v>
      </c>
    </row>
    <row r="817" spans="1:14" ht="16.2" customHeight="1">
      <c r="A817" s="54" t="s">
        <v>2090</v>
      </c>
      <c r="B817" s="54"/>
      <c r="C817" s="29" t="s">
        <v>824</v>
      </c>
      <c r="D817" s="29" t="s">
        <v>784</v>
      </c>
      <c r="E817" s="17" t="s">
        <v>789</v>
      </c>
      <c r="F817" s="26">
        <v>3</v>
      </c>
      <c r="G817" s="30" t="s">
        <v>788</v>
      </c>
      <c r="H817" s="29" t="s">
        <v>2105</v>
      </c>
      <c r="I817" s="23">
        <v>246143</v>
      </c>
      <c r="J817" s="23">
        <v>2700052</v>
      </c>
      <c r="K817" s="17">
        <v>120.96196999999999</v>
      </c>
      <c r="L817" s="17">
        <v>24.406576000000001</v>
      </c>
      <c r="N817" t="str">
        <f>ROUND(表格3[[#This Row],[TWD97_X
]],0)&amp;ROUND(表格3[[#This Row],[TWD97_Y
]],0)</f>
        <v>2461432700052</v>
      </c>
    </row>
    <row r="818" spans="1:14" ht="16.2" customHeight="1">
      <c r="A818" s="54" t="s">
        <v>2090</v>
      </c>
      <c r="B818" s="54"/>
      <c r="C818" s="29" t="s">
        <v>824</v>
      </c>
      <c r="D818" s="29" t="s">
        <v>784</v>
      </c>
      <c r="E818" s="17" t="s">
        <v>789</v>
      </c>
      <c r="F818" s="26">
        <v>4</v>
      </c>
      <c r="G818" s="30" t="s">
        <v>788</v>
      </c>
      <c r="H818" s="29" t="s">
        <v>2106</v>
      </c>
      <c r="I818" s="23">
        <v>246352</v>
      </c>
      <c r="J818" s="23">
        <v>2700264</v>
      </c>
      <c r="K818" s="17">
        <v>120.96402999999999</v>
      </c>
      <c r="L818" s="17">
        <v>24.408491000000001</v>
      </c>
      <c r="N818" t="str">
        <f>ROUND(表格3[[#This Row],[TWD97_X
]],0)&amp;ROUND(表格3[[#This Row],[TWD97_Y
]],0)</f>
        <v>2463522700264</v>
      </c>
    </row>
    <row r="819" spans="1:14" ht="16.2" customHeight="1">
      <c r="A819" s="54" t="s">
        <v>2090</v>
      </c>
      <c r="B819" s="54"/>
      <c r="C819" s="29" t="s">
        <v>824</v>
      </c>
      <c r="D819" s="29" t="s">
        <v>784</v>
      </c>
      <c r="E819" s="17" t="s">
        <v>789</v>
      </c>
      <c r="F819" s="26">
        <v>5</v>
      </c>
      <c r="G819" s="30" t="s">
        <v>788</v>
      </c>
      <c r="H819" s="29" t="s">
        <v>2107</v>
      </c>
      <c r="I819" s="23">
        <v>246701</v>
      </c>
      <c r="J819" s="23">
        <v>2700182</v>
      </c>
      <c r="K819" s="17">
        <v>120.967471</v>
      </c>
      <c r="L819" s="17">
        <v>24.407751000000001</v>
      </c>
      <c r="N819" t="str">
        <f>ROUND(表格3[[#This Row],[TWD97_X
]],0)&amp;ROUND(表格3[[#This Row],[TWD97_Y
]],0)</f>
        <v>2467012700182</v>
      </c>
    </row>
    <row r="820" spans="1:14" ht="16.2" customHeight="1">
      <c r="A820" s="54" t="s">
        <v>2090</v>
      </c>
      <c r="B820" s="54"/>
      <c r="C820" s="29" t="s">
        <v>824</v>
      </c>
      <c r="D820" s="29" t="s">
        <v>784</v>
      </c>
      <c r="E820" s="17" t="s">
        <v>789</v>
      </c>
      <c r="F820" s="26">
        <v>6</v>
      </c>
      <c r="G820" s="30" t="s">
        <v>788</v>
      </c>
      <c r="H820" s="29" t="s">
        <v>2108</v>
      </c>
      <c r="I820" s="23">
        <v>247035</v>
      </c>
      <c r="J820" s="23">
        <v>2700263</v>
      </c>
      <c r="K820" s="17">
        <v>120.970765</v>
      </c>
      <c r="L820" s="17">
        <v>24.408483</v>
      </c>
      <c r="N820" t="str">
        <f>ROUND(表格3[[#This Row],[TWD97_X
]],0)&amp;ROUND(表格3[[#This Row],[TWD97_Y
]],0)</f>
        <v>2470352700263</v>
      </c>
    </row>
    <row r="821" spans="1:14" ht="16.2" customHeight="1">
      <c r="A821" s="54" t="s">
        <v>2090</v>
      </c>
      <c r="B821" s="54"/>
      <c r="C821" s="17" t="s">
        <v>824</v>
      </c>
      <c r="D821" s="17" t="s">
        <v>784</v>
      </c>
      <c r="E821" s="17" t="s">
        <v>2109</v>
      </c>
      <c r="F821" s="26">
        <v>1</v>
      </c>
      <c r="G821" s="30" t="s">
        <v>2110</v>
      </c>
      <c r="H821" s="17" t="s">
        <v>2111</v>
      </c>
      <c r="I821" s="23">
        <v>249213</v>
      </c>
      <c r="J821" s="23">
        <v>2699880</v>
      </c>
      <c r="K821" s="17">
        <v>120.99224</v>
      </c>
      <c r="L821" s="17">
        <v>24.405028000000001</v>
      </c>
      <c r="N821" t="str">
        <f>ROUND(表格3[[#This Row],[TWD97_X
]],0)&amp;ROUND(表格3[[#This Row],[TWD97_Y
]],0)</f>
        <v>2492132699880</v>
      </c>
    </row>
    <row r="822" spans="1:14" ht="16.2" customHeight="1">
      <c r="A822" s="54" t="s">
        <v>2090</v>
      </c>
      <c r="B822" s="54"/>
      <c r="C822" s="17" t="s">
        <v>824</v>
      </c>
      <c r="D822" s="17" t="s">
        <v>784</v>
      </c>
      <c r="E822" s="17" t="s">
        <v>2109</v>
      </c>
      <c r="F822" s="26">
        <v>2</v>
      </c>
      <c r="G822" s="30" t="s">
        <v>2110</v>
      </c>
      <c r="H822" s="17" t="s">
        <v>2112</v>
      </c>
      <c r="I822" s="23">
        <v>249532</v>
      </c>
      <c r="J822" s="23">
        <v>2699975</v>
      </c>
      <c r="K822" s="17">
        <v>120.995386</v>
      </c>
      <c r="L822" s="17">
        <v>24.405885999999999</v>
      </c>
      <c r="N822" t="str">
        <f>ROUND(表格3[[#This Row],[TWD97_X
]],0)&amp;ROUND(表格3[[#This Row],[TWD97_Y
]],0)</f>
        <v>2495322699975</v>
      </c>
    </row>
    <row r="823" spans="1:14" ht="16.2" customHeight="1">
      <c r="A823" s="54" t="s">
        <v>2090</v>
      </c>
      <c r="B823" s="54"/>
      <c r="C823" s="17" t="s">
        <v>824</v>
      </c>
      <c r="D823" s="17" t="s">
        <v>784</v>
      </c>
      <c r="E823" s="17" t="s">
        <v>2109</v>
      </c>
      <c r="F823" s="26">
        <v>3</v>
      </c>
      <c r="G823" s="30" t="s">
        <v>2110</v>
      </c>
      <c r="H823" s="17" t="s">
        <v>2113</v>
      </c>
      <c r="I823" s="23">
        <v>250452</v>
      </c>
      <c r="J823" s="23">
        <v>2699880</v>
      </c>
      <c r="K823" s="17">
        <v>121.004457</v>
      </c>
      <c r="L823" s="17">
        <v>24.405028000000001</v>
      </c>
      <c r="N823" t="str">
        <f>ROUND(表格3[[#This Row],[TWD97_X
]],0)&amp;ROUND(表格3[[#This Row],[TWD97_Y
]],0)</f>
        <v>2504522699880</v>
      </c>
    </row>
    <row r="824" spans="1:14" ht="16.2" customHeight="1">
      <c r="A824" s="54" t="s">
        <v>2090</v>
      </c>
      <c r="B824" s="54"/>
      <c r="C824" s="17" t="s">
        <v>824</v>
      </c>
      <c r="D824" s="17" t="s">
        <v>784</v>
      </c>
      <c r="E824" s="17" t="s">
        <v>2109</v>
      </c>
      <c r="F824" s="26">
        <v>4</v>
      </c>
      <c r="G824" s="30" t="s">
        <v>2110</v>
      </c>
      <c r="H824" s="17" t="s">
        <v>3873</v>
      </c>
      <c r="I824" s="23">
        <v>250187</v>
      </c>
      <c r="J824" s="23">
        <v>2699923</v>
      </c>
      <c r="K824" s="39">
        <v>121.00184400000001</v>
      </c>
      <c r="L824" s="39">
        <v>24.405415999999999</v>
      </c>
      <c r="N824" t="str">
        <f>ROUND(表格3[[#This Row],[TWD97_X
]],0)&amp;ROUND(表格3[[#This Row],[TWD97_Y
]],0)</f>
        <v>2501872699923</v>
      </c>
    </row>
    <row r="825" spans="1:14" ht="16.2" customHeight="1">
      <c r="A825" s="54" t="s">
        <v>2090</v>
      </c>
      <c r="B825" s="54"/>
      <c r="C825" s="17" t="s">
        <v>824</v>
      </c>
      <c r="D825" s="17" t="s">
        <v>784</v>
      </c>
      <c r="E825" s="17" t="s">
        <v>2109</v>
      </c>
      <c r="F825" s="26">
        <v>5</v>
      </c>
      <c r="G825" s="21" t="s">
        <v>2110</v>
      </c>
      <c r="H825" s="17" t="s">
        <v>2114</v>
      </c>
      <c r="I825" s="23">
        <v>249948</v>
      </c>
      <c r="J825" s="23">
        <v>2699980</v>
      </c>
      <c r="K825" s="39">
        <v>120.999487</v>
      </c>
      <c r="L825" s="39">
        <v>24.405930999999999</v>
      </c>
      <c r="N825" t="str">
        <f>ROUND(表格3[[#This Row],[TWD97_X
]],0)&amp;ROUND(表格3[[#This Row],[TWD97_Y
]],0)</f>
        <v>2499482699980</v>
      </c>
    </row>
    <row r="826" spans="1:14" ht="16.2" customHeight="1">
      <c r="A826" s="54" t="s">
        <v>2090</v>
      </c>
      <c r="B826" s="54"/>
      <c r="C826" s="17" t="s">
        <v>824</v>
      </c>
      <c r="D826" s="17" t="s">
        <v>784</v>
      </c>
      <c r="E826" s="17" t="s">
        <v>2109</v>
      </c>
      <c r="F826" s="26">
        <v>6</v>
      </c>
      <c r="G826" s="21" t="s">
        <v>2110</v>
      </c>
      <c r="H826" s="17" t="s">
        <v>2115</v>
      </c>
      <c r="I826" s="23">
        <v>249741</v>
      </c>
      <c r="J826" s="23">
        <v>2700107</v>
      </c>
      <c r="K826" s="39">
        <v>120.997446</v>
      </c>
      <c r="L826" s="39">
        <v>24.407077999999998</v>
      </c>
      <c r="N826" t="str">
        <f>ROUND(表格3[[#This Row],[TWD97_X
]],0)&amp;ROUND(表格3[[#This Row],[TWD97_Y
]],0)</f>
        <v>2497412700107</v>
      </c>
    </row>
    <row r="827" spans="1:14" ht="16.2" customHeight="1">
      <c r="A827" s="54" t="s">
        <v>2090</v>
      </c>
      <c r="B827" s="54"/>
      <c r="C827" s="17" t="s">
        <v>824</v>
      </c>
      <c r="D827" s="17" t="s">
        <v>784</v>
      </c>
      <c r="E827" s="17" t="s">
        <v>797</v>
      </c>
      <c r="F827" s="26">
        <v>1</v>
      </c>
      <c r="G827" s="21" t="s">
        <v>2116</v>
      </c>
      <c r="H827" s="17" t="s">
        <v>2117</v>
      </c>
      <c r="I827" s="23">
        <v>248681</v>
      </c>
      <c r="J827" s="23">
        <v>2713365</v>
      </c>
      <c r="K827" s="17">
        <v>120.986982</v>
      </c>
      <c r="L827" s="17">
        <v>24.526783999999999</v>
      </c>
      <c r="N827" t="str">
        <f>ROUND(表格3[[#This Row],[TWD97_X
]],0)&amp;ROUND(表格3[[#This Row],[TWD97_Y
]],0)</f>
        <v>2486812713365</v>
      </c>
    </row>
    <row r="828" spans="1:14" ht="16.2" customHeight="1">
      <c r="A828" s="54" t="s">
        <v>2090</v>
      </c>
      <c r="B828" s="54"/>
      <c r="C828" s="17" t="s">
        <v>824</v>
      </c>
      <c r="D828" s="17" t="s">
        <v>784</v>
      </c>
      <c r="E828" s="17" t="s">
        <v>797</v>
      </c>
      <c r="F828" s="26">
        <v>2</v>
      </c>
      <c r="G828" s="21" t="s">
        <v>2116</v>
      </c>
      <c r="H828" s="17" t="s">
        <v>2118</v>
      </c>
      <c r="I828" s="23">
        <v>249016</v>
      </c>
      <c r="J828" s="23">
        <v>2713173</v>
      </c>
      <c r="K828" s="17">
        <v>120.990289</v>
      </c>
      <c r="L828" s="17">
        <v>24.52505</v>
      </c>
      <c r="N828" t="str">
        <f>ROUND(表格3[[#This Row],[TWD97_X
]],0)&amp;ROUND(表格3[[#This Row],[TWD97_Y
]],0)</f>
        <v>2490162713173</v>
      </c>
    </row>
    <row r="829" spans="1:14" ht="16.2" customHeight="1">
      <c r="A829" s="54" t="s">
        <v>2090</v>
      </c>
      <c r="B829" s="54"/>
      <c r="C829" s="17" t="s">
        <v>824</v>
      </c>
      <c r="D829" s="17" t="s">
        <v>784</v>
      </c>
      <c r="E829" s="17" t="s">
        <v>797</v>
      </c>
      <c r="F829" s="26">
        <v>3</v>
      </c>
      <c r="G829" s="21" t="s">
        <v>2116</v>
      </c>
      <c r="H829" s="17" t="s">
        <v>2119</v>
      </c>
      <c r="I829" s="23">
        <v>249317</v>
      </c>
      <c r="J829" s="23">
        <v>2712746</v>
      </c>
      <c r="K829" s="17">
        <v>120.99325899999999</v>
      </c>
      <c r="L829" s="17">
        <v>24.521194999999999</v>
      </c>
      <c r="N829" t="str">
        <f>ROUND(表格3[[#This Row],[TWD97_X
]],0)&amp;ROUND(表格3[[#This Row],[TWD97_Y
]],0)</f>
        <v>2493172712746</v>
      </c>
    </row>
    <row r="830" spans="1:14" ht="16.2" customHeight="1">
      <c r="A830" s="54" t="s">
        <v>2090</v>
      </c>
      <c r="B830" s="54"/>
      <c r="C830" s="17" t="s">
        <v>824</v>
      </c>
      <c r="D830" s="17" t="s">
        <v>784</v>
      </c>
      <c r="E830" s="17" t="s">
        <v>797</v>
      </c>
      <c r="F830" s="26">
        <v>4</v>
      </c>
      <c r="G830" s="21" t="s">
        <v>2116</v>
      </c>
      <c r="H830" s="17" t="s">
        <v>2120</v>
      </c>
      <c r="I830" s="23">
        <v>248054</v>
      </c>
      <c r="J830" s="23">
        <v>2712676</v>
      </c>
      <c r="K830" s="17">
        <v>120.980795</v>
      </c>
      <c r="L830" s="17">
        <v>24.520562000000002</v>
      </c>
      <c r="N830" t="str">
        <f>ROUND(表格3[[#This Row],[TWD97_X
]],0)&amp;ROUND(表格3[[#This Row],[TWD97_Y
]],0)</f>
        <v>2480542712676</v>
      </c>
    </row>
    <row r="831" spans="1:14" ht="16.2" customHeight="1">
      <c r="A831" s="54" t="s">
        <v>2090</v>
      </c>
      <c r="B831" s="54"/>
      <c r="C831" s="17" t="s">
        <v>824</v>
      </c>
      <c r="D831" s="17" t="s">
        <v>784</v>
      </c>
      <c r="E831" s="17" t="s">
        <v>797</v>
      </c>
      <c r="F831" s="26">
        <v>5</v>
      </c>
      <c r="G831" s="21" t="s">
        <v>2116</v>
      </c>
      <c r="H831" s="17" t="s">
        <v>2121</v>
      </c>
      <c r="I831" s="23">
        <v>248053</v>
      </c>
      <c r="J831" s="23">
        <v>2712889</v>
      </c>
      <c r="K831" s="17">
        <v>120.980785</v>
      </c>
      <c r="L831" s="17">
        <v>24.522485</v>
      </c>
      <c r="N831" t="str">
        <f>ROUND(表格3[[#This Row],[TWD97_X
]],0)&amp;ROUND(表格3[[#This Row],[TWD97_Y
]],0)</f>
        <v>2480532712889</v>
      </c>
    </row>
    <row r="832" spans="1:14" ht="16.2" customHeight="1">
      <c r="A832" s="54" t="s">
        <v>2090</v>
      </c>
      <c r="B832" s="54"/>
      <c r="C832" s="17" t="s">
        <v>824</v>
      </c>
      <c r="D832" s="17" t="s">
        <v>784</v>
      </c>
      <c r="E832" s="17" t="s">
        <v>797</v>
      </c>
      <c r="F832" s="26">
        <v>6</v>
      </c>
      <c r="G832" s="21" t="s">
        <v>2116</v>
      </c>
      <c r="H832" s="17" t="s">
        <v>2122</v>
      </c>
      <c r="I832" s="23">
        <v>248356</v>
      </c>
      <c r="J832" s="23">
        <v>2713074</v>
      </c>
      <c r="K832" s="17">
        <v>120.98377499999999</v>
      </c>
      <c r="L832" s="17">
        <v>24.524156000000001</v>
      </c>
      <c r="N832" t="str">
        <f>ROUND(表格3[[#This Row],[TWD97_X
]],0)&amp;ROUND(表格3[[#This Row],[TWD97_Y
]],0)</f>
        <v>2483562713074</v>
      </c>
    </row>
    <row r="833" spans="1:14" ht="16.2" customHeight="1">
      <c r="A833" s="54" t="s">
        <v>2090</v>
      </c>
      <c r="B833" s="54"/>
      <c r="C833" s="17" t="s">
        <v>824</v>
      </c>
      <c r="D833" s="17" t="s">
        <v>784</v>
      </c>
      <c r="E833" s="17" t="s">
        <v>801</v>
      </c>
      <c r="F833" s="26">
        <v>1</v>
      </c>
      <c r="G833" s="21" t="s">
        <v>800</v>
      </c>
      <c r="H833" s="17" t="s">
        <v>2123</v>
      </c>
      <c r="I833" s="23">
        <v>240592</v>
      </c>
      <c r="J833" s="23">
        <v>2695516</v>
      </c>
      <c r="K833" s="17">
        <v>120.907267</v>
      </c>
      <c r="L833" s="17">
        <v>24.365596</v>
      </c>
      <c r="N833" t="str">
        <f>ROUND(表格3[[#This Row],[TWD97_X
]],0)&amp;ROUND(表格3[[#This Row],[TWD97_Y
]],0)</f>
        <v>2405922695516</v>
      </c>
    </row>
    <row r="834" spans="1:14" ht="16.2" customHeight="1">
      <c r="A834" s="54" t="s">
        <v>2090</v>
      </c>
      <c r="B834" s="54"/>
      <c r="C834" s="17" t="s">
        <v>824</v>
      </c>
      <c r="D834" s="17" t="s">
        <v>784</v>
      </c>
      <c r="E834" s="17" t="s">
        <v>801</v>
      </c>
      <c r="F834" s="26">
        <v>2</v>
      </c>
      <c r="G834" s="21" t="s">
        <v>800</v>
      </c>
      <c r="H834" s="17" t="s">
        <v>2124</v>
      </c>
      <c r="I834" s="23">
        <v>240465</v>
      </c>
      <c r="J834" s="23">
        <v>2695717</v>
      </c>
      <c r="K834" s="17">
        <v>120.906013</v>
      </c>
      <c r="L834" s="17">
        <v>24.367411000000001</v>
      </c>
      <c r="N834" t="str">
        <f>ROUND(表格3[[#This Row],[TWD97_X
]],0)&amp;ROUND(表格3[[#This Row],[TWD97_Y
]],0)</f>
        <v>2404652695717</v>
      </c>
    </row>
    <row r="835" spans="1:14" ht="16.2" customHeight="1">
      <c r="A835" s="54" t="s">
        <v>2090</v>
      </c>
      <c r="B835" s="54"/>
      <c r="C835" s="17" t="s">
        <v>824</v>
      </c>
      <c r="D835" s="17" t="s">
        <v>784</v>
      </c>
      <c r="E835" s="17" t="s">
        <v>801</v>
      </c>
      <c r="F835" s="26">
        <v>3</v>
      </c>
      <c r="G835" s="21" t="s">
        <v>800</v>
      </c>
      <c r="H835" s="17" t="s">
        <v>2125</v>
      </c>
      <c r="I835" s="23">
        <v>240334</v>
      </c>
      <c r="J835" s="23">
        <v>2695554</v>
      </c>
      <c r="K835" s="17">
        <v>120.904723</v>
      </c>
      <c r="L835" s="17">
        <v>24.365938</v>
      </c>
      <c r="N835" t="str">
        <f>ROUND(表格3[[#This Row],[TWD97_X
]],0)&amp;ROUND(表格3[[#This Row],[TWD97_Y
]],0)</f>
        <v>2403342695554</v>
      </c>
    </row>
    <row r="836" spans="1:14" ht="16.2" customHeight="1">
      <c r="A836" s="54" t="s">
        <v>2090</v>
      </c>
      <c r="B836" s="54"/>
      <c r="C836" s="17" t="s">
        <v>824</v>
      </c>
      <c r="D836" s="17" t="s">
        <v>784</v>
      </c>
      <c r="E836" s="17" t="s">
        <v>801</v>
      </c>
      <c r="F836" s="26">
        <v>4</v>
      </c>
      <c r="G836" s="21" t="s">
        <v>800</v>
      </c>
      <c r="H836" s="17" t="s">
        <v>2126</v>
      </c>
      <c r="I836" s="23">
        <v>240149</v>
      </c>
      <c r="J836" s="23">
        <v>2695689</v>
      </c>
      <c r="K836" s="17">
        <v>120.90289900000001</v>
      </c>
      <c r="L836" s="17">
        <v>24.367156000000001</v>
      </c>
      <c r="N836" t="str">
        <f>ROUND(表格3[[#This Row],[TWD97_X
]],0)&amp;ROUND(表格3[[#This Row],[TWD97_Y
]],0)</f>
        <v>2401492695689</v>
      </c>
    </row>
    <row r="837" spans="1:14" ht="16.2" customHeight="1">
      <c r="A837" s="54" t="s">
        <v>2090</v>
      </c>
      <c r="B837" s="54"/>
      <c r="C837" s="17" t="s">
        <v>824</v>
      </c>
      <c r="D837" s="17" t="s">
        <v>784</v>
      </c>
      <c r="E837" s="17" t="s">
        <v>801</v>
      </c>
      <c r="F837" s="26">
        <v>5</v>
      </c>
      <c r="G837" s="21" t="s">
        <v>800</v>
      </c>
      <c r="H837" s="17" t="s">
        <v>2127</v>
      </c>
      <c r="I837" s="23">
        <v>240601</v>
      </c>
      <c r="J837" s="23">
        <v>2695941</v>
      </c>
      <c r="K837" s="17">
        <v>120.907353</v>
      </c>
      <c r="L837" s="17">
        <v>24.369433999999998</v>
      </c>
      <c r="N837" t="str">
        <f>ROUND(表格3[[#This Row],[TWD97_X
]],0)&amp;ROUND(表格3[[#This Row],[TWD97_Y
]],0)</f>
        <v>2406012695941</v>
      </c>
    </row>
    <row r="838" spans="1:14" ht="16.2" customHeight="1">
      <c r="A838" s="54" t="s">
        <v>2090</v>
      </c>
      <c r="B838" s="54"/>
      <c r="C838" s="17" t="s">
        <v>824</v>
      </c>
      <c r="D838" s="17" t="s">
        <v>784</v>
      </c>
      <c r="E838" s="17" t="s">
        <v>801</v>
      </c>
      <c r="F838" s="26">
        <v>6</v>
      </c>
      <c r="G838" s="21" t="s">
        <v>800</v>
      </c>
      <c r="H838" s="17" t="s">
        <v>2128</v>
      </c>
      <c r="I838" s="23">
        <v>240290</v>
      </c>
      <c r="J838" s="23">
        <v>2695922</v>
      </c>
      <c r="K838" s="17">
        <v>120.904287</v>
      </c>
      <c r="L838" s="17">
        <v>24.369260000000001</v>
      </c>
      <c r="N838" t="str">
        <f>ROUND(表格3[[#This Row],[TWD97_X
]],0)&amp;ROUND(表格3[[#This Row],[TWD97_Y
]],0)</f>
        <v>2402902695922</v>
      </c>
    </row>
    <row r="839" spans="1:14" ht="16.2" customHeight="1">
      <c r="A839" s="54" t="s">
        <v>2090</v>
      </c>
      <c r="B839" s="54"/>
      <c r="C839" s="17" t="s">
        <v>824</v>
      </c>
      <c r="D839" s="17" t="s">
        <v>784</v>
      </c>
      <c r="E839" s="17" t="s">
        <v>805</v>
      </c>
      <c r="F839" s="26">
        <v>1</v>
      </c>
      <c r="G839" s="21" t="s">
        <v>804</v>
      </c>
      <c r="H839" s="17" t="s">
        <v>2129</v>
      </c>
      <c r="I839" s="23">
        <v>236162</v>
      </c>
      <c r="J839" s="23">
        <v>2705024</v>
      </c>
      <c r="K839" s="17">
        <v>120.86350899999999</v>
      </c>
      <c r="L839" s="17">
        <v>24.451412000000001</v>
      </c>
      <c r="N839" t="str">
        <f>ROUND(表格3[[#This Row],[TWD97_X
]],0)&amp;ROUND(表格3[[#This Row],[TWD97_Y
]],0)</f>
        <v>2361622705024</v>
      </c>
    </row>
    <row r="840" spans="1:14" ht="16.2" customHeight="1">
      <c r="A840" s="54" t="s">
        <v>2090</v>
      </c>
      <c r="B840" s="54"/>
      <c r="C840" s="17" t="s">
        <v>824</v>
      </c>
      <c r="D840" s="17" t="s">
        <v>784</v>
      </c>
      <c r="E840" s="17" t="s">
        <v>805</v>
      </c>
      <c r="F840" s="26">
        <v>2</v>
      </c>
      <c r="G840" s="21" t="s">
        <v>804</v>
      </c>
      <c r="H840" s="17" t="s">
        <v>2130</v>
      </c>
      <c r="I840" s="23">
        <v>236113</v>
      </c>
      <c r="J840" s="23">
        <v>2704801</v>
      </c>
      <c r="K840" s="17">
        <v>120.863027</v>
      </c>
      <c r="L840" s="17">
        <v>24.449397999999999</v>
      </c>
      <c r="N840" t="str">
        <f>ROUND(表格3[[#This Row],[TWD97_X
]],0)&amp;ROUND(表格3[[#This Row],[TWD97_Y
]],0)</f>
        <v>2361132704801</v>
      </c>
    </row>
    <row r="841" spans="1:14" ht="16.2" customHeight="1">
      <c r="A841" s="54" t="s">
        <v>2090</v>
      </c>
      <c r="B841" s="54"/>
      <c r="C841" s="17" t="s">
        <v>824</v>
      </c>
      <c r="D841" s="17" t="s">
        <v>784</v>
      </c>
      <c r="E841" s="17" t="s">
        <v>805</v>
      </c>
      <c r="F841" s="26">
        <v>3</v>
      </c>
      <c r="G841" s="21" t="s">
        <v>804</v>
      </c>
      <c r="H841" s="17" t="s">
        <v>2131</v>
      </c>
      <c r="I841" s="23">
        <v>236410</v>
      </c>
      <c r="J841" s="23">
        <v>2704930</v>
      </c>
      <c r="K841" s="17">
        <v>120.865956</v>
      </c>
      <c r="L841" s="17">
        <v>24.450565000000001</v>
      </c>
      <c r="N841" t="str">
        <f>ROUND(表格3[[#This Row],[TWD97_X
]],0)&amp;ROUND(表格3[[#This Row],[TWD97_Y
]],0)</f>
        <v>2364102704930</v>
      </c>
    </row>
    <row r="842" spans="1:14" ht="16.2" customHeight="1">
      <c r="A842" s="54" t="s">
        <v>2090</v>
      </c>
      <c r="B842" s="54"/>
      <c r="C842" s="17" t="s">
        <v>824</v>
      </c>
      <c r="D842" s="17" t="s">
        <v>784</v>
      </c>
      <c r="E842" s="17" t="s">
        <v>805</v>
      </c>
      <c r="F842" s="26">
        <v>4</v>
      </c>
      <c r="G842" s="21" t="s">
        <v>804</v>
      </c>
      <c r="H842" s="17" t="s">
        <v>2132</v>
      </c>
      <c r="I842" s="23">
        <v>236560</v>
      </c>
      <c r="J842" s="23">
        <v>2705111</v>
      </c>
      <c r="K842" s="17">
        <v>120.86743300000001</v>
      </c>
      <c r="L842" s="17">
        <v>24.452200999999999</v>
      </c>
      <c r="N842" t="str">
        <f>ROUND(表格3[[#This Row],[TWD97_X
]],0)&amp;ROUND(表格3[[#This Row],[TWD97_Y
]],0)</f>
        <v>2365602705111</v>
      </c>
    </row>
    <row r="843" spans="1:14" ht="16.2" customHeight="1">
      <c r="A843" s="54" t="s">
        <v>2090</v>
      </c>
      <c r="B843" s="54"/>
      <c r="C843" s="17" t="s">
        <v>824</v>
      </c>
      <c r="D843" s="17" t="s">
        <v>784</v>
      </c>
      <c r="E843" s="17" t="s">
        <v>805</v>
      </c>
      <c r="F843" s="26">
        <v>5</v>
      </c>
      <c r="G843" s="21" t="s">
        <v>804</v>
      </c>
      <c r="H843" s="17" t="s">
        <v>2133</v>
      </c>
      <c r="I843" s="23">
        <v>236628</v>
      </c>
      <c r="J843" s="23">
        <v>2705325</v>
      </c>
      <c r="K843" s="17">
        <v>120.86810199999999</v>
      </c>
      <c r="L843" s="17">
        <v>24.454134</v>
      </c>
      <c r="N843" t="str">
        <f>ROUND(表格3[[#This Row],[TWD97_X
]],0)&amp;ROUND(表格3[[#This Row],[TWD97_Y
]],0)</f>
        <v>2366282705325</v>
      </c>
    </row>
    <row r="844" spans="1:14" ht="16.2" customHeight="1">
      <c r="A844" s="54" t="s">
        <v>2090</v>
      </c>
      <c r="B844" s="54"/>
      <c r="C844" s="17" t="s">
        <v>824</v>
      </c>
      <c r="D844" s="17" t="s">
        <v>784</v>
      </c>
      <c r="E844" s="17" t="s">
        <v>805</v>
      </c>
      <c r="F844" s="26">
        <v>6</v>
      </c>
      <c r="G844" s="21" t="s">
        <v>804</v>
      </c>
      <c r="H844" s="17" t="s">
        <v>2134</v>
      </c>
      <c r="I844" s="23">
        <v>236358</v>
      </c>
      <c r="J844" s="23">
        <v>2705227</v>
      </c>
      <c r="K844" s="17">
        <v>120.86544000000001</v>
      </c>
      <c r="L844" s="17">
        <v>24.453246</v>
      </c>
      <c r="N844" t="str">
        <f>ROUND(表格3[[#This Row],[TWD97_X
]],0)&amp;ROUND(表格3[[#This Row],[TWD97_Y
]],0)</f>
        <v>2363582705227</v>
      </c>
    </row>
    <row r="845" spans="1:14" ht="16.2" customHeight="1">
      <c r="A845" s="54" t="s">
        <v>2090</v>
      </c>
      <c r="B845" s="54"/>
      <c r="C845" s="17" t="s">
        <v>824</v>
      </c>
      <c r="D845" s="17" t="s">
        <v>784</v>
      </c>
      <c r="E845" s="17" t="s">
        <v>809</v>
      </c>
      <c r="F845" s="26">
        <v>1</v>
      </c>
      <c r="G845" s="21" t="s">
        <v>2135</v>
      </c>
      <c r="H845" s="17" t="s">
        <v>2136</v>
      </c>
      <c r="I845" s="23">
        <v>229519</v>
      </c>
      <c r="J845" s="23">
        <v>2697555</v>
      </c>
      <c r="K845" s="17">
        <v>120.79809299999999</v>
      </c>
      <c r="L845" s="17">
        <v>24.383901000000002</v>
      </c>
      <c r="N845" t="str">
        <f>ROUND(表格3[[#This Row],[TWD97_X
]],0)&amp;ROUND(表格3[[#This Row],[TWD97_Y
]],0)</f>
        <v>2295192697555</v>
      </c>
    </row>
    <row r="846" spans="1:14" ht="16.2" customHeight="1">
      <c r="A846" s="54" t="s">
        <v>2090</v>
      </c>
      <c r="B846" s="54"/>
      <c r="C846" s="17" t="s">
        <v>824</v>
      </c>
      <c r="D846" s="17" t="s">
        <v>784</v>
      </c>
      <c r="E846" s="17" t="s">
        <v>809</v>
      </c>
      <c r="F846" s="26">
        <v>2</v>
      </c>
      <c r="G846" s="21" t="s">
        <v>2135</v>
      </c>
      <c r="H846" s="17" t="s">
        <v>2137</v>
      </c>
      <c r="I846" s="23">
        <v>229712</v>
      </c>
      <c r="J846" s="23">
        <v>2697499</v>
      </c>
      <c r="K846" s="17">
        <v>120.79999599999999</v>
      </c>
      <c r="L846" s="17">
        <v>24.383398</v>
      </c>
      <c r="N846" t="str">
        <f>ROUND(表格3[[#This Row],[TWD97_X
]],0)&amp;ROUND(表格3[[#This Row],[TWD97_Y
]],0)</f>
        <v>2297122697499</v>
      </c>
    </row>
    <row r="847" spans="1:14" ht="16.2" customHeight="1">
      <c r="A847" s="54" t="s">
        <v>2090</v>
      </c>
      <c r="B847" s="54"/>
      <c r="C847" s="17" t="s">
        <v>824</v>
      </c>
      <c r="D847" s="17" t="s">
        <v>784</v>
      </c>
      <c r="E847" s="17" t="s">
        <v>809</v>
      </c>
      <c r="F847" s="26">
        <v>3</v>
      </c>
      <c r="G847" s="21" t="s">
        <v>2135</v>
      </c>
      <c r="H847" s="17" t="s">
        <v>2138</v>
      </c>
      <c r="I847" s="23">
        <v>229905</v>
      </c>
      <c r="J847" s="23">
        <v>2697445</v>
      </c>
      <c r="K847" s="17">
        <v>120.8019</v>
      </c>
      <c r="L847" s="17">
        <v>24.382912999999999</v>
      </c>
      <c r="N847" t="str">
        <f>ROUND(表格3[[#This Row],[TWD97_X
]],0)&amp;ROUND(表格3[[#This Row],[TWD97_Y
]],0)</f>
        <v>2299052697445</v>
      </c>
    </row>
    <row r="848" spans="1:14" ht="16.2" customHeight="1">
      <c r="A848" s="54" t="s">
        <v>2090</v>
      </c>
      <c r="B848" s="54"/>
      <c r="C848" s="17" t="s">
        <v>824</v>
      </c>
      <c r="D848" s="17" t="s">
        <v>784</v>
      </c>
      <c r="E848" s="17" t="s">
        <v>809</v>
      </c>
      <c r="F848" s="26">
        <v>4</v>
      </c>
      <c r="G848" s="21" t="s">
        <v>2135</v>
      </c>
      <c r="H848" s="17" t="s">
        <v>2139</v>
      </c>
      <c r="I848" s="23">
        <v>230097</v>
      </c>
      <c r="J848" s="23">
        <v>2697390</v>
      </c>
      <c r="K848" s="17">
        <v>120.803793</v>
      </c>
      <c r="L848" s="17">
        <v>24.382418000000001</v>
      </c>
      <c r="N848" t="str">
        <f>ROUND(表格3[[#This Row],[TWD97_X
]],0)&amp;ROUND(表格3[[#This Row],[TWD97_Y
]],0)</f>
        <v>2300972697390</v>
      </c>
    </row>
    <row r="849" spans="1:14" ht="16.2" customHeight="1">
      <c r="A849" s="54" t="s">
        <v>2090</v>
      </c>
      <c r="B849" s="54"/>
      <c r="C849" s="17" t="s">
        <v>824</v>
      </c>
      <c r="D849" s="17" t="s">
        <v>784</v>
      </c>
      <c r="E849" s="17" t="s">
        <v>809</v>
      </c>
      <c r="F849" s="26">
        <v>5</v>
      </c>
      <c r="G849" s="21" t="s">
        <v>2135</v>
      </c>
      <c r="H849" s="17" t="s">
        <v>2140</v>
      </c>
      <c r="I849" s="23">
        <v>230289</v>
      </c>
      <c r="J849" s="23">
        <v>2697390</v>
      </c>
      <c r="K849" s="17">
        <v>120.80568599999999</v>
      </c>
      <c r="L849" s="17">
        <v>24.382421000000001</v>
      </c>
      <c r="N849" t="str">
        <f>ROUND(表格3[[#This Row],[TWD97_X
]],0)&amp;ROUND(表格3[[#This Row],[TWD97_Y
]],0)</f>
        <v>2302892697390</v>
      </c>
    </row>
    <row r="850" spans="1:14" ht="16.2" customHeight="1">
      <c r="A850" s="54" t="s">
        <v>2090</v>
      </c>
      <c r="B850" s="54"/>
      <c r="C850" s="17" t="s">
        <v>824</v>
      </c>
      <c r="D850" s="17" t="s">
        <v>784</v>
      </c>
      <c r="E850" s="17" t="s">
        <v>809</v>
      </c>
      <c r="F850" s="26">
        <v>6</v>
      </c>
      <c r="G850" s="21" t="s">
        <v>2135</v>
      </c>
      <c r="H850" s="17" t="s">
        <v>2141</v>
      </c>
      <c r="I850" s="23">
        <v>230482</v>
      </c>
      <c r="J850" s="23">
        <v>2697218</v>
      </c>
      <c r="K850" s="17">
        <v>120.807591</v>
      </c>
      <c r="L850" s="17">
        <v>24.380870000000002</v>
      </c>
      <c r="N850" t="str">
        <f>ROUND(表格3[[#This Row],[TWD97_X
]],0)&amp;ROUND(表格3[[#This Row],[TWD97_Y
]],0)</f>
        <v>2304822697218</v>
      </c>
    </row>
    <row r="851" spans="1:14" ht="16.2" customHeight="1">
      <c r="A851" s="54" t="s">
        <v>2090</v>
      </c>
      <c r="B851" s="54"/>
      <c r="C851" s="58" t="s">
        <v>824</v>
      </c>
      <c r="D851" s="58" t="s">
        <v>784</v>
      </c>
      <c r="E851" s="17" t="s">
        <v>826</v>
      </c>
      <c r="F851" s="26">
        <v>1</v>
      </c>
      <c r="G851" s="59" t="s">
        <v>3874</v>
      </c>
      <c r="H851" s="17" t="s">
        <v>2142</v>
      </c>
      <c r="I851" s="23">
        <v>223344</v>
      </c>
      <c r="J851" s="23">
        <v>2695794</v>
      </c>
      <c r="K851" s="33">
        <v>120.737251</v>
      </c>
      <c r="L851" s="17">
        <v>24.367906999999999</v>
      </c>
      <c r="N851" t="str">
        <f>ROUND(表格3[[#This Row],[TWD97_X
]],0)&amp;ROUND(表格3[[#This Row],[TWD97_Y
]],0)</f>
        <v>2233442695794</v>
      </c>
    </row>
    <row r="852" spans="1:14" ht="16.2" customHeight="1">
      <c r="A852" s="54" t="s">
        <v>2090</v>
      </c>
      <c r="B852" s="54"/>
      <c r="C852" s="58" t="s">
        <v>824</v>
      </c>
      <c r="D852" s="58" t="s">
        <v>784</v>
      </c>
      <c r="E852" s="17" t="s">
        <v>826</v>
      </c>
      <c r="F852" s="26">
        <v>2</v>
      </c>
      <c r="G852" s="59" t="s">
        <v>3874</v>
      </c>
      <c r="H852" s="17" t="s">
        <v>2143</v>
      </c>
      <c r="I852" s="23">
        <v>223307</v>
      </c>
      <c r="J852" s="23">
        <v>2695594</v>
      </c>
      <c r="K852" s="33">
        <v>120.73689</v>
      </c>
      <c r="L852" s="17">
        <v>24.366101</v>
      </c>
      <c r="N852" t="str">
        <f>ROUND(表格3[[#This Row],[TWD97_X
]],0)&amp;ROUND(表格3[[#This Row],[TWD97_Y
]],0)</f>
        <v>2233072695594</v>
      </c>
    </row>
    <row r="853" spans="1:14" ht="16.2" customHeight="1">
      <c r="A853" s="54" t="s">
        <v>2090</v>
      </c>
      <c r="B853" s="54"/>
      <c r="C853" s="58" t="s">
        <v>824</v>
      </c>
      <c r="D853" s="58" t="s">
        <v>784</v>
      </c>
      <c r="E853" s="17" t="s">
        <v>826</v>
      </c>
      <c r="F853" s="26">
        <v>3</v>
      </c>
      <c r="G853" s="59" t="s">
        <v>3874</v>
      </c>
      <c r="H853" s="17" t="s">
        <v>2144</v>
      </c>
      <c r="I853" s="23">
        <v>223275</v>
      </c>
      <c r="J853" s="23">
        <v>2695401</v>
      </c>
      <c r="K853" s="33">
        <v>120.73657799999999</v>
      </c>
      <c r="L853" s="17">
        <v>24.364357999999999</v>
      </c>
      <c r="N853" t="str">
        <f>ROUND(表格3[[#This Row],[TWD97_X
]],0)&amp;ROUND(表格3[[#This Row],[TWD97_Y
]],0)</f>
        <v>2232752695401</v>
      </c>
    </row>
    <row r="854" spans="1:14" ht="16.2" customHeight="1">
      <c r="A854" s="54" t="s">
        <v>2090</v>
      </c>
      <c r="B854" s="54"/>
      <c r="C854" s="58" t="s">
        <v>824</v>
      </c>
      <c r="D854" s="58" t="s">
        <v>784</v>
      </c>
      <c r="E854" s="17" t="s">
        <v>826</v>
      </c>
      <c r="F854" s="26">
        <v>4</v>
      </c>
      <c r="G854" s="59" t="s">
        <v>3874</v>
      </c>
      <c r="H854" s="17" t="s">
        <v>2145</v>
      </c>
      <c r="I854" s="23">
        <v>223248</v>
      </c>
      <c r="J854" s="23">
        <v>2695180</v>
      </c>
      <c r="K854" s="33">
        <v>120.736316</v>
      </c>
      <c r="L854" s="17">
        <v>24.362362000000001</v>
      </c>
      <c r="N854" t="str">
        <f>ROUND(表格3[[#This Row],[TWD97_X
]],0)&amp;ROUND(表格3[[#This Row],[TWD97_Y
]],0)</f>
        <v>2232482695180</v>
      </c>
    </row>
    <row r="855" spans="1:14" ht="16.2" customHeight="1">
      <c r="A855" s="54" t="s">
        <v>2090</v>
      </c>
      <c r="B855" s="54"/>
      <c r="C855" s="58" t="s">
        <v>824</v>
      </c>
      <c r="D855" s="58" t="s">
        <v>784</v>
      </c>
      <c r="E855" s="17" t="s">
        <v>826</v>
      </c>
      <c r="F855" s="26">
        <v>5</v>
      </c>
      <c r="G855" s="59" t="s">
        <v>3874</v>
      </c>
      <c r="H855" s="60" t="s">
        <v>2146</v>
      </c>
      <c r="I855" s="23">
        <v>223214</v>
      </c>
      <c r="J855" s="23">
        <v>2694994</v>
      </c>
      <c r="K855" s="33">
        <v>120.735985</v>
      </c>
      <c r="L855" s="17">
        <v>24.360682000000001</v>
      </c>
      <c r="N855" t="str">
        <f>ROUND(表格3[[#This Row],[TWD97_X
]],0)&amp;ROUND(表格3[[#This Row],[TWD97_Y
]],0)</f>
        <v>2232142694994</v>
      </c>
    </row>
    <row r="856" spans="1:14" ht="16.2" customHeight="1">
      <c r="A856" s="54" t="s">
        <v>2090</v>
      </c>
      <c r="B856" s="54"/>
      <c r="C856" s="58" t="s">
        <v>824</v>
      </c>
      <c r="D856" s="58" t="s">
        <v>784</v>
      </c>
      <c r="E856" s="17" t="s">
        <v>826</v>
      </c>
      <c r="F856" s="26">
        <v>6</v>
      </c>
      <c r="G856" s="59" t="s">
        <v>3874</v>
      </c>
      <c r="H856" s="60" t="s">
        <v>2147</v>
      </c>
      <c r="I856" s="23">
        <v>223181</v>
      </c>
      <c r="J856" s="23">
        <v>2694796</v>
      </c>
      <c r="K856" s="33">
        <v>120.735663</v>
      </c>
      <c r="L856" s="17">
        <v>24.358892999999998</v>
      </c>
      <c r="N856" t="str">
        <f>ROUND(表格3[[#This Row],[TWD97_X
]],0)&amp;ROUND(表格3[[#This Row],[TWD97_Y
]],0)</f>
        <v>2231812694796</v>
      </c>
    </row>
    <row r="857" spans="1:14" ht="16.2" customHeight="1">
      <c r="A857" s="54" t="s">
        <v>2090</v>
      </c>
      <c r="B857" s="54"/>
      <c r="C857" s="17" t="s">
        <v>824</v>
      </c>
      <c r="D857" s="17" t="s">
        <v>784</v>
      </c>
      <c r="E857" s="17" t="s">
        <v>812</v>
      </c>
      <c r="F857" s="26">
        <v>1</v>
      </c>
      <c r="G857" s="21" t="s">
        <v>2148</v>
      </c>
      <c r="H857" s="60" t="s">
        <v>2149</v>
      </c>
      <c r="I857" s="23">
        <v>247468</v>
      </c>
      <c r="J857" s="23">
        <v>2706891</v>
      </c>
      <c r="K857" s="17">
        <v>120.975022</v>
      </c>
      <c r="L857" s="17">
        <v>24.468329000000001</v>
      </c>
      <c r="N857" t="str">
        <f>ROUND(表格3[[#This Row],[TWD97_X
]],0)&amp;ROUND(表格3[[#This Row],[TWD97_Y
]],0)</f>
        <v>2474682706891</v>
      </c>
    </row>
    <row r="858" spans="1:14" ht="16.2" customHeight="1">
      <c r="A858" s="54" t="s">
        <v>2090</v>
      </c>
      <c r="B858" s="54"/>
      <c r="C858" s="17" t="s">
        <v>824</v>
      </c>
      <c r="D858" s="17" t="s">
        <v>784</v>
      </c>
      <c r="E858" s="17" t="s">
        <v>812</v>
      </c>
      <c r="F858" s="26">
        <v>2</v>
      </c>
      <c r="G858" s="21" t="s">
        <v>2148</v>
      </c>
      <c r="H858" s="60" t="s">
        <v>2150</v>
      </c>
      <c r="I858" s="23">
        <v>247586</v>
      </c>
      <c r="J858" s="23">
        <v>2707065</v>
      </c>
      <c r="K858" s="17">
        <v>120.976186</v>
      </c>
      <c r="L858" s="17">
        <v>24.469899999999999</v>
      </c>
      <c r="N858" t="str">
        <f>ROUND(表格3[[#This Row],[TWD97_X
]],0)&amp;ROUND(表格3[[#This Row],[TWD97_Y
]],0)</f>
        <v>2475862707065</v>
      </c>
    </row>
    <row r="859" spans="1:14" ht="16.2" customHeight="1">
      <c r="A859" s="54" t="s">
        <v>2090</v>
      </c>
      <c r="B859" s="54"/>
      <c r="C859" s="17" t="s">
        <v>824</v>
      </c>
      <c r="D859" s="17" t="s">
        <v>784</v>
      </c>
      <c r="E859" s="17" t="s">
        <v>812</v>
      </c>
      <c r="F859" s="26">
        <v>3</v>
      </c>
      <c r="G859" s="21" t="s">
        <v>2148</v>
      </c>
      <c r="H859" s="17" t="s">
        <v>2151</v>
      </c>
      <c r="I859" s="23">
        <v>247749</v>
      </c>
      <c r="J859" s="23">
        <v>2707188</v>
      </c>
      <c r="K859" s="17">
        <v>120.977794</v>
      </c>
      <c r="L859" s="17">
        <v>24.471011000000001</v>
      </c>
      <c r="N859" t="str">
        <f>ROUND(表格3[[#This Row],[TWD97_X
]],0)&amp;ROUND(表格3[[#This Row],[TWD97_Y
]],0)</f>
        <v>2477492707188</v>
      </c>
    </row>
    <row r="860" spans="1:14" ht="16.2" customHeight="1">
      <c r="A860" s="54" t="s">
        <v>2090</v>
      </c>
      <c r="B860" s="54"/>
      <c r="C860" s="17" t="s">
        <v>824</v>
      </c>
      <c r="D860" s="17" t="s">
        <v>784</v>
      </c>
      <c r="E860" s="17" t="s">
        <v>812</v>
      </c>
      <c r="F860" s="26">
        <v>4</v>
      </c>
      <c r="G860" s="21" t="s">
        <v>2148</v>
      </c>
      <c r="H860" s="17" t="s">
        <v>2152</v>
      </c>
      <c r="I860" s="23">
        <v>247954</v>
      </c>
      <c r="J860" s="23">
        <v>2707192</v>
      </c>
      <c r="K860" s="17">
        <v>120.979816</v>
      </c>
      <c r="L860" s="17">
        <v>24.471046999999999</v>
      </c>
      <c r="N860" t="str">
        <f>ROUND(表格3[[#This Row],[TWD97_X
]],0)&amp;ROUND(表格3[[#This Row],[TWD97_Y
]],0)</f>
        <v>2479542707192</v>
      </c>
    </row>
    <row r="861" spans="1:14" ht="16.2" customHeight="1">
      <c r="A861" s="54" t="s">
        <v>2090</v>
      </c>
      <c r="B861" s="54"/>
      <c r="C861" s="17" t="s">
        <v>824</v>
      </c>
      <c r="D861" s="17" t="s">
        <v>784</v>
      </c>
      <c r="E861" s="17" t="s">
        <v>812</v>
      </c>
      <c r="F861" s="26">
        <v>5</v>
      </c>
      <c r="G861" s="21" t="s">
        <v>2148</v>
      </c>
      <c r="H861" s="17" t="s">
        <v>2153</v>
      </c>
      <c r="I861" s="23">
        <v>248149</v>
      </c>
      <c r="J861" s="23">
        <v>2707132</v>
      </c>
      <c r="K861" s="17">
        <v>120.98174</v>
      </c>
      <c r="L861" s="17">
        <v>24.470506</v>
      </c>
      <c r="N861" t="str">
        <f>ROUND(表格3[[#This Row],[TWD97_X
]],0)&amp;ROUND(表格3[[#This Row],[TWD97_Y
]],0)</f>
        <v>2481492707132</v>
      </c>
    </row>
    <row r="862" spans="1:14" ht="16.2" customHeight="1">
      <c r="A862" s="54" t="s">
        <v>2090</v>
      </c>
      <c r="B862" s="54"/>
      <c r="C862" s="17" t="s">
        <v>824</v>
      </c>
      <c r="D862" s="17" t="s">
        <v>784</v>
      </c>
      <c r="E862" s="17" t="s">
        <v>812</v>
      </c>
      <c r="F862" s="26">
        <v>6</v>
      </c>
      <c r="G862" s="21" t="s">
        <v>2148</v>
      </c>
      <c r="H862" s="17" t="s">
        <v>2154</v>
      </c>
      <c r="I862" s="23">
        <v>248895</v>
      </c>
      <c r="J862" s="23">
        <v>2707323</v>
      </c>
      <c r="K862" s="17">
        <v>120.989099</v>
      </c>
      <c r="L862" s="17">
        <v>24.472231000000001</v>
      </c>
      <c r="N862" t="str">
        <f>ROUND(表格3[[#This Row],[TWD97_X
]],0)&amp;ROUND(表格3[[#This Row],[TWD97_Y
]],0)</f>
        <v>2488952707323</v>
      </c>
    </row>
    <row r="863" spans="1:14" ht="16.2" customHeight="1">
      <c r="A863" s="54" t="s">
        <v>2090</v>
      </c>
      <c r="B863" s="54"/>
      <c r="C863" s="17" t="s">
        <v>824</v>
      </c>
      <c r="D863" s="17" t="s">
        <v>784</v>
      </c>
      <c r="E863" s="17" t="s">
        <v>817</v>
      </c>
      <c r="F863" s="26">
        <v>1</v>
      </c>
      <c r="G863" s="21" t="s">
        <v>816</v>
      </c>
      <c r="H863" s="17" t="s">
        <v>2155</v>
      </c>
      <c r="I863" s="23">
        <v>240449</v>
      </c>
      <c r="J863" s="23">
        <v>2714824</v>
      </c>
      <c r="K863" s="17">
        <v>120.905727</v>
      </c>
      <c r="L863" s="17">
        <v>24.539928</v>
      </c>
      <c r="N863" t="str">
        <f>ROUND(表格3[[#This Row],[TWD97_X
]],0)&amp;ROUND(表格3[[#This Row],[TWD97_Y
]],0)</f>
        <v>2404492714824</v>
      </c>
    </row>
    <row r="864" spans="1:14" ht="16.2" customHeight="1">
      <c r="A864" s="54" t="s">
        <v>2090</v>
      </c>
      <c r="B864" s="54"/>
      <c r="C864" s="17" t="s">
        <v>824</v>
      </c>
      <c r="D864" s="17" t="s">
        <v>784</v>
      </c>
      <c r="E864" s="17" t="s">
        <v>817</v>
      </c>
      <c r="F864" s="26">
        <v>2</v>
      </c>
      <c r="G864" s="21" t="s">
        <v>816</v>
      </c>
      <c r="H864" s="17" t="s">
        <v>2156</v>
      </c>
      <c r="I864" s="23">
        <v>240326</v>
      </c>
      <c r="J864" s="23">
        <v>2715010</v>
      </c>
      <c r="K864" s="17">
        <v>120.904512</v>
      </c>
      <c r="L864" s="17">
        <v>24.541606999999999</v>
      </c>
      <c r="N864" t="str">
        <f>ROUND(表格3[[#This Row],[TWD97_X
]],0)&amp;ROUND(表格3[[#This Row],[TWD97_Y
]],0)</f>
        <v>2403262715010</v>
      </c>
    </row>
    <row r="865" spans="1:14" ht="16.2" customHeight="1">
      <c r="A865" s="54" t="s">
        <v>2090</v>
      </c>
      <c r="B865" s="54"/>
      <c r="C865" s="17" t="s">
        <v>824</v>
      </c>
      <c r="D865" s="17" t="s">
        <v>784</v>
      </c>
      <c r="E865" s="17" t="s">
        <v>817</v>
      </c>
      <c r="F865" s="26">
        <v>3</v>
      </c>
      <c r="G865" s="21" t="s">
        <v>816</v>
      </c>
      <c r="H865" s="17" t="s">
        <v>2157</v>
      </c>
      <c r="I865" s="23">
        <v>240286</v>
      </c>
      <c r="J865" s="23">
        <v>2715228</v>
      </c>
      <c r="K865" s="17">
        <v>120.904116</v>
      </c>
      <c r="L865" s="17">
        <v>24.543575000000001</v>
      </c>
      <c r="N865" t="str">
        <f>ROUND(表格3[[#This Row],[TWD97_X
]],0)&amp;ROUND(表格3[[#This Row],[TWD97_Y
]],0)</f>
        <v>2402862715228</v>
      </c>
    </row>
    <row r="866" spans="1:14" ht="16.2" customHeight="1">
      <c r="A866" s="54" t="s">
        <v>2090</v>
      </c>
      <c r="B866" s="54"/>
      <c r="C866" s="17" t="s">
        <v>824</v>
      </c>
      <c r="D866" s="17" t="s">
        <v>784</v>
      </c>
      <c r="E866" s="17" t="s">
        <v>817</v>
      </c>
      <c r="F866" s="26">
        <v>4</v>
      </c>
      <c r="G866" s="21" t="s">
        <v>816</v>
      </c>
      <c r="H866" s="17" t="s">
        <v>2158</v>
      </c>
      <c r="I866" s="23">
        <v>240378</v>
      </c>
      <c r="J866" s="23">
        <v>2715429</v>
      </c>
      <c r="K866" s="17">
        <v>120.905023</v>
      </c>
      <c r="L866" s="17">
        <v>24.545390000000001</v>
      </c>
      <c r="N866" t="str">
        <f>ROUND(表格3[[#This Row],[TWD97_X
]],0)&amp;ROUND(表格3[[#This Row],[TWD97_Y
]],0)</f>
        <v>2403782715429</v>
      </c>
    </row>
    <row r="867" spans="1:14" ht="16.2" customHeight="1">
      <c r="A867" s="54" t="s">
        <v>2090</v>
      </c>
      <c r="B867" s="54"/>
      <c r="C867" s="17" t="s">
        <v>824</v>
      </c>
      <c r="D867" s="17" t="s">
        <v>784</v>
      </c>
      <c r="E867" s="17" t="s">
        <v>817</v>
      </c>
      <c r="F867" s="26">
        <v>5</v>
      </c>
      <c r="G867" s="21" t="s">
        <v>816</v>
      </c>
      <c r="H867" s="17" t="s">
        <v>2159</v>
      </c>
      <c r="I867" s="23">
        <v>240515</v>
      </c>
      <c r="J867" s="23">
        <v>2715602</v>
      </c>
      <c r="K867" s="17">
        <v>120.906374</v>
      </c>
      <c r="L867" s="17">
        <v>24.546952999999998</v>
      </c>
      <c r="N867" t="str">
        <f>ROUND(表格3[[#This Row],[TWD97_X
]],0)&amp;ROUND(表格3[[#This Row],[TWD97_Y
]],0)</f>
        <v>2405152715602</v>
      </c>
    </row>
    <row r="868" spans="1:14" ht="16.2" customHeight="1">
      <c r="A868" s="54" t="s">
        <v>2090</v>
      </c>
      <c r="B868" s="54"/>
      <c r="C868" s="17" t="s">
        <v>824</v>
      </c>
      <c r="D868" s="17" t="s">
        <v>784</v>
      </c>
      <c r="E868" s="17" t="s">
        <v>817</v>
      </c>
      <c r="F868" s="26">
        <v>6</v>
      </c>
      <c r="G868" s="21" t="s">
        <v>816</v>
      </c>
      <c r="H868" s="17" t="s">
        <v>2160</v>
      </c>
      <c r="I868" s="23">
        <v>240735</v>
      </c>
      <c r="J868" s="23">
        <v>2715604</v>
      </c>
      <c r="K868" s="17">
        <v>120.908545</v>
      </c>
      <c r="L868" s="17">
        <v>24.546972</v>
      </c>
      <c r="N868" t="str">
        <f>ROUND(表格3[[#This Row],[TWD97_X
]],0)&amp;ROUND(表格3[[#This Row],[TWD97_Y
]],0)</f>
        <v>2407352715604</v>
      </c>
    </row>
    <row r="869" spans="1:14" ht="16.2" customHeight="1">
      <c r="A869" s="54" t="s">
        <v>2090</v>
      </c>
      <c r="B869" s="54"/>
      <c r="C869" s="17" t="s">
        <v>824</v>
      </c>
      <c r="D869" s="17" t="s">
        <v>784</v>
      </c>
      <c r="E869" s="17" t="s">
        <v>822</v>
      </c>
      <c r="F869" s="26">
        <v>1</v>
      </c>
      <c r="G869" s="21" t="s">
        <v>821</v>
      </c>
      <c r="H869" s="17" t="s">
        <v>2161</v>
      </c>
      <c r="I869" s="23">
        <v>248510</v>
      </c>
      <c r="J869" s="23">
        <v>2719162</v>
      </c>
      <c r="K869" s="17">
        <v>120.985288</v>
      </c>
      <c r="L869" s="17">
        <v>24.579124</v>
      </c>
      <c r="N869" t="str">
        <f>ROUND(表格3[[#This Row],[TWD97_X
]],0)&amp;ROUND(表格3[[#This Row],[TWD97_Y
]],0)</f>
        <v>2485102719162</v>
      </c>
    </row>
    <row r="870" spans="1:14" ht="16.2" customHeight="1">
      <c r="A870" s="54" t="s">
        <v>2090</v>
      </c>
      <c r="B870" s="54"/>
      <c r="C870" s="17" t="s">
        <v>824</v>
      </c>
      <c r="D870" s="17" t="s">
        <v>784</v>
      </c>
      <c r="E870" s="17" t="s">
        <v>822</v>
      </c>
      <c r="F870" s="26">
        <v>2</v>
      </c>
      <c r="G870" s="21" t="s">
        <v>821</v>
      </c>
      <c r="H870" s="17" t="s">
        <v>2162</v>
      </c>
      <c r="I870" s="23">
        <v>248657</v>
      </c>
      <c r="J870" s="23">
        <v>2718890</v>
      </c>
      <c r="K870" s="17">
        <v>120.98674</v>
      </c>
      <c r="L870" s="17">
        <v>24.576668999999999</v>
      </c>
      <c r="N870" t="str">
        <f>ROUND(表格3[[#This Row],[TWD97_X
]],0)&amp;ROUND(表格3[[#This Row],[TWD97_Y
]],0)</f>
        <v>2486572718890</v>
      </c>
    </row>
    <row r="871" spans="1:14" ht="16.2" customHeight="1">
      <c r="A871" s="54" t="s">
        <v>2090</v>
      </c>
      <c r="B871" s="54"/>
      <c r="C871" s="17" t="s">
        <v>824</v>
      </c>
      <c r="D871" s="17" t="s">
        <v>784</v>
      </c>
      <c r="E871" s="17" t="s">
        <v>822</v>
      </c>
      <c r="F871" s="26">
        <v>3</v>
      </c>
      <c r="G871" s="21" t="s">
        <v>821</v>
      </c>
      <c r="H871" s="17" t="s">
        <v>2163</v>
      </c>
      <c r="I871" s="23">
        <v>248926</v>
      </c>
      <c r="J871" s="23">
        <v>2719410</v>
      </c>
      <c r="K871" s="17">
        <v>120.989396</v>
      </c>
      <c r="L871" s="17">
        <v>24.581364000000001</v>
      </c>
      <c r="N871" t="str">
        <f>ROUND(表格3[[#This Row],[TWD97_X
]],0)&amp;ROUND(表格3[[#This Row],[TWD97_Y
]],0)</f>
        <v>2489262719410</v>
      </c>
    </row>
    <row r="872" spans="1:14" ht="16.2" customHeight="1">
      <c r="A872" s="54" t="s">
        <v>2090</v>
      </c>
      <c r="B872" s="54"/>
      <c r="C872" s="17" t="s">
        <v>824</v>
      </c>
      <c r="D872" s="17" t="s">
        <v>784</v>
      </c>
      <c r="E872" s="17" t="s">
        <v>822</v>
      </c>
      <c r="F872" s="26">
        <v>4</v>
      </c>
      <c r="G872" s="21" t="s">
        <v>821</v>
      </c>
      <c r="H872" s="17" t="s">
        <v>2164</v>
      </c>
      <c r="I872" s="23">
        <v>249233</v>
      </c>
      <c r="J872" s="23">
        <v>2719249</v>
      </c>
      <c r="K872" s="17">
        <v>120.99242700000001</v>
      </c>
      <c r="L872" s="17">
        <v>24.579910000000002</v>
      </c>
      <c r="N872" t="str">
        <f>ROUND(表格3[[#This Row],[TWD97_X
]],0)&amp;ROUND(表格3[[#This Row],[TWD97_Y
]],0)</f>
        <v>2492332719249</v>
      </c>
    </row>
    <row r="873" spans="1:14" ht="16.2" customHeight="1">
      <c r="A873" s="54" t="s">
        <v>2090</v>
      </c>
      <c r="B873" s="54"/>
      <c r="C873" s="17" t="s">
        <v>824</v>
      </c>
      <c r="D873" s="17" t="s">
        <v>784</v>
      </c>
      <c r="E873" s="17" t="s">
        <v>822</v>
      </c>
      <c r="F873" s="26">
        <v>5</v>
      </c>
      <c r="G873" s="21" t="s">
        <v>821</v>
      </c>
      <c r="H873" s="17" t="s">
        <v>2165</v>
      </c>
      <c r="I873" s="23">
        <v>248927</v>
      </c>
      <c r="J873" s="23">
        <v>2718933</v>
      </c>
      <c r="K873" s="17">
        <v>120.989406</v>
      </c>
      <c r="L873" s="17">
        <v>24.577057</v>
      </c>
      <c r="N873" t="str">
        <f>ROUND(表格3[[#This Row],[TWD97_X
]],0)&amp;ROUND(表格3[[#This Row],[TWD97_Y
]],0)</f>
        <v>2489272718933</v>
      </c>
    </row>
    <row r="874" spans="1:14" ht="16.2" customHeight="1">
      <c r="A874" s="54" t="s">
        <v>2090</v>
      </c>
      <c r="B874" s="54"/>
      <c r="C874" s="17" t="s">
        <v>824</v>
      </c>
      <c r="D874" s="17" t="s">
        <v>784</v>
      </c>
      <c r="E874" s="17" t="s">
        <v>822</v>
      </c>
      <c r="F874" s="26">
        <v>6</v>
      </c>
      <c r="G874" s="21" t="s">
        <v>821</v>
      </c>
      <c r="H874" s="17" t="s">
        <v>2166</v>
      </c>
      <c r="I874" s="23">
        <v>248598</v>
      </c>
      <c r="J874" s="23">
        <v>2718525</v>
      </c>
      <c r="K874" s="17">
        <v>120.986158</v>
      </c>
      <c r="L874" s="17">
        <v>24.573373</v>
      </c>
      <c r="N874" t="str">
        <f>ROUND(表格3[[#This Row],[TWD97_X
]],0)&amp;ROUND(表格3[[#This Row],[TWD97_Y
]],0)</f>
        <v>2485982718525</v>
      </c>
    </row>
    <row r="875" spans="1:14" ht="16.2" customHeight="1">
      <c r="A875" s="54" t="s">
        <v>2090</v>
      </c>
      <c r="B875" s="54"/>
      <c r="C875" s="17" t="s">
        <v>824</v>
      </c>
      <c r="D875" s="17" t="s">
        <v>784</v>
      </c>
      <c r="E875" s="17" t="s">
        <v>2167</v>
      </c>
      <c r="F875" s="26">
        <v>1</v>
      </c>
      <c r="G875" s="17" t="s">
        <v>3875</v>
      </c>
      <c r="H875" s="17" t="s">
        <v>3876</v>
      </c>
      <c r="I875" s="23">
        <v>248662</v>
      </c>
      <c r="J875" s="23">
        <v>2699765</v>
      </c>
      <c r="K875" s="17">
        <v>120.986808</v>
      </c>
      <c r="L875" s="17">
        <v>24.403988999999999</v>
      </c>
      <c r="N875" t="str">
        <f>ROUND(表格3[[#This Row],[TWD97_X
]],0)&amp;ROUND(表格3[[#This Row],[TWD97_Y
]],0)</f>
        <v>2486622699765</v>
      </c>
    </row>
    <row r="876" spans="1:14" ht="16.2" customHeight="1">
      <c r="A876" s="54" t="s">
        <v>2090</v>
      </c>
      <c r="B876" s="54"/>
      <c r="C876" s="17" t="s">
        <v>824</v>
      </c>
      <c r="D876" s="17" t="s">
        <v>784</v>
      </c>
      <c r="E876" s="17" t="s">
        <v>2167</v>
      </c>
      <c r="F876" s="26">
        <v>2</v>
      </c>
      <c r="G876" s="17" t="s">
        <v>3875</v>
      </c>
      <c r="H876" s="17" t="s">
        <v>3877</v>
      </c>
      <c r="I876" s="23">
        <v>248506</v>
      </c>
      <c r="J876" s="23">
        <v>2699965</v>
      </c>
      <c r="K876" s="17">
        <v>120.985269</v>
      </c>
      <c r="L876" s="17">
        <v>24.405795000000001</v>
      </c>
      <c r="N876" t="str">
        <f>ROUND(表格3[[#This Row],[TWD97_X
]],0)&amp;ROUND(表格3[[#This Row],[TWD97_Y
]],0)</f>
        <v>2485062699965</v>
      </c>
    </row>
    <row r="877" spans="1:14" ht="16.2" customHeight="1">
      <c r="A877" s="54" t="s">
        <v>2090</v>
      </c>
      <c r="B877" s="54"/>
      <c r="C877" s="17" t="s">
        <v>824</v>
      </c>
      <c r="D877" s="17" t="s">
        <v>784</v>
      </c>
      <c r="E877" s="17" t="s">
        <v>2167</v>
      </c>
      <c r="F877" s="26">
        <v>3</v>
      </c>
      <c r="G877" s="17" t="s">
        <v>3875</v>
      </c>
      <c r="H877" s="17" t="s">
        <v>3878</v>
      </c>
      <c r="I877" s="23">
        <v>248389</v>
      </c>
      <c r="J877" s="23">
        <v>2699762</v>
      </c>
      <c r="K877" s="17">
        <v>120.984116</v>
      </c>
      <c r="L877" s="17">
        <v>24.403962</v>
      </c>
      <c r="N877" t="str">
        <f>ROUND(表格3[[#This Row],[TWD97_X
]],0)&amp;ROUND(表格3[[#This Row],[TWD97_Y
]],0)</f>
        <v>2483892699762</v>
      </c>
    </row>
    <row r="878" spans="1:14" ht="16.2" customHeight="1">
      <c r="A878" s="54" t="s">
        <v>2090</v>
      </c>
      <c r="B878" s="39"/>
      <c r="C878" s="39" t="s">
        <v>824</v>
      </c>
      <c r="D878" s="39" t="s">
        <v>784</v>
      </c>
      <c r="E878" s="39" t="s">
        <v>2167</v>
      </c>
      <c r="F878" s="39">
        <v>4</v>
      </c>
      <c r="G878" s="39" t="s">
        <v>3875</v>
      </c>
      <c r="H878" s="39" t="s">
        <v>3879</v>
      </c>
      <c r="I878" s="39">
        <v>248497</v>
      </c>
      <c r="J878" s="23">
        <v>2699492</v>
      </c>
      <c r="K878" s="17">
        <v>120.985181</v>
      </c>
      <c r="L878" s="17">
        <v>24.401523999999998</v>
      </c>
      <c r="N878" t="str">
        <f>ROUND(表格3[[#This Row],[TWD97_X
]],0)&amp;ROUND(表格3[[#This Row],[TWD97_Y
]],0)</f>
        <v>2484972699492</v>
      </c>
    </row>
    <row r="879" spans="1:14" ht="16.2" customHeight="1">
      <c r="A879" s="54" t="s">
        <v>2090</v>
      </c>
      <c r="B879" s="39"/>
      <c r="C879" s="39" t="s">
        <v>824</v>
      </c>
      <c r="D879" s="39" t="s">
        <v>784</v>
      </c>
      <c r="E879" s="39" t="s">
        <v>2167</v>
      </c>
      <c r="F879" s="39">
        <v>5</v>
      </c>
      <c r="G879" s="39" t="s">
        <v>3875</v>
      </c>
      <c r="H879" s="39" t="s">
        <v>3880</v>
      </c>
      <c r="I879" s="39">
        <v>248928</v>
      </c>
      <c r="J879" s="23">
        <v>2699371</v>
      </c>
      <c r="K879" s="17">
        <v>120.989431</v>
      </c>
      <c r="L879" s="17">
        <v>24.400431999999999</v>
      </c>
      <c r="N879" t="str">
        <f>ROUND(表格3[[#This Row],[TWD97_X
]],0)&amp;ROUND(表格3[[#This Row],[TWD97_Y
]],0)</f>
        <v>2489282699371</v>
      </c>
    </row>
    <row r="880" spans="1:14" ht="16.2" customHeight="1">
      <c r="A880" s="54" t="s">
        <v>2090</v>
      </c>
      <c r="B880" s="39"/>
      <c r="C880" s="39" t="s">
        <v>824</v>
      </c>
      <c r="D880" s="39" t="s">
        <v>784</v>
      </c>
      <c r="E880" s="39" t="s">
        <v>2167</v>
      </c>
      <c r="F880" s="39">
        <v>6</v>
      </c>
      <c r="G880" s="39" t="s">
        <v>3875</v>
      </c>
      <c r="H880" s="39" t="s">
        <v>3881</v>
      </c>
      <c r="I880" s="39">
        <v>248538</v>
      </c>
      <c r="J880" s="23">
        <v>2699291</v>
      </c>
      <c r="K880" s="17">
        <v>120.985585</v>
      </c>
      <c r="L880" s="17">
        <v>24.399709000000001</v>
      </c>
      <c r="N880" t="str">
        <f>ROUND(表格3[[#This Row],[TWD97_X
]],0)&amp;ROUND(表格3[[#This Row],[TWD97_Y
]],0)</f>
        <v>2485382699291</v>
      </c>
    </row>
    <row r="881" spans="1:14" ht="16.2" customHeight="1">
      <c r="A881" s="54" t="s">
        <v>2090</v>
      </c>
      <c r="B881" s="39"/>
      <c r="C881" s="39" t="s">
        <v>824</v>
      </c>
      <c r="D881" s="39" t="s">
        <v>849</v>
      </c>
      <c r="E881" s="39" t="s">
        <v>851</v>
      </c>
      <c r="F881" s="39">
        <v>1</v>
      </c>
      <c r="G881" s="39" t="s">
        <v>850</v>
      </c>
      <c r="H881" s="39" t="s">
        <v>3882</v>
      </c>
      <c r="I881" s="39">
        <v>260905</v>
      </c>
      <c r="J881" s="23">
        <v>2717793</v>
      </c>
      <c r="K881" s="61">
        <v>121.10766</v>
      </c>
      <c r="L881" s="29">
        <v>24.566725999999999</v>
      </c>
      <c r="N881" t="str">
        <f>ROUND(表格3[[#This Row],[TWD97_X
]],0)&amp;ROUND(表格3[[#This Row],[TWD97_Y
]],0)</f>
        <v>2609052717793</v>
      </c>
    </row>
    <row r="882" spans="1:14" ht="16.2" customHeight="1">
      <c r="A882" s="54" t="s">
        <v>2090</v>
      </c>
      <c r="B882" s="39"/>
      <c r="C882" s="39" t="s">
        <v>824</v>
      </c>
      <c r="D882" s="39" t="s">
        <v>849</v>
      </c>
      <c r="E882" s="39" t="s">
        <v>851</v>
      </c>
      <c r="F882" s="39">
        <v>2</v>
      </c>
      <c r="G882" s="39" t="s">
        <v>850</v>
      </c>
      <c r="H882" s="39" t="s">
        <v>2168</v>
      </c>
      <c r="I882" s="39">
        <v>260822</v>
      </c>
      <c r="J882" s="23">
        <v>2717638</v>
      </c>
      <c r="K882" s="61">
        <v>121.10683899999999</v>
      </c>
      <c r="L882" s="29">
        <v>24.565327</v>
      </c>
      <c r="N882" t="str">
        <f>ROUND(表格3[[#This Row],[TWD97_X
]],0)&amp;ROUND(表格3[[#This Row],[TWD97_Y
]],0)</f>
        <v>2608222717638</v>
      </c>
    </row>
    <row r="883" spans="1:14" ht="16.2" customHeight="1">
      <c r="A883" s="54" t="s">
        <v>2090</v>
      </c>
      <c r="B883" s="39"/>
      <c r="C883" s="39" t="s">
        <v>824</v>
      </c>
      <c r="D883" s="39" t="s">
        <v>849</v>
      </c>
      <c r="E883" s="39" t="s">
        <v>851</v>
      </c>
      <c r="F883" s="39">
        <v>3</v>
      </c>
      <c r="G883" s="39" t="s">
        <v>850</v>
      </c>
      <c r="H883" s="39" t="s">
        <v>2169</v>
      </c>
      <c r="I883" s="39">
        <v>261006</v>
      </c>
      <c r="J883" s="23">
        <v>2717633</v>
      </c>
      <c r="K883" s="61">
        <v>121.108656</v>
      </c>
      <c r="L883" s="29">
        <v>24.565280999999999</v>
      </c>
      <c r="N883" t="str">
        <f>ROUND(表格3[[#This Row],[TWD97_X
]],0)&amp;ROUND(表格3[[#This Row],[TWD97_Y
]],0)</f>
        <v>2610062717633</v>
      </c>
    </row>
    <row r="884" spans="1:14" ht="16.2" customHeight="1">
      <c r="A884" s="54" t="s">
        <v>2090</v>
      </c>
      <c r="B884" s="39"/>
      <c r="C884" s="39" t="s">
        <v>824</v>
      </c>
      <c r="D884" s="39" t="s">
        <v>849</v>
      </c>
      <c r="E884" s="39" t="s">
        <v>851</v>
      </c>
      <c r="F884" s="39">
        <v>4</v>
      </c>
      <c r="G884" s="39" t="s">
        <v>850</v>
      </c>
      <c r="H884" s="39" t="s">
        <v>2170</v>
      </c>
      <c r="I884" s="39">
        <v>261192</v>
      </c>
      <c r="J884" s="23">
        <v>2717653</v>
      </c>
      <c r="K884" s="61">
        <v>121.11049199999999</v>
      </c>
      <c r="L884" s="29">
        <v>24.565460000000002</v>
      </c>
      <c r="N884" t="str">
        <f>ROUND(表格3[[#This Row],[TWD97_X
]],0)&amp;ROUND(表格3[[#This Row],[TWD97_Y
]],0)</f>
        <v>2611922717653</v>
      </c>
    </row>
    <row r="885" spans="1:14" ht="16.2" customHeight="1">
      <c r="A885" s="54" t="s">
        <v>2090</v>
      </c>
      <c r="B885" s="39"/>
      <c r="C885" s="39" t="s">
        <v>824</v>
      </c>
      <c r="D885" s="39" t="s">
        <v>849</v>
      </c>
      <c r="E885" s="39" t="s">
        <v>851</v>
      </c>
      <c r="F885" s="39">
        <v>5</v>
      </c>
      <c r="G885" s="39" t="s">
        <v>850</v>
      </c>
      <c r="H885" s="39" t="s">
        <v>2171</v>
      </c>
      <c r="I885" s="39">
        <v>261333</v>
      </c>
      <c r="J885" s="23">
        <v>2717698</v>
      </c>
      <c r="K885" s="61">
        <v>121.111885</v>
      </c>
      <c r="L885" s="29">
        <v>24.565864999999999</v>
      </c>
      <c r="N885" t="str">
        <f>ROUND(表格3[[#This Row],[TWD97_X
]],0)&amp;ROUND(表格3[[#This Row],[TWD97_Y
]],0)</f>
        <v>2613332717698</v>
      </c>
    </row>
    <row r="886" spans="1:14" ht="16.2" customHeight="1">
      <c r="A886" s="54" t="s">
        <v>2090</v>
      </c>
      <c r="B886" s="39"/>
      <c r="C886" s="39" t="s">
        <v>824</v>
      </c>
      <c r="D886" s="39" t="s">
        <v>849</v>
      </c>
      <c r="E886" s="39" t="s">
        <v>851</v>
      </c>
      <c r="F886" s="39">
        <v>6</v>
      </c>
      <c r="G886" s="39" t="s">
        <v>850</v>
      </c>
      <c r="H886" s="39" t="s">
        <v>2172</v>
      </c>
      <c r="I886" s="39">
        <v>261472</v>
      </c>
      <c r="J886" s="23">
        <v>2717664</v>
      </c>
      <c r="K886" s="61">
        <v>121.113257</v>
      </c>
      <c r="L886" s="29">
        <v>24.565556999999998</v>
      </c>
      <c r="N886" t="str">
        <f>ROUND(表格3[[#This Row],[TWD97_X
]],0)&amp;ROUND(表格3[[#This Row],[TWD97_Y
]],0)</f>
        <v>2614722717664</v>
      </c>
    </row>
    <row r="887" spans="1:14" ht="16.2" customHeight="1">
      <c r="A887" s="54" t="s">
        <v>2090</v>
      </c>
      <c r="B887" s="39"/>
      <c r="C887" s="39" t="s">
        <v>824</v>
      </c>
      <c r="D887" s="39" t="s">
        <v>849</v>
      </c>
      <c r="E887" s="39" t="s">
        <v>855</v>
      </c>
      <c r="F887" s="39">
        <v>1</v>
      </c>
      <c r="G887" s="39" t="s">
        <v>3883</v>
      </c>
      <c r="H887" s="39" t="s">
        <v>2173</v>
      </c>
      <c r="I887" s="23">
        <v>276656.426385</v>
      </c>
      <c r="J887" s="23">
        <v>2737560.554025</v>
      </c>
      <c r="K887" s="33">
        <v>121.263536</v>
      </c>
      <c r="L887" s="17">
        <v>24.745010000000001</v>
      </c>
      <c r="N887" t="str">
        <f>ROUND(表格3[[#This Row],[TWD97_X
]],0)&amp;ROUND(表格3[[#This Row],[TWD97_Y
]],0)</f>
        <v>2766562737561</v>
      </c>
    </row>
    <row r="888" spans="1:14" ht="16.2" customHeight="1">
      <c r="A888" s="54" t="s">
        <v>2090</v>
      </c>
      <c r="B888" s="39"/>
      <c r="C888" s="39" t="s">
        <v>824</v>
      </c>
      <c r="D888" s="39" t="s">
        <v>849</v>
      </c>
      <c r="E888" s="39" t="s">
        <v>855</v>
      </c>
      <c r="F888" s="39">
        <v>2</v>
      </c>
      <c r="G888" s="39" t="s">
        <v>3883</v>
      </c>
      <c r="H888" s="39" t="s">
        <v>2174</v>
      </c>
      <c r="I888" s="23">
        <v>276842.15435999999</v>
      </c>
      <c r="J888" s="23">
        <v>2737759.1718879999</v>
      </c>
      <c r="K888" s="33">
        <v>121.265378</v>
      </c>
      <c r="L888" s="17">
        <v>24.7468</v>
      </c>
      <c r="N888" t="str">
        <f>ROUND(表格3[[#This Row],[TWD97_X
]],0)&amp;ROUND(表格3[[#This Row],[TWD97_Y
]],0)</f>
        <v>2768422737759</v>
      </c>
    </row>
    <row r="889" spans="1:14" ht="16.2" customHeight="1">
      <c r="A889" s="54" t="s">
        <v>2090</v>
      </c>
      <c r="B889" s="39"/>
      <c r="C889" s="39" t="s">
        <v>824</v>
      </c>
      <c r="D889" s="39" t="s">
        <v>849</v>
      </c>
      <c r="E889" s="39" t="s">
        <v>855</v>
      </c>
      <c r="F889" s="39">
        <v>3</v>
      </c>
      <c r="G889" s="39" t="s">
        <v>3883</v>
      </c>
      <c r="H889" s="17" t="s">
        <v>2175</v>
      </c>
      <c r="I889" s="23">
        <v>277082.835571</v>
      </c>
      <c r="J889" s="23">
        <v>2737784.0076779998</v>
      </c>
      <c r="K889" s="33">
        <v>121.267762</v>
      </c>
      <c r="L889" s="17">
        <v>24.747019999999999</v>
      </c>
      <c r="N889" t="str">
        <f>ROUND(表格3[[#This Row],[TWD97_X
]],0)&amp;ROUND(表格3[[#This Row],[TWD97_Y
]],0)</f>
        <v>2770832737784</v>
      </c>
    </row>
    <row r="890" spans="1:14" ht="16.2" customHeight="1">
      <c r="A890" s="54" t="s">
        <v>2090</v>
      </c>
      <c r="B890" s="39"/>
      <c r="C890" s="39" t="s">
        <v>824</v>
      </c>
      <c r="D890" s="39" t="s">
        <v>849</v>
      </c>
      <c r="E890" s="39" t="s">
        <v>855</v>
      </c>
      <c r="F890" s="39">
        <v>4</v>
      </c>
      <c r="G890" s="39" t="s">
        <v>3883</v>
      </c>
      <c r="H890" s="17" t="s">
        <v>2176</v>
      </c>
      <c r="I890" s="23">
        <v>277210.02534699999</v>
      </c>
      <c r="J890" s="23">
        <v>2737913.845456</v>
      </c>
      <c r="K890" s="33">
        <v>121.26902</v>
      </c>
      <c r="L890" s="17">
        <v>24.748190000000001</v>
      </c>
      <c r="N890" t="str">
        <f>ROUND(表格3[[#This Row],[TWD97_X
]],0)&amp;ROUND(表格3[[#This Row],[TWD97_Y
]],0)</f>
        <v>2772102737914</v>
      </c>
    </row>
    <row r="891" spans="1:14" ht="16.2" customHeight="1">
      <c r="A891" s="54" t="s">
        <v>2090</v>
      </c>
      <c r="B891" s="39"/>
      <c r="C891" s="39" t="s">
        <v>824</v>
      </c>
      <c r="D891" s="39" t="s">
        <v>849</v>
      </c>
      <c r="E891" s="39" t="s">
        <v>855</v>
      </c>
      <c r="F891" s="39">
        <v>6</v>
      </c>
      <c r="G891" s="39" t="s">
        <v>3883</v>
      </c>
      <c r="H891" s="17" t="s">
        <v>2177</v>
      </c>
      <c r="I891" s="23">
        <v>277392.581397</v>
      </c>
      <c r="J891" s="23">
        <v>2738175.5975219999</v>
      </c>
      <c r="K891" s="33">
        <v>121.27083399999999</v>
      </c>
      <c r="L891" s="17">
        <v>24.75055</v>
      </c>
      <c r="N891" t="str">
        <f>ROUND(表格3[[#This Row],[TWD97_X
]],0)&amp;ROUND(表格3[[#This Row],[TWD97_Y
]],0)</f>
        <v>2773932738176</v>
      </c>
    </row>
    <row r="892" spans="1:14" ht="16.2" customHeight="1">
      <c r="A892" s="54" t="s">
        <v>2090</v>
      </c>
      <c r="B892" s="39"/>
      <c r="C892" s="39" t="s">
        <v>824</v>
      </c>
      <c r="D892" s="39" t="s">
        <v>849</v>
      </c>
      <c r="E892" s="39" t="s">
        <v>855</v>
      </c>
      <c r="F892" s="39">
        <v>7</v>
      </c>
      <c r="G892" s="39" t="s">
        <v>3883</v>
      </c>
      <c r="H892" s="17" t="s">
        <v>2178</v>
      </c>
      <c r="I892" s="23">
        <v>277698.75387999997</v>
      </c>
      <c r="J892" s="23">
        <v>2738322.409221</v>
      </c>
      <c r="K892" s="33">
        <v>121.27386199999999</v>
      </c>
      <c r="L892" s="17">
        <v>24.75187</v>
      </c>
      <c r="N892" t="str">
        <f>ROUND(表格3[[#This Row],[TWD97_X
]],0)&amp;ROUND(表格3[[#This Row],[TWD97_Y
]],0)</f>
        <v>2776992738322</v>
      </c>
    </row>
    <row r="893" spans="1:14" ht="16.2" customHeight="1">
      <c r="A893" s="54" t="s">
        <v>2090</v>
      </c>
      <c r="B893" s="39"/>
      <c r="C893" s="39" t="s">
        <v>824</v>
      </c>
      <c r="D893" s="39" t="s">
        <v>849</v>
      </c>
      <c r="E893" s="39" t="s">
        <v>855</v>
      </c>
      <c r="F893" s="39">
        <v>8</v>
      </c>
      <c r="G893" s="39" t="s">
        <v>3883</v>
      </c>
      <c r="H893" s="17" t="s">
        <v>2179</v>
      </c>
      <c r="I893" s="23">
        <v>277877.98585699999</v>
      </c>
      <c r="J893" s="23">
        <v>2738218.6552249999</v>
      </c>
      <c r="K893" s="33">
        <v>121.27563000000001</v>
      </c>
      <c r="L893" s="17">
        <v>24.75093</v>
      </c>
      <c r="N893" t="str">
        <f>ROUND(表格3[[#This Row],[TWD97_X
]],0)&amp;ROUND(表格3[[#This Row],[TWD97_Y
]],0)</f>
        <v>2778782738219</v>
      </c>
    </row>
    <row r="894" spans="1:14" ht="16.2" customHeight="1">
      <c r="A894" s="54" t="s">
        <v>2090</v>
      </c>
      <c r="B894" s="39"/>
      <c r="C894" s="39" t="s">
        <v>824</v>
      </c>
      <c r="D894" s="39" t="s">
        <v>849</v>
      </c>
      <c r="E894" s="39" t="s">
        <v>2180</v>
      </c>
      <c r="F894" s="39">
        <v>9</v>
      </c>
      <c r="G894" s="39" t="s">
        <v>3883</v>
      </c>
      <c r="H894" s="17" t="s">
        <v>2181</v>
      </c>
      <c r="I894" s="23">
        <v>278304.76078399998</v>
      </c>
      <c r="J894" s="23">
        <v>2738243.8884549998</v>
      </c>
      <c r="K894" s="33">
        <v>121.27985200000001</v>
      </c>
      <c r="L894" s="17">
        <v>24.751149999999999</v>
      </c>
      <c r="N894" t="str">
        <f>ROUND(表格3[[#This Row],[TWD97_X
]],0)&amp;ROUND(表格3[[#This Row],[TWD97_Y
]],0)</f>
        <v>2783052738244</v>
      </c>
    </row>
    <row r="895" spans="1:14" ht="16.2" customHeight="1">
      <c r="A895" s="54" t="s">
        <v>2090</v>
      </c>
      <c r="B895" s="39"/>
      <c r="C895" s="39" t="s">
        <v>824</v>
      </c>
      <c r="D895" s="39" t="s">
        <v>849</v>
      </c>
      <c r="E895" s="39" t="s">
        <v>2182</v>
      </c>
      <c r="F895" s="39">
        <v>10</v>
      </c>
      <c r="G895" s="39" t="s">
        <v>3883</v>
      </c>
      <c r="H895" s="17" t="s">
        <v>2183</v>
      </c>
      <c r="I895" s="23">
        <v>279035.11663900001</v>
      </c>
      <c r="J895" s="23">
        <v>2738196.6670929999</v>
      </c>
      <c r="K895" s="33">
        <v>121.287069</v>
      </c>
      <c r="L895" s="17">
        <v>24.750710000000002</v>
      </c>
      <c r="N895" t="str">
        <f>ROUND(表格3[[#This Row],[TWD97_X
]],0)&amp;ROUND(表格3[[#This Row],[TWD97_Y
]],0)</f>
        <v>2790352738197</v>
      </c>
    </row>
    <row r="896" spans="1:14" ht="16.2" customHeight="1">
      <c r="A896" s="54" t="s">
        <v>2090</v>
      </c>
      <c r="B896" s="39"/>
      <c r="C896" s="39" t="s">
        <v>824</v>
      </c>
      <c r="D896" s="39" t="s">
        <v>849</v>
      </c>
      <c r="E896" s="39" t="s">
        <v>858</v>
      </c>
      <c r="F896" s="39">
        <v>1</v>
      </c>
      <c r="G896" s="39" t="s">
        <v>3884</v>
      </c>
      <c r="H896" s="17" t="s">
        <v>2184</v>
      </c>
      <c r="I896" s="23">
        <v>278212.42579000001</v>
      </c>
      <c r="J896" s="23">
        <v>2725946.170868</v>
      </c>
      <c r="K896" s="33">
        <v>121.27868599999999</v>
      </c>
      <c r="L896" s="17">
        <v>24.64012</v>
      </c>
      <c r="N896" t="str">
        <f>ROUND(表格3[[#This Row],[TWD97_X
]],0)&amp;ROUND(表格3[[#This Row],[TWD97_Y
]],0)</f>
        <v>2782122725946</v>
      </c>
    </row>
    <row r="897" spans="1:14" ht="16.2" customHeight="1">
      <c r="A897" s="54" t="s">
        <v>2090</v>
      </c>
      <c r="B897" s="39"/>
      <c r="C897" s="39" t="s">
        <v>824</v>
      </c>
      <c r="D897" s="39" t="s">
        <v>849</v>
      </c>
      <c r="E897" s="39" t="s">
        <v>858</v>
      </c>
      <c r="F897" s="39">
        <v>2</v>
      </c>
      <c r="G897" s="39" t="s">
        <v>3884</v>
      </c>
      <c r="H897" s="17" t="s">
        <v>2185</v>
      </c>
      <c r="I897" s="23">
        <v>277963.08951100003</v>
      </c>
      <c r="J897" s="23">
        <v>2726600.2461600001</v>
      </c>
      <c r="K897" s="33">
        <v>121.276239</v>
      </c>
      <c r="L897" s="17">
        <v>24.64603</v>
      </c>
      <c r="N897" t="str">
        <f>ROUND(表格3[[#This Row],[TWD97_X
]],0)&amp;ROUND(表格3[[#This Row],[TWD97_Y
]],0)</f>
        <v>2779632726600</v>
      </c>
    </row>
    <row r="898" spans="1:14" ht="16.2" customHeight="1">
      <c r="A898" s="54" t="s">
        <v>2090</v>
      </c>
      <c r="B898" s="39"/>
      <c r="C898" s="39" t="s">
        <v>824</v>
      </c>
      <c r="D898" s="39" t="s">
        <v>849</v>
      </c>
      <c r="E898" s="39" t="s">
        <v>858</v>
      </c>
      <c r="F898" s="39">
        <v>3</v>
      </c>
      <c r="G898" s="39" t="s">
        <v>3884</v>
      </c>
      <c r="H898" s="17" t="s">
        <v>2186</v>
      </c>
      <c r="I898" s="23">
        <v>278185.458957</v>
      </c>
      <c r="J898" s="23">
        <v>2726265.0987129998</v>
      </c>
      <c r="K898" s="33">
        <v>121.278425</v>
      </c>
      <c r="L898" s="17">
        <v>24.643000000000001</v>
      </c>
      <c r="N898" t="str">
        <f>ROUND(表格3[[#This Row],[TWD97_X
]],0)&amp;ROUND(表格3[[#This Row],[TWD97_Y
]],0)</f>
        <v>2781852726265</v>
      </c>
    </row>
    <row r="899" spans="1:14" ht="16.2" customHeight="1">
      <c r="A899" s="54" t="s">
        <v>2090</v>
      </c>
      <c r="B899" s="39"/>
      <c r="C899" s="39" t="s">
        <v>824</v>
      </c>
      <c r="D899" s="39" t="s">
        <v>849</v>
      </c>
      <c r="E899" s="39" t="s">
        <v>858</v>
      </c>
      <c r="F899" s="39">
        <v>4</v>
      </c>
      <c r="G899" s="39" t="s">
        <v>3884</v>
      </c>
      <c r="H899" s="17" t="s">
        <v>2187</v>
      </c>
      <c r="I899" s="23">
        <v>278653.53328099998</v>
      </c>
      <c r="J899" s="23">
        <v>2726568.4240939999</v>
      </c>
      <c r="K899" s="33">
        <v>121.28306499999999</v>
      </c>
      <c r="L899" s="17">
        <v>24.64573</v>
      </c>
      <c r="N899" t="str">
        <f>ROUND(表格3[[#This Row],[TWD97_X
]],0)&amp;ROUND(表格3[[#This Row],[TWD97_Y
]],0)</f>
        <v>2786542726568</v>
      </c>
    </row>
    <row r="900" spans="1:14" ht="16.2" customHeight="1">
      <c r="A900" s="54" t="s">
        <v>2090</v>
      </c>
      <c r="B900" s="39"/>
      <c r="C900" s="39" t="s">
        <v>824</v>
      </c>
      <c r="D900" s="39" t="s">
        <v>849</v>
      </c>
      <c r="E900" s="39" t="s">
        <v>858</v>
      </c>
      <c r="F900" s="39">
        <v>5</v>
      </c>
      <c r="G900" s="39" t="s">
        <v>3884</v>
      </c>
      <c r="H900" s="17" t="s">
        <v>2188</v>
      </c>
      <c r="I900" s="23">
        <v>278859.158765</v>
      </c>
      <c r="J900" s="23">
        <v>2726993.052253</v>
      </c>
      <c r="K900" s="33">
        <v>121.285098</v>
      </c>
      <c r="L900" s="17">
        <v>24.649560000000001</v>
      </c>
      <c r="N900" t="str">
        <f>ROUND(表格3[[#This Row],[TWD97_X
]],0)&amp;ROUND(表格3[[#This Row],[TWD97_Y
]],0)</f>
        <v>2788592726993</v>
      </c>
    </row>
    <row r="901" spans="1:14" ht="16.2" customHeight="1">
      <c r="A901" s="54" t="s">
        <v>2090</v>
      </c>
      <c r="B901" s="39"/>
      <c r="C901" s="39" t="s">
        <v>824</v>
      </c>
      <c r="D901" s="39" t="s">
        <v>849</v>
      </c>
      <c r="E901" s="39" t="s">
        <v>858</v>
      </c>
      <c r="F901" s="39">
        <v>6</v>
      </c>
      <c r="G901" s="39" t="s">
        <v>3884</v>
      </c>
      <c r="H901" s="17" t="s">
        <v>2189</v>
      </c>
      <c r="I901" s="23">
        <v>277845.58463200001</v>
      </c>
      <c r="J901" s="23">
        <v>2727651.1030569999</v>
      </c>
      <c r="K901" s="33">
        <v>121.275104</v>
      </c>
      <c r="L901" s="17">
        <v>24.655519999999999</v>
      </c>
      <c r="N901" t="str">
        <f>ROUND(表格3[[#This Row],[TWD97_X
]],0)&amp;ROUND(表格3[[#This Row],[TWD97_Y
]],0)</f>
        <v>2778462727651</v>
      </c>
    </row>
    <row r="902" spans="1:14" ht="16.2" customHeight="1">
      <c r="A902" s="54" t="s">
        <v>2090</v>
      </c>
      <c r="B902" s="39"/>
      <c r="C902" s="39" t="s">
        <v>824</v>
      </c>
      <c r="D902" s="39" t="s">
        <v>849</v>
      </c>
      <c r="E902" s="39" t="s">
        <v>858</v>
      </c>
      <c r="F902" s="39">
        <v>7</v>
      </c>
      <c r="G902" s="39" t="s">
        <v>3884</v>
      </c>
      <c r="H902" s="17" t="s">
        <v>2190</v>
      </c>
      <c r="I902" s="23">
        <v>278087.915308</v>
      </c>
      <c r="J902" s="23">
        <v>2727446.6882560002</v>
      </c>
      <c r="K902" s="33">
        <v>121.277491</v>
      </c>
      <c r="L902" s="17">
        <v>24.653670000000002</v>
      </c>
      <c r="N902" t="str">
        <f>ROUND(表格3[[#This Row],[TWD97_X
]],0)&amp;ROUND(表格3[[#This Row],[TWD97_Y
]],0)</f>
        <v>2780882727447</v>
      </c>
    </row>
    <row r="903" spans="1:14" ht="16.2" customHeight="1">
      <c r="A903" s="54" t="s">
        <v>2090</v>
      </c>
      <c r="B903" s="39"/>
      <c r="C903" s="39" t="s">
        <v>824</v>
      </c>
      <c r="D903" s="39" t="s">
        <v>849</v>
      </c>
      <c r="E903" s="39" t="s">
        <v>858</v>
      </c>
      <c r="F903" s="39">
        <v>8</v>
      </c>
      <c r="G903" s="39" t="s">
        <v>3884</v>
      </c>
      <c r="H903" s="17" t="s">
        <v>2191</v>
      </c>
      <c r="I903" s="23">
        <v>278373.68424600002</v>
      </c>
      <c r="J903" s="23">
        <v>2727288.884573</v>
      </c>
      <c r="K903" s="33">
        <v>121.28031300000001</v>
      </c>
      <c r="L903" s="17">
        <v>24.652239999999999</v>
      </c>
      <c r="N903" t="str">
        <f>ROUND(表格3[[#This Row],[TWD97_X
]],0)&amp;ROUND(表格3[[#This Row],[TWD97_Y
]],0)</f>
        <v>2783742727289</v>
      </c>
    </row>
    <row r="904" spans="1:14" ht="16.2" customHeight="1">
      <c r="A904" s="54" t="s">
        <v>2090</v>
      </c>
      <c r="B904" s="39"/>
      <c r="C904" s="39" t="s">
        <v>824</v>
      </c>
      <c r="D904" s="39" t="s">
        <v>849</v>
      </c>
      <c r="E904" s="39" t="s">
        <v>861</v>
      </c>
      <c r="F904" s="39">
        <v>1</v>
      </c>
      <c r="G904" s="39" t="s">
        <v>3885</v>
      </c>
      <c r="H904" s="17" t="s">
        <v>2192</v>
      </c>
      <c r="I904" s="23">
        <v>280420</v>
      </c>
      <c r="J904" s="23">
        <v>2720177</v>
      </c>
      <c r="K904" s="33">
        <v>121.30037</v>
      </c>
      <c r="L904" s="17">
        <v>24.587990000000001</v>
      </c>
      <c r="N904" t="str">
        <f>ROUND(表格3[[#This Row],[TWD97_X
]],0)&amp;ROUND(表格3[[#This Row],[TWD97_Y
]],0)</f>
        <v>2804202720177</v>
      </c>
    </row>
    <row r="905" spans="1:14" ht="16.2" customHeight="1">
      <c r="A905" s="54" t="s">
        <v>2090</v>
      </c>
      <c r="B905" s="39"/>
      <c r="C905" s="39" t="s">
        <v>824</v>
      </c>
      <c r="D905" s="39" t="s">
        <v>849</v>
      </c>
      <c r="E905" s="39" t="s">
        <v>861</v>
      </c>
      <c r="F905" s="39">
        <v>2</v>
      </c>
      <c r="G905" s="39" t="s">
        <v>3885</v>
      </c>
      <c r="H905" s="17" t="s">
        <v>2193</v>
      </c>
      <c r="I905" s="23">
        <v>280636</v>
      </c>
      <c r="J905" s="23">
        <v>2720418</v>
      </c>
      <c r="K905" s="33">
        <v>121.30251</v>
      </c>
      <c r="L905" s="17">
        <v>24.590160000000001</v>
      </c>
      <c r="N905" t="str">
        <f>ROUND(表格3[[#This Row],[TWD97_X
]],0)&amp;ROUND(表格3[[#This Row],[TWD97_Y
]],0)</f>
        <v>2806362720418</v>
      </c>
    </row>
    <row r="906" spans="1:14" ht="16.2" customHeight="1">
      <c r="A906" s="54" t="s">
        <v>2090</v>
      </c>
      <c r="B906" s="39"/>
      <c r="C906" s="39" t="s">
        <v>824</v>
      </c>
      <c r="D906" s="39" t="s">
        <v>849</v>
      </c>
      <c r="E906" s="39" t="s">
        <v>861</v>
      </c>
      <c r="F906" s="39">
        <v>3</v>
      </c>
      <c r="G906" s="39" t="s">
        <v>3885</v>
      </c>
      <c r="H906" s="17" t="s">
        <v>2194</v>
      </c>
      <c r="I906" s="23">
        <v>280730</v>
      </c>
      <c r="J906" s="23">
        <v>2720596</v>
      </c>
      <c r="K906" s="33">
        <v>121.30343999999999</v>
      </c>
      <c r="L906" s="17">
        <v>24.59177</v>
      </c>
      <c r="N906" t="str">
        <f>ROUND(表格3[[#This Row],[TWD97_X
]],0)&amp;ROUND(表格3[[#This Row],[TWD97_Y
]],0)</f>
        <v>2807302720596</v>
      </c>
    </row>
    <row r="907" spans="1:14" ht="16.2" customHeight="1">
      <c r="A907" s="54" t="s">
        <v>2090</v>
      </c>
      <c r="B907" s="39"/>
      <c r="C907" s="39" t="s">
        <v>824</v>
      </c>
      <c r="D907" s="39" t="s">
        <v>849</v>
      </c>
      <c r="E907" s="39" t="s">
        <v>861</v>
      </c>
      <c r="F907" s="39">
        <v>4</v>
      </c>
      <c r="G907" s="39" t="s">
        <v>3885</v>
      </c>
      <c r="H907" s="17" t="s">
        <v>2195</v>
      </c>
      <c r="I907" s="23">
        <v>280962</v>
      </c>
      <c r="J907" s="23">
        <v>2720666</v>
      </c>
      <c r="K907" s="33">
        <v>121.30573</v>
      </c>
      <c r="L907" s="17">
        <v>24.592390000000002</v>
      </c>
      <c r="N907" t="str">
        <f>ROUND(表格3[[#This Row],[TWD97_X
]],0)&amp;ROUND(表格3[[#This Row],[TWD97_Y
]],0)</f>
        <v>2809622720666</v>
      </c>
    </row>
    <row r="908" spans="1:14" ht="16.2" customHeight="1">
      <c r="A908" s="54" t="s">
        <v>2090</v>
      </c>
      <c r="B908" s="54"/>
      <c r="C908" s="19" t="s">
        <v>824</v>
      </c>
      <c r="D908" s="19" t="s">
        <v>849</v>
      </c>
      <c r="E908" s="17" t="s">
        <v>861</v>
      </c>
      <c r="F908" s="50">
        <v>5</v>
      </c>
      <c r="G908" s="21" t="s">
        <v>3885</v>
      </c>
      <c r="H908" s="17" t="s">
        <v>2196</v>
      </c>
      <c r="I908" s="23">
        <v>280885</v>
      </c>
      <c r="J908" s="23">
        <v>2720855</v>
      </c>
      <c r="K908" s="33">
        <v>121.30498</v>
      </c>
      <c r="L908" s="17">
        <v>24.594100000000001</v>
      </c>
      <c r="N908" t="str">
        <f>ROUND(表格3[[#This Row],[TWD97_X
]],0)&amp;ROUND(表格3[[#This Row],[TWD97_Y
]],0)</f>
        <v>2808852720855</v>
      </c>
    </row>
    <row r="909" spans="1:14" ht="16.2" customHeight="1">
      <c r="A909" s="54" t="s">
        <v>2090</v>
      </c>
      <c r="B909" s="54"/>
      <c r="C909" s="19" t="s">
        <v>824</v>
      </c>
      <c r="D909" s="19" t="s">
        <v>849</v>
      </c>
      <c r="E909" s="17" t="s">
        <v>861</v>
      </c>
      <c r="F909" s="50">
        <v>6</v>
      </c>
      <c r="G909" s="21" t="s">
        <v>3885</v>
      </c>
      <c r="H909" s="17" t="s">
        <v>2197</v>
      </c>
      <c r="I909" s="23">
        <v>280654</v>
      </c>
      <c r="J909" s="23">
        <v>2720893</v>
      </c>
      <c r="K909" s="33">
        <v>121.3027</v>
      </c>
      <c r="L909" s="17">
        <v>24.594449999999998</v>
      </c>
      <c r="N909" t="str">
        <f>ROUND(表格3[[#This Row],[TWD97_X
]],0)&amp;ROUND(表格3[[#This Row],[TWD97_Y
]],0)</f>
        <v>2806542720893</v>
      </c>
    </row>
    <row r="910" spans="1:14" ht="16.2" customHeight="1">
      <c r="A910" s="54" t="s">
        <v>2090</v>
      </c>
      <c r="B910" s="54"/>
      <c r="C910" s="19" t="s">
        <v>824</v>
      </c>
      <c r="D910" s="19" t="s">
        <v>849</v>
      </c>
      <c r="E910" s="17" t="s">
        <v>861</v>
      </c>
      <c r="F910" s="50">
        <v>7</v>
      </c>
      <c r="G910" s="21" t="s">
        <v>3885</v>
      </c>
      <c r="H910" s="17" t="s">
        <v>2198</v>
      </c>
      <c r="I910" s="23">
        <v>280476</v>
      </c>
      <c r="J910" s="23">
        <v>2721040</v>
      </c>
      <c r="K910" s="33">
        <v>121.30094</v>
      </c>
      <c r="L910" s="17">
        <v>24.595780000000001</v>
      </c>
      <c r="N910" t="str">
        <f>ROUND(表格3[[#This Row],[TWD97_X
]],0)&amp;ROUND(表格3[[#This Row],[TWD97_Y
]],0)</f>
        <v>2804762721040</v>
      </c>
    </row>
    <row r="911" spans="1:14" ht="16.2" customHeight="1">
      <c r="A911" s="54" t="s">
        <v>2090</v>
      </c>
      <c r="B911" s="54"/>
      <c r="C911" s="19" t="s">
        <v>824</v>
      </c>
      <c r="D911" s="19" t="s">
        <v>849</v>
      </c>
      <c r="E911" s="17" t="s">
        <v>861</v>
      </c>
      <c r="F911" s="50">
        <v>8</v>
      </c>
      <c r="G911" s="21" t="s">
        <v>3885</v>
      </c>
      <c r="H911" s="17" t="s">
        <v>2199</v>
      </c>
      <c r="I911" s="23">
        <v>280232</v>
      </c>
      <c r="J911" s="23">
        <v>2721190</v>
      </c>
      <c r="K911" s="33">
        <v>121.29854</v>
      </c>
      <c r="L911" s="17">
        <v>24.59714</v>
      </c>
      <c r="N911" t="str">
        <f>ROUND(表格3[[#This Row],[TWD97_X
]],0)&amp;ROUND(表格3[[#This Row],[TWD97_Y
]],0)</f>
        <v>2802322721190</v>
      </c>
    </row>
    <row r="912" spans="1:14" ht="16.2" customHeight="1">
      <c r="A912" s="54" t="s">
        <v>2090</v>
      </c>
      <c r="B912" s="54"/>
      <c r="C912" s="19" t="s">
        <v>824</v>
      </c>
      <c r="D912" s="19" t="s">
        <v>849</v>
      </c>
      <c r="E912" s="17" t="s">
        <v>861</v>
      </c>
      <c r="F912" s="50">
        <v>9</v>
      </c>
      <c r="G912" s="21" t="s">
        <v>3885</v>
      </c>
      <c r="H912" s="17" t="s">
        <v>2200</v>
      </c>
      <c r="I912" s="23">
        <v>280276</v>
      </c>
      <c r="J912" s="23">
        <v>2721535</v>
      </c>
      <c r="K912" s="33">
        <v>121.29898</v>
      </c>
      <c r="L912" s="17">
        <v>24.600249999999999</v>
      </c>
      <c r="N912" t="str">
        <f>ROUND(表格3[[#This Row],[TWD97_X
]],0)&amp;ROUND(表格3[[#This Row],[TWD97_Y
]],0)</f>
        <v>2802762721535</v>
      </c>
    </row>
    <row r="913" spans="1:14" ht="16.2" customHeight="1">
      <c r="A913" s="54" t="s">
        <v>2090</v>
      </c>
      <c r="B913" s="54"/>
      <c r="C913" s="19" t="s">
        <v>824</v>
      </c>
      <c r="D913" s="19" t="s">
        <v>849</v>
      </c>
      <c r="E913" s="17" t="s">
        <v>866</v>
      </c>
      <c r="F913" s="62">
        <v>1</v>
      </c>
      <c r="G913" s="21" t="s">
        <v>3886</v>
      </c>
      <c r="H913" s="17" t="s">
        <v>2201</v>
      </c>
      <c r="I913" s="23">
        <v>279564.22375200002</v>
      </c>
      <c r="J913" s="23">
        <v>2716238.8872619998</v>
      </c>
      <c r="K913" s="33">
        <v>121.291838</v>
      </c>
      <c r="L913" s="17">
        <v>24.552451000000001</v>
      </c>
      <c r="N913" t="str">
        <f>ROUND(表格3[[#This Row],[TWD97_X
]],0)&amp;ROUND(表格3[[#This Row],[TWD97_Y
]],0)</f>
        <v>2795642716239</v>
      </c>
    </row>
    <row r="914" spans="1:14" ht="16.2" customHeight="1">
      <c r="A914" s="54" t="s">
        <v>2090</v>
      </c>
      <c r="B914" s="54"/>
      <c r="C914" s="19" t="s">
        <v>824</v>
      </c>
      <c r="D914" s="19" t="s">
        <v>849</v>
      </c>
      <c r="E914" s="17" t="s">
        <v>866</v>
      </c>
      <c r="F914" s="62">
        <v>2</v>
      </c>
      <c r="G914" s="21" t="s">
        <v>3886</v>
      </c>
      <c r="H914" s="17" t="s">
        <v>2202</v>
      </c>
      <c r="I914" s="23">
        <v>279527.16991200001</v>
      </c>
      <c r="J914" s="23">
        <v>2716036.1242780001</v>
      </c>
      <c r="K914" s="33">
        <v>121.29146799999999</v>
      </c>
      <c r="L914" s="17">
        <v>24.550619000000001</v>
      </c>
      <c r="N914" t="str">
        <f>ROUND(表格3[[#This Row],[TWD97_X
]],0)&amp;ROUND(表格3[[#This Row],[TWD97_Y
]],0)</f>
        <v>2795272716036</v>
      </c>
    </row>
    <row r="915" spans="1:14" ht="16.2" customHeight="1">
      <c r="A915" s="54" t="s">
        <v>2090</v>
      </c>
      <c r="B915" s="54"/>
      <c r="C915" s="19" t="s">
        <v>824</v>
      </c>
      <c r="D915" s="19" t="s">
        <v>849</v>
      </c>
      <c r="E915" s="17" t="s">
        <v>866</v>
      </c>
      <c r="F915" s="62">
        <v>4</v>
      </c>
      <c r="G915" s="21" t="s">
        <v>3886</v>
      </c>
      <c r="H915" s="17" t="s">
        <v>2203</v>
      </c>
      <c r="I915" s="23">
        <v>279509.770212</v>
      </c>
      <c r="J915" s="23">
        <v>2715640.6865400001</v>
      </c>
      <c r="K915" s="33">
        <v>121.291292</v>
      </c>
      <c r="L915" s="17">
        <v>24.547052999999998</v>
      </c>
      <c r="N915" t="str">
        <f>ROUND(表格3[[#This Row],[TWD97_X
]],0)&amp;ROUND(表格3[[#This Row],[TWD97_Y
]],0)</f>
        <v>2795102715641</v>
      </c>
    </row>
    <row r="916" spans="1:14" ht="16.2" customHeight="1">
      <c r="A916" s="54" t="s">
        <v>2090</v>
      </c>
      <c r="B916" s="54"/>
      <c r="C916" s="19" t="s">
        <v>824</v>
      </c>
      <c r="D916" s="19" t="s">
        <v>849</v>
      </c>
      <c r="E916" s="17" t="s">
        <v>866</v>
      </c>
      <c r="F916" s="62">
        <v>6</v>
      </c>
      <c r="G916" s="21" t="s">
        <v>3886</v>
      </c>
      <c r="H916" s="17" t="s">
        <v>2204</v>
      </c>
      <c r="I916" s="23">
        <v>279431.54100199998</v>
      </c>
      <c r="J916" s="23">
        <v>2715265.0569409998</v>
      </c>
      <c r="K916" s="33">
        <v>121.290515</v>
      </c>
      <c r="L916" s="17">
        <v>24.543659000000002</v>
      </c>
      <c r="N916" t="str">
        <f>ROUND(表格3[[#This Row],[TWD97_X
]],0)&amp;ROUND(表格3[[#This Row],[TWD97_Y
]],0)</f>
        <v>2794322715265</v>
      </c>
    </row>
    <row r="917" spans="1:14" ht="16.2" customHeight="1">
      <c r="A917" s="54" t="s">
        <v>2090</v>
      </c>
      <c r="B917" s="54"/>
      <c r="C917" s="19" t="s">
        <v>824</v>
      </c>
      <c r="D917" s="19" t="s">
        <v>849</v>
      </c>
      <c r="E917" s="17" t="s">
        <v>866</v>
      </c>
      <c r="F917" s="62">
        <v>7</v>
      </c>
      <c r="G917" s="21" t="s">
        <v>3886</v>
      </c>
      <c r="H917" s="17" t="s">
        <v>2205</v>
      </c>
      <c r="I917" s="23">
        <v>279528.27975300001</v>
      </c>
      <c r="J917" s="23">
        <v>2715031.5648420001</v>
      </c>
      <c r="K917" s="33">
        <v>121.29145699999999</v>
      </c>
      <c r="L917" s="17">
        <v>24.541554000000001</v>
      </c>
      <c r="N917" t="str">
        <f>ROUND(表格3[[#This Row],[TWD97_X
]],0)&amp;ROUND(表格3[[#This Row],[TWD97_Y
]],0)</f>
        <v>2795282715032</v>
      </c>
    </row>
    <row r="918" spans="1:14" ht="16.2" customHeight="1">
      <c r="A918" s="54" t="s">
        <v>2090</v>
      </c>
      <c r="B918" s="54"/>
      <c r="C918" s="19" t="s">
        <v>824</v>
      </c>
      <c r="D918" s="19" t="s">
        <v>849</v>
      </c>
      <c r="E918" s="17" t="s">
        <v>866</v>
      </c>
      <c r="F918" s="62">
        <v>8</v>
      </c>
      <c r="G918" s="21" t="s">
        <v>3886</v>
      </c>
      <c r="H918" s="17" t="s">
        <v>2206</v>
      </c>
      <c r="I918" s="23">
        <v>279685.64769800002</v>
      </c>
      <c r="J918" s="23">
        <v>2714874.6240360001</v>
      </c>
      <c r="K918" s="33">
        <v>121.293013</v>
      </c>
      <c r="L918" s="17">
        <v>24.540133000000001</v>
      </c>
      <c r="N918" t="str">
        <f>ROUND(表格3[[#This Row],[TWD97_X
]],0)&amp;ROUND(表格3[[#This Row],[TWD97_Y
]],0)</f>
        <v>2796862714875</v>
      </c>
    </row>
    <row r="919" spans="1:14" ht="16.2" customHeight="1">
      <c r="A919" s="54" t="s">
        <v>2090</v>
      </c>
      <c r="B919" s="54"/>
      <c r="C919" s="19" t="s">
        <v>824</v>
      </c>
      <c r="D919" s="19" t="s">
        <v>849</v>
      </c>
      <c r="E919" s="17" t="s">
        <v>866</v>
      </c>
      <c r="F919" s="62">
        <v>9</v>
      </c>
      <c r="G919" s="21" t="s">
        <v>3886</v>
      </c>
      <c r="H919" s="17" t="s">
        <v>2207</v>
      </c>
      <c r="I919" s="23">
        <v>279862.29732000001</v>
      </c>
      <c r="J919" s="23">
        <v>2714704.435395</v>
      </c>
      <c r="K919" s="33">
        <v>121.294747</v>
      </c>
      <c r="L919" s="17">
        <v>24.538585999999999</v>
      </c>
      <c r="N919" t="str">
        <f>ROUND(表格3[[#This Row],[TWD97_X
]],0)&amp;ROUND(表格3[[#This Row],[TWD97_Y
]],0)</f>
        <v>2798622714704</v>
      </c>
    </row>
    <row r="920" spans="1:14" ht="16.2" customHeight="1">
      <c r="A920" s="54" t="s">
        <v>2090</v>
      </c>
      <c r="B920" s="54"/>
      <c r="C920" s="19" t="s">
        <v>824</v>
      </c>
      <c r="D920" s="19" t="s">
        <v>849</v>
      </c>
      <c r="E920" s="17" t="s">
        <v>866</v>
      </c>
      <c r="F920" s="62">
        <v>11</v>
      </c>
      <c r="G920" s="21" t="s">
        <v>3886</v>
      </c>
      <c r="H920" s="17" t="s">
        <v>2208</v>
      </c>
      <c r="I920" s="23">
        <v>280181.98262299999</v>
      </c>
      <c r="J920" s="23">
        <v>2714922.204808</v>
      </c>
      <c r="K920" s="33">
        <v>121.29791</v>
      </c>
      <c r="L920" s="17">
        <v>24.540548000000001</v>
      </c>
      <c r="N920" t="str">
        <f>ROUND(表格3[[#This Row],[TWD97_X
]],0)&amp;ROUND(表格3[[#This Row],[TWD97_Y
]],0)</f>
        <v>2801822714922</v>
      </c>
    </row>
    <row r="921" spans="1:14" ht="16.2" customHeight="1">
      <c r="A921" s="54" t="s">
        <v>2090</v>
      </c>
      <c r="B921" s="54"/>
      <c r="C921" s="19" t="s">
        <v>824</v>
      </c>
      <c r="D921" s="19" t="s">
        <v>849</v>
      </c>
      <c r="E921" s="17" t="s">
        <v>2209</v>
      </c>
      <c r="F921" s="62">
        <v>12</v>
      </c>
      <c r="G921" s="21" t="s">
        <v>3886</v>
      </c>
      <c r="H921" s="17" t="s">
        <v>2210</v>
      </c>
      <c r="I921" s="23">
        <v>279932.657725</v>
      </c>
      <c r="J921" s="23">
        <v>2714965.9711969998</v>
      </c>
      <c r="K921" s="33">
        <v>121.29545299999999</v>
      </c>
      <c r="L921" s="17">
        <v>24.540949999999999</v>
      </c>
      <c r="N921" t="str">
        <f>ROUND(表格3[[#This Row],[TWD97_X
]],0)&amp;ROUND(表格3[[#This Row],[TWD97_Y
]],0)</f>
        <v>2799332714966</v>
      </c>
    </row>
    <row r="922" spans="1:14" ht="16.2" customHeight="1">
      <c r="A922" s="54" t="s">
        <v>2090</v>
      </c>
      <c r="B922" s="54"/>
      <c r="C922" s="19" t="s">
        <v>824</v>
      </c>
      <c r="D922" s="19" t="s">
        <v>849</v>
      </c>
      <c r="E922" s="19" t="s">
        <v>904</v>
      </c>
      <c r="F922" s="26">
        <v>1</v>
      </c>
      <c r="G922" s="59" t="s">
        <v>3887</v>
      </c>
      <c r="H922" s="17" t="s">
        <v>2211</v>
      </c>
      <c r="I922" s="23">
        <v>267020</v>
      </c>
      <c r="J922" s="23">
        <v>2723587</v>
      </c>
      <c r="K922" s="33">
        <v>121.1681</v>
      </c>
      <c r="L922" s="17">
        <v>24.618984000000001</v>
      </c>
      <c r="N922" t="str">
        <f>ROUND(表格3[[#This Row],[TWD97_X
]],0)&amp;ROUND(表格3[[#This Row],[TWD97_Y
]],0)</f>
        <v>2670202723587</v>
      </c>
    </row>
    <row r="923" spans="1:14" ht="16.2" customHeight="1">
      <c r="A923" s="54" t="s">
        <v>2090</v>
      </c>
      <c r="B923" s="54"/>
      <c r="C923" s="19" t="s">
        <v>824</v>
      </c>
      <c r="D923" s="19" t="s">
        <v>849</v>
      </c>
      <c r="E923" s="19" t="s">
        <v>904</v>
      </c>
      <c r="F923" s="26">
        <v>2</v>
      </c>
      <c r="G923" s="59" t="s">
        <v>3887</v>
      </c>
      <c r="H923" s="17" t="s">
        <v>2212</v>
      </c>
      <c r="I923" s="23">
        <v>266785</v>
      </c>
      <c r="J923" s="23">
        <v>2723541</v>
      </c>
      <c r="K923" s="33">
        <v>121.165779</v>
      </c>
      <c r="L923" s="17">
        <v>24.618570999999999</v>
      </c>
      <c r="N923" t="str">
        <f>ROUND(表格3[[#This Row],[TWD97_X
]],0)&amp;ROUND(表格3[[#This Row],[TWD97_Y
]],0)</f>
        <v>2667852723541</v>
      </c>
    </row>
    <row r="924" spans="1:14" ht="16.2" customHeight="1">
      <c r="A924" s="54" t="s">
        <v>2090</v>
      </c>
      <c r="B924" s="54"/>
      <c r="C924" s="19" t="s">
        <v>824</v>
      </c>
      <c r="D924" s="19" t="s">
        <v>849</v>
      </c>
      <c r="E924" s="19" t="s">
        <v>904</v>
      </c>
      <c r="F924" s="26">
        <v>3</v>
      </c>
      <c r="G924" s="59" t="s">
        <v>3887</v>
      </c>
      <c r="H924" s="17" t="s">
        <v>2213</v>
      </c>
      <c r="I924" s="23">
        <v>266594</v>
      </c>
      <c r="J924" s="23">
        <v>2723619</v>
      </c>
      <c r="K924" s="33">
        <v>121.163893</v>
      </c>
      <c r="L924" s="17">
        <v>24.619277</v>
      </c>
      <c r="N924" t="str">
        <f>ROUND(表格3[[#This Row],[TWD97_X
]],0)&amp;ROUND(表格3[[#This Row],[TWD97_Y
]],0)</f>
        <v>2665942723619</v>
      </c>
    </row>
    <row r="925" spans="1:14" ht="16.2" customHeight="1">
      <c r="A925" s="54" t="s">
        <v>2090</v>
      </c>
      <c r="B925" s="54"/>
      <c r="C925" s="19" t="s">
        <v>824</v>
      </c>
      <c r="D925" s="19" t="s">
        <v>849</v>
      </c>
      <c r="E925" s="19" t="s">
        <v>904</v>
      </c>
      <c r="F925" s="26">
        <v>4</v>
      </c>
      <c r="G925" s="59" t="s">
        <v>3887</v>
      </c>
      <c r="H925" s="17" t="s">
        <v>2214</v>
      </c>
      <c r="I925" s="23">
        <v>266483</v>
      </c>
      <c r="J925" s="23">
        <v>2724063</v>
      </c>
      <c r="K925" s="33">
        <v>121.162802</v>
      </c>
      <c r="L925" s="17">
        <v>24.623287000000001</v>
      </c>
      <c r="N925" t="str">
        <f>ROUND(表格3[[#This Row],[TWD97_X
]],0)&amp;ROUND(表格3[[#This Row],[TWD97_Y
]],0)</f>
        <v>2664832724063</v>
      </c>
    </row>
    <row r="926" spans="1:14" ht="16.2" customHeight="1">
      <c r="A926" s="54" t="s">
        <v>2090</v>
      </c>
      <c r="B926" s="54"/>
      <c r="C926" s="19" t="s">
        <v>824</v>
      </c>
      <c r="D926" s="19" t="s">
        <v>849</v>
      </c>
      <c r="E926" s="19" t="s">
        <v>904</v>
      </c>
      <c r="F926" s="26">
        <v>5</v>
      </c>
      <c r="G926" s="59" t="s">
        <v>3887</v>
      </c>
      <c r="H926" s="17" t="s">
        <v>3888</v>
      </c>
      <c r="I926" s="23">
        <v>266565</v>
      </c>
      <c r="J926" s="23">
        <v>2724284</v>
      </c>
      <c r="K926" s="33">
        <v>121.16361499999999</v>
      </c>
      <c r="L926" s="17">
        <v>24.625281999999999</v>
      </c>
      <c r="N926" t="str">
        <f>ROUND(表格3[[#This Row],[TWD97_X
]],0)&amp;ROUND(表格3[[#This Row],[TWD97_Y
]],0)</f>
        <v>2665652724284</v>
      </c>
    </row>
    <row r="927" spans="1:14" ht="16.2" customHeight="1">
      <c r="A927" s="54" t="s">
        <v>2090</v>
      </c>
      <c r="B927" s="54"/>
      <c r="C927" s="19" t="s">
        <v>824</v>
      </c>
      <c r="D927" s="19" t="s">
        <v>849</v>
      </c>
      <c r="E927" s="19" t="s">
        <v>904</v>
      </c>
      <c r="F927" s="26">
        <v>6</v>
      </c>
      <c r="G927" s="59" t="s">
        <v>3887</v>
      </c>
      <c r="H927" s="17" t="s">
        <v>2215</v>
      </c>
      <c r="I927" s="23">
        <v>266601</v>
      </c>
      <c r="J927" s="23">
        <v>2724471</v>
      </c>
      <c r="K927" s="33">
        <v>121.163972</v>
      </c>
      <c r="L927" s="17">
        <v>24.62697</v>
      </c>
      <c r="N927" t="str">
        <f>ROUND(表格3[[#This Row],[TWD97_X
]],0)&amp;ROUND(表格3[[#This Row],[TWD97_Y
]],0)</f>
        <v>2666012724471</v>
      </c>
    </row>
    <row r="928" spans="1:14" ht="16.2" customHeight="1">
      <c r="A928" s="54" t="s">
        <v>2090</v>
      </c>
      <c r="B928" s="54"/>
      <c r="C928" s="19" t="s">
        <v>824</v>
      </c>
      <c r="D928" s="19" t="s">
        <v>849</v>
      </c>
      <c r="E928" s="17" t="s">
        <v>880</v>
      </c>
      <c r="F928" s="26">
        <v>1</v>
      </c>
      <c r="G928" s="21" t="s">
        <v>3889</v>
      </c>
      <c r="H928" s="17" t="s">
        <v>2216</v>
      </c>
      <c r="I928" s="23">
        <v>266402</v>
      </c>
      <c r="J928" s="23">
        <v>2725139</v>
      </c>
      <c r="K928" s="33">
        <v>121.162015</v>
      </c>
      <c r="L928" s="17">
        <v>24.633002999999999</v>
      </c>
      <c r="N928" t="str">
        <f>ROUND(表格3[[#This Row],[TWD97_X
]],0)&amp;ROUND(表格3[[#This Row],[TWD97_Y
]],0)</f>
        <v>2664022725139</v>
      </c>
    </row>
    <row r="929" spans="1:14" ht="16.2" customHeight="1">
      <c r="A929" s="54" t="s">
        <v>2090</v>
      </c>
      <c r="B929" s="54"/>
      <c r="C929" s="19" t="s">
        <v>824</v>
      </c>
      <c r="D929" s="19" t="s">
        <v>849</v>
      </c>
      <c r="E929" s="17" t="s">
        <v>880</v>
      </c>
      <c r="F929" s="26">
        <v>2</v>
      </c>
      <c r="G929" s="21" t="s">
        <v>3889</v>
      </c>
      <c r="H929" s="17" t="s">
        <v>2217</v>
      </c>
      <c r="I929" s="23">
        <v>266590</v>
      </c>
      <c r="J929" s="23">
        <v>2725061</v>
      </c>
      <c r="K929" s="33">
        <v>121.163871</v>
      </c>
      <c r="L929" s="17">
        <v>24.632297000000001</v>
      </c>
      <c r="N929" t="str">
        <f>ROUND(表格3[[#This Row],[TWD97_X
]],0)&amp;ROUND(表格3[[#This Row],[TWD97_Y
]],0)</f>
        <v>2665902725061</v>
      </c>
    </row>
    <row r="930" spans="1:14" ht="16.2" customHeight="1">
      <c r="A930" s="54" t="s">
        <v>2090</v>
      </c>
      <c r="B930" s="54"/>
      <c r="C930" s="19" t="s">
        <v>824</v>
      </c>
      <c r="D930" s="19" t="s">
        <v>849</v>
      </c>
      <c r="E930" s="17" t="s">
        <v>880</v>
      </c>
      <c r="F930" s="26">
        <v>3</v>
      </c>
      <c r="G930" s="21" t="s">
        <v>3889</v>
      </c>
      <c r="H930" s="17" t="s">
        <v>2218</v>
      </c>
      <c r="I930" s="23">
        <v>266754</v>
      </c>
      <c r="J930" s="23">
        <v>2725175</v>
      </c>
      <c r="K930" s="33">
        <v>121.165492</v>
      </c>
      <c r="L930" s="17">
        <v>24.633324000000002</v>
      </c>
      <c r="N930" t="str">
        <f>ROUND(表格3[[#This Row],[TWD97_X
]],0)&amp;ROUND(表格3[[#This Row],[TWD97_Y
]],0)</f>
        <v>2667542725175</v>
      </c>
    </row>
    <row r="931" spans="1:14" ht="16.2" customHeight="1">
      <c r="A931" s="54" t="s">
        <v>2090</v>
      </c>
      <c r="B931" s="54"/>
      <c r="C931" s="19" t="s">
        <v>824</v>
      </c>
      <c r="D931" s="19" t="s">
        <v>849</v>
      </c>
      <c r="E931" s="17" t="s">
        <v>880</v>
      </c>
      <c r="F931" s="26">
        <v>4</v>
      </c>
      <c r="G931" s="21" t="s">
        <v>3889</v>
      </c>
      <c r="H931" s="17" t="s">
        <v>2219</v>
      </c>
      <c r="I931" s="23">
        <v>267082</v>
      </c>
      <c r="J931" s="23">
        <v>2725339</v>
      </c>
      <c r="K931" s="33">
        <v>121.168734</v>
      </c>
      <c r="L931" s="17">
        <v>24.634802000000001</v>
      </c>
      <c r="N931" t="str">
        <f>ROUND(表格3[[#This Row],[TWD97_X
]],0)&amp;ROUND(表格3[[#This Row],[TWD97_Y
]],0)</f>
        <v>2670822725339</v>
      </c>
    </row>
    <row r="932" spans="1:14" ht="16.2" customHeight="1">
      <c r="A932" s="54" t="s">
        <v>2090</v>
      </c>
      <c r="B932" s="54"/>
      <c r="C932" s="19" t="s">
        <v>824</v>
      </c>
      <c r="D932" s="19" t="s">
        <v>849</v>
      </c>
      <c r="E932" s="17" t="s">
        <v>880</v>
      </c>
      <c r="F932" s="26">
        <v>5</v>
      </c>
      <c r="G932" s="21" t="s">
        <v>3889</v>
      </c>
      <c r="H932" s="17" t="s">
        <v>2220</v>
      </c>
      <c r="I932" s="23">
        <v>267302</v>
      </c>
      <c r="J932" s="23">
        <v>2725400</v>
      </c>
      <c r="K932" s="33">
        <v>121.170908</v>
      </c>
      <c r="L932" s="17">
        <v>24.635349999999999</v>
      </c>
      <c r="N932" t="str">
        <f>ROUND(表格3[[#This Row],[TWD97_X
]],0)&amp;ROUND(表格3[[#This Row],[TWD97_Y
]],0)</f>
        <v>2673022725400</v>
      </c>
    </row>
    <row r="933" spans="1:14" ht="16.2" customHeight="1">
      <c r="A933" s="54" t="s">
        <v>2090</v>
      </c>
      <c r="B933" s="54"/>
      <c r="C933" s="19" t="s">
        <v>824</v>
      </c>
      <c r="D933" s="19" t="s">
        <v>849</v>
      </c>
      <c r="E933" s="17" t="s">
        <v>880</v>
      </c>
      <c r="F933" s="26">
        <v>6</v>
      </c>
      <c r="G933" s="21" t="s">
        <v>3889</v>
      </c>
      <c r="H933" s="17" t="s">
        <v>2221</v>
      </c>
      <c r="I933" s="23">
        <v>267502</v>
      </c>
      <c r="J933" s="23">
        <v>2725396</v>
      </c>
      <c r="K933" s="33">
        <v>121.172883</v>
      </c>
      <c r="L933" s="17">
        <v>24.635311999999999</v>
      </c>
      <c r="N933" t="str">
        <f>ROUND(表格3[[#This Row],[TWD97_X
]],0)&amp;ROUND(表格3[[#This Row],[TWD97_Y
]],0)</f>
        <v>2675022725396</v>
      </c>
    </row>
    <row r="934" spans="1:14" ht="16.2" customHeight="1">
      <c r="A934" s="54" t="s">
        <v>2090</v>
      </c>
      <c r="B934" s="54"/>
      <c r="C934" s="19" t="s">
        <v>824</v>
      </c>
      <c r="D934" s="19" t="s">
        <v>849</v>
      </c>
      <c r="E934" s="17" t="s">
        <v>883</v>
      </c>
      <c r="F934" s="26">
        <v>1</v>
      </c>
      <c r="G934" s="21" t="s">
        <v>882</v>
      </c>
      <c r="H934" s="17" t="s">
        <v>2222</v>
      </c>
      <c r="I934" s="23">
        <v>257773</v>
      </c>
      <c r="J934" s="23">
        <v>2719083</v>
      </c>
      <c r="K934" s="61">
        <v>121.076746</v>
      </c>
      <c r="L934" s="17">
        <v>24.578392000000001</v>
      </c>
      <c r="N934" t="str">
        <f>ROUND(表格3[[#This Row],[TWD97_X
]],0)&amp;ROUND(表格3[[#This Row],[TWD97_Y
]],0)</f>
        <v>2577732719083</v>
      </c>
    </row>
    <row r="935" spans="1:14" ht="16.2" customHeight="1">
      <c r="A935" s="54" t="s">
        <v>2090</v>
      </c>
      <c r="B935" s="54"/>
      <c r="C935" s="19" t="s">
        <v>824</v>
      </c>
      <c r="D935" s="19" t="s">
        <v>849</v>
      </c>
      <c r="E935" s="17" t="s">
        <v>883</v>
      </c>
      <c r="F935" s="26">
        <v>2</v>
      </c>
      <c r="G935" s="21" t="s">
        <v>882</v>
      </c>
      <c r="H935" s="17" t="s">
        <v>2223</v>
      </c>
      <c r="I935" s="23">
        <v>257949</v>
      </c>
      <c r="J935" s="23">
        <v>2718789</v>
      </c>
      <c r="K935" s="61">
        <v>121.07848199999999</v>
      </c>
      <c r="L935" s="17">
        <v>24.575737</v>
      </c>
      <c r="N935" t="str">
        <f>ROUND(表格3[[#This Row],[TWD97_X
]],0)&amp;ROUND(表格3[[#This Row],[TWD97_Y
]],0)</f>
        <v>2579492718789</v>
      </c>
    </row>
    <row r="936" spans="1:14" ht="16.2" customHeight="1">
      <c r="A936" s="54" t="s">
        <v>2090</v>
      </c>
      <c r="B936" s="54"/>
      <c r="C936" s="19" t="s">
        <v>824</v>
      </c>
      <c r="D936" s="19" t="s">
        <v>849</v>
      </c>
      <c r="E936" s="17" t="s">
        <v>883</v>
      </c>
      <c r="F936" s="26">
        <v>3</v>
      </c>
      <c r="G936" s="21" t="s">
        <v>882</v>
      </c>
      <c r="H936" s="17" t="s">
        <v>2224</v>
      </c>
      <c r="I936" s="23">
        <v>257765</v>
      </c>
      <c r="J936" s="23">
        <v>2718564</v>
      </c>
      <c r="K936" s="61">
        <v>121.07666399999999</v>
      </c>
      <c r="L936" s="17">
        <v>24.573706000000001</v>
      </c>
      <c r="N936" t="str">
        <f>ROUND(表格3[[#This Row],[TWD97_X
]],0)&amp;ROUND(表格3[[#This Row],[TWD97_Y
]],0)</f>
        <v>2577652718564</v>
      </c>
    </row>
    <row r="937" spans="1:14" ht="16.2" customHeight="1">
      <c r="A937" s="54" t="s">
        <v>2090</v>
      </c>
      <c r="B937" s="54"/>
      <c r="C937" s="19" t="s">
        <v>824</v>
      </c>
      <c r="D937" s="19" t="s">
        <v>849</v>
      </c>
      <c r="E937" s="17" t="s">
        <v>883</v>
      </c>
      <c r="F937" s="26">
        <v>4</v>
      </c>
      <c r="G937" s="21" t="s">
        <v>882</v>
      </c>
      <c r="H937" s="17" t="s">
        <v>2225</v>
      </c>
      <c r="I937" s="23">
        <v>257664</v>
      </c>
      <c r="J937" s="23">
        <v>2718096</v>
      </c>
      <c r="K937" s="61">
        <v>121.075665</v>
      </c>
      <c r="L937" s="17">
        <v>24.569481</v>
      </c>
      <c r="N937" t="str">
        <f>ROUND(表格3[[#This Row],[TWD97_X
]],0)&amp;ROUND(表格3[[#This Row],[TWD97_Y
]],0)</f>
        <v>2576642718096</v>
      </c>
    </row>
    <row r="938" spans="1:14" ht="16.2" customHeight="1">
      <c r="A938" s="54" t="s">
        <v>2090</v>
      </c>
      <c r="B938" s="54"/>
      <c r="C938" s="19" t="s">
        <v>824</v>
      </c>
      <c r="D938" s="19" t="s">
        <v>849</v>
      </c>
      <c r="E938" s="17" t="s">
        <v>883</v>
      </c>
      <c r="F938" s="26">
        <v>5</v>
      </c>
      <c r="G938" s="21" t="s">
        <v>882</v>
      </c>
      <c r="H938" s="17" t="s">
        <v>2226</v>
      </c>
      <c r="I938" s="23">
        <v>258053</v>
      </c>
      <c r="J938" s="23">
        <v>2719351</v>
      </c>
      <c r="K938" s="61">
        <v>121.07951199999999</v>
      </c>
      <c r="L938" s="17">
        <v>24.58081</v>
      </c>
      <c r="N938" t="str">
        <f>ROUND(表格3[[#This Row],[TWD97_X
]],0)&amp;ROUND(表格3[[#This Row],[TWD97_Y
]],0)</f>
        <v>2580532719351</v>
      </c>
    </row>
    <row r="939" spans="1:14" ht="16.2" customHeight="1">
      <c r="A939" s="54" t="s">
        <v>2090</v>
      </c>
      <c r="B939" s="54"/>
      <c r="C939" s="19" t="s">
        <v>824</v>
      </c>
      <c r="D939" s="19" t="s">
        <v>849</v>
      </c>
      <c r="E939" s="17" t="s">
        <v>883</v>
      </c>
      <c r="F939" s="26">
        <v>6</v>
      </c>
      <c r="G939" s="21" t="s">
        <v>882</v>
      </c>
      <c r="H939" s="17" t="s">
        <v>2227</v>
      </c>
      <c r="I939" s="23">
        <v>258174</v>
      </c>
      <c r="J939" s="23">
        <v>2719507</v>
      </c>
      <c r="K939" s="61">
        <v>121.080708</v>
      </c>
      <c r="L939" s="17">
        <v>24.582218000000001</v>
      </c>
      <c r="N939" t="str">
        <f>ROUND(表格3[[#This Row],[TWD97_X
]],0)&amp;ROUND(表格3[[#This Row],[TWD97_Y
]],0)</f>
        <v>2581742719507</v>
      </c>
    </row>
    <row r="940" spans="1:14" ht="16.2" customHeight="1">
      <c r="A940" s="54" t="s">
        <v>2090</v>
      </c>
      <c r="B940" s="54"/>
      <c r="C940" s="19" t="s">
        <v>824</v>
      </c>
      <c r="D940" s="19" t="s">
        <v>849</v>
      </c>
      <c r="E940" s="17" t="s">
        <v>887</v>
      </c>
      <c r="F940" s="26">
        <v>1</v>
      </c>
      <c r="G940" s="21" t="s">
        <v>886</v>
      </c>
      <c r="H940" s="17" t="s">
        <v>2228</v>
      </c>
      <c r="I940" s="23">
        <v>258655</v>
      </c>
      <c r="J940" s="23">
        <v>2723721</v>
      </c>
      <c r="K940" s="61">
        <v>121.085483</v>
      </c>
      <c r="L940" s="17">
        <v>24.620263000000001</v>
      </c>
      <c r="N940" t="str">
        <f>ROUND(表格3[[#This Row],[TWD97_X
]],0)&amp;ROUND(表格3[[#This Row],[TWD97_Y
]],0)</f>
        <v>2586552723721</v>
      </c>
    </row>
    <row r="941" spans="1:14" ht="16.2" customHeight="1">
      <c r="A941" s="54" t="s">
        <v>2090</v>
      </c>
      <c r="B941" s="54"/>
      <c r="C941" s="19" t="s">
        <v>824</v>
      </c>
      <c r="D941" s="19" t="s">
        <v>849</v>
      </c>
      <c r="E941" s="17" t="s">
        <v>887</v>
      </c>
      <c r="F941" s="26">
        <v>2</v>
      </c>
      <c r="G941" s="21" t="s">
        <v>886</v>
      </c>
      <c r="H941" s="17" t="s">
        <v>2229</v>
      </c>
      <c r="I941" s="23">
        <v>258699</v>
      </c>
      <c r="J941" s="23">
        <v>2723534</v>
      </c>
      <c r="K941" s="61">
        <v>121.08591699999999</v>
      </c>
      <c r="L941" s="17">
        <v>24.618575</v>
      </c>
      <c r="N941" t="str">
        <f>ROUND(表格3[[#This Row],[TWD97_X
]],0)&amp;ROUND(表格3[[#This Row],[TWD97_Y
]],0)</f>
        <v>2586992723534</v>
      </c>
    </row>
    <row r="942" spans="1:14" ht="16.2" customHeight="1">
      <c r="A942" s="54" t="s">
        <v>2090</v>
      </c>
      <c r="B942" s="54"/>
      <c r="C942" s="19" t="s">
        <v>824</v>
      </c>
      <c r="D942" s="19" t="s">
        <v>849</v>
      </c>
      <c r="E942" s="17" t="s">
        <v>887</v>
      </c>
      <c r="F942" s="26">
        <v>3</v>
      </c>
      <c r="G942" s="21" t="s">
        <v>886</v>
      </c>
      <c r="H942" s="17" t="s">
        <v>2230</v>
      </c>
      <c r="I942" s="23">
        <v>258539</v>
      </c>
      <c r="J942" s="23">
        <v>2723404</v>
      </c>
      <c r="K942" s="61">
        <v>121.08433599999999</v>
      </c>
      <c r="L942" s="17">
        <v>24.617401999999998</v>
      </c>
      <c r="N942" t="str">
        <f>ROUND(表格3[[#This Row],[TWD97_X
]],0)&amp;ROUND(表格3[[#This Row],[TWD97_Y
]],0)</f>
        <v>2585392723404</v>
      </c>
    </row>
    <row r="943" spans="1:14" ht="16.2" customHeight="1">
      <c r="A943" s="54" t="s">
        <v>2090</v>
      </c>
      <c r="B943" s="54"/>
      <c r="C943" s="19" t="s">
        <v>824</v>
      </c>
      <c r="D943" s="19" t="s">
        <v>849</v>
      </c>
      <c r="E943" s="17" t="s">
        <v>887</v>
      </c>
      <c r="F943" s="26">
        <v>4</v>
      </c>
      <c r="G943" s="21" t="s">
        <v>886</v>
      </c>
      <c r="H943" s="17" t="s">
        <v>2231</v>
      </c>
      <c r="I943" s="23">
        <v>258347</v>
      </c>
      <c r="J943" s="23">
        <v>2723348</v>
      </c>
      <c r="K943" s="61">
        <v>121.08243899999999</v>
      </c>
      <c r="L943" s="17">
        <v>24.616897000000002</v>
      </c>
      <c r="N943" t="str">
        <f>ROUND(表格3[[#This Row],[TWD97_X
]],0)&amp;ROUND(表格3[[#This Row],[TWD97_Y
]],0)</f>
        <v>2583472723348</v>
      </c>
    </row>
    <row r="944" spans="1:14" ht="16.2" customHeight="1">
      <c r="A944" s="54" t="s">
        <v>2090</v>
      </c>
      <c r="B944" s="54"/>
      <c r="C944" s="19" t="s">
        <v>824</v>
      </c>
      <c r="D944" s="19" t="s">
        <v>849</v>
      </c>
      <c r="E944" s="17" t="s">
        <v>887</v>
      </c>
      <c r="F944" s="26">
        <v>5</v>
      </c>
      <c r="G944" s="21" t="s">
        <v>886</v>
      </c>
      <c r="H944" s="17" t="s">
        <v>2232</v>
      </c>
      <c r="I944" s="23">
        <v>258269</v>
      </c>
      <c r="J944" s="23">
        <v>2723161</v>
      </c>
      <c r="K944" s="61">
        <v>121.081667</v>
      </c>
      <c r="L944" s="17">
        <v>24.615209</v>
      </c>
      <c r="N944" t="str">
        <f>ROUND(表格3[[#This Row],[TWD97_X
]],0)&amp;ROUND(表格3[[#This Row],[TWD97_Y
]],0)</f>
        <v>2582692723161</v>
      </c>
    </row>
    <row r="945" spans="1:14" ht="16.2" customHeight="1">
      <c r="A945" s="54" t="s">
        <v>2090</v>
      </c>
      <c r="B945" s="54"/>
      <c r="C945" s="19" t="s">
        <v>824</v>
      </c>
      <c r="D945" s="19" t="s">
        <v>849</v>
      </c>
      <c r="E945" s="17" t="s">
        <v>887</v>
      </c>
      <c r="F945" s="26">
        <v>6</v>
      </c>
      <c r="G945" s="21" t="s">
        <v>886</v>
      </c>
      <c r="H945" s="17" t="s">
        <v>2233</v>
      </c>
      <c r="I945" s="23">
        <v>258184</v>
      </c>
      <c r="J945" s="23">
        <v>2722967</v>
      </c>
      <c r="K945" s="61">
        <v>121.080827</v>
      </c>
      <c r="L945" s="17">
        <v>24.613458000000001</v>
      </c>
      <c r="N945" t="str">
        <f>ROUND(表格3[[#This Row],[TWD97_X
]],0)&amp;ROUND(表格3[[#This Row],[TWD97_Y
]],0)</f>
        <v>2581842722967</v>
      </c>
    </row>
    <row r="946" spans="1:14" ht="16.2" customHeight="1">
      <c r="A946" s="54" t="s">
        <v>2090</v>
      </c>
      <c r="B946" s="49"/>
      <c r="C946" s="19" t="s">
        <v>824</v>
      </c>
      <c r="D946" s="19" t="s">
        <v>849</v>
      </c>
      <c r="E946" s="17" t="s">
        <v>890</v>
      </c>
      <c r="F946" s="26">
        <v>1</v>
      </c>
      <c r="G946" s="21" t="s">
        <v>2234</v>
      </c>
      <c r="H946" s="17" t="s">
        <v>2235</v>
      </c>
      <c r="I946" s="23">
        <v>268675</v>
      </c>
      <c r="J946" s="23">
        <v>2717622</v>
      </c>
      <c r="K946" s="39">
        <v>121.18436699999999</v>
      </c>
      <c r="L946" s="39">
        <v>24.565107999999999</v>
      </c>
      <c r="N946" t="str">
        <f>ROUND(表格3[[#This Row],[TWD97_X
]],0)&amp;ROUND(表格3[[#This Row],[TWD97_Y
]],0)</f>
        <v>2686752717622</v>
      </c>
    </row>
    <row r="947" spans="1:14" ht="16.2" customHeight="1">
      <c r="A947" s="54" t="s">
        <v>2090</v>
      </c>
      <c r="B947" s="49"/>
      <c r="C947" s="19" t="s">
        <v>824</v>
      </c>
      <c r="D947" s="19" t="s">
        <v>849</v>
      </c>
      <c r="E947" s="17" t="s">
        <v>890</v>
      </c>
      <c r="F947" s="26">
        <v>2</v>
      </c>
      <c r="G947" s="21" t="s">
        <v>2234</v>
      </c>
      <c r="H947" s="17" t="s">
        <v>2236</v>
      </c>
      <c r="I947" s="23">
        <v>268890</v>
      </c>
      <c r="J947" s="23">
        <v>2717692</v>
      </c>
      <c r="K947" s="39">
        <v>121.186491</v>
      </c>
      <c r="L947" s="39">
        <v>24.565736999999999</v>
      </c>
      <c r="N947" t="str">
        <f>ROUND(表格3[[#This Row],[TWD97_X
]],0)&amp;ROUND(表格3[[#This Row],[TWD97_Y
]],0)</f>
        <v>2688902717692</v>
      </c>
    </row>
    <row r="948" spans="1:14" ht="16.2" customHeight="1">
      <c r="A948" s="54" t="s">
        <v>2090</v>
      </c>
      <c r="B948" s="49"/>
      <c r="C948" s="19" t="s">
        <v>824</v>
      </c>
      <c r="D948" s="19" t="s">
        <v>849</v>
      </c>
      <c r="E948" s="17" t="s">
        <v>890</v>
      </c>
      <c r="F948" s="26">
        <v>3</v>
      </c>
      <c r="G948" s="21" t="s">
        <v>2234</v>
      </c>
      <c r="H948" s="17" t="s">
        <v>2237</v>
      </c>
      <c r="I948" s="23">
        <v>269103</v>
      </c>
      <c r="J948" s="23">
        <v>2717690</v>
      </c>
      <c r="K948" s="39">
        <v>121.188593</v>
      </c>
      <c r="L948" s="39">
        <v>24.565715999999998</v>
      </c>
      <c r="N948" t="str">
        <f>ROUND(表格3[[#This Row],[TWD97_X
]],0)&amp;ROUND(表格3[[#This Row],[TWD97_Y
]],0)</f>
        <v>2691032717690</v>
      </c>
    </row>
    <row r="949" spans="1:14" ht="16.2" customHeight="1">
      <c r="A949" s="54" t="s">
        <v>2090</v>
      </c>
      <c r="B949" s="42"/>
      <c r="C949" s="19" t="s">
        <v>824</v>
      </c>
      <c r="D949" s="19" t="s">
        <v>849</v>
      </c>
      <c r="E949" s="17" t="s">
        <v>890</v>
      </c>
      <c r="F949" s="26">
        <v>4</v>
      </c>
      <c r="G949" s="21" t="s">
        <v>2234</v>
      </c>
      <c r="H949" s="17" t="s">
        <v>2238</v>
      </c>
      <c r="I949" s="23">
        <v>268589</v>
      </c>
      <c r="J949" s="23">
        <v>2717397</v>
      </c>
      <c r="K949" s="39">
        <v>121.183515</v>
      </c>
      <c r="L949" s="39">
        <v>24.563077</v>
      </c>
      <c r="N949" t="str">
        <f>ROUND(表格3[[#This Row],[TWD97_X
]],0)&amp;ROUND(表格3[[#This Row],[TWD97_Y
]],0)</f>
        <v>2685892717397</v>
      </c>
    </row>
    <row r="950" spans="1:14" ht="16.2" customHeight="1">
      <c r="A950" s="54" t="s">
        <v>2090</v>
      </c>
      <c r="B950" s="42"/>
      <c r="C950" s="19" t="s">
        <v>824</v>
      </c>
      <c r="D950" s="19" t="s">
        <v>849</v>
      </c>
      <c r="E950" s="17" t="s">
        <v>890</v>
      </c>
      <c r="F950" s="26">
        <v>5</v>
      </c>
      <c r="G950" s="21" t="s">
        <v>2234</v>
      </c>
      <c r="H950" s="17" t="s">
        <v>2239</v>
      </c>
      <c r="I950" s="23">
        <v>268390</v>
      </c>
      <c r="J950" s="23">
        <v>2717283</v>
      </c>
      <c r="K950" s="39">
        <v>121.181549</v>
      </c>
      <c r="L950" s="39">
        <v>24.562049999999999</v>
      </c>
      <c r="N950" t="str">
        <f>ROUND(表格3[[#This Row],[TWD97_X
]],0)&amp;ROUND(表格3[[#This Row],[TWD97_Y
]],0)</f>
        <v>2683902717283</v>
      </c>
    </row>
    <row r="951" spans="1:14" ht="16.2" customHeight="1">
      <c r="A951" s="54" t="s">
        <v>2090</v>
      </c>
      <c r="B951" s="42"/>
      <c r="C951" s="19" t="s">
        <v>824</v>
      </c>
      <c r="D951" s="19" t="s">
        <v>849</v>
      </c>
      <c r="E951" s="17" t="s">
        <v>890</v>
      </c>
      <c r="F951" s="26">
        <v>6</v>
      </c>
      <c r="G951" s="21" t="s">
        <v>2234</v>
      </c>
      <c r="H951" s="17" t="s">
        <v>2240</v>
      </c>
      <c r="I951" s="23">
        <v>268165</v>
      </c>
      <c r="J951" s="23">
        <v>2717258</v>
      </c>
      <c r="K951" s="39">
        <v>121.179327</v>
      </c>
      <c r="L951" s="39">
        <v>24.561827000000001</v>
      </c>
      <c r="N951" t="str">
        <f>ROUND(表格3[[#This Row],[TWD97_X
]],0)&amp;ROUND(表格3[[#This Row],[TWD97_Y
]],0)</f>
        <v>2681652717258</v>
      </c>
    </row>
    <row r="952" spans="1:14" ht="16.2" customHeight="1">
      <c r="A952" s="54" t="s">
        <v>2090</v>
      </c>
      <c r="B952" s="54"/>
      <c r="C952" s="19" t="s">
        <v>824</v>
      </c>
      <c r="D952" s="19" t="s">
        <v>849</v>
      </c>
      <c r="E952" s="17" t="s">
        <v>892</v>
      </c>
      <c r="F952" s="26">
        <v>1</v>
      </c>
      <c r="G952" s="21" t="s">
        <v>2241</v>
      </c>
      <c r="H952" s="17" t="s">
        <v>2242</v>
      </c>
      <c r="I952" s="23">
        <v>270095</v>
      </c>
      <c r="J952" s="23">
        <v>2718103</v>
      </c>
      <c r="K952" s="33">
        <v>121.198393</v>
      </c>
      <c r="L952" s="17">
        <v>24.569433</v>
      </c>
      <c r="N952" t="str">
        <f>ROUND(表格3[[#This Row],[TWD97_X
]],0)&amp;ROUND(表格3[[#This Row],[TWD97_Y
]],0)</f>
        <v>2700952718103</v>
      </c>
    </row>
    <row r="953" spans="1:14" ht="16.2" customHeight="1">
      <c r="A953" s="54" t="s">
        <v>2090</v>
      </c>
      <c r="B953" s="54"/>
      <c r="C953" s="19" t="s">
        <v>824</v>
      </c>
      <c r="D953" s="19" t="s">
        <v>849</v>
      </c>
      <c r="E953" s="17" t="s">
        <v>892</v>
      </c>
      <c r="F953" s="26">
        <v>2</v>
      </c>
      <c r="G953" s="21" t="s">
        <v>2241</v>
      </c>
      <c r="H953" s="17" t="s">
        <v>2243</v>
      </c>
      <c r="I953" s="23">
        <v>270228</v>
      </c>
      <c r="J953" s="23">
        <v>2717858</v>
      </c>
      <c r="K953" s="33">
        <v>121.199702</v>
      </c>
      <c r="L953" s="17">
        <v>24.567219000000001</v>
      </c>
      <c r="N953" t="str">
        <f>ROUND(表格3[[#This Row],[TWD97_X
]],0)&amp;ROUND(表格3[[#This Row],[TWD97_Y
]],0)</f>
        <v>2702282717858</v>
      </c>
    </row>
    <row r="954" spans="1:14" ht="16.2" customHeight="1">
      <c r="A954" s="54" t="s">
        <v>2090</v>
      </c>
      <c r="B954" s="54"/>
      <c r="C954" s="19" t="s">
        <v>824</v>
      </c>
      <c r="D954" s="19" t="s">
        <v>849</v>
      </c>
      <c r="E954" s="17" t="s">
        <v>892</v>
      </c>
      <c r="F954" s="26">
        <v>3</v>
      </c>
      <c r="G954" s="21" t="s">
        <v>2241</v>
      </c>
      <c r="H954" s="17" t="s">
        <v>2244</v>
      </c>
      <c r="I954" s="23">
        <v>270432</v>
      </c>
      <c r="J954" s="23">
        <v>2717858</v>
      </c>
      <c r="K954" s="33">
        <v>121.201716</v>
      </c>
      <c r="L954" s="17">
        <v>24.567215999999998</v>
      </c>
      <c r="N954" t="str">
        <f>ROUND(表格3[[#This Row],[TWD97_X
]],0)&amp;ROUND(表格3[[#This Row],[TWD97_Y
]],0)</f>
        <v>2704322717858</v>
      </c>
    </row>
    <row r="955" spans="1:14" ht="16.2" customHeight="1">
      <c r="A955" s="54" t="s">
        <v>2090</v>
      </c>
      <c r="B955" s="54"/>
      <c r="C955" s="19" t="s">
        <v>824</v>
      </c>
      <c r="D955" s="19" t="s">
        <v>849</v>
      </c>
      <c r="E955" s="17" t="s">
        <v>892</v>
      </c>
      <c r="F955" s="26">
        <v>4</v>
      </c>
      <c r="G955" s="21" t="s">
        <v>2241</v>
      </c>
      <c r="H955" s="17" t="s">
        <v>2245</v>
      </c>
      <c r="I955" s="23">
        <v>270640</v>
      </c>
      <c r="J955" s="23">
        <v>2717814</v>
      </c>
      <c r="K955" s="33">
        <v>121.20376899999999</v>
      </c>
      <c r="L955" s="17">
        <v>24.566815999999999</v>
      </c>
      <c r="N955" t="str">
        <f>ROUND(表格3[[#This Row],[TWD97_X
]],0)&amp;ROUND(表格3[[#This Row],[TWD97_Y
]],0)</f>
        <v>2706402717814</v>
      </c>
    </row>
    <row r="956" spans="1:14" ht="16.2" customHeight="1">
      <c r="A956" s="54" t="s">
        <v>2090</v>
      </c>
      <c r="B956" s="54"/>
      <c r="C956" s="19" t="s">
        <v>824</v>
      </c>
      <c r="D956" s="19" t="s">
        <v>849</v>
      </c>
      <c r="E956" s="17" t="s">
        <v>892</v>
      </c>
      <c r="F956" s="26">
        <v>5</v>
      </c>
      <c r="G956" s="21" t="s">
        <v>2241</v>
      </c>
      <c r="H956" s="17" t="s">
        <v>2246</v>
      </c>
      <c r="I956" s="23">
        <v>270850</v>
      </c>
      <c r="J956" s="23">
        <v>2717708</v>
      </c>
      <c r="K956" s="33">
        <v>121.20584100000001</v>
      </c>
      <c r="L956" s="17">
        <v>24.565856</v>
      </c>
      <c r="N956" t="str">
        <f>ROUND(表格3[[#This Row],[TWD97_X
]],0)&amp;ROUND(表格3[[#This Row],[TWD97_Y
]],0)</f>
        <v>2708502717708</v>
      </c>
    </row>
    <row r="957" spans="1:14" ht="16.2" customHeight="1">
      <c r="A957" s="54" t="s">
        <v>2090</v>
      </c>
      <c r="B957" s="54"/>
      <c r="C957" s="19" t="s">
        <v>824</v>
      </c>
      <c r="D957" s="19" t="s">
        <v>849</v>
      </c>
      <c r="E957" s="17" t="s">
        <v>892</v>
      </c>
      <c r="F957" s="26">
        <v>6</v>
      </c>
      <c r="G957" s="21" t="s">
        <v>2241</v>
      </c>
      <c r="H957" s="17" t="s">
        <v>2247</v>
      </c>
      <c r="I957" s="23">
        <v>270721</v>
      </c>
      <c r="J957" s="23">
        <v>2717538</v>
      </c>
      <c r="K957" s="33">
        <v>121.204565</v>
      </c>
      <c r="L957" s="17">
        <v>24.564323000000002</v>
      </c>
      <c r="N957" t="str">
        <f>ROUND(表格3[[#This Row],[TWD97_X
]],0)&amp;ROUND(表格3[[#This Row],[TWD97_Y
]],0)</f>
        <v>2707212717538</v>
      </c>
    </row>
    <row r="958" spans="1:14" ht="16.2" customHeight="1">
      <c r="A958" s="54" t="s">
        <v>2090</v>
      </c>
      <c r="B958" s="54"/>
      <c r="C958" s="19" t="s">
        <v>824</v>
      </c>
      <c r="D958" s="19" t="s">
        <v>849</v>
      </c>
      <c r="E958" s="57" t="s">
        <v>876</v>
      </c>
      <c r="F958" s="50">
        <v>1</v>
      </c>
      <c r="G958" s="31" t="s">
        <v>3890</v>
      </c>
      <c r="H958" s="57" t="s">
        <v>3891</v>
      </c>
      <c r="I958" s="23">
        <v>271221</v>
      </c>
      <c r="J958" s="23">
        <v>2716692</v>
      </c>
      <c r="K958" s="33">
        <v>121.20948799999999</v>
      </c>
      <c r="L958" s="17">
        <v>24.556678000000002</v>
      </c>
      <c r="N958" t="str">
        <f>ROUND(表格3[[#This Row],[TWD97_X
]],0)&amp;ROUND(表格3[[#This Row],[TWD97_Y
]],0)</f>
        <v>2712212716692</v>
      </c>
    </row>
    <row r="959" spans="1:14" ht="16.2" customHeight="1">
      <c r="A959" s="54" t="s">
        <v>2090</v>
      </c>
      <c r="B959" s="54"/>
      <c r="C959" s="19" t="s">
        <v>824</v>
      </c>
      <c r="D959" s="19" t="s">
        <v>849</v>
      </c>
      <c r="E959" s="57" t="s">
        <v>876</v>
      </c>
      <c r="F959" s="50">
        <v>2</v>
      </c>
      <c r="G959" s="31" t="s">
        <v>3890</v>
      </c>
      <c r="H959" s="57" t="s">
        <v>3892</v>
      </c>
      <c r="I959" s="23">
        <v>271124</v>
      </c>
      <c r="J959" s="23">
        <v>2716900</v>
      </c>
      <c r="K959" s="33">
        <v>121.208534</v>
      </c>
      <c r="L959" s="17">
        <v>24.558557</v>
      </c>
      <c r="N959" t="str">
        <f>ROUND(表格3[[#This Row],[TWD97_X
]],0)&amp;ROUND(表格3[[#This Row],[TWD97_Y
]],0)</f>
        <v>2711242716900</v>
      </c>
    </row>
    <row r="960" spans="1:14" ht="16.2" customHeight="1">
      <c r="A960" s="54" t="s">
        <v>2090</v>
      </c>
      <c r="B960" s="54"/>
      <c r="C960" s="19" t="s">
        <v>824</v>
      </c>
      <c r="D960" s="19" t="s">
        <v>849</v>
      </c>
      <c r="E960" s="57" t="s">
        <v>876</v>
      </c>
      <c r="F960" s="50">
        <v>3</v>
      </c>
      <c r="G960" s="31" t="s">
        <v>3890</v>
      </c>
      <c r="H960" s="57" t="s">
        <v>3893</v>
      </c>
      <c r="I960" s="23">
        <v>270975</v>
      </c>
      <c r="J960" s="23">
        <v>2717081</v>
      </c>
      <c r="K960" s="33">
        <v>121.207065</v>
      </c>
      <c r="L960" s="17">
        <v>24.560193999999999</v>
      </c>
      <c r="N960" t="str">
        <f>ROUND(表格3[[#This Row],[TWD97_X
]],0)&amp;ROUND(表格3[[#This Row],[TWD97_Y
]],0)</f>
        <v>2709752717081</v>
      </c>
    </row>
    <row r="961" spans="1:14" ht="16.2" customHeight="1">
      <c r="A961" s="54" t="s">
        <v>2090</v>
      </c>
      <c r="B961" s="54"/>
      <c r="C961" s="19" t="s">
        <v>824</v>
      </c>
      <c r="D961" s="19" t="s">
        <v>849</v>
      </c>
      <c r="E961" s="57" t="s">
        <v>876</v>
      </c>
      <c r="F961" s="26">
        <v>4</v>
      </c>
      <c r="G961" s="31" t="s">
        <v>3890</v>
      </c>
      <c r="H961" s="57" t="s">
        <v>3894</v>
      </c>
      <c r="I961" s="23">
        <v>270762</v>
      </c>
      <c r="J961" s="23">
        <v>2717058</v>
      </c>
      <c r="K961" s="33">
        <v>121.20496199999999</v>
      </c>
      <c r="L961" s="38">
        <v>24.559989000000002</v>
      </c>
      <c r="N961" t="str">
        <f>ROUND(表格3[[#This Row],[TWD97_X
]],0)&amp;ROUND(表格3[[#This Row],[TWD97_Y
]],0)</f>
        <v>2707622717058</v>
      </c>
    </row>
    <row r="962" spans="1:14" ht="16.2" customHeight="1">
      <c r="A962" s="54" t="s">
        <v>2090</v>
      </c>
      <c r="B962" s="54"/>
      <c r="C962" s="19" t="s">
        <v>824</v>
      </c>
      <c r="D962" s="19" t="s">
        <v>849</v>
      </c>
      <c r="E962" s="57" t="s">
        <v>876</v>
      </c>
      <c r="F962" s="26">
        <v>5</v>
      </c>
      <c r="G962" s="31" t="s">
        <v>3890</v>
      </c>
      <c r="H962" s="57" t="s">
        <v>3895</v>
      </c>
      <c r="I962" s="23">
        <v>270608</v>
      </c>
      <c r="J962" s="23">
        <v>2717201</v>
      </c>
      <c r="K962" s="33">
        <v>121.203444</v>
      </c>
      <c r="L962" s="17">
        <v>24.561281999999999</v>
      </c>
      <c r="N962" t="str">
        <f>ROUND(表格3[[#This Row],[TWD97_X
]],0)&amp;ROUND(表格3[[#This Row],[TWD97_Y
]],0)</f>
        <v>2706082717201</v>
      </c>
    </row>
    <row r="963" spans="1:14" ht="16.2" customHeight="1">
      <c r="A963" s="54" t="s">
        <v>2090</v>
      </c>
      <c r="B963" s="54"/>
      <c r="C963" s="19" t="s">
        <v>824</v>
      </c>
      <c r="D963" s="19" t="s">
        <v>849</v>
      </c>
      <c r="E963" s="57" t="s">
        <v>876</v>
      </c>
      <c r="F963" s="26">
        <v>6</v>
      </c>
      <c r="G963" s="31" t="s">
        <v>3890</v>
      </c>
      <c r="H963" s="57" t="s">
        <v>3896</v>
      </c>
      <c r="I963" s="23">
        <v>270476</v>
      </c>
      <c r="J963" s="23">
        <v>2717364</v>
      </c>
      <c r="K963" s="33">
        <v>121.20214300000001</v>
      </c>
      <c r="L963" s="17">
        <v>24.562754999999999</v>
      </c>
      <c r="N963" t="str">
        <f>ROUND(表格3[[#This Row],[TWD97_X
]],0)&amp;ROUND(表格3[[#This Row],[TWD97_Y
]],0)</f>
        <v>2704762717364</v>
      </c>
    </row>
    <row r="964" spans="1:14" ht="16.2" customHeight="1">
      <c r="A964" s="54" t="s">
        <v>2090</v>
      </c>
      <c r="B964" s="54"/>
      <c r="C964" s="19" t="s">
        <v>824</v>
      </c>
      <c r="D964" s="19" t="s">
        <v>849</v>
      </c>
      <c r="E964" s="57" t="s">
        <v>869</v>
      </c>
      <c r="F964" s="50">
        <v>1</v>
      </c>
      <c r="G964" s="31" t="s">
        <v>2249</v>
      </c>
      <c r="H964" s="57" t="s">
        <v>2248</v>
      </c>
      <c r="I964" s="23">
        <v>272633</v>
      </c>
      <c r="J964" s="23">
        <v>2716678</v>
      </c>
      <c r="K964" s="33">
        <v>121.223427</v>
      </c>
      <c r="L964" s="17">
        <v>24.556532000000001</v>
      </c>
      <c r="N964" t="str">
        <f>ROUND(表格3[[#This Row],[TWD97_X
]],0)&amp;ROUND(表格3[[#This Row],[TWD97_Y
]],0)</f>
        <v>2726332716678</v>
      </c>
    </row>
    <row r="965" spans="1:14" ht="16.2" customHeight="1">
      <c r="A965" s="54" t="s">
        <v>2090</v>
      </c>
      <c r="B965" s="54"/>
      <c r="C965" s="19" t="s">
        <v>824</v>
      </c>
      <c r="D965" s="19" t="s">
        <v>849</v>
      </c>
      <c r="E965" s="57" t="s">
        <v>869</v>
      </c>
      <c r="F965" s="50">
        <v>2</v>
      </c>
      <c r="G965" s="31" t="s">
        <v>2249</v>
      </c>
      <c r="H965" s="57" t="s">
        <v>2250</v>
      </c>
      <c r="I965" s="23">
        <v>272464</v>
      </c>
      <c r="J965" s="23">
        <v>2716476</v>
      </c>
      <c r="K965" s="33">
        <v>121.221755</v>
      </c>
      <c r="L965" s="17">
        <v>24.55471</v>
      </c>
      <c r="N965" t="str">
        <f>ROUND(表格3[[#This Row],[TWD97_X
]],0)&amp;ROUND(表格3[[#This Row],[TWD97_Y
]],0)</f>
        <v>2724642716476</v>
      </c>
    </row>
    <row r="966" spans="1:14" ht="16.2" customHeight="1">
      <c r="A966" s="54" t="s">
        <v>2090</v>
      </c>
      <c r="B966" s="54"/>
      <c r="C966" s="19" t="s">
        <v>824</v>
      </c>
      <c r="D966" s="19" t="s">
        <v>849</v>
      </c>
      <c r="E966" s="57" t="s">
        <v>869</v>
      </c>
      <c r="F966" s="26">
        <v>3</v>
      </c>
      <c r="G966" s="31" t="s">
        <v>2249</v>
      </c>
      <c r="H966" s="57" t="s">
        <v>2251</v>
      </c>
      <c r="I966" s="23">
        <v>272275</v>
      </c>
      <c r="J966" s="23">
        <v>2716361</v>
      </c>
      <c r="K966" s="33">
        <v>121.219888</v>
      </c>
      <c r="L966" s="17">
        <v>24.553674999999998</v>
      </c>
      <c r="N966" t="str">
        <f>ROUND(表格3[[#This Row],[TWD97_X
]],0)&amp;ROUND(表格3[[#This Row],[TWD97_Y
]],0)</f>
        <v>2722752716361</v>
      </c>
    </row>
    <row r="967" spans="1:14" ht="16.2" customHeight="1">
      <c r="A967" s="54" t="s">
        <v>2090</v>
      </c>
      <c r="B967" s="54"/>
      <c r="C967" s="19" t="s">
        <v>824</v>
      </c>
      <c r="D967" s="19" t="s">
        <v>849</v>
      </c>
      <c r="E967" s="57" t="s">
        <v>869</v>
      </c>
      <c r="F967" s="26">
        <v>4</v>
      </c>
      <c r="G967" s="31" t="s">
        <v>2249</v>
      </c>
      <c r="H967" s="57" t="s">
        <v>2252</v>
      </c>
      <c r="I967" s="23">
        <v>272067</v>
      </c>
      <c r="J967" s="23">
        <v>2716451</v>
      </c>
      <c r="K967" s="33">
        <v>121.21783600000001</v>
      </c>
      <c r="L967" s="17">
        <v>24.554490000000001</v>
      </c>
      <c r="N967" t="str">
        <f>ROUND(表格3[[#This Row],[TWD97_X
]],0)&amp;ROUND(表格3[[#This Row],[TWD97_Y
]],0)</f>
        <v>2720672716451</v>
      </c>
    </row>
    <row r="968" spans="1:14" ht="16.2" customHeight="1">
      <c r="A968" s="54" t="s">
        <v>2090</v>
      </c>
      <c r="B968" s="54"/>
      <c r="C968" s="19" t="s">
        <v>824</v>
      </c>
      <c r="D968" s="19" t="s">
        <v>849</v>
      </c>
      <c r="E968" s="57" t="s">
        <v>869</v>
      </c>
      <c r="F968" s="26">
        <v>5</v>
      </c>
      <c r="G968" s="31" t="s">
        <v>2249</v>
      </c>
      <c r="H968" s="57" t="s">
        <v>2253</v>
      </c>
      <c r="I968" s="23">
        <v>271863</v>
      </c>
      <c r="J968" s="23">
        <v>2716515</v>
      </c>
      <c r="K968" s="33">
        <v>121.215823</v>
      </c>
      <c r="L968" s="17">
        <v>24.555071000000002</v>
      </c>
      <c r="N968" t="str">
        <f>ROUND(表格3[[#This Row],[TWD97_X
]],0)&amp;ROUND(表格3[[#This Row],[TWD97_Y
]],0)</f>
        <v>2718632716515</v>
      </c>
    </row>
    <row r="969" spans="1:14" ht="16.2" customHeight="1">
      <c r="A969" s="54" t="s">
        <v>2090</v>
      </c>
      <c r="B969" s="54"/>
      <c r="C969" s="19" t="s">
        <v>824</v>
      </c>
      <c r="D969" s="19" t="s">
        <v>849</v>
      </c>
      <c r="E969" s="57" t="s">
        <v>869</v>
      </c>
      <c r="F969" s="26">
        <v>6</v>
      </c>
      <c r="G969" s="31" t="s">
        <v>2249</v>
      </c>
      <c r="H969" s="57" t="s">
        <v>2254</v>
      </c>
      <c r="I969" s="23">
        <v>271682</v>
      </c>
      <c r="J969" s="23">
        <v>2716352</v>
      </c>
      <c r="K969" s="33">
        <v>121.214034</v>
      </c>
      <c r="L969" s="17">
        <v>24.553602000000001</v>
      </c>
      <c r="N969" t="str">
        <f>ROUND(表格3[[#This Row],[TWD97_X
]],0)&amp;ROUND(表格3[[#This Row],[TWD97_Y
]],0)</f>
        <v>2716822716352</v>
      </c>
    </row>
    <row r="970" spans="1:14" ht="16.2" customHeight="1">
      <c r="A970" s="54" t="s">
        <v>2090</v>
      </c>
      <c r="B970" s="54"/>
      <c r="C970" s="19" t="s">
        <v>824</v>
      </c>
      <c r="D970" s="19" t="s">
        <v>849</v>
      </c>
      <c r="E970" s="17" t="s">
        <v>897</v>
      </c>
      <c r="F970" s="26">
        <v>1</v>
      </c>
      <c r="G970" s="21" t="s">
        <v>896</v>
      </c>
      <c r="H970" s="17" t="s">
        <v>2255</v>
      </c>
      <c r="I970" s="23">
        <v>270069</v>
      </c>
      <c r="J970" s="23">
        <v>2707662</v>
      </c>
      <c r="K970" s="33">
        <v>121.197988</v>
      </c>
      <c r="L970" s="17">
        <v>24.475162000000001</v>
      </c>
      <c r="N970" t="str">
        <f>ROUND(表格3[[#This Row],[TWD97_X
]],0)&amp;ROUND(表格3[[#This Row],[TWD97_Y
]],0)</f>
        <v>2700692707662</v>
      </c>
    </row>
    <row r="971" spans="1:14" ht="16.2" customHeight="1">
      <c r="A971" s="54" t="s">
        <v>2090</v>
      </c>
      <c r="B971" s="54"/>
      <c r="C971" s="19" t="s">
        <v>824</v>
      </c>
      <c r="D971" s="19" t="s">
        <v>849</v>
      </c>
      <c r="E971" s="17" t="s">
        <v>897</v>
      </c>
      <c r="F971" s="26">
        <v>2</v>
      </c>
      <c r="G971" s="21" t="s">
        <v>896</v>
      </c>
      <c r="H971" s="17" t="s">
        <v>2256</v>
      </c>
      <c r="I971" s="23">
        <v>270136</v>
      </c>
      <c r="J971" s="23">
        <v>2707486</v>
      </c>
      <c r="K971" s="33">
        <v>121.19864699999999</v>
      </c>
      <c r="L971" s="17">
        <v>24.473572000000001</v>
      </c>
      <c r="N971" t="str">
        <f>ROUND(表格3[[#This Row],[TWD97_X
]],0)&amp;ROUND(表格3[[#This Row],[TWD97_Y
]],0)</f>
        <v>2701362707486</v>
      </c>
    </row>
    <row r="972" spans="1:14" ht="16.2" customHeight="1">
      <c r="A972" s="54" t="s">
        <v>2090</v>
      </c>
      <c r="B972" s="54"/>
      <c r="C972" s="19" t="s">
        <v>824</v>
      </c>
      <c r="D972" s="19" t="s">
        <v>849</v>
      </c>
      <c r="E972" s="17" t="s">
        <v>897</v>
      </c>
      <c r="F972" s="26">
        <v>3</v>
      </c>
      <c r="G972" s="21" t="s">
        <v>896</v>
      </c>
      <c r="H972" s="17" t="s">
        <v>2257</v>
      </c>
      <c r="I972" s="23">
        <v>270242</v>
      </c>
      <c r="J972" s="23">
        <v>2707314</v>
      </c>
      <c r="K972" s="33">
        <v>121.19969</v>
      </c>
      <c r="L972" s="17">
        <v>24.472017999999998</v>
      </c>
      <c r="N972" t="str">
        <f>ROUND(表格3[[#This Row],[TWD97_X
]],0)&amp;ROUND(表格3[[#This Row],[TWD97_Y
]],0)</f>
        <v>2702422707314</v>
      </c>
    </row>
    <row r="973" spans="1:14" ht="16.2" customHeight="1">
      <c r="A973" s="54" t="s">
        <v>2090</v>
      </c>
      <c r="B973" s="54"/>
      <c r="C973" s="19" t="s">
        <v>824</v>
      </c>
      <c r="D973" s="19" t="s">
        <v>849</v>
      </c>
      <c r="E973" s="17" t="s">
        <v>897</v>
      </c>
      <c r="F973" s="26">
        <v>4</v>
      </c>
      <c r="G973" s="21" t="s">
        <v>896</v>
      </c>
      <c r="H973" s="17" t="s">
        <v>2258</v>
      </c>
      <c r="I973" s="23">
        <v>270262</v>
      </c>
      <c r="J973" s="23">
        <v>2707100</v>
      </c>
      <c r="K973" s="33">
        <v>121.199884</v>
      </c>
      <c r="L973" s="17">
        <v>24.470085999999998</v>
      </c>
      <c r="N973" t="str">
        <f>ROUND(表格3[[#This Row],[TWD97_X
]],0)&amp;ROUND(表格3[[#This Row],[TWD97_Y
]],0)</f>
        <v>2702622707100</v>
      </c>
    </row>
    <row r="974" spans="1:14" ht="16.2" customHeight="1">
      <c r="A974" s="54" t="s">
        <v>2090</v>
      </c>
      <c r="B974" s="54"/>
      <c r="C974" s="19" t="s">
        <v>824</v>
      </c>
      <c r="D974" s="19" t="s">
        <v>849</v>
      </c>
      <c r="E974" s="17" t="s">
        <v>897</v>
      </c>
      <c r="F974" s="26">
        <v>5</v>
      </c>
      <c r="G974" s="21" t="s">
        <v>896</v>
      </c>
      <c r="H974" s="17" t="s">
        <v>2259</v>
      </c>
      <c r="I974" s="23">
        <v>270389</v>
      </c>
      <c r="J974" s="23">
        <v>2706876</v>
      </c>
      <c r="K974" s="33">
        <v>121.201134</v>
      </c>
      <c r="L974" s="17">
        <v>24.468060999999999</v>
      </c>
      <c r="N974" t="str">
        <f>ROUND(表格3[[#This Row],[TWD97_X
]],0)&amp;ROUND(表格3[[#This Row],[TWD97_Y
]],0)</f>
        <v>2703892706876</v>
      </c>
    </row>
    <row r="975" spans="1:14" ht="16.2" customHeight="1">
      <c r="A975" s="54" t="s">
        <v>2090</v>
      </c>
      <c r="B975" s="54"/>
      <c r="C975" s="19" t="s">
        <v>824</v>
      </c>
      <c r="D975" s="19" t="s">
        <v>849</v>
      </c>
      <c r="E975" s="17" t="s">
        <v>897</v>
      </c>
      <c r="F975" s="26">
        <v>6</v>
      </c>
      <c r="G975" s="21" t="s">
        <v>896</v>
      </c>
      <c r="H975" s="17" t="s">
        <v>2260</v>
      </c>
      <c r="I975" s="23">
        <v>270602</v>
      </c>
      <c r="J975" s="23">
        <v>2706909</v>
      </c>
      <c r="K975" s="33">
        <v>121.20323500000001</v>
      </c>
      <c r="L975" s="17">
        <v>24.468357000000001</v>
      </c>
      <c r="N975" t="str">
        <f>ROUND(表格3[[#This Row],[TWD97_X
]],0)&amp;ROUND(表格3[[#This Row],[TWD97_Y
]],0)</f>
        <v>2706022706909</v>
      </c>
    </row>
    <row r="976" spans="1:14" ht="16.2" customHeight="1">
      <c r="A976" s="54" t="s">
        <v>2090</v>
      </c>
      <c r="B976" s="54"/>
      <c r="C976" s="19" t="s">
        <v>824</v>
      </c>
      <c r="D976" s="19" t="s">
        <v>849</v>
      </c>
      <c r="E976" s="17" t="s">
        <v>901</v>
      </c>
      <c r="F976" s="26">
        <v>1</v>
      </c>
      <c r="G976" s="21" t="s">
        <v>900</v>
      </c>
      <c r="H976" s="17" t="s">
        <v>2261</v>
      </c>
      <c r="I976" s="23">
        <v>271177</v>
      </c>
      <c r="J976" s="23">
        <v>2706923</v>
      </c>
      <c r="K976" s="33">
        <v>121.20890799999999</v>
      </c>
      <c r="L976" s="17">
        <v>24.468475000000002</v>
      </c>
      <c r="N976" t="str">
        <f>ROUND(表格3[[#This Row],[TWD97_X
]],0)&amp;ROUND(表格3[[#This Row],[TWD97_Y
]],0)</f>
        <v>2711772706923</v>
      </c>
    </row>
    <row r="977" spans="1:14" ht="16.2" customHeight="1">
      <c r="A977" s="54" t="s">
        <v>2090</v>
      </c>
      <c r="B977" s="54"/>
      <c r="C977" s="19" t="s">
        <v>824</v>
      </c>
      <c r="D977" s="19" t="s">
        <v>849</v>
      </c>
      <c r="E977" s="17" t="s">
        <v>901</v>
      </c>
      <c r="F977" s="26">
        <v>2</v>
      </c>
      <c r="G977" s="21" t="s">
        <v>900</v>
      </c>
      <c r="H977" s="17" t="s">
        <v>2262</v>
      </c>
      <c r="I977" s="23">
        <v>271362</v>
      </c>
      <c r="J977" s="23">
        <v>2706806</v>
      </c>
      <c r="K977" s="33">
        <v>121.210731</v>
      </c>
      <c r="L977" s="17">
        <v>24.467416</v>
      </c>
      <c r="N977" t="str">
        <f>ROUND(表格3[[#This Row],[TWD97_X
]],0)&amp;ROUND(表格3[[#This Row],[TWD97_Y
]],0)</f>
        <v>2713622706806</v>
      </c>
    </row>
    <row r="978" spans="1:14" ht="16.2" customHeight="1">
      <c r="A978" s="54" t="s">
        <v>2090</v>
      </c>
      <c r="B978" s="54"/>
      <c r="C978" s="19" t="s">
        <v>824</v>
      </c>
      <c r="D978" s="19" t="s">
        <v>849</v>
      </c>
      <c r="E978" s="17" t="s">
        <v>901</v>
      </c>
      <c r="F978" s="26">
        <v>3</v>
      </c>
      <c r="G978" s="21" t="s">
        <v>900</v>
      </c>
      <c r="H978" s="17" t="s">
        <v>2263</v>
      </c>
      <c r="I978" s="23">
        <v>271560</v>
      </c>
      <c r="J978" s="23">
        <v>2706805</v>
      </c>
      <c r="K978" s="33">
        <v>121.212684</v>
      </c>
      <c r="L978" s="17">
        <v>24.467404999999999</v>
      </c>
      <c r="N978" t="str">
        <f>ROUND(表格3[[#This Row],[TWD97_X
]],0)&amp;ROUND(表格3[[#This Row],[TWD97_Y
]],0)</f>
        <v>2715602706805</v>
      </c>
    </row>
    <row r="979" spans="1:14" ht="16.2" customHeight="1">
      <c r="A979" s="54" t="s">
        <v>2090</v>
      </c>
      <c r="B979" s="54"/>
      <c r="C979" s="19" t="s">
        <v>824</v>
      </c>
      <c r="D979" s="19" t="s">
        <v>849</v>
      </c>
      <c r="E979" s="17" t="s">
        <v>901</v>
      </c>
      <c r="F979" s="26">
        <v>4</v>
      </c>
      <c r="G979" s="21" t="s">
        <v>900</v>
      </c>
      <c r="H979" s="17" t="s">
        <v>2264</v>
      </c>
      <c r="I979" s="23">
        <v>271960</v>
      </c>
      <c r="J979" s="23">
        <v>2706822</v>
      </c>
      <c r="K979" s="33">
        <v>121.21662999999999</v>
      </c>
      <c r="L979" s="17">
        <v>24.467552000000001</v>
      </c>
      <c r="N979" t="str">
        <f>ROUND(表格3[[#This Row],[TWD97_X
]],0)&amp;ROUND(表格3[[#This Row],[TWD97_Y
]],0)</f>
        <v>2719602706822</v>
      </c>
    </row>
    <row r="980" spans="1:14" ht="16.2" customHeight="1">
      <c r="A980" s="54" t="s">
        <v>2090</v>
      </c>
      <c r="B980" s="54"/>
      <c r="C980" s="19" t="s">
        <v>824</v>
      </c>
      <c r="D980" s="19" t="s">
        <v>849</v>
      </c>
      <c r="E980" s="17" t="s">
        <v>901</v>
      </c>
      <c r="F980" s="26">
        <v>5</v>
      </c>
      <c r="G980" s="21" t="s">
        <v>900</v>
      </c>
      <c r="H980" s="17" t="s">
        <v>2265</v>
      </c>
      <c r="I980" s="23">
        <v>272144</v>
      </c>
      <c r="J980" s="23">
        <v>2706726</v>
      </c>
      <c r="K980" s="33">
        <v>121.21844400000001</v>
      </c>
      <c r="L980" s="17">
        <v>24.466683</v>
      </c>
      <c r="N980" t="str">
        <f>ROUND(表格3[[#This Row],[TWD97_X
]],0)&amp;ROUND(表格3[[#This Row],[TWD97_Y
]],0)</f>
        <v>2721442706726</v>
      </c>
    </row>
    <row r="981" spans="1:14" ht="16.2" customHeight="1">
      <c r="A981" s="54" t="s">
        <v>2090</v>
      </c>
      <c r="B981" s="54"/>
      <c r="C981" s="19" t="s">
        <v>824</v>
      </c>
      <c r="D981" s="19" t="s">
        <v>849</v>
      </c>
      <c r="E981" s="17" t="s">
        <v>901</v>
      </c>
      <c r="F981" s="26">
        <v>6</v>
      </c>
      <c r="G981" s="21" t="s">
        <v>900</v>
      </c>
      <c r="H981" s="17" t="s">
        <v>2266</v>
      </c>
      <c r="I981" s="23">
        <v>272313</v>
      </c>
      <c r="J981" s="23">
        <v>2706616</v>
      </c>
      <c r="K981" s="33">
        <v>121.22010899999999</v>
      </c>
      <c r="L981" s="17">
        <v>24.465686999999999</v>
      </c>
      <c r="N981" t="str">
        <f>ROUND(表格3[[#This Row],[TWD97_X
]],0)&amp;ROUND(表格3[[#This Row],[TWD97_Y
]],0)</f>
        <v>2723132706616</v>
      </c>
    </row>
    <row r="982" spans="1:14" ht="16.2" customHeight="1">
      <c r="A982" s="17" t="s">
        <v>2090</v>
      </c>
      <c r="B982" s="18"/>
      <c r="C982" s="63" t="s">
        <v>21</v>
      </c>
      <c r="D982" s="63" t="s">
        <v>22</v>
      </c>
      <c r="E982" s="63" t="s">
        <v>24</v>
      </c>
      <c r="F982" s="26">
        <v>1</v>
      </c>
      <c r="G982" s="44" t="s">
        <v>23</v>
      </c>
      <c r="H982" s="17" t="s">
        <v>3470</v>
      </c>
      <c r="I982" s="23">
        <v>241654</v>
      </c>
      <c r="J982" s="23">
        <v>2675867</v>
      </c>
      <c r="K982" s="27">
        <v>120.917849</v>
      </c>
      <c r="L982" s="27">
        <v>24.188186999999999</v>
      </c>
      <c r="N982" t="str">
        <f>ROUND(表格3[[#This Row],[TWD97_X
]],0)&amp;ROUND(表格3[[#This Row],[TWD97_Y
]],0)</f>
        <v>2416542675867</v>
      </c>
    </row>
    <row r="983" spans="1:14" ht="16.2" customHeight="1">
      <c r="A983" s="17" t="s">
        <v>2090</v>
      </c>
      <c r="B983" s="18"/>
      <c r="C983" s="63" t="s">
        <v>21</v>
      </c>
      <c r="D983" s="63" t="s">
        <v>22</v>
      </c>
      <c r="E983" s="63" t="s">
        <v>24</v>
      </c>
      <c r="F983" s="26">
        <v>2</v>
      </c>
      <c r="G983" s="44" t="s">
        <v>23</v>
      </c>
      <c r="H983" s="17" t="s">
        <v>3471</v>
      </c>
      <c r="I983" s="23">
        <v>241667</v>
      </c>
      <c r="J983" s="23">
        <v>2676103</v>
      </c>
      <c r="K983" s="27">
        <v>120.917975</v>
      </c>
      <c r="L983" s="27">
        <v>24.190318000000001</v>
      </c>
      <c r="N983" t="str">
        <f>ROUND(表格3[[#This Row],[TWD97_X
]],0)&amp;ROUND(表格3[[#This Row],[TWD97_Y
]],0)</f>
        <v>2416672676103</v>
      </c>
    </row>
    <row r="984" spans="1:14" ht="16.2" customHeight="1">
      <c r="A984" s="17" t="s">
        <v>2090</v>
      </c>
      <c r="B984" s="18"/>
      <c r="C984" s="63" t="s">
        <v>21</v>
      </c>
      <c r="D984" s="63" t="s">
        <v>22</v>
      </c>
      <c r="E984" s="63" t="s">
        <v>24</v>
      </c>
      <c r="F984" s="26">
        <v>3</v>
      </c>
      <c r="G984" s="44" t="s">
        <v>23</v>
      </c>
      <c r="H984" s="17" t="s">
        <v>3472</v>
      </c>
      <c r="I984" s="23">
        <v>241823</v>
      </c>
      <c r="J984" s="23">
        <v>2676268</v>
      </c>
      <c r="K984" s="27">
        <v>120.91951</v>
      </c>
      <c r="L984" s="27">
        <v>24.191808999999999</v>
      </c>
      <c r="N984" t="str">
        <f>ROUND(表格3[[#This Row],[TWD97_X
]],0)&amp;ROUND(表格3[[#This Row],[TWD97_Y
]],0)</f>
        <v>2418232676268</v>
      </c>
    </row>
    <row r="985" spans="1:14" ht="16.2" customHeight="1">
      <c r="A985" s="17" t="s">
        <v>2090</v>
      </c>
      <c r="B985" s="18"/>
      <c r="C985" s="63" t="s">
        <v>21</v>
      </c>
      <c r="D985" s="63" t="s">
        <v>22</v>
      </c>
      <c r="E985" s="63" t="s">
        <v>24</v>
      </c>
      <c r="F985" s="26">
        <v>4</v>
      </c>
      <c r="G985" s="44" t="s">
        <v>23</v>
      </c>
      <c r="H985" s="17" t="s">
        <v>3473</v>
      </c>
      <c r="I985" s="23">
        <v>241927</v>
      </c>
      <c r="J985" s="23">
        <v>2676518</v>
      </c>
      <c r="K985" s="27">
        <v>120.92053199999999</v>
      </c>
      <c r="L985" s="27">
        <v>24.194065999999999</v>
      </c>
      <c r="N985" t="str">
        <f>ROUND(表格3[[#This Row],[TWD97_X
]],0)&amp;ROUND(表格3[[#This Row],[TWD97_Y
]],0)</f>
        <v>2419272676518</v>
      </c>
    </row>
    <row r="986" spans="1:14" ht="16.2" customHeight="1">
      <c r="A986" s="17" t="s">
        <v>2090</v>
      </c>
      <c r="B986" s="18"/>
      <c r="C986" s="63" t="s">
        <v>21</v>
      </c>
      <c r="D986" s="63" t="s">
        <v>22</v>
      </c>
      <c r="E986" s="63" t="s">
        <v>24</v>
      </c>
      <c r="F986" s="26">
        <v>5</v>
      </c>
      <c r="G986" s="44" t="s">
        <v>23</v>
      </c>
      <c r="H986" s="17" t="s">
        <v>3474</v>
      </c>
      <c r="I986" s="23">
        <v>241562</v>
      </c>
      <c r="J986" s="23">
        <v>2676425</v>
      </c>
      <c r="K986" s="27">
        <v>120.91694</v>
      </c>
      <c r="L986" s="27">
        <v>24.193225000000002</v>
      </c>
      <c r="N986" t="str">
        <f>ROUND(表格3[[#This Row],[TWD97_X
]],0)&amp;ROUND(表格3[[#This Row],[TWD97_Y
]],0)</f>
        <v>2415622676425</v>
      </c>
    </row>
    <row r="987" spans="1:14" ht="16.2" customHeight="1">
      <c r="A987" s="17" t="s">
        <v>2090</v>
      </c>
      <c r="B987" s="18"/>
      <c r="C987" s="63" t="s">
        <v>21</v>
      </c>
      <c r="D987" s="63" t="s">
        <v>22</v>
      </c>
      <c r="E987" s="63" t="s">
        <v>24</v>
      </c>
      <c r="F987" s="26">
        <v>6</v>
      </c>
      <c r="G987" s="44" t="s">
        <v>23</v>
      </c>
      <c r="H987" s="17" t="s">
        <v>3475</v>
      </c>
      <c r="I987" s="23">
        <v>241347</v>
      </c>
      <c r="J987" s="23">
        <v>2676351</v>
      </c>
      <c r="K987" s="27">
        <v>120.914824</v>
      </c>
      <c r="L987" s="27">
        <v>24.192554999999999</v>
      </c>
      <c r="N987" t="str">
        <f>ROUND(表格3[[#This Row],[TWD97_X
]],0)&amp;ROUND(表格3[[#This Row],[TWD97_Y
]],0)</f>
        <v>2413472676351</v>
      </c>
    </row>
    <row r="988" spans="1:14" ht="16.2" customHeight="1">
      <c r="A988" s="17" t="s">
        <v>2090</v>
      </c>
      <c r="B988" s="18"/>
      <c r="C988" s="63" t="s">
        <v>21</v>
      </c>
      <c r="D988" s="63" t="s">
        <v>22</v>
      </c>
      <c r="E988" s="63" t="s">
        <v>28</v>
      </c>
      <c r="F988" s="63">
        <v>1</v>
      </c>
      <c r="G988" s="64" t="s">
        <v>27</v>
      </c>
      <c r="H988" s="17" t="s">
        <v>3476</v>
      </c>
      <c r="I988" s="23">
        <v>243000</v>
      </c>
      <c r="J988" s="23">
        <v>2675308</v>
      </c>
      <c r="K988" s="27">
        <v>120.9311</v>
      </c>
      <c r="L988" s="27">
        <v>24.183146000000001</v>
      </c>
      <c r="N988" t="str">
        <f>ROUND(表格3[[#This Row],[TWD97_X
]],0)&amp;ROUND(表格3[[#This Row],[TWD97_Y
]],0)</f>
        <v>2430002675308</v>
      </c>
    </row>
    <row r="989" spans="1:14" ht="16.2" customHeight="1">
      <c r="A989" s="17" t="s">
        <v>2090</v>
      </c>
      <c r="B989" s="18"/>
      <c r="C989" s="63" t="s">
        <v>21</v>
      </c>
      <c r="D989" s="63" t="s">
        <v>22</v>
      </c>
      <c r="E989" s="63" t="s">
        <v>28</v>
      </c>
      <c r="F989" s="63">
        <v>2</v>
      </c>
      <c r="G989" s="64" t="s">
        <v>27</v>
      </c>
      <c r="H989" s="17" t="s">
        <v>3477</v>
      </c>
      <c r="I989" s="23">
        <v>243200</v>
      </c>
      <c r="J989" s="23">
        <v>2675425</v>
      </c>
      <c r="K989" s="27">
        <v>120.93306800000001</v>
      </c>
      <c r="L989" s="27">
        <v>24.184203</v>
      </c>
      <c r="N989" t="str">
        <f>ROUND(表格3[[#This Row],[TWD97_X
]],0)&amp;ROUND(表格3[[#This Row],[TWD97_Y
]],0)</f>
        <v>2432002675425</v>
      </c>
    </row>
    <row r="990" spans="1:14" ht="16.2" customHeight="1">
      <c r="A990" s="17" t="s">
        <v>2090</v>
      </c>
      <c r="B990" s="18"/>
      <c r="C990" s="63" t="s">
        <v>21</v>
      </c>
      <c r="D990" s="63" t="s">
        <v>22</v>
      </c>
      <c r="E990" s="63" t="s">
        <v>28</v>
      </c>
      <c r="F990" s="63">
        <v>3</v>
      </c>
      <c r="G990" s="64" t="s">
        <v>27</v>
      </c>
      <c r="H990" s="17" t="s">
        <v>3478</v>
      </c>
      <c r="I990" s="23">
        <v>243401</v>
      </c>
      <c r="J990" s="23">
        <v>2675491</v>
      </c>
      <c r="K990" s="27">
        <v>120.935047</v>
      </c>
      <c r="L990" s="27">
        <v>24.184799999999999</v>
      </c>
      <c r="N990" t="str">
        <f>ROUND(表格3[[#This Row],[TWD97_X
]],0)&amp;ROUND(表格3[[#This Row],[TWD97_Y
]],0)</f>
        <v>2434012675491</v>
      </c>
    </row>
    <row r="991" spans="1:14" ht="16.2" customHeight="1">
      <c r="A991" s="17" t="s">
        <v>2090</v>
      </c>
      <c r="B991" s="18"/>
      <c r="C991" s="63" t="s">
        <v>21</v>
      </c>
      <c r="D991" s="63" t="s">
        <v>22</v>
      </c>
      <c r="E991" s="63" t="s">
        <v>28</v>
      </c>
      <c r="F991" s="63">
        <v>4</v>
      </c>
      <c r="G991" s="64" t="s">
        <v>27</v>
      </c>
      <c r="H991" s="17" t="s">
        <v>3479</v>
      </c>
      <c r="I991" s="23">
        <v>243708</v>
      </c>
      <c r="J991" s="23">
        <v>2675843</v>
      </c>
      <c r="K991" s="27">
        <v>120.938067</v>
      </c>
      <c r="L991" s="27">
        <v>24.18798</v>
      </c>
      <c r="N991" t="str">
        <f>ROUND(表格3[[#This Row],[TWD97_X
]],0)&amp;ROUND(表格3[[#This Row],[TWD97_Y
]],0)</f>
        <v>2437082675843</v>
      </c>
    </row>
    <row r="992" spans="1:14" ht="16.2" customHeight="1">
      <c r="A992" s="17" t="s">
        <v>2090</v>
      </c>
      <c r="B992" s="18"/>
      <c r="C992" s="63" t="s">
        <v>21</v>
      </c>
      <c r="D992" s="63" t="s">
        <v>22</v>
      </c>
      <c r="E992" s="63" t="s">
        <v>28</v>
      </c>
      <c r="F992" s="63">
        <v>5</v>
      </c>
      <c r="G992" s="64" t="s">
        <v>27</v>
      </c>
      <c r="H992" s="17" t="s">
        <v>3480</v>
      </c>
      <c r="I992" s="23">
        <v>243896</v>
      </c>
      <c r="J992" s="23">
        <v>2676070</v>
      </c>
      <c r="K992" s="27">
        <v>120.939916</v>
      </c>
      <c r="L992" s="27">
        <v>24.19003</v>
      </c>
      <c r="N992" t="str">
        <f>ROUND(表格3[[#This Row],[TWD97_X
]],0)&amp;ROUND(表格3[[#This Row],[TWD97_Y
]],0)</f>
        <v>2438962676070</v>
      </c>
    </row>
    <row r="993" spans="1:14" ht="16.2" customHeight="1">
      <c r="A993" s="17" t="s">
        <v>2090</v>
      </c>
      <c r="B993" s="18"/>
      <c r="C993" s="63" t="s">
        <v>21</v>
      </c>
      <c r="D993" s="63" t="s">
        <v>22</v>
      </c>
      <c r="E993" s="63" t="s">
        <v>28</v>
      </c>
      <c r="F993" s="63">
        <v>6</v>
      </c>
      <c r="G993" s="64" t="s">
        <v>27</v>
      </c>
      <c r="H993" s="17" t="s">
        <v>3481</v>
      </c>
      <c r="I993" s="23">
        <v>244099</v>
      </c>
      <c r="J993" s="23">
        <v>2676385</v>
      </c>
      <c r="K993" s="27">
        <v>120.941913</v>
      </c>
      <c r="L993" s="27">
        <v>24.192875000000001</v>
      </c>
      <c r="N993" t="str">
        <f>ROUND(表格3[[#This Row],[TWD97_X
]],0)&amp;ROUND(表格3[[#This Row],[TWD97_Y
]],0)</f>
        <v>2440992676385</v>
      </c>
    </row>
    <row r="994" spans="1:14" ht="16.2" customHeight="1">
      <c r="A994" s="17" t="s">
        <v>2090</v>
      </c>
      <c r="B994" s="18"/>
      <c r="C994" s="63" t="s">
        <v>21</v>
      </c>
      <c r="D994" s="63" t="s">
        <v>22</v>
      </c>
      <c r="E994" s="63" t="s">
        <v>34</v>
      </c>
      <c r="F994" s="63">
        <v>1</v>
      </c>
      <c r="G994" s="44" t="s">
        <v>33</v>
      </c>
      <c r="H994" s="17" t="s">
        <v>3482</v>
      </c>
      <c r="I994" s="23">
        <v>244001</v>
      </c>
      <c r="J994" s="23">
        <v>2675871</v>
      </c>
      <c r="K994" s="27">
        <v>120.940951</v>
      </c>
      <c r="L994" s="27">
        <v>24.188234000000001</v>
      </c>
      <c r="N994" t="str">
        <f>ROUND(表格3[[#This Row],[TWD97_X
]],0)&amp;ROUND(表格3[[#This Row],[TWD97_Y
]],0)</f>
        <v>2440012675871</v>
      </c>
    </row>
    <row r="995" spans="1:14" ht="16.2" customHeight="1">
      <c r="A995" s="17" t="s">
        <v>2090</v>
      </c>
      <c r="B995" s="18"/>
      <c r="C995" s="63" t="s">
        <v>21</v>
      </c>
      <c r="D995" s="63" t="s">
        <v>22</v>
      </c>
      <c r="E995" s="63" t="s">
        <v>34</v>
      </c>
      <c r="F995" s="63">
        <v>2</v>
      </c>
      <c r="G995" s="44" t="s">
        <v>33</v>
      </c>
      <c r="H995" s="17" t="s">
        <v>3483</v>
      </c>
      <c r="I995" s="23">
        <v>244209</v>
      </c>
      <c r="J995" s="23">
        <v>2675870</v>
      </c>
      <c r="K995" s="27">
        <v>120.942998</v>
      </c>
      <c r="L995" s="27">
        <v>24.188226</v>
      </c>
      <c r="N995" t="str">
        <f>ROUND(表格3[[#This Row],[TWD97_X
]],0)&amp;ROUND(表格3[[#This Row],[TWD97_Y
]],0)</f>
        <v>2442092675870</v>
      </c>
    </row>
    <row r="996" spans="1:14" ht="16.2" customHeight="1">
      <c r="A996" s="17" t="s">
        <v>2090</v>
      </c>
      <c r="B996" s="18"/>
      <c r="C996" s="63" t="s">
        <v>21</v>
      </c>
      <c r="D996" s="63" t="s">
        <v>22</v>
      </c>
      <c r="E996" s="63" t="s">
        <v>34</v>
      </c>
      <c r="F996" s="63">
        <v>3</v>
      </c>
      <c r="G996" s="44" t="s">
        <v>33</v>
      </c>
      <c r="H996" s="17" t="s">
        <v>3484</v>
      </c>
      <c r="I996" s="23">
        <v>244374</v>
      </c>
      <c r="J996" s="23">
        <v>2676029</v>
      </c>
      <c r="K996" s="27">
        <v>120.944622</v>
      </c>
      <c r="L996" s="27">
        <v>24.189661999999998</v>
      </c>
      <c r="N996" t="str">
        <f>ROUND(表格3[[#This Row],[TWD97_X
]],0)&amp;ROUND(表格3[[#This Row],[TWD97_Y
]],0)</f>
        <v>2443742676029</v>
      </c>
    </row>
    <row r="997" spans="1:14" ht="16.2" customHeight="1">
      <c r="A997" s="17" t="s">
        <v>2090</v>
      </c>
      <c r="B997" s="18"/>
      <c r="C997" s="63" t="s">
        <v>21</v>
      </c>
      <c r="D997" s="63" t="s">
        <v>22</v>
      </c>
      <c r="E997" s="63" t="s">
        <v>34</v>
      </c>
      <c r="F997" s="63">
        <v>4</v>
      </c>
      <c r="G997" s="44" t="s">
        <v>33</v>
      </c>
      <c r="H997" s="17" t="s">
        <v>3485</v>
      </c>
      <c r="I997" s="23">
        <v>244421</v>
      </c>
      <c r="J997" s="23">
        <v>2676272</v>
      </c>
      <c r="K997" s="27">
        <v>120.945083</v>
      </c>
      <c r="L997" s="27">
        <v>24.191856000000001</v>
      </c>
      <c r="N997" t="str">
        <f>ROUND(表格3[[#This Row],[TWD97_X
]],0)&amp;ROUND(表格3[[#This Row],[TWD97_Y
]],0)</f>
        <v>2444212676272</v>
      </c>
    </row>
    <row r="998" spans="1:14" ht="16.2" customHeight="1">
      <c r="A998" s="17" t="s">
        <v>2090</v>
      </c>
      <c r="B998" s="18"/>
      <c r="C998" s="63" t="s">
        <v>21</v>
      </c>
      <c r="D998" s="63" t="s">
        <v>22</v>
      </c>
      <c r="E998" s="63" t="s">
        <v>34</v>
      </c>
      <c r="F998" s="63">
        <v>5</v>
      </c>
      <c r="G998" s="44" t="s">
        <v>33</v>
      </c>
      <c r="H998" s="17" t="s">
        <v>3486</v>
      </c>
      <c r="I998" s="23">
        <v>244675</v>
      </c>
      <c r="J998" s="23">
        <v>2676109</v>
      </c>
      <c r="K998" s="27">
        <v>120.94758400000001</v>
      </c>
      <c r="L998" s="27">
        <v>24.190384999999999</v>
      </c>
      <c r="N998" t="str">
        <f>ROUND(表格3[[#This Row],[TWD97_X
]],0)&amp;ROUND(表格3[[#This Row],[TWD97_Y
]],0)</f>
        <v>2446752676109</v>
      </c>
    </row>
    <row r="999" spans="1:14" ht="16.2" customHeight="1">
      <c r="A999" s="17" t="s">
        <v>2090</v>
      </c>
      <c r="B999" s="18"/>
      <c r="C999" s="63" t="s">
        <v>21</v>
      </c>
      <c r="D999" s="63" t="s">
        <v>22</v>
      </c>
      <c r="E999" s="63" t="s">
        <v>34</v>
      </c>
      <c r="F999" s="63">
        <v>6</v>
      </c>
      <c r="G999" s="44" t="s">
        <v>33</v>
      </c>
      <c r="H999" s="17" t="s">
        <v>3487</v>
      </c>
      <c r="I999" s="23">
        <v>245024</v>
      </c>
      <c r="J999" s="23">
        <v>2676403</v>
      </c>
      <c r="K999" s="27">
        <v>120.951018</v>
      </c>
      <c r="L999" s="27">
        <v>24.193041000000001</v>
      </c>
      <c r="N999" t="str">
        <f>ROUND(表格3[[#This Row],[TWD97_X
]],0)&amp;ROUND(表格3[[#This Row],[TWD97_Y
]],0)</f>
        <v>2450242676403</v>
      </c>
    </row>
    <row r="1000" spans="1:14" ht="16.2" customHeight="1">
      <c r="A1000" s="17" t="s">
        <v>2090</v>
      </c>
      <c r="B1000" s="18"/>
      <c r="C1000" s="63" t="s">
        <v>21</v>
      </c>
      <c r="D1000" s="63" t="s">
        <v>22</v>
      </c>
      <c r="E1000" s="63" t="s">
        <v>37</v>
      </c>
      <c r="F1000" s="63">
        <v>1</v>
      </c>
      <c r="G1000" s="44" t="s">
        <v>36</v>
      </c>
      <c r="H1000" s="17" t="s">
        <v>3488</v>
      </c>
      <c r="I1000" s="23">
        <v>244100</v>
      </c>
      <c r="J1000" s="23">
        <v>2673848</v>
      </c>
      <c r="K1000" s="27">
        <v>120.94193300000001</v>
      </c>
      <c r="L1000" s="27">
        <v>24.169968000000001</v>
      </c>
      <c r="N1000" t="str">
        <f>ROUND(表格3[[#This Row],[TWD97_X
]],0)&amp;ROUND(表格3[[#This Row],[TWD97_Y
]],0)</f>
        <v>2441002673848</v>
      </c>
    </row>
    <row r="1001" spans="1:14" ht="16.2" customHeight="1">
      <c r="A1001" s="17" t="s">
        <v>2090</v>
      </c>
      <c r="B1001" s="18"/>
      <c r="C1001" s="63" t="s">
        <v>21</v>
      </c>
      <c r="D1001" s="63" t="s">
        <v>22</v>
      </c>
      <c r="E1001" s="63" t="s">
        <v>37</v>
      </c>
      <c r="F1001" s="63">
        <v>2</v>
      </c>
      <c r="G1001" s="44" t="s">
        <v>36</v>
      </c>
      <c r="H1001" s="17" t="s">
        <v>3489</v>
      </c>
      <c r="I1001" s="23">
        <v>243777</v>
      </c>
      <c r="J1001" s="23">
        <v>2674187</v>
      </c>
      <c r="K1001" s="27">
        <v>120.93875300000001</v>
      </c>
      <c r="L1001" s="27">
        <v>24.173027000000001</v>
      </c>
      <c r="N1001" t="str">
        <f>ROUND(表格3[[#This Row],[TWD97_X
]],0)&amp;ROUND(表格3[[#This Row],[TWD97_Y
]],0)</f>
        <v>2437772674187</v>
      </c>
    </row>
    <row r="1002" spans="1:14" ht="16.2" customHeight="1">
      <c r="A1002" s="17" t="s">
        <v>2090</v>
      </c>
      <c r="B1002" s="18"/>
      <c r="C1002" s="63" t="s">
        <v>21</v>
      </c>
      <c r="D1002" s="63" t="s">
        <v>22</v>
      </c>
      <c r="E1002" s="63" t="s">
        <v>37</v>
      </c>
      <c r="F1002" s="63">
        <v>3</v>
      </c>
      <c r="G1002" s="44" t="s">
        <v>36</v>
      </c>
      <c r="H1002" s="17" t="s">
        <v>3490</v>
      </c>
      <c r="I1002" s="23">
        <v>244286</v>
      </c>
      <c r="J1002" s="23">
        <v>2674010</v>
      </c>
      <c r="K1002" s="27">
        <v>120.943763</v>
      </c>
      <c r="L1002" s="27">
        <v>24.171430999999998</v>
      </c>
      <c r="N1002" t="str">
        <f>ROUND(表格3[[#This Row],[TWD97_X
]],0)&amp;ROUND(表格3[[#This Row],[TWD97_Y
]],0)</f>
        <v>2442862674010</v>
      </c>
    </row>
    <row r="1003" spans="1:14" ht="16.2" customHeight="1">
      <c r="A1003" s="17" t="s">
        <v>2090</v>
      </c>
      <c r="B1003" s="18"/>
      <c r="C1003" s="63" t="s">
        <v>21</v>
      </c>
      <c r="D1003" s="63" t="s">
        <v>22</v>
      </c>
      <c r="E1003" s="63" t="s">
        <v>37</v>
      </c>
      <c r="F1003" s="63">
        <v>4</v>
      </c>
      <c r="G1003" s="44" t="s">
        <v>36</v>
      </c>
      <c r="H1003" s="17" t="s">
        <v>3491</v>
      </c>
      <c r="I1003" s="23">
        <v>244028</v>
      </c>
      <c r="J1003" s="23">
        <v>2674174</v>
      </c>
      <c r="K1003" s="27">
        <v>120.94122299999999</v>
      </c>
      <c r="L1003" s="27">
        <v>24.172910999999999</v>
      </c>
      <c r="N1003" t="str">
        <f>ROUND(表格3[[#This Row],[TWD97_X
]],0)&amp;ROUND(表格3[[#This Row],[TWD97_Y
]],0)</f>
        <v>2440282674174</v>
      </c>
    </row>
    <row r="1004" spans="1:14" ht="16.2" customHeight="1">
      <c r="A1004" s="17" t="s">
        <v>2090</v>
      </c>
      <c r="B1004" s="18"/>
      <c r="C1004" s="63" t="s">
        <v>21</v>
      </c>
      <c r="D1004" s="63" t="s">
        <v>22</v>
      </c>
      <c r="E1004" s="63" t="s">
        <v>37</v>
      </c>
      <c r="F1004" s="63">
        <v>5</v>
      </c>
      <c r="G1004" s="44" t="s">
        <v>36</v>
      </c>
      <c r="H1004" s="17" t="s">
        <v>3492</v>
      </c>
      <c r="I1004" s="23">
        <v>244235</v>
      </c>
      <c r="J1004" s="23">
        <v>2674226</v>
      </c>
      <c r="K1004" s="27">
        <v>120.94326100000001</v>
      </c>
      <c r="L1004" s="27">
        <v>24.173380999999999</v>
      </c>
      <c r="N1004" t="str">
        <f>ROUND(表格3[[#This Row],[TWD97_X
]],0)&amp;ROUND(表格3[[#This Row],[TWD97_Y
]],0)</f>
        <v>2442352674226</v>
      </c>
    </row>
    <row r="1005" spans="1:14" ht="16.2" customHeight="1">
      <c r="A1005" s="17" t="s">
        <v>2090</v>
      </c>
      <c r="B1005" s="18"/>
      <c r="C1005" s="63" t="s">
        <v>21</v>
      </c>
      <c r="D1005" s="63" t="s">
        <v>22</v>
      </c>
      <c r="E1005" s="63" t="s">
        <v>37</v>
      </c>
      <c r="F1005" s="63">
        <v>6</v>
      </c>
      <c r="G1005" s="44" t="s">
        <v>36</v>
      </c>
      <c r="H1005" s="17" t="s">
        <v>3493</v>
      </c>
      <c r="I1005" s="23">
        <v>244390</v>
      </c>
      <c r="J1005" s="23">
        <v>2674419</v>
      </c>
      <c r="K1005" s="27">
        <v>120.944785</v>
      </c>
      <c r="L1005" s="27">
        <v>24.175125000000001</v>
      </c>
      <c r="N1005" t="str">
        <f>ROUND(表格3[[#This Row],[TWD97_X
]],0)&amp;ROUND(表格3[[#This Row],[TWD97_Y
]],0)</f>
        <v>2443902674419</v>
      </c>
    </row>
    <row r="1006" spans="1:14" ht="16.2" customHeight="1">
      <c r="A1006" s="17" t="s">
        <v>2090</v>
      </c>
      <c r="B1006" s="18"/>
      <c r="C1006" s="63" t="s">
        <v>21</v>
      </c>
      <c r="D1006" s="63" t="s">
        <v>22</v>
      </c>
      <c r="E1006" s="63" t="s">
        <v>41</v>
      </c>
      <c r="F1006" s="63">
        <v>1</v>
      </c>
      <c r="G1006" s="44" t="s">
        <v>40</v>
      </c>
      <c r="H1006" s="17" t="s">
        <v>3494</v>
      </c>
      <c r="I1006" s="23">
        <v>248227</v>
      </c>
      <c r="J1006" s="23">
        <v>2674700</v>
      </c>
      <c r="K1006" s="27">
        <v>120.98254900000001</v>
      </c>
      <c r="L1006" s="27">
        <v>24.177671</v>
      </c>
      <c r="N1006" t="str">
        <f>ROUND(表格3[[#This Row],[TWD97_X
]],0)&amp;ROUND(表格3[[#This Row],[TWD97_Y
]],0)</f>
        <v>2482272674700</v>
      </c>
    </row>
    <row r="1007" spans="1:14" ht="16.2" customHeight="1">
      <c r="A1007" s="17" t="s">
        <v>2090</v>
      </c>
      <c r="B1007" s="18"/>
      <c r="C1007" s="63" t="s">
        <v>21</v>
      </c>
      <c r="D1007" s="63" t="s">
        <v>22</v>
      </c>
      <c r="E1007" s="63" t="s">
        <v>41</v>
      </c>
      <c r="F1007" s="63">
        <v>2</v>
      </c>
      <c r="G1007" s="44" t="s">
        <v>40</v>
      </c>
      <c r="H1007" s="17" t="s">
        <v>3495</v>
      </c>
      <c r="I1007" s="23">
        <v>248457</v>
      </c>
      <c r="J1007" s="23">
        <v>2674816</v>
      </c>
      <c r="K1007" s="27">
        <v>120.984813</v>
      </c>
      <c r="L1007" s="27">
        <v>24.178718</v>
      </c>
      <c r="N1007" t="str">
        <f>ROUND(表格3[[#This Row],[TWD97_X
]],0)&amp;ROUND(表格3[[#This Row],[TWD97_Y
]],0)</f>
        <v>2484572674816</v>
      </c>
    </row>
    <row r="1008" spans="1:14" ht="16.2" customHeight="1">
      <c r="A1008" s="17" t="s">
        <v>2090</v>
      </c>
      <c r="B1008" s="18"/>
      <c r="C1008" s="63" t="s">
        <v>21</v>
      </c>
      <c r="D1008" s="63" t="s">
        <v>22</v>
      </c>
      <c r="E1008" s="63" t="s">
        <v>41</v>
      </c>
      <c r="F1008" s="63">
        <v>3</v>
      </c>
      <c r="G1008" s="44" t="s">
        <v>40</v>
      </c>
      <c r="H1008" s="17" t="s">
        <v>3496</v>
      </c>
      <c r="I1008" s="23">
        <v>248522</v>
      </c>
      <c r="J1008" s="23">
        <v>2675049</v>
      </c>
      <c r="K1008" s="27">
        <v>120.98545300000001</v>
      </c>
      <c r="L1008" s="27">
        <v>24.180821999999999</v>
      </c>
      <c r="N1008" t="str">
        <f>ROUND(表格3[[#This Row],[TWD97_X
]],0)&amp;ROUND(表格3[[#This Row],[TWD97_Y
]],0)</f>
        <v>2485222675049</v>
      </c>
    </row>
    <row r="1009" spans="1:14" ht="16.2" customHeight="1">
      <c r="A1009" s="17" t="s">
        <v>2090</v>
      </c>
      <c r="B1009" s="18"/>
      <c r="C1009" s="63" t="s">
        <v>21</v>
      </c>
      <c r="D1009" s="63" t="s">
        <v>22</v>
      </c>
      <c r="E1009" s="63" t="s">
        <v>41</v>
      </c>
      <c r="F1009" s="63">
        <v>4</v>
      </c>
      <c r="G1009" s="44" t="s">
        <v>40</v>
      </c>
      <c r="H1009" s="17" t="s">
        <v>3497</v>
      </c>
      <c r="I1009" s="23">
        <v>248609</v>
      </c>
      <c r="J1009" s="23">
        <v>2675270</v>
      </c>
      <c r="K1009" s="27">
        <v>120.98630900000001</v>
      </c>
      <c r="L1009" s="27">
        <v>24.182818000000001</v>
      </c>
      <c r="N1009" t="str">
        <f>ROUND(表格3[[#This Row],[TWD97_X
]],0)&amp;ROUND(表格3[[#This Row],[TWD97_Y
]],0)</f>
        <v>2486092675270</v>
      </c>
    </row>
    <row r="1010" spans="1:14" ht="16.2" customHeight="1">
      <c r="A1010" s="17" t="s">
        <v>2090</v>
      </c>
      <c r="B1010" s="18"/>
      <c r="C1010" s="63" t="s">
        <v>21</v>
      </c>
      <c r="D1010" s="63" t="s">
        <v>22</v>
      </c>
      <c r="E1010" s="63" t="s">
        <v>41</v>
      </c>
      <c r="F1010" s="63">
        <v>5</v>
      </c>
      <c r="G1010" s="44" t="s">
        <v>40</v>
      </c>
      <c r="H1010" s="17" t="s">
        <v>3498</v>
      </c>
      <c r="I1010" s="23">
        <v>248826</v>
      </c>
      <c r="J1010" s="23">
        <v>2675337</v>
      </c>
      <c r="K1010" s="27">
        <v>120.988445</v>
      </c>
      <c r="L1010" s="27">
        <v>24.183423000000001</v>
      </c>
      <c r="N1010" t="str">
        <f>ROUND(表格3[[#This Row],[TWD97_X
]],0)&amp;ROUND(表格3[[#This Row],[TWD97_Y
]],0)</f>
        <v>2488262675337</v>
      </c>
    </row>
    <row r="1011" spans="1:14" ht="16.2" customHeight="1">
      <c r="A1011" s="17" t="s">
        <v>2090</v>
      </c>
      <c r="B1011" s="18"/>
      <c r="C1011" s="63" t="s">
        <v>21</v>
      </c>
      <c r="D1011" s="63" t="s">
        <v>22</v>
      </c>
      <c r="E1011" s="63" t="s">
        <v>41</v>
      </c>
      <c r="F1011" s="63">
        <v>6</v>
      </c>
      <c r="G1011" s="65" t="s">
        <v>40</v>
      </c>
      <c r="H1011" s="17" t="s">
        <v>3499</v>
      </c>
      <c r="I1011" s="23">
        <v>249048</v>
      </c>
      <c r="J1011" s="23">
        <v>2675352</v>
      </c>
      <c r="K1011" s="27">
        <v>120.99063</v>
      </c>
      <c r="L1011" s="27">
        <v>24.183558999999999</v>
      </c>
      <c r="N1011" t="str">
        <f>ROUND(表格3[[#This Row],[TWD97_X
]],0)&amp;ROUND(表格3[[#This Row],[TWD97_Y
]],0)</f>
        <v>2490482675352</v>
      </c>
    </row>
    <row r="1012" spans="1:14" ht="16.2" customHeight="1">
      <c r="A1012" s="17" t="s">
        <v>2090</v>
      </c>
      <c r="B1012" s="18"/>
      <c r="C1012" s="63" t="s">
        <v>21</v>
      </c>
      <c r="D1012" s="63" t="s">
        <v>22</v>
      </c>
      <c r="E1012" s="63" t="s">
        <v>46</v>
      </c>
      <c r="F1012" s="63">
        <v>1</v>
      </c>
      <c r="G1012" s="65" t="s">
        <v>45</v>
      </c>
      <c r="H1012" s="17" t="s">
        <v>3500</v>
      </c>
      <c r="I1012" s="23">
        <v>245442</v>
      </c>
      <c r="J1012" s="23">
        <v>2673223</v>
      </c>
      <c r="K1012" s="27">
        <v>120.95514300000001</v>
      </c>
      <c r="L1012" s="27">
        <v>24.164328999999999</v>
      </c>
      <c r="N1012" t="str">
        <f>ROUND(表格3[[#This Row],[TWD97_X
]],0)&amp;ROUND(表格3[[#This Row],[TWD97_Y
]],0)</f>
        <v>2454422673223</v>
      </c>
    </row>
    <row r="1013" spans="1:14" ht="16.2" customHeight="1">
      <c r="A1013" s="17" t="s">
        <v>2090</v>
      </c>
      <c r="B1013" s="18"/>
      <c r="C1013" s="63" t="s">
        <v>21</v>
      </c>
      <c r="D1013" s="63" t="s">
        <v>22</v>
      </c>
      <c r="E1013" s="63" t="s">
        <v>46</v>
      </c>
      <c r="F1013" s="63">
        <v>2</v>
      </c>
      <c r="G1013" s="65" t="s">
        <v>45</v>
      </c>
      <c r="H1013" s="17" t="s">
        <v>3501</v>
      </c>
      <c r="I1013" s="23">
        <v>245681</v>
      </c>
      <c r="J1013" s="23">
        <v>2673203</v>
      </c>
      <c r="K1013" s="27">
        <v>120.95749499999999</v>
      </c>
      <c r="L1013" s="27">
        <v>24.164148999999998</v>
      </c>
      <c r="N1013" t="str">
        <f>ROUND(表格3[[#This Row],[TWD97_X
]],0)&amp;ROUND(表格3[[#This Row],[TWD97_Y
]],0)</f>
        <v>2456812673203</v>
      </c>
    </row>
    <row r="1014" spans="1:14" ht="16.2" customHeight="1">
      <c r="A1014" s="17" t="s">
        <v>2090</v>
      </c>
      <c r="B1014" s="18"/>
      <c r="C1014" s="63" t="s">
        <v>21</v>
      </c>
      <c r="D1014" s="63" t="s">
        <v>22</v>
      </c>
      <c r="E1014" s="63" t="s">
        <v>46</v>
      </c>
      <c r="F1014" s="63">
        <v>3</v>
      </c>
      <c r="G1014" s="65" t="s">
        <v>45</v>
      </c>
      <c r="H1014" s="17" t="s">
        <v>3502</v>
      </c>
      <c r="I1014" s="23">
        <v>245721</v>
      </c>
      <c r="J1014" s="23">
        <v>2672959</v>
      </c>
      <c r="K1014" s="27">
        <v>120.95789000000001</v>
      </c>
      <c r="L1014" s="27">
        <v>24.161946</v>
      </c>
      <c r="N1014" t="str">
        <f>ROUND(表格3[[#This Row],[TWD97_X
]],0)&amp;ROUND(表格3[[#This Row],[TWD97_Y
]],0)</f>
        <v>2457212672959</v>
      </c>
    </row>
    <row r="1015" spans="1:14" ht="16.2" customHeight="1">
      <c r="A1015" s="17" t="s">
        <v>2090</v>
      </c>
      <c r="B1015" s="18"/>
      <c r="C1015" s="63" t="s">
        <v>21</v>
      </c>
      <c r="D1015" s="63" t="s">
        <v>22</v>
      </c>
      <c r="E1015" s="63" t="s">
        <v>46</v>
      </c>
      <c r="F1015" s="63">
        <v>4</v>
      </c>
      <c r="G1015" s="65" t="s">
        <v>45</v>
      </c>
      <c r="H1015" s="17" t="s">
        <v>3503</v>
      </c>
      <c r="I1015" s="23">
        <v>245764</v>
      </c>
      <c r="J1015" s="23">
        <v>2672720</v>
      </c>
      <c r="K1015" s="27">
        <v>120.958313</v>
      </c>
      <c r="L1015" s="27">
        <v>24.159787999999999</v>
      </c>
      <c r="N1015" t="str">
        <f>ROUND(表格3[[#This Row],[TWD97_X
]],0)&amp;ROUND(表格3[[#This Row],[TWD97_Y
]],0)</f>
        <v>2457642672720</v>
      </c>
    </row>
    <row r="1016" spans="1:14" ht="16.2" customHeight="1">
      <c r="A1016" s="17" t="s">
        <v>2090</v>
      </c>
      <c r="B1016" s="18"/>
      <c r="C1016" s="63" t="s">
        <v>21</v>
      </c>
      <c r="D1016" s="63" t="s">
        <v>22</v>
      </c>
      <c r="E1016" s="63" t="s">
        <v>46</v>
      </c>
      <c r="F1016" s="63">
        <v>5</v>
      </c>
      <c r="G1016" s="65" t="s">
        <v>45</v>
      </c>
      <c r="H1016" s="17" t="s">
        <v>3504</v>
      </c>
      <c r="I1016" s="23">
        <v>245785</v>
      </c>
      <c r="J1016" s="23">
        <v>2672508</v>
      </c>
      <c r="K1016" s="27">
        <v>120.958521</v>
      </c>
      <c r="L1016" s="27">
        <v>24.157874</v>
      </c>
      <c r="N1016" t="str">
        <f>ROUND(表格3[[#This Row],[TWD97_X
]],0)&amp;ROUND(表格3[[#This Row],[TWD97_Y
]],0)</f>
        <v>2457852672508</v>
      </c>
    </row>
    <row r="1017" spans="1:14" ht="16.2" customHeight="1">
      <c r="A1017" s="17" t="s">
        <v>2090</v>
      </c>
      <c r="B1017" s="18"/>
      <c r="C1017" s="63" t="s">
        <v>21</v>
      </c>
      <c r="D1017" s="63" t="s">
        <v>22</v>
      </c>
      <c r="E1017" s="63" t="s">
        <v>46</v>
      </c>
      <c r="F1017" s="63">
        <v>6</v>
      </c>
      <c r="G1017" s="65" t="s">
        <v>45</v>
      </c>
      <c r="H1017" s="17" t="s">
        <v>3505</v>
      </c>
      <c r="I1017" s="23">
        <v>245963</v>
      </c>
      <c r="J1017" s="23">
        <v>2672351</v>
      </c>
      <c r="K1017" s="27">
        <v>120.960273</v>
      </c>
      <c r="L1017" s="27">
        <v>24.156457</v>
      </c>
      <c r="N1017" t="str">
        <f>ROUND(表格3[[#This Row],[TWD97_X
]],0)&amp;ROUND(表格3[[#This Row],[TWD97_Y
]],0)</f>
        <v>2459632672351</v>
      </c>
    </row>
    <row r="1018" spans="1:14" ht="16.2" customHeight="1">
      <c r="A1018" s="17" t="s">
        <v>2090</v>
      </c>
      <c r="B1018" s="18"/>
      <c r="C1018" s="63" t="s">
        <v>21</v>
      </c>
      <c r="D1018" s="63" t="s">
        <v>22</v>
      </c>
      <c r="E1018" s="63" t="s">
        <v>48</v>
      </c>
      <c r="F1018" s="63">
        <v>1</v>
      </c>
      <c r="G1018" s="44" t="s">
        <v>47</v>
      </c>
      <c r="H1018" s="17" t="s">
        <v>3506</v>
      </c>
      <c r="I1018" s="23">
        <v>241863</v>
      </c>
      <c r="J1018" s="23">
        <v>2675479</v>
      </c>
      <c r="K1018" s="27">
        <v>120.91990800000001</v>
      </c>
      <c r="L1018" s="27">
        <v>24.184685000000002</v>
      </c>
      <c r="N1018" t="str">
        <f>ROUND(表格3[[#This Row],[TWD97_X
]],0)&amp;ROUND(表格3[[#This Row],[TWD97_Y
]],0)</f>
        <v>2418632675479</v>
      </c>
    </row>
    <row r="1019" spans="1:14" ht="16.2" customHeight="1">
      <c r="A1019" s="17" t="s">
        <v>2090</v>
      </c>
      <c r="B1019" s="18"/>
      <c r="C1019" s="63" t="s">
        <v>21</v>
      </c>
      <c r="D1019" s="63" t="s">
        <v>22</v>
      </c>
      <c r="E1019" s="63" t="s">
        <v>48</v>
      </c>
      <c r="F1019" s="63">
        <v>2</v>
      </c>
      <c r="G1019" s="44" t="s">
        <v>47</v>
      </c>
      <c r="H1019" s="17" t="s">
        <v>3507</v>
      </c>
      <c r="I1019" s="23">
        <v>241657</v>
      </c>
      <c r="J1019" s="23">
        <v>2675437</v>
      </c>
      <c r="K1019" s="27">
        <v>120.91788099999999</v>
      </c>
      <c r="L1019" s="27">
        <v>24.184304000000001</v>
      </c>
      <c r="N1019" t="str">
        <f>ROUND(表格3[[#This Row],[TWD97_X
]],0)&amp;ROUND(表格3[[#This Row],[TWD97_Y
]],0)</f>
        <v>2416572675437</v>
      </c>
    </row>
    <row r="1020" spans="1:14" ht="16.2" customHeight="1">
      <c r="A1020" s="17" t="s">
        <v>2090</v>
      </c>
      <c r="B1020" s="18"/>
      <c r="C1020" s="63" t="s">
        <v>21</v>
      </c>
      <c r="D1020" s="63" t="s">
        <v>22</v>
      </c>
      <c r="E1020" s="63" t="s">
        <v>48</v>
      </c>
      <c r="F1020" s="63">
        <v>3</v>
      </c>
      <c r="G1020" s="44" t="s">
        <v>47</v>
      </c>
      <c r="H1020" s="17" t="s">
        <v>3508</v>
      </c>
      <c r="I1020" s="23">
        <v>241417</v>
      </c>
      <c r="J1020" s="23">
        <v>2675342</v>
      </c>
      <c r="K1020" s="27">
        <v>120.915519</v>
      </c>
      <c r="L1020" s="27">
        <v>24.183444999999999</v>
      </c>
      <c r="N1020" t="str">
        <f>ROUND(表格3[[#This Row],[TWD97_X
]],0)&amp;ROUND(表格3[[#This Row],[TWD97_Y
]],0)</f>
        <v>2414172675342</v>
      </c>
    </row>
    <row r="1021" spans="1:14" ht="16.2" customHeight="1">
      <c r="A1021" s="17" t="s">
        <v>2090</v>
      </c>
      <c r="B1021" s="18"/>
      <c r="C1021" s="63" t="s">
        <v>21</v>
      </c>
      <c r="D1021" s="63" t="s">
        <v>22</v>
      </c>
      <c r="E1021" s="63" t="s">
        <v>48</v>
      </c>
      <c r="F1021" s="63">
        <v>4</v>
      </c>
      <c r="G1021" s="44" t="s">
        <v>47</v>
      </c>
      <c r="H1021" s="17" t="s">
        <v>3509</v>
      </c>
      <c r="I1021" s="23">
        <v>241182</v>
      </c>
      <c r="J1021" s="23">
        <v>2674803</v>
      </c>
      <c r="K1021" s="27">
        <v>120.91320899999999</v>
      </c>
      <c r="L1021" s="27">
        <v>24.178577000000001</v>
      </c>
      <c r="N1021" t="str">
        <f>ROUND(表格3[[#This Row],[TWD97_X
]],0)&amp;ROUND(表格3[[#This Row],[TWD97_Y
]],0)</f>
        <v>2411822674803</v>
      </c>
    </row>
    <row r="1022" spans="1:14" ht="16.2" customHeight="1">
      <c r="A1022" s="17" t="s">
        <v>2090</v>
      </c>
      <c r="B1022" s="18"/>
      <c r="C1022" s="63" t="s">
        <v>21</v>
      </c>
      <c r="D1022" s="63" t="s">
        <v>22</v>
      </c>
      <c r="E1022" s="63" t="s">
        <v>48</v>
      </c>
      <c r="F1022" s="63">
        <v>5</v>
      </c>
      <c r="G1022" s="44" t="s">
        <v>47</v>
      </c>
      <c r="H1022" s="17" t="s">
        <v>3510</v>
      </c>
      <c r="I1022" s="23">
        <v>241065</v>
      </c>
      <c r="J1022" s="23">
        <v>2674323</v>
      </c>
      <c r="K1022" s="27">
        <v>120.91206099999999</v>
      </c>
      <c r="L1022" s="27">
        <v>24.174242</v>
      </c>
      <c r="N1022" t="str">
        <f>ROUND(表格3[[#This Row],[TWD97_X
]],0)&amp;ROUND(表格3[[#This Row],[TWD97_Y
]],0)</f>
        <v>2410652674323</v>
      </c>
    </row>
    <row r="1023" spans="1:14" ht="16.2" customHeight="1">
      <c r="A1023" s="17" t="s">
        <v>2090</v>
      </c>
      <c r="B1023" s="18"/>
      <c r="C1023" s="63" t="s">
        <v>21</v>
      </c>
      <c r="D1023" s="63" t="s">
        <v>22</v>
      </c>
      <c r="E1023" s="63" t="s">
        <v>48</v>
      </c>
      <c r="F1023" s="63">
        <v>6</v>
      </c>
      <c r="G1023" s="44" t="s">
        <v>47</v>
      </c>
      <c r="H1023" s="17" t="s">
        <v>3511</v>
      </c>
      <c r="I1023" s="23">
        <v>240959</v>
      </c>
      <c r="J1023" s="23">
        <v>2673893</v>
      </c>
      <c r="K1023" s="27">
        <v>120.91101999999999</v>
      </c>
      <c r="L1023" s="27">
        <v>24.170359000000001</v>
      </c>
      <c r="N1023" t="str">
        <f>ROUND(表格3[[#This Row],[TWD97_X
]],0)&amp;ROUND(表格3[[#This Row],[TWD97_Y
]],0)</f>
        <v>2409592673893</v>
      </c>
    </row>
    <row r="1024" spans="1:14" ht="16.2" customHeight="1">
      <c r="A1024" s="17" t="s">
        <v>2090</v>
      </c>
      <c r="B1024" s="18"/>
      <c r="C1024" s="63" t="s">
        <v>21</v>
      </c>
      <c r="D1024" s="63" t="s">
        <v>22</v>
      </c>
      <c r="E1024" s="66" t="s">
        <v>52</v>
      </c>
      <c r="F1024" s="63">
        <v>1</v>
      </c>
      <c r="G1024" s="44" t="s">
        <v>51</v>
      </c>
      <c r="H1024" s="67" t="s">
        <v>2267</v>
      </c>
      <c r="I1024" s="23">
        <v>261183</v>
      </c>
      <c r="J1024" s="23">
        <v>2682140</v>
      </c>
      <c r="K1024" s="17">
        <v>121.110125</v>
      </c>
      <c r="L1024" s="17">
        <v>24.244810000000001</v>
      </c>
      <c r="N1024" t="str">
        <f>ROUND(表格3[[#This Row],[TWD97_X
]],0)&amp;ROUND(表格3[[#This Row],[TWD97_Y
]],0)</f>
        <v>2611832682140</v>
      </c>
    </row>
    <row r="1025" spans="1:14" ht="16.2" customHeight="1">
      <c r="A1025" s="17" t="s">
        <v>2090</v>
      </c>
      <c r="B1025" s="18"/>
      <c r="C1025" s="63" t="s">
        <v>21</v>
      </c>
      <c r="D1025" s="63" t="s">
        <v>22</v>
      </c>
      <c r="E1025" s="66" t="s">
        <v>52</v>
      </c>
      <c r="F1025" s="63">
        <v>2</v>
      </c>
      <c r="G1025" s="44" t="s">
        <v>51</v>
      </c>
      <c r="H1025" s="67" t="s">
        <v>2268</v>
      </c>
      <c r="I1025" s="23">
        <v>261079</v>
      </c>
      <c r="J1025" s="23">
        <v>2682496</v>
      </c>
      <c r="K1025" s="17">
        <v>121.109104</v>
      </c>
      <c r="L1025" s="17">
        <v>24.248024999999998</v>
      </c>
      <c r="N1025" t="str">
        <f>ROUND(表格3[[#This Row],[TWD97_X
]],0)&amp;ROUND(表格3[[#This Row],[TWD97_Y
]],0)</f>
        <v>2610792682496</v>
      </c>
    </row>
    <row r="1026" spans="1:14" ht="16.2" customHeight="1">
      <c r="A1026" s="17" t="s">
        <v>2090</v>
      </c>
      <c r="B1026" s="18"/>
      <c r="C1026" s="63" t="s">
        <v>21</v>
      </c>
      <c r="D1026" s="63" t="s">
        <v>22</v>
      </c>
      <c r="E1026" s="66" t="s">
        <v>52</v>
      </c>
      <c r="F1026" s="63">
        <v>3</v>
      </c>
      <c r="G1026" s="44" t="s">
        <v>51</v>
      </c>
      <c r="H1026" s="67" t="s">
        <v>2269</v>
      </c>
      <c r="I1026" s="23">
        <v>260634</v>
      </c>
      <c r="J1026" s="23">
        <v>2682636</v>
      </c>
      <c r="K1026" s="17">
        <v>121.104722</v>
      </c>
      <c r="L1026" s="17">
        <v>24.249293000000002</v>
      </c>
      <c r="N1026" t="str">
        <f>ROUND(表格3[[#This Row],[TWD97_X
]],0)&amp;ROUND(表格3[[#This Row],[TWD97_Y
]],0)</f>
        <v>2606342682636</v>
      </c>
    </row>
    <row r="1027" spans="1:14" ht="16.2" customHeight="1">
      <c r="A1027" s="17" t="s">
        <v>2090</v>
      </c>
      <c r="B1027" s="18"/>
      <c r="C1027" s="63" t="s">
        <v>21</v>
      </c>
      <c r="D1027" s="63" t="s">
        <v>22</v>
      </c>
      <c r="E1027" s="66" t="s">
        <v>52</v>
      </c>
      <c r="F1027" s="63">
        <v>4</v>
      </c>
      <c r="G1027" s="44" t="s">
        <v>51</v>
      </c>
      <c r="H1027" s="67" t="s">
        <v>2270</v>
      </c>
      <c r="I1027" s="23">
        <v>260436</v>
      </c>
      <c r="J1027" s="23">
        <v>2682807</v>
      </c>
      <c r="K1027" s="17">
        <v>121.102774</v>
      </c>
      <c r="L1027" s="17">
        <v>24.250838000000002</v>
      </c>
      <c r="N1027" t="str">
        <f>ROUND(表格3[[#This Row],[TWD97_X
]],0)&amp;ROUND(表格3[[#This Row],[TWD97_Y
]],0)</f>
        <v>2604362682807</v>
      </c>
    </row>
    <row r="1028" spans="1:14" ht="16.2" customHeight="1">
      <c r="A1028" s="17" t="s">
        <v>2090</v>
      </c>
      <c r="B1028" s="18"/>
      <c r="C1028" s="63" t="s">
        <v>21</v>
      </c>
      <c r="D1028" s="63" t="s">
        <v>22</v>
      </c>
      <c r="E1028" s="66" t="s">
        <v>52</v>
      </c>
      <c r="F1028" s="63">
        <v>5</v>
      </c>
      <c r="G1028" s="44" t="s">
        <v>51</v>
      </c>
      <c r="H1028" s="67" t="s">
        <v>2271</v>
      </c>
      <c r="I1028" s="23">
        <v>260240</v>
      </c>
      <c r="J1028" s="23">
        <v>2683019</v>
      </c>
      <c r="K1028" s="17">
        <v>121.10084500000001</v>
      </c>
      <c r="L1028" s="17">
        <v>24.252752999999998</v>
      </c>
      <c r="N1028" t="str">
        <f>ROUND(表格3[[#This Row],[TWD97_X
]],0)&amp;ROUND(表格3[[#This Row],[TWD97_Y
]],0)</f>
        <v>2602402683019</v>
      </c>
    </row>
    <row r="1029" spans="1:14" ht="16.2" customHeight="1">
      <c r="A1029" s="17" t="s">
        <v>2090</v>
      </c>
      <c r="B1029" s="18"/>
      <c r="C1029" s="63" t="s">
        <v>21</v>
      </c>
      <c r="D1029" s="63" t="s">
        <v>22</v>
      </c>
      <c r="E1029" s="66" t="s">
        <v>52</v>
      </c>
      <c r="F1029" s="63">
        <v>6</v>
      </c>
      <c r="G1029" s="44" t="s">
        <v>51</v>
      </c>
      <c r="H1029" s="67" t="s">
        <v>2272</v>
      </c>
      <c r="I1029" s="23">
        <v>260182</v>
      </c>
      <c r="J1029" s="23">
        <v>2682816</v>
      </c>
      <c r="K1029" s="17">
        <v>121.100272</v>
      </c>
      <c r="L1029" s="17">
        <v>24.250921000000002</v>
      </c>
      <c r="N1029" t="str">
        <f>ROUND(表格3[[#This Row],[TWD97_X
]],0)&amp;ROUND(表格3[[#This Row],[TWD97_Y
]],0)</f>
        <v>2601822682816</v>
      </c>
    </row>
    <row r="1030" spans="1:14" ht="16.2" customHeight="1">
      <c r="A1030" s="17" t="s">
        <v>2090</v>
      </c>
      <c r="B1030" s="18"/>
      <c r="C1030" s="63" t="s">
        <v>21</v>
      </c>
      <c r="D1030" s="63" t="s">
        <v>22</v>
      </c>
      <c r="E1030" s="66" t="s">
        <v>56</v>
      </c>
      <c r="F1030" s="63">
        <v>1</v>
      </c>
      <c r="G1030" s="44" t="s">
        <v>55</v>
      </c>
      <c r="H1030" s="67" t="s">
        <v>2273</v>
      </c>
      <c r="I1030" s="23">
        <v>257990</v>
      </c>
      <c r="J1030" s="23">
        <v>2680701</v>
      </c>
      <c r="K1030" s="17">
        <v>121.07867400000001</v>
      </c>
      <c r="L1030" s="17">
        <v>24.231836999999999</v>
      </c>
      <c r="N1030" t="str">
        <f>ROUND(表格3[[#This Row],[TWD97_X
]],0)&amp;ROUND(表格3[[#This Row],[TWD97_Y
]],0)</f>
        <v>2579902680701</v>
      </c>
    </row>
    <row r="1031" spans="1:14" ht="16.2" customHeight="1">
      <c r="A1031" s="17" t="s">
        <v>2090</v>
      </c>
      <c r="B1031" s="18"/>
      <c r="C1031" s="63" t="s">
        <v>21</v>
      </c>
      <c r="D1031" s="63" t="s">
        <v>22</v>
      </c>
      <c r="E1031" s="66" t="s">
        <v>56</v>
      </c>
      <c r="F1031" s="63">
        <v>2</v>
      </c>
      <c r="G1031" s="44" t="s">
        <v>55</v>
      </c>
      <c r="H1031" s="67" t="s">
        <v>2274</v>
      </c>
      <c r="I1031" s="23">
        <v>257888</v>
      </c>
      <c r="J1031" s="23">
        <v>2680131</v>
      </c>
      <c r="K1031" s="17">
        <v>121.07766599999999</v>
      </c>
      <c r="L1031" s="17">
        <v>24.226690000000001</v>
      </c>
      <c r="N1031" t="str">
        <f>ROUND(表格3[[#This Row],[TWD97_X
]],0)&amp;ROUND(表格3[[#This Row],[TWD97_Y
]],0)</f>
        <v>2578882680131</v>
      </c>
    </row>
    <row r="1032" spans="1:14" ht="16.2" customHeight="1">
      <c r="A1032" s="17" t="s">
        <v>2090</v>
      </c>
      <c r="B1032" s="18"/>
      <c r="C1032" s="63" t="s">
        <v>21</v>
      </c>
      <c r="D1032" s="63" t="s">
        <v>22</v>
      </c>
      <c r="E1032" s="66" t="s">
        <v>56</v>
      </c>
      <c r="F1032" s="63">
        <v>3</v>
      </c>
      <c r="G1032" s="44" t="s">
        <v>55</v>
      </c>
      <c r="H1032" s="67" t="s">
        <v>2275</v>
      </c>
      <c r="I1032" s="23">
        <v>257666</v>
      </c>
      <c r="J1032" s="23">
        <v>2680308</v>
      </c>
      <c r="K1032" s="17">
        <v>121.075481</v>
      </c>
      <c r="L1032" s="17">
        <v>24.228290000000001</v>
      </c>
      <c r="N1032" t="str">
        <f>ROUND(表格3[[#This Row],[TWD97_X
]],0)&amp;ROUND(表格3[[#This Row],[TWD97_Y
]],0)</f>
        <v>2576662680308</v>
      </c>
    </row>
    <row r="1033" spans="1:14" ht="16.2" customHeight="1">
      <c r="A1033" s="17" t="s">
        <v>2090</v>
      </c>
      <c r="B1033" s="18"/>
      <c r="C1033" s="63" t="s">
        <v>21</v>
      </c>
      <c r="D1033" s="63" t="s">
        <v>22</v>
      </c>
      <c r="E1033" s="66" t="s">
        <v>56</v>
      </c>
      <c r="F1033" s="63">
        <v>4</v>
      </c>
      <c r="G1033" s="44" t="s">
        <v>55</v>
      </c>
      <c r="H1033" s="67" t="s">
        <v>2276</v>
      </c>
      <c r="I1033" s="23">
        <v>257228</v>
      </c>
      <c r="J1033" s="23">
        <v>2680210</v>
      </c>
      <c r="K1033" s="17">
        <v>121.071168</v>
      </c>
      <c r="L1033" s="17">
        <v>24.227406999999999</v>
      </c>
      <c r="N1033" t="str">
        <f>ROUND(表格3[[#This Row],[TWD97_X
]],0)&amp;ROUND(表格3[[#This Row],[TWD97_Y
]],0)</f>
        <v>2572282680210</v>
      </c>
    </row>
    <row r="1034" spans="1:14" ht="16.2" customHeight="1">
      <c r="A1034" s="17" t="s">
        <v>2090</v>
      </c>
      <c r="B1034" s="18"/>
      <c r="C1034" s="63" t="s">
        <v>21</v>
      </c>
      <c r="D1034" s="63" t="s">
        <v>22</v>
      </c>
      <c r="E1034" s="66" t="s">
        <v>56</v>
      </c>
      <c r="F1034" s="63">
        <v>5</v>
      </c>
      <c r="G1034" s="44" t="s">
        <v>55</v>
      </c>
      <c r="H1034" s="67" t="s">
        <v>2277</v>
      </c>
      <c r="I1034" s="23">
        <v>256771</v>
      </c>
      <c r="J1034" s="23">
        <v>2680369</v>
      </c>
      <c r="K1034" s="17">
        <v>121.066669</v>
      </c>
      <c r="L1034" s="17">
        <v>24.228845</v>
      </c>
      <c r="N1034" t="str">
        <f>ROUND(表格3[[#This Row],[TWD97_X
]],0)&amp;ROUND(表格3[[#This Row],[TWD97_Y
]],0)</f>
        <v>2567712680369</v>
      </c>
    </row>
    <row r="1035" spans="1:14" ht="16.2" customHeight="1">
      <c r="A1035" s="17" t="s">
        <v>2090</v>
      </c>
      <c r="B1035" s="18"/>
      <c r="C1035" s="63" t="s">
        <v>21</v>
      </c>
      <c r="D1035" s="63" t="s">
        <v>22</v>
      </c>
      <c r="E1035" s="66" t="s">
        <v>56</v>
      </c>
      <c r="F1035" s="63">
        <v>6</v>
      </c>
      <c r="G1035" s="44" t="s">
        <v>55</v>
      </c>
      <c r="H1035" s="67" t="s">
        <v>2278</v>
      </c>
      <c r="I1035" s="23">
        <v>255765</v>
      </c>
      <c r="J1035" s="23">
        <v>2680208</v>
      </c>
      <c r="K1035" s="17">
        <v>121.056763</v>
      </c>
      <c r="L1035" s="17">
        <v>24.227395000000001</v>
      </c>
      <c r="N1035" t="str">
        <f>ROUND(表格3[[#This Row],[TWD97_X
]],0)&amp;ROUND(表格3[[#This Row],[TWD97_Y
]],0)</f>
        <v>2557652680208</v>
      </c>
    </row>
    <row r="1036" spans="1:14" ht="16.2" customHeight="1">
      <c r="A1036" s="17" t="s">
        <v>2090</v>
      </c>
      <c r="B1036" s="18"/>
      <c r="C1036" s="63" t="s">
        <v>21</v>
      </c>
      <c r="D1036" s="63" t="s">
        <v>22</v>
      </c>
      <c r="E1036" s="66" t="s">
        <v>59</v>
      </c>
      <c r="F1036" s="63">
        <v>1</v>
      </c>
      <c r="G1036" s="44" t="s">
        <v>58</v>
      </c>
      <c r="H1036" s="67" t="s">
        <v>2279</v>
      </c>
      <c r="I1036" s="23">
        <v>249408</v>
      </c>
      <c r="J1036" s="23">
        <v>2669647</v>
      </c>
      <c r="K1036" s="17">
        <v>120.994175</v>
      </c>
      <c r="L1036" s="17">
        <v>24.132045999999999</v>
      </c>
      <c r="N1036" t="str">
        <f>ROUND(表格3[[#This Row],[TWD97_X
]],0)&amp;ROUND(表格3[[#This Row],[TWD97_Y
]],0)</f>
        <v>2494082669647</v>
      </c>
    </row>
    <row r="1037" spans="1:14" ht="16.2" customHeight="1">
      <c r="A1037" s="17" t="s">
        <v>2090</v>
      </c>
      <c r="B1037" s="18"/>
      <c r="C1037" s="63" t="s">
        <v>21</v>
      </c>
      <c r="D1037" s="63" t="s">
        <v>22</v>
      </c>
      <c r="E1037" s="66" t="s">
        <v>59</v>
      </c>
      <c r="F1037" s="63">
        <v>2</v>
      </c>
      <c r="G1037" s="44" t="s">
        <v>58</v>
      </c>
      <c r="H1037" s="67" t="s">
        <v>2280</v>
      </c>
      <c r="I1037" s="23">
        <v>249564</v>
      </c>
      <c r="J1037" s="23">
        <v>2669517</v>
      </c>
      <c r="K1037" s="17">
        <v>120.99571</v>
      </c>
      <c r="L1037" s="17">
        <v>24.130872</v>
      </c>
      <c r="N1037" t="str">
        <f>ROUND(表格3[[#This Row],[TWD97_X
]],0)&amp;ROUND(表格3[[#This Row],[TWD97_Y
]],0)</f>
        <v>2495642669517</v>
      </c>
    </row>
    <row r="1038" spans="1:14" ht="16.2" customHeight="1">
      <c r="A1038" s="17" t="s">
        <v>2090</v>
      </c>
      <c r="B1038" s="18"/>
      <c r="C1038" s="63" t="s">
        <v>21</v>
      </c>
      <c r="D1038" s="63" t="s">
        <v>22</v>
      </c>
      <c r="E1038" s="66" t="s">
        <v>59</v>
      </c>
      <c r="F1038" s="63">
        <v>3</v>
      </c>
      <c r="G1038" s="44" t="s">
        <v>58</v>
      </c>
      <c r="H1038" s="67" t="s">
        <v>2281</v>
      </c>
      <c r="I1038" s="23">
        <v>249688</v>
      </c>
      <c r="J1038" s="23">
        <v>2669351</v>
      </c>
      <c r="K1038" s="17">
        <v>120.99693000000001</v>
      </c>
      <c r="L1038" s="17">
        <v>24.129373999999999</v>
      </c>
      <c r="N1038" t="str">
        <f>ROUND(表格3[[#This Row],[TWD97_X
]],0)&amp;ROUND(表格3[[#This Row],[TWD97_Y
]],0)</f>
        <v>2496882669351</v>
      </c>
    </row>
    <row r="1039" spans="1:14" ht="16.2" customHeight="1">
      <c r="A1039" s="17" t="s">
        <v>2090</v>
      </c>
      <c r="B1039" s="18"/>
      <c r="C1039" s="63" t="s">
        <v>21</v>
      </c>
      <c r="D1039" s="63" t="s">
        <v>22</v>
      </c>
      <c r="E1039" s="66" t="s">
        <v>59</v>
      </c>
      <c r="F1039" s="63">
        <v>4</v>
      </c>
      <c r="G1039" s="44" t="s">
        <v>58</v>
      </c>
      <c r="H1039" s="67" t="s">
        <v>2282</v>
      </c>
      <c r="I1039" s="23">
        <v>249643</v>
      </c>
      <c r="J1039" s="23">
        <v>2669150</v>
      </c>
      <c r="K1039" s="17">
        <v>120.996488</v>
      </c>
      <c r="L1039" s="17">
        <v>24.127559000000002</v>
      </c>
      <c r="N1039" t="str">
        <f>ROUND(表格3[[#This Row],[TWD97_X
]],0)&amp;ROUND(表格3[[#This Row],[TWD97_Y
]],0)</f>
        <v>2496432669150</v>
      </c>
    </row>
    <row r="1040" spans="1:14" ht="16.2" customHeight="1">
      <c r="A1040" s="17" t="s">
        <v>2090</v>
      </c>
      <c r="B1040" s="18"/>
      <c r="C1040" s="63" t="s">
        <v>21</v>
      </c>
      <c r="D1040" s="63" t="s">
        <v>22</v>
      </c>
      <c r="E1040" s="66" t="s">
        <v>59</v>
      </c>
      <c r="F1040" s="63">
        <v>5</v>
      </c>
      <c r="G1040" s="44" t="s">
        <v>58</v>
      </c>
      <c r="H1040" s="67" t="s">
        <v>2283</v>
      </c>
      <c r="I1040" s="23">
        <v>249500</v>
      </c>
      <c r="J1040" s="23">
        <v>2669006</v>
      </c>
      <c r="K1040" s="17">
        <v>120.995081</v>
      </c>
      <c r="L1040" s="17">
        <v>24.126258</v>
      </c>
      <c r="N1040" t="str">
        <f>ROUND(表格3[[#This Row],[TWD97_X
]],0)&amp;ROUND(表格3[[#This Row],[TWD97_Y
]],0)</f>
        <v>2495002669006</v>
      </c>
    </row>
    <row r="1041" spans="1:14" ht="16.2" customHeight="1">
      <c r="A1041" s="17" t="s">
        <v>2090</v>
      </c>
      <c r="B1041" s="18"/>
      <c r="C1041" s="63" t="s">
        <v>21</v>
      </c>
      <c r="D1041" s="63" t="s">
        <v>22</v>
      </c>
      <c r="E1041" s="66" t="s">
        <v>59</v>
      </c>
      <c r="F1041" s="63">
        <v>6</v>
      </c>
      <c r="G1041" s="44" t="s">
        <v>58</v>
      </c>
      <c r="H1041" s="67" t="s">
        <v>2284</v>
      </c>
      <c r="I1041" s="23">
        <v>249686</v>
      </c>
      <c r="J1041" s="23">
        <v>2668877</v>
      </c>
      <c r="K1041" s="17">
        <v>120.996911</v>
      </c>
      <c r="L1041" s="17">
        <v>24.125094000000001</v>
      </c>
      <c r="N1041" t="str">
        <f>ROUND(表格3[[#This Row],[TWD97_X
]],0)&amp;ROUND(表格3[[#This Row],[TWD97_Y
]],0)</f>
        <v>2496862668877</v>
      </c>
    </row>
    <row r="1042" spans="1:14" ht="16.2" customHeight="1">
      <c r="A1042" s="17" t="s">
        <v>2090</v>
      </c>
      <c r="B1042" s="18"/>
      <c r="C1042" s="63" t="s">
        <v>21</v>
      </c>
      <c r="D1042" s="63" t="s">
        <v>22</v>
      </c>
      <c r="E1042" s="66" t="s">
        <v>63</v>
      </c>
      <c r="F1042" s="63">
        <v>1</v>
      </c>
      <c r="G1042" s="44" t="s">
        <v>62</v>
      </c>
      <c r="H1042" s="67" t="s">
        <v>2285</v>
      </c>
      <c r="I1042" s="23">
        <v>251885</v>
      </c>
      <c r="J1042" s="23">
        <v>2676925</v>
      </c>
      <c r="K1042" s="17">
        <v>121.018556</v>
      </c>
      <c r="L1042" s="17">
        <v>24.197761</v>
      </c>
      <c r="N1042" t="str">
        <f>ROUND(表格3[[#This Row],[TWD97_X
]],0)&amp;ROUND(表格3[[#This Row],[TWD97_Y
]],0)</f>
        <v>2518852676925</v>
      </c>
    </row>
    <row r="1043" spans="1:14" ht="16.2" customHeight="1">
      <c r="A1043" s="17" t="s">
        <v>2090</v>
      </c>
      <c r="B1043" s="18"/>
      <c r="C1043" s="63" t="s">
        <v>21</v>
      </c>
      <c r="D1043" s="63" t="s">
        <v>22</v>
      </c>
      <c r="E1043" s="66" t="s">
        <v>63</v>
      </c>
      <c r="F1043" s="63">
        <v>2</v>
      </c>
      <c r="G1043" s="44" t="s">
        <v>62</v>
      </c>
      <c r="H1043" s="67" t="s">
        <v>2286</v>
      </c>
      <c r="I1043" s="23">
        <v>251983</v>
      </c>
      <c r="J1043" s="23">
        <v>2677164</v>
      </c>
      <c r="K1043" s="17">
        <v>121.019521</v>
      </c>
      <c r="L1043" s="17">
        <v>24.199919000000001</v>
      </c>
      <c r="N1043" t="str">
        <f>ROUND(表格3[[#This Row],[TWD97_X
]],0)&amp;ROUND(表格3[[#This Row],[TWD97_Y
]],0)</f>
        <v>2519832677164</v>
      </c>
    </row>
    <row r="1044" spans="1:14" ht="16.2" customHeight="1">
      <c r="A1044" s="17" t="s">
        <v>2090</v>
      </c>
      <c r="B1044" s="18"/>
      <c r="C1044" s="63" t="s">
        <v>21</v>
      </c>
      <c r="D1044" s="63" t="s">
        <v>22</v>
      </c>
      <c r="E1044" s="66" t="s">
        <v>63</v>
      </c>
      <c r="F1044" s="63">
        <v>3</v>
      </c>
      <c r="G1044" s="44" t="s">
        <v>62</v>
      </c>
      <c r="H1044" s="67" t="s">
        <v>2287</v>
      </c>
      <c r="I1044" s="23">
        <v>252174</v>
      </c>
      <c r="J1044" s="23">
        <v>2677040</v>
      </c>
      <c r="K1044" s="17">
        <v>121.021401</v>
      </c>
      <c r="L1044" s="17">
        <v>24.198799000000001</v>
      </c>
      <c r="N1044" t="str">
        <f>ROUND(表格3[[#This Row],[TWD97_X
]],0)&amp;ROUND(表格3[[#This Row],[TWD97_Y
]],0)</f>
        <v>2521742677040</v>
      </c>
    </row>
    <row r="1045" spans="1:14" ht="16.2" customHeight="1">
      <c r="A1045" s="17" t="s">
        <v>2090</v>
      </c>
      <c r="B1045" s="18"/>
      <c r="C1045" s="63" t="s">
        <v>21</v>
      </c>
      <c r="D1045" s="63" t="s">
        <v>22</v>
      </c>
      <c r="E1045" s="66" t="s">
        <v>63</v>
      </c>
      <c r="F1045" s="63">
        <v>4</v>
      </c>
      <c r="G1045" s="44" t="s">
        <v>62</v>
      </c>
      <c r="H1045" s="67" t="s">
        <v>2288</v>
      </c>
      <c r="I1045" s="23">
        <v>251740</v>
      </c>
      <c r="J1045" s="23">
        <v>2677176</v>
      </c>
      <c r="K1045" s="17">
        <v>121.017129</v>
      </c>
      <c r="L1045" s="17">
        <v>24.200028</v>
      </c>
      <c r="N1045" t="str">
        <f>ROUND(表格3[[#This Row],[TWD97_X
]],0)&amp;ROUND(表格3[[#This Row],[TWD97_Y
]],0)</f>
        <v>2517402677176</v>
      </c>
    </row>
    <row r="1046" spans="1:14" ht="16.2" customHeight="1">
      <c r="A1046" s="17" t="s">
        <v>2090</v>
      </c>
      <c r="B1046" s="18"/>
      <c r="C1046" s="63" t="s">
        <v>21</v>
      </c>
      <c r="D1046" s="63" t="s">
        <v>22</v>
      </c>
      <c r="E1046" s="66" t="s">
        <v>63</v>
      </c>
      <c r="F1046" s="63">
        <v>5</v>
      </c>
      <c r="G1046" s="44" t="s">
        <v>62</v>
      </c>
      <c r="H1046" s="67" t="s">
        <v>2289</v>
      </c>
      <c r="I1046" s="23">
        <v>251683</v>
      </c>
      <c r="J1046" s="23">
        <v>2677414</v>
      </c>
      <c r="K1046" s="17">
        <v>121.01656800000001</v>
      </c>
      <c r="L1046" s="17">
        <v>24.202176999999999</v>
      </c>
      <c r="N1046" t="str">
        <f>ROUND(表格3[[#This Row],[TWD97_X
]],0)&amp;ROUND(表格3[[#This Row],[TWD97_Y
]],0)</f>
        <v>2516832677414</v>
      </c>
    </row>
    <row r="1047" spans="1:14" ht="16.2" customHeight="1">
      <c r="A1047" s="17" t="s">
        <v>2090</v>
      </c>
      <c r="B1047" s="18"/>
      <c r="C1047" s="63" t="s">
        <v>21</v>
      </c>
      <c r="D1047" s="63" t="s">
        <v>22</v>
      </c>
      <c r="E1047" s="66" t="s">
        <v>63</v>
      </c>
      <c r="F1047" s="63">
        <v>6</v>
      </c>
      <c r="G1047" s="44" t="s">
        <v>62</v>
      </c>
      <c r="H1047" s="67" t="s">
        <v>2290</v>
      </c>
      <c r="I1047" s="23">
        <v>251912</v>
      </c>
      <c r="J1047" s="23">
        <v>2677536</v>
      </c>
      <c r="K1047" s="17">
        <v>121.018822</v>
      </c>
      <c r="L1047" s="17">
        <v>24.203278000000001</v>
      </c>
      <c r="N1047" t="str">
        <f>ROUND(表格3[[#This Row],[TWD97_X
]],0)&amp;ROUND(表格3[[#This Row],[TWD97_Y
]],0)</f>
        <v>2519122677536</v>
      </c>
    </row>
    <row r="1048" spans="1:14" ht="16.2" customHeight="1">
      <c r="A1048" s="17" t="s">
        <v>2090</v>
      </c>
      <c r="B1048" s="18"/>
      <c r="C1048" s="63" t="s">
        <v>21</v>
      </c>
      <c r="D1048" s="63" t="s">
        <v>22</v>
      </c>
      <c r="E1048" s="66" t="s">
        <v>66</v>
      </c>
      <c r="F1048" s="63">
        <v>1</v>
      </c>
      <c r="G1048" s="44" t="s">
        <v>65</v>
      </c>
      <c r="H1048" s="67" t="s">
        <v>2291</v>
      </c>
      <c r="I1048" s="23">
        <v>247020</v>
      </c>
      <c r="J1048" s="23">
        <v>2671167</v>
      </c>
      <c r="K1048" s="17">
        <v>120.97067699999999</v>
      </c>
      <c r="L1048" s="17">
        <v>24.145768</v>
      </c>
      <c r="N1048" t="str">
        <f>ROUND(表格3[[#This Row],[TWD97_X
]],0)&amp;ROUND(表格3[[#This Row],[TWD97_Y
]],0)</f>
        <v>2470202671167</v>
      </c>
    </row>
    <row r="1049" spans="1:14" ht="16.2" customHeight="1">
      <c r="A1049" s="17" t="s">
        <v>2090</v>
      </c>
      <c r="B1049" s="18"/>
      <c r="C1049" s="63" t="s">
        <v>21</v>
      </c>
      <c r="D1049" s="63" t="s">
        <v>22</v>
      </c>
      <c r="E1049" s="66" t="s">
        <v>66</v>
      </c>
      <c r="F1049" s="63">
        <v>2</v>
      </c>
      <c r="G1049" s="44" t="s">
        <v>65</v>
      </c>
      <c r="H1049" s="67" t="s">
        <v>2292</v>
      </c>
      <c r="I1049" s="23">
        <v>246904</v>
      </c>
      <c r="J1049" s="23">
        <v>2671003</v>
      </c>
      <c r="K1049" s="17">
        <v>120.96953600000001</v>
      </c>
      <c r="L1049" s="17">
        <v>24.144286999999998</v>
      </c>
      <c r="N1049" t="str">
        <f>ROUND(表格3[[#This Row],[TWD97_X
]],0)&amp;ROUND(表格3[[#This Row],[TWD97_Y
]],0)</f>
        <v>2469042671003</v>
      </c>
    </row>
    <row r="1050" spans="1:14" ht="16.2" customHeight="1">
      <c r="A1050" s="17" t="s">
        <v>2090</v>
      </c>
      <c r="B1050" s="18"/>
      <c r="C1050" s="63" t="s">
        <v>21</v>
      </c>
      <c r="D1050" s="63" t="s">
        <v>22</v>
      </c>
      <c r="E1050" s="66" t="s">
        <v>66</v>
      </c>
      <c r="F1050" s="63">
        <v>3</v>
      </c>
      <c r="G1050" s="44" t="s">
        <v>65</v>
      </c>
      <c r="H1050" s="67" t="s">
        <v>2293</v>
      </c>
      <c r="I1050" s="23">
        <v>246778</v>
      </c>
      <c r="J1050" s="23">
        <v>2670832</v>
      </c>
      <c r="K1050" s="17">
        <v>120.968296</v>
      </c>
      <c r="L1050" s="17">
        <v>24.142742999999999</v>
      </c>
      <c r="N1050" t="str">
        <f>ROUND(表格3[[#This Row],[TWD97_X
]],0)&amp;ROUND(表格3[[#This Row],[TWD97_Y
]],0)</f>
        <v>2467782670832</v>
      </c>
    </row>
    <row r="1051" spans="1:14" ht="16.2" customHeight="1">
      <c r="A1051" s="17" t="s">
        <v>2090</v>
      </c>
      <c r="B1051" s="18"/>
      <c r="C1051" s="63" t="s">
        <v>21</v>
      </c>
      <c r="D1051" s="63" t="s">
        <v>22</v>
      </c>
      <c r="E1051" s="66" t="s">
        <v>66</v>
      </c>
      <c r="F1051" s="63">
        <v>4</v>
      </c>
      <c r="G1051" s="44" t="s">
        <v>65</v>
      </c>
      <c r="H1051" s="67" t="s">
        <v>2294</v>
      </c>
      <c r="I1051" s="23">
        <v>246793</v>
      </c>
      <c r="J1051" s="23">
        <v>2670632</v>
      </c>
      <c r="K1051" s="17">
        <v>120.968445</v>
      </c>
      <c r="L1051" s="17">
        <v>24.140937000000001</v>
      </c>
      <c r="N1051" t="str">
        <f>ROUND(表格3[[#This Row],[TWD97_X
]],0)&amp;ROUND(表格3[[#This Row],[TWD97_Y
]],0)</f>
        <v>2467932670632</v>
      </c>
    </row>
    <row r="1052" spans="1:14" ht="16.2" customHeight="1">
      <c r="A1052" s="17" t="s">
        <v>2090</v>
      </c>
      <c r="B1052" s="18"/>
      <c r="C1052" s="63" t="s">
        <v>21</v>
      </c>
      <c r="D1052" s="63" t="s">
        <v>22</v>
      </c>
      <c r="E1052" s="66" t="s">
        <v>66</v>
      </c>
      <c r="F1052" s="63">
        <v>5</v>
      </c>
      <c r="G1052" s="44" t="s">
        <v>65</v>
      </c>
      <c r="H1052" s="67" t="s">
        <v>2295</v>
      </c>
      <c r="I1052" s="23">
        <v>246980</v>
      </c>
      <c r="J1052" s="23">
        <v>2670514</v>
      </c>
      <c r="K1052" s="17">
        <v>120.970285</v>
      </c>
      <c r="L1052" s="17">
        <v>24.139872</v>
      </c>
      <c r="N1052" t="str">
        <f>ROUND(表格3[[#This Row],[TWD97_X
]],0)&amp;ROUND(表格3[[#This Row],[TWD97_Y
]],0)</f>
        <v>2469802670514</v>
      </c>
    </row>
    <row r="1053" spans="1:14" ht="16.2" customHeight="1">
      <c r="A1053" s="17" t="s">
        <v>2090</v>
      </c>
      <c r="B1053" s="18"/>
      <c r="C1053" s="63" t="s">
        <v>21</v>
      </c>
      <c r="D1053" s="63" t="s">
        <v>22</v>
      </c>
      <c r="E1053" s="66" t="s">
        <v>66</v>
      </c>
      <c r="F1053" s="63">
        <v>6</v>
      </c>
      <c r="G1053" s="44" t="s">
        <v>65</v>
      </c>
      <c r="H1053" s="67" t="s">
        <v>2296</v>
      </c>
      <c r="I1053" s="23">
        <v>246664</v>
      </c>
      <c r="J1053" s="23">
        <v>2670476</v>
      </c>
      <c r="K1053" s="17">
        <v>120.96717599999999</v>
      </c>
      <c r="L1053" s="17">
        <v>24.139527999999999</v>
      </c>
      <c r="N1053" t="str">
        <f>ROUND(表格3[[#This Row],[TWD97_X
]],0)&amp;ROUND(表格3[[#This Row],[TWD97_Y
]],0)</f>
        <v>2466642670476</v>
      </c>
    </row>
    <row r="1054" spans="1:14" ht="16.2" customHeight="1">
      <c r="A1054" s="49" t="s">
        <v>2090</v>
      </c>
      <c r="B1054" s="49"/>
      <c r="C1054" s="61" t="s">
        <v>21</v>
      </c>
      <c r="D1054" s="68" t="s">
        <v>68</v>
      </c>
      <c r="E1054" s="69" t="s">
        <v>3897</v>
      </c>
      <c r="F1054" s="70">
        <v>1</v>
      </c>
      <c r="G1054" s="69" t="s">
        <v>69</v>
      </c>
      <c r="H1054" s="69" t="s">
        <v>3898</v>
      </c>
      <c r="I1054" s="23">
        <v>271708</v>
      </c>
      <c r="J1054" s="23">
        <v>2683203</v>
      </c>
      <c r="K1054" s="17">
        <v>121.213786</v>
      </c>
      <c r="L1054" s="17">
        <v>24.254297999999999</v>
      </c>
      <c r="N1054" t="str">
        <f>ROUND(表格3[[#This Row],[TWD97_X
]],0)&amp;ROUND(表格3[[#This Row],[TWD97_Y
]],0)</f>
        <v>2717082683203</v>
      </c>
    </row>
    <row r="1055" spans="1:14" ht="16.2" customHeight="1">
      <c r="A1055" s="49" t="s">
        <v>2090</v>
      </c>
      <c r="B1055" s="49"/>
      <c r="C1055" s="61" t="s">
        <v>21</v>
      </c>
      <c r="D1055" s="68" t="s">
        <v>68</v>
      </c>
      <c r="E1055" s="69" t="s">
        <v>3897</v>
      </c>
      <c r="F1055" s="70">
        <v>2</v>
      </c>
      <c r="G1055" s="69" t="s">
        <v>69</v>
      </c>
      <c r="H1055" s="69" t="s">
        <v>2297</v>
      </c>
      <c r="I1055" s="23">
        <v>271533</v>
      </c>
      <c r="J1055" s="23">
        <v>2683099</v>
      </c>
      <c r="K1055" s="17">
        <v>121.21206100000001</v>
      </c>
      <c r="L1055" s="17">
        <v>24.253361000000002</v>
      </c>
      <c r="N1055" t="str">
        <f>ROUND(表格3[[#This Row],[TWD97_X
]],0)&amp;ROUND(表格3[[#This Row],[TWD97_Y
]],0)</f>
        <v>2715332683099</v>
      </c>
    </row>
    <row r="1056" spans="1:14" ht="16.2" customHeight="1">
      <c r="A1056" s="49" t="s">
        <v>2090</v>
      </c>
      <c r="B1056" s="49"/>
      <c r="C1056" s="61" t="s">
        <v>21</v>
      </c>
      <c r="D1056" s="68" t="s">
        <v>68</v>
      </c>
      <c r="E1056" s="69" t="s">
        <v>3897</v>
      </c>
      <c r="F1056" s="70">
        <v>3</v>
      </c>
      <c r="G1056" s="69" t="s">
        <v>69</v>
      </c>
      <c r="H1056" s="69" t="s">
        <v>2298</v>
      </c>
      <c r="I1056" s="23">
        <v>271591</v>
      </c>
      <c r="J1056" s="23">
        <v>2682869</v>
      </c>
      <c r="K1056" s="17">
        <v>121.21262900000001</v>
      </c>
      <c r="L1056" s="17">
        <v>24.251283999999998</v>
      </c>
      <c r="N1056" t="str">
        <f>ROUND(表格3[[#This Row],[TWD97_X
]],0)&amp;ROUND(表格3[[#This Row],[TWD97_Y
]],0)</f>
        <v>2715912682869</v>
      </c>
    </row>
    <row r="1057" spans="1:14" ht="16.2" customHeight="1">
      <c r="A1057" s="49" t="s">
        <v>2090</v>
      </c>
      <c r="B1057" s="49"/>
      <c r="C1057" s="61" t="s">
        <v>21</v>
      </c>
      <c r="D1057" s="68" t="s">
        <v>68</v>
      </c>
      <c r="E1057" s="69" t="s">
        <v>3897</v>
      </c>
      <c r="F1057" s="70">
        <v>4</v>
      </c>
      <c r="G1057" s="69" t="s">
        <v>69</v>
      </c>
      <c r="H1057" s="69" t="s">
        <v>2299</v>
      </c>
      <c r="I1057" s="23">
        <v>271652</v>
      </c>
      <c r="J1057" s="23">
        <v>2682682</v>
      </c>
      <c r="K1057" s="17">
        <v>121.213227</v>
      </c>
      <c r="L1057" s="17">
        <v>24.249593999999998</v>
      </c>
      <c r="N1057" t="str">
        <f>ROUND(表格3[[#This Row],[TWD97_X
]],0)&amp;ROUND(表格3[[#This Row],[TWD97_Y
]],0)</f>
        <v>2716522682682</v>
      </c>
    </row>
    <row r="1058" spans="1:14" ht="16.2" customHeight="1">
      <c r="A1058" s="49" t="s">
        <v>2090</v>
      </c>
      <c r="B1058" s="42"/>
      <c r="C1058" s="61" t="s">
        <v>21</v>
      </c>
      <c r="D1058" s="68" t="s">
        <v>68</v>
      </c>
      <c r="E1058" s="69" t="s">
        <v>3897</v>
      </c>
      <c r="F1058" s="70">
        <v>6</v>
      </c>
      <c r="G1058" s="69" t="s">
        <v>69</v>
      </c>
      <c r="H1058" s="69" t="s">
        <v>3899</v>
      </c>
      <c r="I1058" s="23">
        <v>271125</v>
      </c>
      <c r="J1058" s="23">
        <v>2682688</v>
      </c>
      <c r="K1058" s="17">
        <v>121.208037</v>
      </c>
      <c r="L1058" s="17">
        <v>24.249656000000002</v>
      </c>
      <c r="N1058" t="str">
        <f>ROUND(表格3[[#This Row],[TWD97_X
]],0)&amp;ROUND(表格3[[#This Row],[TWD97_Y
]],0)</f>
        <v>2711252682688</v>
      </c>
    </row>
    <row r="1059" spans="1:14" ht="16.2" customHeight="1">
      <c r="A1059" s="49" t="s">
        <v>2090</v>
      </c>
      <c r="B1059" s="49"/>
      <c r="C1059" s="61" t="s">
        <v>21</v>
      </c>
      <c r="D1059" s="68" t="s">
        <v>68</v>
      </c>
      <c r="E1059" s="69" t="s">
        <v>3897</v>
      </c>
      <c r="F1059" s="70">
        <v>5</v>
      </c>
      <c r="G1059" s="69" t="s">
        <v>69</v>
      </c>
      <c r="H1059" s="69" t="s">
        <v>3900</v>
      </c>
      <c r="I1059" s="23">
        <v>271334</v>
      </c>
      <c r="J1059" s="23">
        <v>2682839</v>
      </c>
      <c r="K1059" s="17">
        <v>121.210097</v>
      </c>
      <c r="L1059" s="17">
        <v>24.251016</v>
      </c>
      <c r="N1059" t="str">
        <f>ROUND(表格3[[#This Row],[TWD97_X
]],0)&amp;ROUND(表格3[[#This Row],[TWD97_Y
]],0)</f>
        <v>2713342682839</v>
      </c>
    </row>
    <row r="1060" spans="1:14" ht="16.2" customHeight="1">
      <c r="A1060" s="17" t="s">
        <v>2090</v>
      </c>
      <c r="B1060" s="18"/>
      <c r="C1060" s="61" t="s">
        <v>21</v>
      </c>
      <c r="D1060" s="68" t="s">
        <v>68</v>
      </c>
      <c r="E1060" s="69" t="s">
        <v>3901</v>
      </c>
      <c r="F1060" s="70">
        <v>1</v>
      </c>
      <c r="G1060" s="68" t="s">
        <v>73</v>
      </c>
      <c r="H1060" s="69" t="s">
        <v>3902</v>
      </c>
      <c r="I1060" s="23">
        <v>271802</v>
      </c>
      <c r="J1060" s="23">
        <v>2680126</v>
      </c>
      <c r="K1060" s="17">
        <v>121.214665</v>
      </c>
      <c r="L1060" s="17">
        <v>24.226514000000002</v>
      </c>
      <c r="N1060" t="str">
        <f>ROUND(表格3[[#This Row],[TWD97_X
]],0)&amp;ROUND(表格3[[#This Row],[TWD97_Y
]],0)</f>
        <v>2718022680126</v>
      </c>
    </row>
    <row r="1061" spans="1:14" ht="16.2" customHeight="1">
      <c r="A1061" s="17" t="s">
        <v>2090</v>
      </c>
      <c r="B1061" s="18"/>
      <c r="C1061" s="61" t="s">
        <v>21</v>
      </c>
      <c r="D1061" s="68" t="s">
        <v>68</v>
      </c>
      <c r="E1061" s="69" t="s">
        <v>3901</v>
      </c>
      <c r="F1061" s="70">
        <v>2</v>
      </c>
      <c r="G1061" s="68" t="s">
        <v>73</v>
      </c>
      <c r="H1061" s="69" t="s">
        <v>2300</v>
      </c>
      <c r="I1061" s="23">
        <v>271968</v>
      </c>
      <c r="J1061" s="23">
        <v>2680317</v>
      </c>
      <c r="K1061" s="17">
        <v>121.216302</v>
      </c>
      <c r="L1061" s="17">
        <v>24.228235999999999</v>
      </c>
      <c r="N1061" t="str">
        <f>ROUND(表格3[[#This Row],[TWD97_X
]],0)&amp;ROUND(表格3[[#This Row],[TWD97_Y
]],0)</f>
        <v>2719682680317</v>
      </c>
    </row>
    <row r="1062" spans="1:14" ht="16.2" customHeight="1">
      <c r="A1062" s="17" t="s">
        <v>2090</v>
      </c>
      <c r="B1062" s="18"/>
      <c r="C1062" s="61" t="s">
        <v>21</v>
      </c>
      <c r="D1062" s="68" t="s">
        <v>68</v>
      </c>
      <c r="E1062" s="69" t="s">
        <v>3901</v>
      </c>
      <c r="F1062" s="70">
        <v>3</v>
      </c>
      <c r="G1062" s="68" t="s">
        <v>73</v>
      </c>
      <c r="H1062" s="69" t="s">
        <v>2301</v>
      </c>
      <c r="I1062" s="23">
        <v>271899</v>
      </c>
      <c r="J1062" s="23">
        <v>2680542</v>
      </c>
      <c r="K1062" s="17">
        <v>121.215626</v>
      </c>
      <c r="L1062" s="17">
        <v>24.230269</v>
      </c>
      <c r="N1062" t="str">
        <f>ROUND(表格3[[#This Row],[TWD97_X
]],0)&amp;ROUND(表格3[[#This Row],[TWD97_Y
]],0)</f>
        <v>2718992680542</v>
      </c>
    </row>
    <row r="1063" spans="1:14" ht="16.2" customHeight="1">
      <c r="A1063" s="17" t="s">
        <v>2090</v>
      </c>
      <c r="B1063" s="18"/>
      <c r="C1063" s="61" t="s">
        <v>21</v>
      </c>
      <c r="D1063" s="68" t="s">
        <v>68</v>
      </c>
      <c r="E1063" s="69" t="s">
        <v>3901</v>
      </c>
      <c r="F1063" s="70">
        <v>4</v>
      </c>
      <c r="G1063" s="68" t="s">
        <v>73</v>
      </c>
      <c r="H1063" s="69" t="s">
        <v>2302</v>
      </c>
      <c r="I1063" s="23">
        <v>271538</v>
      </c>
      <c r="J1063" s="23">
        <v>2679976</v>
      </c>
      <c r="K1063" s="17">
        <v>121.212063</v>
      </c>
      <c r="L1063" s="17">
        <v>24.225162999999998</v>
      </c>
      <c r="N1063" t="str">
        <f>ROUND(表格3[[#This Row],[TWD97_X
]],0)&amp;ROUND(表格3[[#This Row],[TWD97_Y
]],0)</f>
        <v>2715382679976</v>
      </c>
    </row>
    <row r="1064" spans="1:14" ht="16.2" customHeight="1">
      <c r="A1064" s="17" t="s">
        <v>2090</v>
      </c>
      <c r="B1064" s="18"/>
      <c r="C1064" s="61" t="s">
        <v>21</v>
      </c>
      <c r="D1064" s="68" t="s">
        <v>68</v>
      </c>
      <c r="E1064" s="69" t="s">
        <v>3901</v>
      </c>
      <c r="F1064" s="70">
        <v>5</v>
      </c>
      <c r="G1064" s="68" t="s">
        <v>73</v>
      </c>
      <c r="H1064" s="69" t="s">
        <v>2303</v>
      </c>
      <c r="I1064" s="23">
        <v>271324</v>
      </c>
      <c r="J1064" s="23">
        <v>2679920</v>
      </c>
      <c r="K1064" s="17">
        <v>121.20995600000001</v>
      </c>
      <c r="L1064" s="17">
        <v>24.22466</v>
      </c>
      <c r="N1064" t="str">
        <f>ROUND(表格3[[#This Row],[TWD97_X
]],0)&amp;ROUND(表格3[[#This Row],[TWD97_Y
]],0)</f>
        <v>2713242679920</v>
      </c>
    </row>
    <row r="1065" spans="1:14" ht="16.2" customHeight="1">
      <c r="A1065" s="17" t="s">
        <v>2090</v>
      </c>
      <c r="B1065" s="18"/>
      <c r="C1065" s="61" t="s">
        <v>21</v>
      </c>
      <c r="D1065" s="68" t="s">
        <v>68</v>
      </c>
      <c r="E1065" s="69" t="s">
        <v>3901</v>
      </c>
      <c r="F1065" s="70">
        <v>6</v>
      </c>
      <c r="G1065" s="68" t="s">
        <v>73</v>
      </c>
      <c r="H1065" s="69" t="s">
        <v>2304</v>
      </c>
      <c r="I1065" s="23">
        <v>271084</v>
      </c>
      <c r="J1065" s="23">
        <v>2679843</v>
      </c>
      <c r="K1065" s="17">
        <v>121.20759099999999</v>
      </c>
      <c r="L1065" s="17">
        <v>24.223967999999999</v>
      </c>
      <c r="N1065" t="str">
        <f>ROUND(表格3[[#This Row],[TWD97_X
]],0)&amp;ROUND(表格3[[#This Row],[TWD97_Y
]],0)</f>
        <v>2710842679843</v>
      </c>
    </row>
    <row r="1066" spans="1:14" ht="16.2" customHeight="1">
      <c r="A1066" s="17" t="s">
        <v>2090</v>
      </c>
      <c r="B1066" s="18"/>
      <c r="C1066" s="61" t="s">
        <v>21</v>
      </c>
      <c r="D1066" s="68" t="s">
        <v>68</v>
      </c>
      <c r="E1066" s="71" t="s">
        <v>3903</v>
      </c>
      <c r="F1066" s="70">
        <v>1</v>
      </c>
      <c r="G1066" s="69" t="s">
        <v>76</v>
      </c>
      <c r="H1066" s="69" t="s">
        <v>3904</v>
      </c>
      <c r="I1066" s="23">
        <v>269669</v>
      </c>
      <c r="J1066" s="23">
        <v>2682474</v>
      </c>
      <c r="K1066" s="17">
        <v>121.19369500000001</v>
      </c>
      <c r="L1066" s="17">
        <v>24.247743</v>
      </c>
      <c r="N1066" t="str">
        <f>ROUND(表格3[[#This Row],[TWD97_X
]],0)&amp;ROUND(表格3[[#This Row],[TWD97_Y
]],0)</f>
        <v>2696692682474</v>
      </c>
    </row>
    <row r="1067" spans="1:14" ht="16.2" customHeight="1">
      <c r="A1067" s="17" t="s">
        <v>2090</v>
      </c>
      <c r="B1067" s="18"/>
      <c r="C1067" s="61" t="s">
        <v>21</v>
      </c>
      <c r="D1067" s="68" t="s">
        <v>68</v>
      </c>
      <c r="E1067" s="71" t="s">
        <v>3903</v>
      </c>
      <c r="F1067" s="70">
        <v>2</v>
      </c>
      <c r="G1067" s="69" t="s">
        <v>76</v>
      </c>
      <c r="H1067" s="69" t="s">
        <v>2305</v>
      </c>
      <c r="I1067" s="23">
        <v>269669</v>
      </c>
      <c r="J1067" s="23">
        <v>2682208</v>
      </c>
      <c r="K1067" s="17">
        <v>121.193692</v>
      </c>
      <c r="L1067" s="17">
        <v>24.245341</v>
      </c>
      <c r="N1067" t="str">
        <f>ROUND(表格3[[#This Row],[TWD97_X
]],0)&amp;ROUND(表格3[[#This Row],[TWD97_Y
]],0)</f>
        <v>2696692682208</v>
      </c>
    </row>
    <row r="1068" spans="1:14" ht="16.2" customHeight="1">
      <c r="A1068" s="17" t="s">
        <v>2090</v>
      </c>
      <c r="B1068" s="18"/>
      <c r="C1068" s="61" t="s">
        <v>21</v>
      </c>
      <c r="D1068" s="68" t="s">
        <v>68</v>
      </c>
      <c r="E1068" s="71" t="s">
        <v>3903</v>
      </c>
      <c r="F1068" s="70">
        <v>3</v>
      </c>
      <c r="G1068" s="69" t="s">
        <v>76</v>
      </c>
      <c r="H1068" s="69" t="s">
        <v>2306</v>
      </c>
      <c r="I1068" s="23">
        <v>269891</v>
      </c>
      <c r="J1068" s="23">
        <v>2682067</v>
      </c>
      <c r="K1068" s="17">
        <v>121.195876</v>
      </c>
      <c r="L1068" s="17">
        <v>24.244064999999999</v>
      </c>
      <c r="N1068" t="str">
        <f>ROUND(表格3[[#This Row],[TWD97_X
]],0)&amp;ROUND(表格3[[#This Row],[TWD97_Y
]],0)</f>
        <v>2698912682067</v>
      </c>
    </row>
    <row r="1069" spans="1:14" ht="16.2" customHeight="1">
      <c r="A1069" s="17" t="s">
        <v>2090</v>
      </c>
      <c r="B1069" s="18"/>
      <c r="C1069" s="61" t="s">
        <v>21</v>
      </c>
      <c r="D1069" s="68" t="s">
        <v>68</v>
      </c>
      <c r="E1069" s="71" t="s">
        <v>3903</v>
      </c>
      <c r="F1069" s="70">
        <v>4</v>
      </c>
      <c r="G1069" s="69" t="s">
        <v>76</v>
      </c>
      <c r="H1069" s="69" t="s">
        <v>2307</v>
      </c>
      <c r="I1069" s="23">
        <v>269507</v>
      </c>
      <c r="J1069" s="23">
        <v>2682872</v>
      </c>
      <c r="K1069" s="17">
        <v>121.192106</v>
      </c>
      <c r="L1069" s="17">
        <v>24.251338000000001</v>
      </c>
      <c r="N1069" t="str">
        <f>ROUND(表格3[[#This Row],[TWD97_X
]],0)&amp;ROUND(表格3[[#This Row],[TWD97_Y
]],0)</f>
        <v>2695072682872</v>
      </c>
    </row>
    <row r="1070" spans="1:14" ht="16.2" customHeight="1">
      <c r="A1070" s="17" t="s">
        <v>2090</v>
      </c>
      <c r="B1070" s="18"/>
      <c r="C1070" s="61" t="s">
        <v>21</v>
      </c>
      <c r="D1070" s="68" t="s">
        <v>68</v>
      </c>
      <c r="E1070" s="71" t="s">
        <v>3903</v>
      </c>
      <c r="F1070" s="70">
        <v>5</v>
      </c>
      <c r="G1070" s="17" t="s">
        <v>76</v>
      </c>
      <c r="H1070" s="17" t="s">
        <v>2308</v>
      </c>
      <c r="I1070" s="23">
        <v>269393</v>
      </c>
      <c r="J1070" s="23">
        <v>2683158</v>
      </c>
      <c r="K1070" s="17">
        <v>121.19098700000001</v>
      </c>
      <c r="L1070" s="17">
        <v>24.253921999999999</v>
      </c>
      <c r="N1070" t="str">
        <f>ROUND(表格3[[#This Row],[TWD97_X
]],0)&amp;ROUND(表格3[[#This Row],[TWD97_Y
]],0)</f>
        <v>2693932683158</v>
      </c>
    </row>
    <row r="1071" spans="1:14" ht="16.2" customHeight="1">
      <c r="A1071" s="17" t="s">
        <v>2090</v>
      </c>
      <c r="B1071" s="18"/>
      <c r="C1071" s="61" t="s">
        <v>21</v>
      </c>
      <c r="D1071" s="68" t="s">
        <v>68</v>
      </c>
      <c r="E1071" s="71" t="s">
        <v>3903</v>
      </c>
      <c r="F1071" s="70">
        <v>6</v>
      </c>
      <c r="G1071" s="17" t="s">
        <v>76</v>
      </c>
      <c r="H1071" s="17" t="s">
        <v>2309</v>
      </c>
      <c r="I1071" s="23">
        <v>269572</v>
      </c>
      <c r="J1071" s="23">
        <v>2683246</v>
      </c>
      <c r="K1071" s="17">
        <v>121.192751</v>
      </c>
      <c r="L1071" s="17">
        <v>24.254714</v>
      </c>
      <c r="N1071" t="str">
        <f>ROUND(表格3[[#This Row],[TWD97_X
]],0)&amp;ROUND(表格3[[#This Row],[TWD97_Y
]],0)</f>
        <v>2695722683246</v>
      </c>
    </row>
    <row r="1072" spans="1:14" ht="16.2" customHeight="1">
      <c r="A1072" s="17" t="s">
        <v>2090</v>
      </c>
      <c r="B1072" s="18"/>
      <c r="C1072" s="61" t="s">
        <v>21</v>
      </c>
      <c r="D1072" s="68" t="s">
        <v>68</v>
      </c>
      <c r="E1072" s="71" t="s">
        <v>3903</v>
      </c>
      <c r="F1072" s="70">
        <v>7</v>
      </c>
      <c r="G1072" s="17" t="s">
        <v>76</v>
      </c>
      <c r="H1072" s="17" t="s">
        <v>2310</v>
      </c>
      <c r="I1072" s="23">
        <v>269656</v>
      </c>
      <c r="J1072" s="23">
        <v>2682717</v>
      </c>
      <c r="K1072" s="17">
        <v>121.19357100000001</v>
      </c>
      <c r="L1072" s="17">
        <v>24.249936999999999</v>
      </c>
      <c r="N1072" t="str">
        <f>ROUND(表格3[[#This Row],[TWD97_X
]],0)&amp;ROUND(表格3[[#This Row],[TWD97_Y
]],0)</f>
        <v>2696562682717</v>
      </c>
    </row>
    <row r="1073" spans="1:14" ht="16.2" customHeight="1">
      <c r="A1073" s="17" t="s">
        <v>2090</v>
      </c>
      <c r="B1073" s="72"/>
      <c r="C1073" s="61" t="s">
        <v>21</v>
      </c>
      <c r="D1073" s="68" t="s">
        <v>68</v>
      </c>
      <c r="E1073" s="69" t="s">
        <v>3905</v>
      </c>
      <c r="F1073" s="70">
        <v>1</v>
      </c>
      <c r="G1073" s="29" t="s">
        <v>3906</v>
      </c>
      <c r="H1073" s="17" t="s">
        <v>3907</v>
      </c>
      <c r="I1073" s="23">
        <v>276993</v>
      </c>
      <c r="J1073" s="23">
        <v>2678550</v>
      </c>
      <c r="K1073" s="39">
        <v>121.26574599999999</v>
      </c>
      <c r="L1073" s="39">
        <v>24.212202999999999</v>
      </c>
      <c r="N1073" t="str">
        <f>ROUND(表格3[[#This Row],[TWD97_X
]],0)&amp;ROUND(表格3[[#This Row],[TWD97_Y
]],0)</f>
        <v>2769932678550</v>
      </c>
    </row>
    <row r="1074" spans="1:14" ht="16.2" customHeight="1">
      <c r="A1074" s="17" t="s">
        <v>2090</v>
      </c>
      <c r="B1074" s="72"/>
      <c r="C1074" s="61" t="s">
        <v>21</v>
      </c>
      <c r="D1074" s="68" t="s">
        <v>68</v>
      </c>
      <c r="E1074" s="69" t="s">
        <v>3905</v>
      </c>
      <c r="F1074" s="70">
        <v>2</v>
      </c>
      <c r="G1074" s="17" t="s">
        <v>3906</v>
      </c>
      <c r="H1074" s="17" t="s">
        <v>2311</v>
      </c>
      <c r="I1074" s="23">
        <v>277211</v>
      </c>
      <c r="J1074" s="23">
        <v>2679073</v>
      </c>
      <c r="K1074" s="39">
        <v>121.26790200000001</v>
      </c>
      <c r="L1074" s="39">
        <v>24.216922</v>
      </c>
      <c r="N1074" t="str">
        <f>ROUND(表格3[[#This Row],[TWD97_X
]],0)&amp;ROUND(表格3[[#This Row],[TWD97_Y
]],0)</f>
        <v>2772112679073</v>
      </c>
    </row>
    <row r="1075" spans="1:14" ht="16.2" customHeight="1">
      <c r="A1075" s="17" t="s">
        <v>2090</v>
      </c>
      <c r="B1075" s="72"/>
      <c r="C1075" s="61" t="s">
        <v>21</v>
      </c>
      <c r="D1075" s="68" t="s">
        <v>68</v>
      </c>
      <c r="E1075" s="69" t="s">
        <v>3905</v>
      </c>
      <c r="F1075" s="70">
        <v>3</v>
      </c>
      <c r="G1075" s="17" t="s">
        <v>3906</v>
      </c>
      <c r="H1075" s="17" t="s">
        <v>2312</v>
      </c>
      <c r="I1075" s="23">
        <v>277197</v>
      </c>
      <c r="J1075" s="23">
        <v>2679454</v>
      </c>
      <c r="K1075" s="39">
        <v>121.26777199999999</v>
      </c>
      <c r="L1075" s="39">
        <v>24.220362000000002</v>
      </c>
      <c r="N1075" t="str">
        <f>ROUND(表格3[[#This Row],[TWD97_X
]],0)&amp;ROUND(表格3[[#This Row],[TWD97_Y
]],0)</f>
        <v>2771972679454</v>
      </c>
    </row>
    <row r="1076" spans="1:14" ht="16.2" customHeight="1">
      <c r="A1076" s="17" t="s">
        <v>2090</v>
      </c>
      <c r="B1076" s="72"/>
      <c r="C1076" s="61" t="s">
        <v>21</v>
      </c>
      <c r="D1076" s="68" t="s">
        <v>68</v>
      </c>
      <c r="E1076" s="69" t="s">
        <v>3905</v>
      </c>
      <c r="F1076" s="70">
        <v>4</v>
      </c>
      <c r="G1076" s="17" t="s">
        <v>3906</v>
      </c>
      <c r="H1076" s="17" t="s">
        <v>2313</v>
      </c>
      <c r="I1076" s="23">
        <v>276905</v>
      </c>
      <c r="J1076" s="23">
        <v>2680042</v>
      </c>
      <c r="K1076" s="39">
        <v>121.26490800000001</v>
      </c>
      <c r="L1076" s="39">
        <v>24.225676</v>
      </c>
      <c r="N1076" t="str">
        <f>ROUND(表格3[[#This Row],[TWD97_X
]],0)&amp;ROUND(表格3[[#This Row],[TWD97_Y
]],0)</f>
        <v>2769052680042</v>
      </c>
    </row>
    <row r="1077" spans="1:14" ht="16.2" customHeight="1">
      <c r="A1077" s="17" t="s">
        <v>2090</v>
      </c>
      <c r="B1077" s="72"/>
      <c r="C1077" s="61" t="s">
        <v>21</v>
      </c>
      <c r="D1077" s="68" t="s">
        <v>68</v>
      </c>
      <c r="E1077" s="69" t="s">
        <v>3905</v>
      </c>
      <c r="F1077" s="70">
        <v>5</v>
      </c>
      <c r="G1077" s="17" t="s">
        <v>3906</v>
      </c>
      <c r="H1077" s="17" t="s">
        <v>2314</v>
      </c>
      <c r="I1077" s="23">
        <v>276776</v>
      </c>
      <c r="J1077" s="23">
        <v>2680441</v>
      </c>
      <c r="K1077" s="39">
        <v>121.263645</v>
      </c>
      <c r="L1077" s="39">
        <v>24.229281</v>
      </c>
      <c r="N1077" t="str">
        <f>ROUND(表格3[[#This Row],[TWD97_X
]],0)&amp;ROUND(表格3[[#This Row],[TWD97_Y
]],0)</f>
        <v>2767762680441</v>
      </c>
    </row>
    <row r="1078" spans="1:14" ht="16.2" customHeight="1">
      <c r="A1078" s="17" t="s">
        <v>2090</v>
      </c>
      <c r="B1078" s="72"/>
      <c r="C1078" s="61" t="s">
        <v>21</v>
      </c>
      <c r="D1078" s="68" t="s">
        <v>68</v>
      </c>
      <c r="E1078" s="69" t="s">
        <v>3905</v>
      </c>
      <c r="F1078" s="70">
        <v>6</v>
      </c>
      <c r="G1078" s="17" t="s">
        <v>3906</v>
      </c>
      <c r="H1078" s="17" t="s">
        <v>2315</v>
      </c>
      <c r="I1078" s="23">
        <v>276779</v>
      </c>
      <c r="J1078" s="23">
        <v>2680980</v>
      </c>
      <c r="K1078" s="39">
        <v>121.263685</v>
      </c>
      <c r="L1078" s="39">
        <v>24.234148000000001</v>
      </c>
      <c r="N1078" t="str">
        <f>ROUND(表格3[[#This Row],[TWD97_X
]],0)&amp;ROUND(表格3[[#This Row],[TWD97_Y
]],0)</f>
        <v>2767792680980</v>
      </c>
    </row>
    <row r="1079" spans="1:14" ht="16.2" customHeight="1">
      <c r="A1079" s="17" t="s">
        <v>2090</v>
      </c>
      <c r="B1079" s="72"/>
      <c r="C1079" s="61" t="s">
        <v>21</v>
      </c>
      <c r="D1079" s="68" t="s">
        <v>68</v>
      </c>
      <c r="E1079" s="69" t="s">
        <v>3908</v>
      </c>
      <c r="F1079" s="70">
        <v>1</v>
      </c>
      <c r="G1079" s="17" t="s">
        <v>3909</v>
      </c>
      <c r="H1079" s="17" t="s">
        <v>3910</v>
      </c>
      <c r="I1079" s="23">
        <v>277759</v>
      </c>
      <c r="J1079" s="23">
        <v>2680580</v>
      </c>
      <c r="K1079" s="39">
        <v>121.27332699999999</v>
      </c>
      <c r="L1079" s="39">
        <v>24.230519000000001</v>
      </c>
      <c r="N1079" t="str">
        <f>ROUND(表格3[[#This Row],[TWD97_X
]],0)&amp;ROUND(表格3[[#This Row],[TWD97_Y
]],0)</f>
        <v>2777592680580</v>
      </c>
    </row>
    <row r="1080" spans="1:14" ht="16.2" customHeight="1">
      <c r="A1080" s="17" t="s">
        <v>2090</v>
      </c>
      <c r="B1080" s="72"/>
      <c r="C1080" s="61" t="s">
        <v>21</v>
      </c>
      <c r="D1080" s="68" t="s">
        <v>68</v>
      </c>
      <c r="E1080" s="69" t="s">
        <v>3908</v>
      </c>
      <c r="F1080" s="70">
        <v>2</v>
      </c>
      <c r="G1080" s="17" t="s">
        <v>3909</v>
      </c>
      <c r="H1080" s="17" t="s">
        <v>2316</v>
      </c>
      <c r="I1080" s="23">
        <v>278414</v>
      </c>
      <c r="J1080" s="23">
        <v>2680105</v>
      </c>
      <c r="K1080" s="39">
        <v>121.27976700000001</v>
      </c>
      <c r="L1080" s="39">
        <v>24.226217999999999</v>
      </c>
      <c r="N1080" t="str">
        <f>ROUND(表格3[[#This Row],[TWD97_X
]],0)&amp;ROUND(表格3[[#This Row],[TWD97_Y
]],0)</f>
        <v>2784142680105</v>
      </c>
    </row>
    <row r="1081" spans="1:14" ht="16.2" customHeight="1">
      <c r="A1081" s="17" t="s">
        <v>2090</v>
      </c>
      <c r="B1081" s="72"/>
      <c r="C1081" s="61" t="s">
        <v>21</v>
      </c>
      <c r="D1081" s="68" t="s">
        <v>68</v>
      </c>
      <c r="E1081" s="69" t="s">
        <v>3908</v>
      </c>
      <c r="F1081" s="70">
        <v>3</v>
      </c>
      <c r="G1081" s="17" t="s">
        <v>3909</v>
      </c>
      <c r="H1081" s="17" t="s">
        <v>2317</v>
      </c>
      <c r="I1081" s="23">
        <v>279467</v>
      </c>
      <c r="J1081" s="23">
        <v>2680083</v>
      </c>
      <c r="K1081" s="39">
        <v>121.29013399999999</v>
      </c>
      <c r="L1081" s="39">
        <v>24.225999999999999</v>
      </c>
      <c r="N1081" t="str">
        <f>ROUND(表格3[[#This Row],[TWD97_X
]],0)&amp;ROUND(表格3[[#This Row],[TWD97_Y
]],0)</f>
        <v>2794672680083</v>
      </c>
    </row>
    <row r="1082" spans="1:14" ht="16.2" customHeight="1">
      <c r="A1082" s="17" t="s">
        <v>2090</v>
      </c>
      <c r="B1082" s="72"/>
      <c r="C1082" s="61" t="s">
        <v>21</v>
      </c>
      <c r="D1082" s="68" t="s">
        <v>68</v>
      </c>
      <c r="E1082" s="69" t="s">
        <v>3908</v>
      </c>
      <c r="F1082" s="70">
        <v>4</v>
      </c>
      <c r="G1082" s="17" t="s">
        <v>3909</v>
      </c>
      <c r="H1082" s="17" t="s">
        <v>2318</v>
      </c>
      <c r="I1082" s="23">
        <v>280017</v>
      </c>
      <c r="J1082" s="23">
        <v>2679882</v>
      </c>
      <c r="K1082" s="39">
        <v>121.295545</v>
      </c>
      <c r="L1082" s="39">
        <v>24.224174999999999</v>
      </c>
      <c r="N1082" t="str">
        <f>ROUND(表格3[[#This Row],[TWD97_X
]],0)&amp;ROUND(表格3[[#This Row],[TWD97_Y
]],0)</f>
        <v>2800172679882</v>
      </c>
    </row>
    <row r="1083" spans="1:14" ht="16.2" customHeight="1">
      <c r="A1083" s="17" t="s">
        <v>2090</v>
      </c>
      <c r="B1083" s="72"/>
      <c r="C1083" s="61" t="s">
        <v>21</v>
      </c>
      <c r="D1083" s="68" t="s">
        <v>68</v>
      </c>
      <c r="E1083" s="69" t="s">
        <v>3908</v>
      </c>
      <c r="F1083" s="70">
        <v>5</v>
      </c>
      <c r="G1083" s="17" t="s">
        <v>3909</v>
      </c>
      <c r="H1083" s="17" t="s">
        <v>2319</v>
      </c>
      <c r="I1083" s="23">
        <v>280242</v>
      </c>
      <c r="J1083" s="23">
        <v>2680166</v>
      </c>
      <c r="K1083" s="39">
        <v>121.297766</v>
      </c>
      <c r="L1083" s="39">
        <v>24.226735000000001</v>
      </c>
      <c r="N1083" t="str">
        <f>ROUND(表格3[[#This Row],[TWD97_X
]],0)&amp;ROUND(表格3[[#This Row],[TWD97_Y
]],0)</f>
        <v>2802422680166</v>
      </c>
    </row>
    <row r="1084" spans="1:14" ht="16.2" customHeight="1">
      <c r="A1084" s="17" t="s">
        <v>2090</v>
      </c>
      <c r="B1084" s="72"/>
      <c r="C1084" s="61" t="s">
        <v>21</v>
      </c>
      <c r="D1084" s="68" t="s">
        <v>68</v>
      </c>
      <c r="E1084" s="69" t="s">
        <v>3908</v>
      </c>
      <c r="F1084" s="70">
        <v>6</v>
      </c>
      <c r="G1084" s="17" t="s">
        <v>3909</v>
      </c>
      <c r="H1084" s="17" t="s">
        <v>2320</v>
      </c>
      <c r="I1084" s="23">
        <v>280611</v>
      </c>
      <c r="J1084" s="23">
        <v>2680711</v>
      </c>
      <c r="K1084" s="39">
        <v>121.301411</v>
      </c>
      <c r="L1084" s="39">
        <v>24.231649000000001</v>
      </c>
      <c r="N1084" t="str">
        <f>ROUND(表格3[[#This Row],[TWD97_X
]],0)&amp;ROUND(表格3[[#This Row],[TWD97_Y
]],0)</f>
        <v>2806112680711</v>
      </c>
    </row>
    <row r="1085" spans="1:14" ht="16.2" customHeight="1">
      <c r="A1085" s="17" t="s">
        <v>2090</v>
      </c>
      <c r="B1085" s="72"/>
      <c r="C1085" s="61" t="s">
        <v>21</v>
      </c>
      <c r="D1085" s="68" t="s">
        <v>68</v>
      </c>
      <c r="E1085" s="69" t="s">
        <v>3911</v>
      </c>
      <c r="F1085" s="70">
        <v>1</v>
      </c>
      <c r="G1085" s="17" t="s">
        <v>3912</v>
      </c>
      <c r="H1085" s="17" t="s">
        <v>3913</v>
      </c>
      <c r="I1085" s="23">
        <v>280080</v>
      </c>
      <c r="J1085" s="23">
        <v>2677153</v>
      </c>
      <c r="K1085" s="39">
        <v>121.296108</v>
      </c>
      <c r="L1085" s="39">
        <v>24.199532999999999</v>
      </c>
      <c r="N1085" t="str">
        <f>ROUND(表格3[[#This Row],[TWD97_X
]],0)&amp;ROUND(表格3[[#This Row],[TWD97_Y
]],0)</f>
        <v>2800802677153</v>
      </c>
    </row>
    <row r="1086" spans="1:14" ht="16.2" customHeight="1">
      <c r="A1086" s="17" t="s">
        <v>2090</v>
      </c>
      <c r="B1086" s="72"/>
      <c r="C1086" s="61" t="s">
        <v>21</v>
      </c>
      <c r="D1086" s="68" t="s">
        <v>68</v>
      </c>
      <c r="E1086" s="69" t="s">
        <v>3911</v>
      </c>
      <c r="F1086" s="70">
        <v>2</v>
      </c>
      <c r="G1086" s="17" t="s">
        <v>3912</v>
      </c>
      <c r="H1086" s="17" t="s">
        <v>2321</v>
      </c>
      <c r="I1086" s="23">
        <v>281056</v>
      </c>
      <c r="J1086" s="23">
        <v>2677021</v>
      </c>
      <c r="K1086" s="39">
        <v>121.305713</v>
      </c>
      <c r="L1086" s="39">
        <v>24.198322000000001</v>
      </c>
      <c r="N1086" t="str">
        <f>ROUND(表格3[[#This Row],[TWD97_X
]],0)&amp;ROUND(表格3[[#This Row],[TWD97_Y
]],0)</f>
        <v>2810562677021</v>
      </c>
    </row>
    <row r="1087" spans="1:14" ht="16.2" customHeight="1">
      <c r="A1087" s="17" t="s">
        <v>2090</v>
      </c>
      <c r="B1087" s="72"/>
      <c r="C1087" s="61" t="s">
        <v>21</v>
      </c>
      <c r="D1087" s="68" t="s">
        <v>68</v>
      </c>
      <c r="E1087" s="69" t="s">
        <v>3911</v>
      </c>
      <c r="F1087" s="70">
        <v>3</v>
      </c>
      <c r="G1087" s="17" t="s">
        <v>3912</v>
      </c>
      <c r="H1087" s="17" t="s">
        <v>2322</v>
      </c>
      <c r="I1087" s="23">
        <v>280824</v>
      </c>
      <c r="J1087" s="23">
        <v>2676739</v>
      </c>
      <c r="K1087" s="39">
        <v>121.303423</v>
      </c>
      <c r="L1087" s="39">
        <v>24.195781</v>
      </c>
      <c r="N1087" t="str">
        <f>ROUND(表格3[[#This Row],[TWD97_X
]],0)&amp;ROUND(表格3[[#This Row],[TWD97_Y
]],0)</f>
        <v>2808242676739</v>
      </c>
    </row>
    <row r="1088" spans="1:14" ht="16.2" customHeight="1">
      <c r="A1088" s="17" t="s">
        <v>2090</v>
      </c>
      <c r="B1088" s="72"/>
      <c r="C1088" s="61" t="s">
        <v>21</v>
      </c>
      <c r="D1088" s="68" t="s">
        <v>68</v>
      </c>
      <c r="E1088" s="69" t="s">
        <v>3911</v>
      </c>
      <c r="F1088" s="70">
        <v>4</v>
      </c>
      <c r="G1088" s="17" t="s">
        <v>3912</v>
      </c>
      <c r="H1088" s="17" t="s">
        <v>2323</v>
      </c>
      <c r="I1088" s="23">
        <v>281159</v>
      </c>
      <c r="J1088" s="23">
        <v>2676301</v>
      </c>
      <c r="K1088" s="39">
        <v>121.306776</v>
      </c>
      <c r="L1088" s="39">
        <v>24.218907000000002</v>
      </c>
      <c r="N1088" t="str">
        <f>ROUND(表格3[[#This Row],[TWD97_X
]],0)&amp;ROUND(表格3[[#This Row],[TWD97_Y
]],0)</f>
        <v>2811592676301</v>
      </c>
    </row>
    <row r="1089" spans="1:14" ht="16.2" customHeight="1">
      <c r="A1089" s="17" t="s">
        <v>2090</v>
      </c>
      <c r="B1089" s="72"/>
      <c r="C1089" s="61" t="s">
        <v>21</v>
      </c>
      <c r="D1089" s="68" t="s">
        <v>68</v>
      </c>
      <c r="E1089" s="69" t="s">
        <v>3911</v>
      </c>
      <c r="F1089" s="70">
        <v>5</v>
      </c>
      <c r="G1089" s="17" t="s">
        <v>3912</v>
      </c>
      <c r="H1089" s="17" t="s">
        <v>2324</v>
      </c>
      <c r="I1089" s="23">
        <v>281122</v>
      </c>
      <c r="J1089" s="23">
        <v>2675993</v>
      </c>
      <c r="K1089" s="39">
        <v>121.306341</v>
      </c>
      <c r="L1089" s="39">
        <v>24.189039000000001</v>
      </c>
      <c r="N1089" t="str">
        <f>ROUND(表格3[[#This Row],[TWD97_X
]],0)&amp;ROUND(表格3[[#This Row],[TWD97_Y
]],0)</f>
        <v>2811222675993</v>
      </c>
    </row>
    <row r="1090" spans="1:14" ht="16.2" customHeight="1">
      <c r="A1090" s="17" t="s">
        <v>2090</v>
      </c>
      <c r="B1090" s="72"/>
      <c r="C1090" s="61" t="s">
        <v>21</v>
      </c>
      <c r="D1090" s="68" t="s">
        <v>68</v>
      </c>
      <c r="E1090" s="69" t="s">
        <v>3911</v>
      </c>
      <c r="F1090" s="70">
        <v>6</v>
      </c>
      <c r="G1090" s="17" t="s">
        <v>3912</v>
      </c>
      <c r="H1090" s="17" t="s">
        <v>2325</v>
      </c>
      <c r="I1090" s="23">
        <v>281142</v>
      </c>
      <c r="J1090" s="23">
        <v>2675655</v>
      </c>
      <c r="K1090" s="39">
        <v>121.30653</v>
      </c>
      <c r="L1090" s="39">
        <v>24.185987000000001</v>
      </c>
      <c r="N1090" t="str">
        <f>ROUND(表格3[[#This Row],[TWD97_X
]],0)&amp;ROUND(表格3[[#This Row],[TWD97_Y
]],0)</f>
        <v>2811422675655</v>
      </c>
    </row>
    <row r="1091" spans="1:14" ht="16.2" customHeight="1">
      <c r="A1091" s="17" t="s">
        <v>2090</v>
      </c>
      <c r="B1091" s="18"/>
      <c r="C1091" s="61" t="s">
        <v>21</v>
      </c>
      <c r="D1091" s="68" t="s">
        <v>68</v>
      </c>
      <c r="E1091" s="69" t="s">
        <v>3914</v>
      </c>
      <c r="F1091" s="70">
        <v>1</v>
      </c>
      <c r="G1091" s="69" t="s">
        <v>84</v>
      </c>
      <c r="H1091" s="69" t="s">
        <v>3915</v>
      </c>
      <c r="I1091" s="23">
        <v>276235</v>
      </c>
      <c r="J1091" s="23">
        <v>2682956</v>
      </c>
      <c r="K1091" s="17">
        <v>121.258364</v>
      </c>
      <c r="L1091" s="17">
        <v>24.251999000000001</v>
      </c>
      <c r="N1091" t="str">
        <f>ROUND(表格3[[#This Row],[TWD97_X
]],0)&amp;ROUND(表格3[[#This Row],[TWD97_Y
]],0)</f>
        <v>2762352682956</v>
      </c>
    </row>
    <row r="1092" spans="1:14" ht="16.2" customHeight="1">
      <c r="A1092" s="17" t="s">
        <v>2090</v>
      </c>
      <c r="B1092" s="18"/>
      <c r="C1092" s="61" t="s">
        <v>21</v>
      </c>
      <c r="D1092" s="68" t="s">
        <v>68</v>
      </c>
      <c r="E1092" s="69" t="s">
        <v>3914</v>
      </c>
      <c r="F1092" s="70">
        <v>2</v>
      </c>
      <c r="G1092" s="69" t="s">
        <v>84</v>
      </c>
      <c r="H1092" s="69" t="s">
        <v>2326</v>
      </c>
      <c r="I1092" s="23">
        <v>276015</v>
      </c>
      <c r="J1092" s="23">
        <v>2682797</v>
      </c>
      <c r="K1092" s="17">
        <v>121.25619500000001</v>
      </c>
      <c r="L1092" s="17">
        <v>24.250567</v>
      </c>
      <c r="N1092" t="str">
        <f>ROUND(表格3[[#This Row],[TWD97_X
]],0)&amp;ROUND(表格3[[#This Row],[TWD97_Y
]],0)</f>
        <v>2760152682797</v>
      </c>
    </row>
    <row r="1093" spans="1:14" ht="16.2" customHeight="1">
      <c r="A1093" s="17" t="s">
        <v>2090</v>
      </c>
      <c r="B1093" s="18"/>
      <c r="C1093" s="61" t="s">
        <v>21</v>
      </c>
      <c r="D1093" s="68" t="s">
        <v>68</v>
      </c>
      <c r="E1093" s="69" t="s">
        <v>3914</v>
      </c>
      <c r="F1093" s="70">
        <v>3</v>
      </c>
      <c r="G1093" s="69" t="s">
        <v>84</v>
      </c>
      <c r="H1093" s="69" t="s">
        <v>2327</v>
      </c>
      <c r="I1093" s="23">
        <v>275903</v>
      </c>
      <c r="J1093" s="23">
        <v>2682609</v>
      </c>
      <c r="K1093" s="17">
        <v>121.255088</v>
      </c>
      <c r="L1093" s="17">
        <v>24.248871000000001</v>
      </c>
      <c r="N1093" t="str">
        <f>ROUND(表格3[[#This Row],[TWD97_X
]],0)&amp;ROUND(表格3[[#This Row],[TWD97_Y
]],0)</f>
        <v>2759032682609</v>
      </c>
    </row>
    <row r="1094" spans="1:14" ht="16.2" customHeight="1">
      <c r="A1094" s="17" t="s">
        <v>2090</v>
      </c>
      <c r="B1094" s="18"/>
      <c r="C1094" s="61" t="s">
        <v>21</v>
      </c>
      <c r="D1094" s="68" t="s">
        <v>68</v>
      </c>
      <c r="E1094" s="69" t="s">
        <v>3914</v>
      </c>
      <c r="F1094" s="70">
        <v>4</v>
      </c>
      <c r="G1094" s="69" t="s">
        <v>84</v>
      </c>
      <c r="H1094" s="69" t="s">
        <v>2328</v>
      </c>
      <c r="I1094" s="23">
        <v>275759</v>
      </c>
      <c r="J1094" s="23">
        <v>2682367</v>
      </c>
      <c r="K1094" s="17">
        <v>121.253666</v>
      </c>
      <c r="L1094" s="17">
        <v>24.246687999999999</v>
      </c>
      <c r="N1094" t="str">
        <f>ROUND(表格3[[#This Row],[TWD97_X
]],0)&amp;ROUND(表格3[[#This Row],[TWD97_Y
]],0)</f>
        <v>2757592682367</v>
      </c>
    </row>
    <row r="1095" spans="1:14" ht="16.2" customHeight="1">
      <c r="A1095" s="17" t="s">
        <v>2090</v>
      </c>
      <c r="B1095" s="18"/>
      <c r="C1095" s="61" t="s">
        <v>21</v>
      </c>
      <c r="D1095" s="68" t="s">
        <v>68</v>
      </c>
      <c r="E1095" s="69" t="s">
        <v>3914</v>
      </c>
      <c r="F1095" s="70">
        <v>5</v>
      </c>
      <c r="G1095" s="69" t="s">
        <v>84</v>
      </c>
      <c r="H1095" s="69" t="s">
        <v>2329</v>
      </c>
      <c r="I1095" s="23">
        <v>275918</v>
      </c>
      <c r="J1095" s="23">
        <v>2682175</v>
      </c>
      <c r="K1095" s="17">
        <v>121.255228</v>
      </c>
      <c r="L1095" s="17">
        <v>24.244952000000001</v>
      </c>
      <c r="N1095" t="str">
        <f>ROUND(表格3[[#This Row],[TWD97_X
]],0)&amp;ROUND(表格3[[#This Row],[TWD97_Y
]],0)</f>
        <v>2759182682175</v>
      </c>
    </row>
    <row r="1096" spans="1:14" ht="16.2" customHeight="1">
      <c r="A1096" s="17" t="s">
        <v>2090</v>
      </c>
      <c r="B1096" s="18"/>
      <c r="C1096" s="61" t="s">
        <v>21</v>
      </c>
      <c r="D1096" s="68" t="s">
        <v>68</v>
      </c>
      <c r="E1096" s="69" t="s">
        <v>3914</v>
      </c>
      <c r="F1096" s="70">
        <v>6</v>
      </c>
      <c r="G1096" s="69" t="s">
        <v>84</v>
      </c>
      <c r="H1096" s="69" t="s">
        <v>2330</v>
      </c>
      <c r="I1096" s="23">
        <v>275868</v>
      </c>
      <c r="J1096" s="23">
        <v>2681906</v>
      </c>
      <c r="K1096" s="17">
        <v>121.25473100000001</v>
      </c>
      <c r="L1096" s="17">
        <v>24.242524</v>
      </c>
      <c r="N1096" t="str">
        <f>ROUND(表格3[[#This Row],[TWD97_X
]],0)&amp;ROUND(表格3[[#This Row],[TWD97_Y
]],0)</f>
        <v>2758682681906</v>
      </c>
    </row>
    <row r="1097" spans="1:14" ht="16.2" customHeight="1">
      <c r="A1097" s="17" t="s">
        <v>2090</v>
      </c>
      <c r="B1097" s="18"/>
      <c r="C1097" s="61" t="s">
        <v>21</v>
      </c>
      <c r="D1097" s="68" t="s">
        <v>68</v>
      </c>
      <c r="E1097" s="69" t="s">
        <v>3916</v>
      </c>
      <c r="F1097" s="70">
        <v>1</v>
      </c>
      <c r="G1097" s="69" t="s">
        <v>86</v>
      </c>
      <c r="H1097" s="69" t="s">
        <v>3917</v>
      </c>
      <c r="I1097" s="23">
        <v>273577</v>
      </c>
      <c r="J1097" s="23">
        <v>2677643</v>
      </c>
      <c r="K1097" s="17">
        <v>121.232101</v>
      </c>
      <c r="L1097" s="17">
        <v>24.204067999999999</v>
      </c>
      <c r="N1097" t="str">
        <f>ROUND(表格3[[#This Row],[TWD97_X
]],0)&amp;ROUND(表格3[[#This Row],[TWD97_Y
]],0)</f>
        <v>2735772677643</v>
      </c>
    </row>
    <row r="1098" spans="1:14" ht="16.2" customHeight="1">
      <c r="A1098" s="17" t="s">
        <v>2090</v>
      </c>
      <c r="B1098" s="18"/>
      <c r="C1098" s="61" t="s">
        <v>21</v>
      </c>
      <c r="D1098" s="68" t="s">
        <v>68</v>
      </c>
      <c r="E1098" s="69" t="s">
        <v>3916</v>
      </c>
      <c r="F1098" s="70">
        <v>2</v>
      </c>
      <c r="G1098" s="69" t="s">
        <v>86</v>
      </c>
      <c r="H1098" s="69" t="s">
        <v>2331</v>
      </c>
      <c r="I1098" s="23">
        <v>273607</v>
      </c>
      <c r="J1098" s="23">
        <v>2677390</v>
      </c>
      <c r="K1098" s="17">
        <v>121.232392</v>
      </c>
      <c r="L1098" s="17">
        <v>24.201784</v>
      </c>
      <c r="N1098" t="str">
        <f>ROUND(表格3[[#This Row],[TWD97_X
]],0)&amp;ROUND(表格3[[#This Row],[TWD97_Y
]],0)</f>
        <v>2736072677390</v>
      </c>
    </row>
    <row r="1099" spans="1:14" ht="16.2" customHeight="1">
      <c r="A1099" s="17" t="s">
        <v>2090</v>
      </c>
      <c r="B1099" s="18"/>
      <c r="C1099" s="61" t="s">
        <v>21</v>
      </c>
      <c r="D1099" s="68" t="s">
        <v>68</v>
      </c>
      <c r="E1099" s="69" t="s">
        <v>3916</v>
      </c>
      <c r="F1099" s="70">
        <v>3</v>
      </c>
      <c r="G1099" s="69" t="s">
        <v>86</v>
      </c>
      <c r="H1099" s="69" t="s">
        <v>2332</v>
      </c>
      <c r="I1099" s="23">
        <v>273603</v>
      </c>
      <c r="J1099" s="23">
        <v>2677220</v>
      </c>
      <c r="K1099" s="17">
        <v>121.23235</v>
      </c>
      <c r="L1099" s="17">
        <v>24.200248999999999</v>
      </c>
      <c r="N1099" t="str">
        <f>ROUND(表格3[[#This Row],[TWD97_X
]],0)&amp;ROUND(表格3[[#This Row],[TWD97_Y
]],0)</f>
        <v>2736032677220</v>
      </c>
    </row>
    <row r="1100" spans="1:14" ht="16.2" customHeight="1">
      <c r="A1100" s="17" t="s">
        <v>2090</v>
      </c>
      <c r="B1100" s="18"/>
      <c r="C1100" s="61" t="s">
        <v>21</v>
      </c>
      <c r="D1100" s="68" t="s">
        <v>68</v>
      </c>
      <c r="E1100" s="69" t="s">
        <v>3916</v>
      </c>
      <c r="F1100" s="70">
        <v>4</v>
      </c>
      <c r="G1100" s="69" t="s">
        <v>86</v>
      </c>
      <c r="H1100" s="69" t="s">
        <v>2333</v>
      </c>
      <c r="I1100" s="23">
        <v>273552</v>
      </c>
      <c r="J1100" s="23">
        <v>2677009</v>
      </c>
      <c r="K1100" s="17">
        <v>121.23184500000001</v>
      </c>
      <c r="L1100" s="17">
        <v>24.198343999999999</v>
      </c>
      <c r="N1100" t="str">
        <f>ROUND(表格3[[#This Row],[TWD97_X
]],0)&amp;ROUND(表格3[[#This Row],[TWD97_Y
]],0)</f>
        <v>2735522677009</v>
      </c>
    </row>
    <row r="1101" spans="1:14" ht="16.2" customHeight="1">
      <c r="A1101" s="17" t="s">
        <v>2090</v>
      </c>
      <c r="B1101" s="18"/>
      <c r="C1101" s="61" t="s">
        <v>21</v>
      </c>
      <c r="D1101" s="68" t="s">
        <v>68</v>
      </c>
      <c r="E1101" s="69" t="s">
        <v>3916</v>
      </c>
      <c r="F1101" s="70">
        <v>5</v>
      </c>
      <c r="G1101" s="69" t="s">
        <v>86</v>
      </c>
      <c r="H1101" s="69" t="s">
        <v>2334</v>
      </c>
      <c r="I1101" s="23">
        <v>273410</v>
      </c>
      <c r="J1101" s="23">
        <v>2676890</v>
      </c>
      <c r="K1101" s="17">
        <v>121.230445</v>
      </c>
      <c r="L1101" s="17">
        <v>24.197272000000002</v>
      </c>
      <c r="N1101" t="str">
        <f>ROUND(表格3[[#This Row],[TWD97_X
]],0)&amp;ROUND(表格3[[#This Row],[TWD97_Y
]],0)</f>
        <v>2734102676890</v>
      </c>
    </row>
    <row r="1102" spans="1:14" ht="16.2" customHeight="1">
      <c r="A1102" s="17" t="s">
        <v>2090</v>
      </c>
      <c r="B1102" s="18"/>
      <c r="C1102" s="61" t="s">
        <v>21</v>
      </c>
      <c r="D1102" s="68" t="s">
        <v>68</v>
      </c>
      <c r="E1102" s="69" t="s">
        <v>3916</v>
      </c>
      <c r="F1102" s="70">
        <v>6</v>
      </c>
      <c r="G1102" s="69" t="s">
        <v>86</v>
      </c>
      <c r="H1102" s="69" t="s">
        <v>2335</v>
      </c>
      <c r="I1102" s="23">
        <v>273212</v>
      </c>
      <c r="J1102" s="23">
        <v>2676772</v>
      </c>
      <c r="K1102" s="17">
        <v>121.228494</v>
      </c>
      <c r="L1102" s="17">
        <v>24.196209</v>
      </c>
      <c r="N1102" t="str">
        <f>ROUND(表格3[[#This Row],[TWD97_X
]],0)&amp;ROUND(表格3[[#This Row],[TWD97_Y
]],0)</f>
        <v>2732122676772</v>
      </c>
    </row>
    <row r="1103" spans="1:14" ht="16.2" customHeight="1">
      <c r="A1103" s="17" t="s">
        <v>2090</v>
      </c>
      <c r="B1103" s="18"/>
      <c r="C1103" s="61" t="s">
        <v>21</v>
      </c>
      <c r="D1103" s="68" t="s">
        <v>68</v>
      </c>
      <c r="E1103" s="69" t="s">
        <v>3918</v>
      </c>
      <c r="F1103" s="70">
        <v>1</v>
      </c>
      <c r="G1103" s="69" t="s">
        <v>87</v>
      </c>
      <c r="H1103" s="69" t="s">
        <v>3919</v>
      </c>
      <c r="I1103" s="23">
        <v>282373</v>
      </c>
      <c r="J1103" s="23">
        <v>2693648</v>
      </c>
      <c r="K1103" s="17">
        <v>121.319052</v>
      </c>
      <c r="L1103" s="17">
        <v>24.348423</v>
      </c>
      <c r="N1103" t="str">
        <f>ROUND(表格3[[#This Row],[TWD97_X
]],0)&amp;ROUND(表格3[[#This Row],[TWD97_Y
]],0)</f>
        <v>2823732693648</v>
      </c>
    </row>
    <row r="1104" spans="1:14" ht="16.2" customHeight="1">
      <c r="A1104" s="17" t="s">
        <v>2090</v>
      </c>
      <c r="B1104" s="18"/>
      <c r="C1104" s="61" t="s">
        <v>21</v>
      </c>
      <c r="D1104" s="68" t="s">
        <v>68</v>
      </c>
      <c r="E1104" s="69" t="s">
        <v>3918</v>
      </c>
      <c r="F1104" s="70">
        <v>2</v>
      </c>
      <c r="G1104" s="69" t="s">
        <v>87</v>
      </c>
      <c r="H1104" s="69" t="s">
        <v>2336</v>
      </c>
      <c r="I1104" s="23">
        <v>282184</v>
      </c>
      <c r="J1104" s="23">
        <v>2693550</v>
      </c>
      <c r="K1104" s="17">
        <v>121.317187</v>
      </c>
      <c r="L1104" s="17">
        <v>24.347542000000001</v>
      </c>
      <c r="N1104" t="str">
        <f>ROUND(表格3[[#This Row],[TWD97_X
]],0)&amp;ROUND(表格3[[#This Row],[TWD97_Y
]],0)</f>
        <v>2821842693550</v>
      </c>
    </row>
    <row r="1105" spans="1:14" ht="16.2" customHeight="1">
      <c r="A1105" s="17" t="s">
        <v>2090</v>
      </c>
      <c r="B1105" s="18"/>
      <c r="C1105" s="61" t="s">
        <v>21</v>
      </c>
      <c r="D1105" s="68" t="s">
        <v>68</v>
      </c>
      <c r="E1105" s="69" t="s">
        <v>3918</v>
      </c>
      <c r="F1105" s="70">
        <v>3</v>
      </c>
      <c r="G1105" s="69" t="s">
        <v>87</v>
      </c>
      <c r="H1105" s="69" t="s">
        <v>2337</v>
      </c>
      <c r="I1105" s="23">
        <v>281988</v>
      </c>
      <c r="J1105" s="23">
        <v>2693520</v>
      </c>
      <c r="K1105" s="17">
        <v>121.31525499999999</v>
      </c>
      <c r="L1105" s="17">
        <v>24.347275</v>
      </c>
      <c r="N1105" t="str">
        <f>ROUND(表格3[[#This Row],[TWD97_X
]],0)&amp;ROUND(表格3[[#This Row],[TWD97_Y
]],0)</f>
        <v>2819882693520</v>
      </c>
    </row>
    <row r="1106" spans="1:14" ht="16.2" customHeight="1">
      <c r="A1106" s="17" t="s">
        <v>2090</v>
      </c>
      <c r="B1106" s="18"/>
      <c r="C1106" s="61" t="s">
        <v>21</v>
      </c>
      <c r="D1106" s="68" t="s">
        <v>68</v>
      </c>
      <c r="E1106" s="69" t="s">
        <v>3918</v>
      </c>
      <c r="F1106" s="70">
        <v>4</v>
      </c>
      <c r="G1106" s="69" t="s">
        <v>87</v>
      </c>
      <c r="H1106" s="69" t="s">
        <v>2338</v>
      </c>
      <c r="I1106" s="23">
        <v>282068</v>
      </c>
      <c r="J1106" s="23">
        <v>2693337</v>
      </c>
      <c r="K1106" s="17">
        <v>121.316039</v>
      </c>
      <c r="L1106" s="17">
        <v>24.345621000000001</v>
      </c>
      <c r="N1106" t="str">
        <f>ROUND(表格3[[#This Row],[TWD97_X
]],0)&amp;ROUND(表格3[[#This Row],[TWD97_Y
]],0)</f>
        <v>2820682693337</v>
      </c>
    </row>
    <row r="1107" spans="1:14" ht="16.2" customHeight="1">
      <c r="A1107" s="17" t="s">
        <v>2090</v>
      </c>
      <c r="B1107" s="18"/>
      <c r="C1107" s="61" t="s">
        <v>21</v>
      </c>
      <c r="D1107" s="68" t="s">
        <v>68</v>
      </c>
      <c r="E1107" s="69" t="s">
        <v>3918</v>
      </c>
      <c r="F1107" s="70">
        <v>5</v>
      </c>
      <c r="G1107" s="69" t="s">
        <v>87</v>
      </c>
      <c r="H1107" s="69" t="s">
        <v>2339</v>
      </c>
      <c r="I1107" s="23">
        <v>281944</v>
      </c>
      <c r="J1107" s="23">
        <v>2693176</v>
      </c>
      <c r="K1107" s="17">
        <v>121.314814</v>
      </c>
      <c r="L1107" s="17">
        <v>24.344169999999998</v>
      </c>
      <c r="N1107" t="str">
        <f>ROUND(表格3[[#This Row],[TWD97_X
]],0)&amp;ROUND(表格3[[#This Row],[TWD97_Y
]],0)</f>
        <v>2819442693176</v>
      </c>
    </row>
    <row r="1108" spans="1:14" ht="16.2" customHeight="1">
      <c r="A1108" s="17" t="s">
        <v>2090</v>
      </c>
      <c r="B1108" s="18"/>
      <c r="C1108" s="61" t="s">
        <v>21</v>
      </c>
      <c r="D1108" s="68" t="s">
        <v>68</v>
      </c>
      <c r="E1108" s="69" t="s">
        <v>3918</v>
      </c>
      <c r="F1108" s="70">
        <v>6</v>
      </c>
      <c r="G1108" s="69" t="s">
        <v>87</v>
      </c>
      <c r="H1108" s="69" t="s">
        <v>2340</v>
      </c>
      <c r="I1108" s="23">
        <v>281758</v>
      </c>
      <c r="J1108" s="23">
        <v>2693109</v>
      </c>
      <c r="K1108" s="29">
        <v>121.312979</v>
      </c>
      <c r="L1108" s="17">
        <v>24.343568999999999</v>
      </c>
      <c r="N1108" t="str">
        <f>ROUND(表格3[[#This Row],[TWD97_X
]],0)&amp;ROUND(表格3[[#This Row],[TWD97_Y
]],0)</f>
        <v>2817582693109</v>
      </c>
    </row>
    <row r="1109" spans="1:14" ht="16.2" customHeight="1">
      <c r="A1109" s="17" t="s">
        <v>2090</v>
      </c>
      <c r="B1109" s="18"/>
      <c r="C1109" s="61" t="s">
        <v>21</v>
      </c>
      <c r="D1109" s="68" t="s">
        <v>68</v>
      </c>
      <c r="E1109" s="69" t="s">
        <v>3918</v>
      </c>
      <c r="F1109" s="70">
        <v>7</v>
      </c>
      <c r="G1109" s="69" t="s">
        <v>87</v>
      </c>
      <c r="H1109" s="69" t="s">
        <v>2341</v>
      </c>
      <c r="I1109" s="23">
        <v>281558</v>
      </c>
      <c r="J1109" s="23">
        <v>2693080</v>
      </c>
      <c r="K1109" s="29">
        <v>121.311008</v>
      </c>
      <c r="L1109" s="17">
        <v>24.343311</v>
      </c>
      <c r="N1109" t="str">
        <f>ROUND(表格3[[#This Row],[TWD97_X
]],0)&amp;ROUND(表格3[[#This Row],[TWD97_Y
]],0)</f>
        <v>2815582693080</v>
      </c>
    </row>
    <row r="1110" spans="1:14" ht="16.2" customHeight="1">
      <c r="A1110" s="17" t="s">
        <v>2090</v>
      </c>
      <c r="B1110" s="72"/>
      <c r="C1110" s="61" t="s">
        <v>21</v>
      </c>
      <c r="D1110" s="68" t="s">
        <v>68</v>
      </c>
      <c r="E1110" s="69" t="s">
        <v>3920</v>
      </c>
      <c r="F1110" s="70">
        <v>1</v>
      </c>
      <c r="G1110" s="69" t="s">
        <v>91</v>
      </c>
      <c r="H1110" s="69" t="s">
        <v>3921</v>
      </c>
      <c r="I1110" s="23">
        <v>286207</v>
      </c>
      <c r="J1110" s="23">
        <v>2699022</v>
      </c>
      <c r="K1110" s="29">
        <v>121.35697399999999</v>
      </c>
      <c r="L1110" s="17">
        <v>24.39686</v>
      </c>
      <c r="N1110" t="str">
        <f>ROUND(表格3[[#This Row],[TWD97_X
]],0)&amp;ROUND(表格3[[#This Row],[TWD97_Y
]],0)</f>
        <v>2862072699022</v>
      </c>
    </row>
    <row r="1111" spans="1:14" ht="16.2" customHeight="1">
      <c r="A1111" s="17" t="s">
        <v>2090</v>
      </c>
      <c r="B1111" s="72"/>
      <c r="C1111" s="61" t="s">
        <v>21</v>
      </c>
      <c r="D1111" s="68" t="s">
        <v>68</v>
      </c>
      <c r="E1111" s="69" t="s">
        <v>3920</v>
      </c>
      <c r="F1111" s="70">
        <v>2</v>
      </c>
      <c r="G1111" s="69" t="s">
        <v>91</v>
      </c>
      <c r="H1111" s="69" t="s">
        <v>2342</v>
      </c>
      <c r="I1111" s="23">
        <v>285839</v>
      </c>
      <c r="J1111" s="23">
        <v>2698670</v>
      </c>
      <c r="K1111" s="29">
        <v>121.353337</v>
      </c>
      <c r="L1111" s="17">
        <v>24.393691</v>
      </c>
      <c r="N1111" t="str">
        <f>ROUND(表格3[[#This Row],[TWD97_X
]],0)&amp;ROUND(表格3[[#This Row],[TWD97_Y
]],0)</f>
        <v>2858392698670</v>
      </c>
    </row>
    <row r="1112" spans="1:14" ht="16.2" customHeight="1">
      <c r="A1112" s="17" t="s">
        <v>2090</v>
      </c>
      <c r="B1112" s="17"/>
      <c r="C1112" s="61" t="s">
        <v>21</v>
      </c>
      <c r="D1112" s="68" t="s">
        <v>68</v>
      </c>
      <c r="E1112" s="69" t="s">
        <v>3920</v>
      </c>
      <c r="F1112" s="70">
        <v>4</v>
      </c>
      <c r="G1112" s="69" t="s">
        <v>91</v>
      </c>
      <c r="H1112" s="69" t="s">
        <v>2343</v>
      </c>
      <c r="I1112" s="23">
        <v>284570</v>
      </c>
      <c r="J1112" s="23">
        <v>2697041</v>
      </c>
      <c r="K1112" s="29">
        <v>121.34078700000001</v>
      </c>
      <c r="L1112" s="17">
        <v>24.379010999999998</v>
      </c>
      <c r="N1112" t="str">
        <f>ROUND(表格3[[#This Row],[TWD97_X
]],0)&amp;ROUND(表格3[[#This Row],[TWD97_Y
]],0)</f>
        <v>2845702697041</v>
      </c>
    </row>
    <row r="1113" spans="1:14" ht="16.2" customHeight="1">
      <c r="A1113" s="17" t="s">
        <v>2090</v>
      </c>
      <c r="B1113" s="17"/>
      <c r="C1113" s="61" t="s">
        <v>21</v>
      </c>
      <c r="D1113" s="68" t="s">
        <v>68</v>
      </c>
      <c r="E1113" s="69" t="s">
        <v>3920</v>
      </c>
      <c r="F1113" s="70">
        <v>5</v>
      </c>
      <c r="G1113" s="69" t="s">
        <v>91</v>
      </c>
      <c r="H1113" s="69" t="s">
        <v>2344</v>
      </c>
      <c r="I1113" s="23">
        <v>285172</v>
      </c>
      <c r="J1113" s="23">
        <v>2697465</v>
      </c>
      <c r="K1113" s="29">
        <v>121.34673100000001</v>
      </c>
      <c r="L1113" s="17">
        <v>24.382826000000001</v>
      </c>
      <c r="N1113" t="str">
        <f>ROUND(表格3[[#This Row],[TWD97_X
]],0)&amp;ROUND(表格3[[#This Row],[TWD97_Y
]],0)</f>
        <v>2851722697465</v>
      </c>
    </row>
    <row r="1114" spans="1:14" ht="16.2" customHeight="1">
      <c r="A1114" s="17" t="s">
        <v>2090</v>
      </c>
      <c r="B1114" s="17"/>
      <c r="C1114" s="61" t="s">
        <v>21</v>
      </c>
      <c r="D1114" s="68" t="s">
        <v>68</v>
      </c>
      <c r="E1114" s="69" t="s">
        <v>3920</v>
      </c>
      <c r="F1114" s="70">
        <v>6</v>
      </c>
      <c r="G1114" s="69" t="s">
        <v>91</v>
      </c>
      <c r="H1114" s="69" t="s">
        <v>2345</v>
      </c>
      <c r="I1114" s="23">
        <v>285261</v>
      </c>
      <c r="J1114" s="23">
        <v>2697885</v>
      </c>
      <c r="K1114" s="29">
        <v>121.34761899999999</v>
      </c>
      <c r="L1114" s="17">
        <v>24.386616</v>
      </c>
      <c r="N1114" t="str">
        <f>ROUND(表格3[[#This Row],[TWD97_X
]],0)&amp;ROUND(表格3[[#This Row],[TWD97_Y
]],0)</f>
        <v>2852612697885</v>
      </c>
    </row>
    <row r="1115" spans="1:14" ht="16.2" customHeight="1">
      <c r="A1115" s="17" t="s">
        <v>2090</v>
      </c>
      <c r="B1115" s="17"/>
      <c r="C1115" s="61" t="s">
        <v>21</v>
      </c>
      <c r="D1115" s="68" t="s">
        <v>68</v>
      </c>
      <c r="E1115" s="69" t="s">
        <v>3920</v>
      </c>
      <c r="F1115" s="70">
        <v>7</v>
      </c>
      <c r="G1115" s="69" t="s">
        <v>91</v>
      </c>
      <c r="H1115" s="69" t="s">
        <v>2346</v>
      </c>
      <c r="I1115" s="23">
        <v>285395</v>
      </c>
      <c r="J1115" s="23">
        <v>2698228</v>
      </c>
      <c r="K1115" s="29">
        <v>121.348949</v>
      </c>
      <c r="L1115" s="17">
        <v>24.389710000000001</v>
      </c>
      <c r="N1115" t="str">
        <f>ROUND(表格3[[#This Row],[TWD97_X
]],0)&amp;ROUND(表格3[[#This Row],[TWD97_Y
]],0)</f>
        <v>2853952698228</v>
      </c>
    </row>
    <row r="1116" spans="1:14" ht="16.2" customHeight="1">
      <c r="A1116" s="17" t="s">
        <v>2090</v>
      </c>
      <c r="B1116" s="42"/>
      <c r="C1116" s="61" t="s">
        <v>21</v>
      </c>
      <c r="D1116" s="68" t="s">
        <v>68</v>
      </c>
      <c r="E1116" s="69" t="s">
        <v>3922</v>
      </c>
      <c r="F1116" s="70">
        <v>1</v>
      </c>
      <c r="G1116" s="69" t="s">
        <v>93</v>
      </c>
      <c r="H1116" s="69" t="s">
        <v>3923</v>
      </c>
      <c r="I1116" s="23">
        <v>283081</v>
      </c>
      <c r="J1116" s="23">
        <v>2694765</v>
      </c>
      <c r="K1116" s="29">
        <v>121.32605599999999</v>
      </c>
      <c r="L1116" s="39">
        <v>24.358492999999999</v>
      </c>
      <c r="N1116" t="str">
        <f>ROUND(表格3[[#This Row],[TWD97_X
]],0)&amp;ROUND(表格3[[#This Row],[TWD97_Y
]],0)</f>
        <v>2830812694765</v>
      </c>
    </row>
    <row r="1117" spans="1:14" ht="16.2" customHeight="1">
      <c r="A1117" s="17" t="s">
        <v>2090</v>
      </c>
      <c r="B1117" s="42"/>
      <c r="C1117" s="61" t="s">
        <v>21</v>
      </c>
      <c r="D1117" s="68" t="s">
        <v>68</v>
      </c>
      <c r="E1117" s="69" t="s">
        <v>3922</v>
      </c>
      <c r="F1117" s="70">
        <v>2</v>
      </c>
      <c r="G1117" s="69" t="s">
        <v>93</v>
      </c>
      <c r="H1117" s="69" t="s">
        <v>2347</v>
      </c>
      <c r="I1117" s="23">
        <v>283052</v>
      </c>
      <c r="J1117" s="23">
        <v>2694526</v>
      </c>
      <c r="K1117" s="29">
        <v>121.32576400000001</v>
      </c>
      <c r="L1117" s="39">
        <v>24.356335999999999</v>
      </c>
      <c r="N1117" t="str">
        <f>ROUND(表格3[[#This Row],[TWD97_X
]],0)&amp;ROUND(表格3[[#This Row],[TWD97_Y
]],0)</f>
        <v>2830522694526</v>
      </c>
    </row>
    <row r="1118" spans="1:14" ht="16.2" customHeight="1">
      <c r="A1118" s="17" t="s">
        <v>2090</v>
      </c>
      <c r="B1118" s="42"/>
      <c r="C1118" s="61" t="s">
        <v>21</v>
      </c>
      <c r="D1118" s="68" t="s">
        <v>68</v>
      </c>
      <c r="E1118" s="69" t="s">
        <v>3922</v>
      </c>
      <c r="F1118" s="70">
        <v>3</v>
      </c>
      <c r="G1118" s="69" t="s">
        <v>93</v>
      </c>
      <c r="H1118" s="69" t="s">
        <v>2348</v>
      </c>
      <c r="I1118" s="23">
        <v>282968</v>
      </c>
      <c r="J1118" s="23">
        <v>2694274</v>
      </c>
      <c r="K1118" s="29">
        <v>121.32493100000001</v>
      </c>
      <c r="L1118" s="39">
        <v>24.354063</v>
      </c>
      <c r="N1118" t="str">
        <f>ROUND(表格3[[#This Row],[TWD97_X
]],0)&amp;ROUND(表格3[[#This Row],[TWD97_Y
]],0)</f>
        <v>2829682694274</v>
      </c>
    </row>
    <row r="1119" spans="1:14" ht="16.2" customHeight="1">
      <c r="A1119" s="17" t="s">
        <v>2090</v>
      </c>
      <c r="B1119" s="42"/>
      <c r="C1119" s="61" t="s">
        <v>21</v>
      </c>
      <c r="D1119" s="68" t="s">
        <v>68</v>
      </c>
      <c r="E1119" s="69" t="s">
        <v>3922</v>
      </c>
      <c r="F1119" s="70">
        <v>4</v>
      </c>
      <c r="G1119" s="69" t="s">
        <v>93</v>
      </c>
      <c r="H1119" s="69" t="s">
        <v>2349</v>
      </c>
      <c r="I1119" s="23">
        <v>282950</v>
      </c>
      <c r="J1119" s="23">
        <v>2694051</v>
      </c>
      <c r="K1119" s="29">
        <v>121.324748</v>
      </c>
      <c r="L1119" s="39">
        <v>24.352049000000001</v>
      </c>
      <c r="N1119" t="str">
        <f>ROUND(表格3[[#This Row],[TWD97_X
]],0)&amp;ROUND(表格3[[#This Row],[TWD97_Y
]],0)</f>
        <v>2829502694051</v>
      </c>
    </row>
    <row r="1120" spans="1:14" ht="16.2" customHeight="1">
      <c r="A1120" s="17" t="s">
        <v>2090</v>
      </c>
      <c r="B1120" s="42"/>
      <c r="C1120" s="61" t="s">
        <v>21</v>
      </c>
      <c r="D1120" s="68" t="s">
        <v>68</v>
      </c>
      <c r="E1120" s="69" t="s">
        <v>3922</v>
      </c>
      <c r="F1120" s="70">
        <v>5</v>
      </c>
      <c r="G1120" s="69" t="s">
        <v>93</v>
      </c>
      <c r="H1120" s="69" t="s">
        <v>2350</v>
      </c>
      <c r="I1120" s="23">
        <v>283029</v>
      </c>
      <c r="J1120" s="23">
        <v>2693735</v>
      </c>
      <c r="K1120" s="29">
        <v>121.325519</v>
      </c>
      <c r="L1120" s="39">
        <v>24.349195000000002</v>
      </c>
      <c r="N1120" t="str">
        <f>ROUND(表格3[[#This Row],[TWD97_X
]],0)&amp;ROUND(表格3[[#This Row],[TWD97_Y
]],0)</f>
        <v>2830292693735</v>
      </c>
    </row>
    <row r="1121" spans="1:14" ht="16.2" customHeight="1">
      <c r="A1121" s="17" t="s">
        <v>2090</v>
      </c>
      <c r="B1121" s="17"/>
      <c r="C1121" s="61" t="s">
        <v>21</v>
      </c>
      <c r="D1121" s="68" t="s">
        <v>68</v>
      </c>
      <c r="E1121" s="69" t="s">
        <v>3922</v>
      </c>
      <c r="F1121" s="70">
        <v>6</v>
      </c>
      <c r="G1121" s="69" t="s">
        <v>93</v>
      </c>
      <c r="H1121" s="69" t="s">
        <v>2351</v>
      </c>
      <c r="I1121" s="23">
        <v>283472</v>
      </c>
      <c r="J1121" s="23">
        <v>2694930</v>
      </c>
      <c r="K1121" s="29">
        <v>121.329913</v>
      </c>
      <c r="L1121" s="39">
        <v>24.359974999999999</v>
      </c>
      <c r="N1121" t="str">
        <f>ROUND(表格3[[#This Row],[TWD97_X
]],0)&amp;ROUND(表格3[[#This Row],[TWD97_Y
]],0)</f>
        <v>2834722694930</v>
      </c>
    </row>
    <row r="1122" spans="1:14" ht="16.2" customHeight="1">
      <c r="A1122" s="17" t="s">
        <v>2090</v>
      </c>
      <c r="B1122" s="17"/>
      <c r="C1122" s="61" t="s">
        <v>21</v>
      </c>
      <c r="D1122" s="68" t="s">
        <v>68</v>
      </c>
      <c r="E1122" s="69" t="s">
        <v>3922</v>
      </c>
      <c r="F1122" s="70">
        <v>7</v>
      </c>
      <c r="G1122" s="69" t="s">
        <v>93</v>
      </c>
      <c r="H1122" s="69" t="s">
        <v>2352</v>
      </c>
      <c r="I1122" s="23">
        <v>283295</v>
      </c>
      <c r="J1122" s="23">
        <v>2694830</v>
      </c>
      <c r="K1122" s="29">
        <v>121.328166</v>
      </c>
      <c r="L1122" s="39">
        <v>24.359076000000002</v>
      </c>
      <c r="N1122" t="str">
        <f>ROUND(表格3[[#This Row],[TWD97_X
]],0)&amp;ROUND(表格3[[#This Row],[TWD97_Y
]],0)</f>
        <v>2832952694830</v>
      </c>
    </row>
    <row r="1123" spans="1:14" ht="16.2" customHeight="1">
      <c r="A1123" s="17" t="s">
        <v>2090</v>
      </c>
      <c r="B1123" s="42"/>
      <c r="C1123" s="61" t="s">
        <v>21</v>
      </c>
      <c r="D1123" s="68" t="s">
        <v>68</v>
      </c>
      <c r="E1123" s="69" t="s">
        <v>3924</v>
      </c>
      <c r="F1123" s="70">
        <v>1</v>
      </c>
      <c r="G1123" s="69" t="s">
        <v>94</v>
      </c>
      <c r="H1123" s="69" t="s">
        <v>3925</v>
      </c>
      <c r="I1123" s="23">
        <v>279816</v>
      </c>
      <c r="J1123" s="23">
        <v>2687653</v>
      </c>
      <c r="K1123" s="29">
        <v>121.293727</v>
      </c>
      <c r="L1123" s="39">
        <v>24.294343999999999</v>
      </c>
      <c r="N1123" t="str">
        <f>ROUND(表格3[[#This Row],[TWD97_X
]],0)&amp;ROUND(表格3[[#This Row],[TWD97_Y
]],0)</f>
        <v>2798162687653</v>
      </c>
    </row>
    <row r="1124" spans="1:14" ht="16.2" customHeight="1">
      <c r="A1124" s="17" t="s">
        <v>2090</v>
      </c>
      <c r="B1124" s="17"/>
      <c r="C1124" s="61" t="s">
        <v>21</v>
      </c>
      <c r="D1124" s="68" t="s">
        <v>68</v>
      </c>
      <c r="E1124" s="69" t="s">
        <v>3924</v>
      </c>
      <c r="F1124" s="70">
        <v>2</v>
      </c>
      <c r="G1124" s="69" t="s">
        <v>94</v>
      </c>
      <c r="H1124" s="69" t="s">
        <v>2353</v>
      </c>
      <c r="I1124" s="23">
        <v>279921</v>
      </c>
      <c r="J1124" s="23">
        <v>2687477</v>
      </c>
      <c r="K1124" s="17">
        <v>121.294758</v>
      </c>
      <c r="L1124" s="17">
        <v>24.292753000000001</v>
      </c>
      <c r="N1124" t="str">
        <f>ROUND(表格3[[#This Row],[TWD97_X
]],0)&amp;ROUND(表格3[[#This Row],[TWD97_Y
]],0)</f>
        <v>2799212687477</v>
      </c>
    </row>
    <row r="1125" spans="1:14" ht="16.2" customHeight="1">
      <c r="A1125" s="17" t="s">
        <v>2090</v>
      </c>
      <c r="B1125" s="17"/>
      <c r="C1125" s="61" t="s">
        <v>21</v>
      </c>
      <c r="D1125" s="68" t="s">
        <v>68</v>
      </c>
      <c r="E1125" s="69" t="s">
        <v>3924</v>
      </c>
      <c r="F1125" s="70">
        <v>3</v>
      </c>
      <c r="G1125" s="69" t="s">
        <v>94</v>
      </c>
      <c r="H1125" s="69" t="s">
        <v>2354</v>
      </c>
      <c r="I1125" s="23">
        <v>280102</v>
      </c>
      <c r="J1125" s="23">
        <v>2687441</v>
      </c>
      <c r="K1125" s="17">
        <v>121.29653999999999</v>
      </c>
      <c r="L1125" s="17">
        <v>24.292425000000001</v>
      </c>
      <c r="N1125" t="str">
        <f>ROUND(表格3[[#This Row],[TWD97_X
]],0)&amp;ROUND(表格3[[#This Row],[TWD97_Y
]],0)</f>
        <v>2801022687441</v>
      </c>
    </row>
    <row r="1126" spans="1:14" ht="16.2" customHeight="1">
      <c r="A1126" s="17" t="s">
        <v>2090</v>
      </c>
      <c r="B1126" s="17"/>
      <c r="C1126" s="61" t="s">
        <v>21</v>
      </c>
      <c r="D1126" s="68" t="s">
        <v>68</v>
      </c>
      <c r="E1126" s="69" t="s">
        <v>3924</v>
      </c>
      <c r="F1126" s="70">
        <v>4</v>
      </c>
      <c r="G1126" s="69" t="s">
        <v>94</v>
      </c>
      <c r="H1126" s="69" t="s">
        <v>2355</v>
      </c>
      <c r="I1126" s="23">
        <v>280068</v>
      </c>
      <c r="J1126" s="23">
        <v>2687738</v>
      </c>
      <c r="K1126" s="17">
        <v>121.296212</v>
      </c>
      <c r="L1126" s="17">
        <v>24.295107000000002</v>
      </c>
      <c r="N1126" t="str">
        <f>ROUND(表格3[[#This Row],[TWD97_X
]],0)&amp;ROUND(表格3[[#This Row],[TWD97_Y
]],0)</f>
        <v>2800682687738</v>
      </c>
    </row>
    <row r="1127" spans="1:14" ht="16.2" customHeight="1">
      <c r="A1127" s="17" t="s">
        <v>2090</v>
      </c>
      <c r="B1127" s="17"/>
      <c r="C1127" s="61" t="s">
        <v>21</v>
      </c>
      <c r="D1127" s="68" t="s">
        <v>68</v>
      </c>
      <c r="E1127" s="69" t="s">
        <v>3924</v>
      </c>
      <c r="F1127" s="70">
        <v>5</v>
      </c>
      <c r="G1127" s="69" t="s">
        <v>94</v>
      </c>
      <c r="H1127" s="69" t="s">
        <v>2356</v>
      </c>
      <c r="I1127" s="23">
        <v>280236</v>
      </c>
      <c r="J1127" s="23">
        <v>2687871</v>
      </c>
      <c r="K1127" s="17">
        <v>121.29786900000001</v>
      </c>
      <c r="L1127" s="17">
        <v>24.296305</v>
      </c>
      <c r="N1127" t="str">
        <f>ROUND(表格3[[#This Row],[TWD97_X
]],0)&amp;ROUND(表格3[[#This Row],[TWD97_Y
]],0)</f>
        <v>2802362687871</v>
      </c>
    </row>
    <row r="1128" spans="1:14" ht="16.2" customHeight="1">
      <c r="A1128" s="17" t="s">
        <v>2090</v>
      </c>
      <c r="B1128" s="17"/>
      <c r="C1128" s="61" t="s">
        <v>21</v>
      </c>
      <c r="D1128" s="68" t="s">
        <v>68</v>
      </c>
      <c r="E1128" s="69" t="s">
        <v>3924</v>
      </c>
      <c r="F1128" s="70">
        <v>6</v>
      </c>
      <c r="G1128" s="69" t="s">
        <v>94</v>
      </c>
      <c r="H1128" s="69" t="s">
        <v>2357</v>
      </c>
      <c r="I1128" s="23">
        <v>280421</v>
      </c>
      <c r="J1128" s="23">
        <v>2687876</v>
      </c>
      <c r="K1128" s="17">
        <v>121.29969199999999</v>
      </c>
      <c r="L1128" s="17">
        <v>24.296346</v>
      </c>
      <c r="N1128" t="str">
        <f>ROUND(表格3[[#This Row],[TWD97_X
]],0)&amp;ROUND(表格3[[#This Row],[TWD97_Y
]],0)</f>
        <v>2804212687876</v>
      </c>
    </row>
    <row r="1129" spans="1:14" ht="16.2" customHeight="1">
      <c r="A1129" s="17" t="s">
        <v>2090</v>
      </c>
      <c r="B1129" s="49"/>
      <c r="C1129" s="61" t="s">
        <v>21</v>
      </c>
      <c r="D1129" s="68" t="s">
        <v>68</v>
      </c>
      <c r="E1129" s="69" t="s">
        <v>3926</v>
      </c>
      <c r="F1129" s="70">
        <v>1</v>
      </c>
      <c r="G1129" s="69" t="s">
        <v>96</v>
      </c>
      <c r="H1129" s="69" t="s">
        <v>3927</v>
      </c>
      <c r="I1129" s="23">
        <v>278871</v>
      </c>
      <c r="J1129" s="23">
        <v>2688428</v>
      </c>
      <c r="K1129" s="17">
        <v>121.28443300000001</v>
      </c>
      <c r="L1129" s="17">
        <v>24.301359999999999</v>
      </c>
      <c r="N1129" t="str">
        <f>ROUND(表格3[[#This Row],[TWD97_X
]],0)&amp;ROUND(表格3[[#This Row],[TWD97_Y
]],0)</f>
        <v>2788712688428</v>
      </c>
    </row>
    <row r="1130" spans="1:14" ht="16.2" customHeight="1">
      <c r="A1130" s="17" t="s">
        <v>2090</v>
      </c>
      <c r="B1130" s="49"/>
      <c r="C1130" s="61" t="s">
        <v>21</v>
      </c>
      <c r="D1130" s="68" t="s">
        <v>68</v>
      </c>
      <c r="E1130" s="69" t="s">
        <v>3926</v>
      </c>
      <c r="F1130" s="70">
        <v>2</v>
      </c>
      <c r="G1130" s="69" t="s">
        <v>96</v>
      </c>
      <c r="H1130" s="69" t="s">
        <v>2358</v>
      </c>
      <c r="I1130" s="23">
        <v>279064</v>
      </c>
      <c r="J1130" s="23">
        <v>2688430</v>
      </c>
      <c r="K1130" s="17">
        <v>121.28633499999999</v>
      </c>
      <c r="L1130" s="17">
        <v>24.301373999999999</v>
      </c>
      <c r="N1130" t="str">
        <f>ROUND(表格3[[#This Row],[TWD97_X
]],0)&amp;ROUND(表格3[[#This Row],[TWD97_Y
]],0)</f>
        <v>2790642688430</v>
      </c>
    </row>
    <row r="1131" spans="1:14" ht="16.2" customHeight="1">
      <c r="A1131" s="17" t="s">
        <v>2090</v>
      </c>
      <c r="B1131" s="49"/>
      <c r="C1131" s="61" t="s">
        <v>21</v>
      </c>
      <c r="D1131" s="68" t="s">
        <v>68</v>
      </c>
      <c r="E1131" s="69" t="s">
        <v>3926</v>
      </c>
      <c r="F1131" s="70">
        <v>3</v>
      </c>
      <c r="G1131" s="69" t="s">
        <v>96</v>
      </c>
      <c r="H1131" s="69" t="s">
        <v>2359</v>
      </c>
      <c r="I1131" s="23">
        <v>279042</v>
      </c>
      <c r="J1131" s="23">
        <v>2688206</v>
      </c>
      <c r="K1131" s="17">
        <v>121.286114</v>
      </c>
      <c r="L1131" s="17">
        <v>24.299351999999999</v>
      </c>
      <c r="N1131" t="str">
        <f>ROUND(表格3[[#This Row],[TWD97_X
]],0)&amp;ROUND(表格3[[#This Row],[TWD97_Y
]],0)</f>
        <v>2790422688206</v>
      </c>
    </row>
    <row r="1132" spans="1:14" ht="16.2" customHeight="1">
      <c r="A1132" s="17" t="s">
        <v>2090</v>
      </c>
      <c r="B1132" s="49"/>
      <c r="C1132" s="61" t="s">
        <v>21</v>
      </c>
      <c r="D1132" s="68" t="s">
        <v>68</v>
      </c>
      <c r="E1132" s="69" t="s">
        <v>3926</v>
      </c>
      <c r="F1132" s="70">
        <v>4</v>
      </c>
      <c r="G1132" s="69" t="s">
        <v>96</v>
      </c>
      <c r="H1132" s="69" t="s">
        <v>3928</v>
      </c>
      <c r="I1132" s="23">
        <v>279453</v>
      </c>
      <c r="J1132" s="23">
        <v>2688545</v>
      </c>
      <c r="K1132" s="17">
        <v>121.29017</v>
      </c>
      <c r="L1132" s="17">
        <v>24.302405</v>
      </c>
      <c r="N1132" t="str">
        <f>ROUND(表格3[[#This Row],[TWD97_X
]],0)&amp;ROUND(表格3[[#This Row],[TWD97_Y
]],0)</f>
        <v>2794532688545</v>
      </c>
    </row>
    <row r="1133" spans="1:14" ht="16.2" customHeight="1">
      <c r="A1133" s="17" t="s">
        <v>2090</v>
      </c>
      <c r="B1133" s="49"/>
      <c r="C1133" s="61" t="s">
        <v>21</v>
      </c>
      <c r="D1133" s="68" t="s">
        <v>68</v>
      </c>
      <c r="E1133" s="69" t="s">
        <v>3926</v>
      </c>
      <c r="F1133" s="70">
        <v>5</v>
      </c>
      <c r="G1133" s="73" t="s">
        <v>96</v>
      </c>
      <c r="H1133" s="73" t="s">
        <v>3929</v>
      </c>
      <c r="I1133" s="23">
        <v>279363</v>
      </c>
      <c r="J1133" s="23">
        <v>2688368</v>
      </c>
      <c r="K1133" s="17">
        <v>121.28927899999999</v>
      </c>
      <c r="L1133" s="27">
        <v>24.300809000000001</v>
      </c>
      <c r="N1133" t="str">
        <f>ROUND(表格3[[#This Row],[TWD97_X
]],0)&amp;ROUND(表格3[[#This Row],[TWD97_Y
]],0)</f>
        <v>2793632688368</v>
      </c>
    </row>
    <row r="1134" spans="1:14" ht="16.2" customHeight="1">
      <c r="A1134" s="17" t="s">
        <v>2090</v>
      </c>
      <c r="B1134" s="49"/>
      <c r="C1134" s="61" t="s">
        <v>21</v>
      </c>
      <c r="D1134" s="68" t="s">
        <v>68</v>
      </c>
      <c r="E1134" s="69" t="s">
        <v>3926</v>
      </c>
      <c r="F1134" s="70">
        <v>6</v>
      </c>
      <c r="G1134" s="69" t="s">
        <v>96</v>
      </c>
      <c r="H1134" s="69" t="s">
        <v>3930</v>
      </c>
      <c r="I1134" s="23">
        <v>279439</v>
      </c>
      <c r="J1134" s="23">
        <v>2688167</v>
      </c>
      <c r="K1134" s="17">
        <v>121.290024</v>
      </c>
      <c r="L1134" s="17">
        <v>24.298992999999999</v>
      </c>
      <c r="N1134" t="str">
        <f>ROUND(表格3[[#This Row],[TWD97_X
]],0)&amp;ROUND(表格3[[#This Row],[TWD97_Y
]],0)</f>
        <v>2794392688167</v>
      </c>
    </row>
    <row r="1135" spans="1:14" ht="16.2" customHeight="1">
      <c r="A1135" s="17" t="s">
        <v>2090</v>
      </c>
      <c r="B1135" s="18"/>
      <c r="C1135" s="61" t="s">
        <v>21</v>
      </c>
      <c r="D1135" s="68" t="s">
        <v>172</v>
      </c>
      <c r="E1135" s="69" t="s">
        <v>174</v>
      </c>
      <c r="F1135" s="63">
        <v>1</v>
      </c>
      <c r="G1135" s="74" t="s">
        <v>173</v>
      </c>
      <c r="H1135" s="17" t="s">
        <v>3512</v>
      </c>
      <c r="I1135" s="23">
        <v>229516</v>
      </c>
      <c r="J1135" s="23">
        <v>2676735</v>
      </c>
      <c r="K1135" s="17">
        <v>120.79836</v>
      </c>
      <c r="L1135" s="17">
        <v>24.195913000000001</v>
      </c>
      <c r="N1135" t="str">
        <f>ROUND(表格3[[#This Row],[TWD97_X
]],0)&amp;ROUND(表格3[[#This Row],[TWD97_Y
]],0)</f>
        <v>2295162676735</v>
      </c>
    </row>
    <row r="1136" spans="1:14" ht="16.2" customHeight="1">
      <c r="A1136" s="17" t="s">
        <v>2090</v>
      </c>
      <c r="B1136" s="18"/>
      <c r="C1136" s="61" t="s">
        <v>21</v>
      </c>
      <c r="D1136" s="68" t="s">
        <v>172</v>
      </c>
      <c r="E1136" s="69" t="s">
        <v>174</v>
      </c>
      <c r="F1136" s="63">
        <v>2</v>
      </c>
      <c r="G1136" s="74" t="s">
        <v>173</v>
      </c>
      <c r="H1136" s="17" t="s">
        <v>3513</v>
      </c>
      <c r="I1136" s="23">
        <v>229395</v>
      </c>
      <c r="J1136" s="23">
        <v>2676501</v>
      </c>
      <c r="K1136" s="17">
        <v>120.797173</v>
      </c>
      <c r="L1136" s="17">
        <v>24.193798999999999</v>
      </c>
      <c r="N1136" t="str">
        <f>ROUND(表格3[[#This Row],[TWD97_X
]],0)&amp;ROUND(表格3[[#This Row],[TWD97_Y
]],0)</f>
        <v>2293952676501</v>
      </c>
    </row>
    <row r="1137" spans="1:14" ht="16.2" customHeight="1">
      <c r="A1137" s="17" t="s">
        <v>2090</v>
      </c>
      <c r="B1137" s="18"/>
      <c r="C1137" s="61" t="s">
        <v>21</v>
      </c>
      <c r="D1137" s="68" t="s">
        <v>172</v>
      </c>
      <c r="E1137" s="69" t="s">
        <v>174</v>
      </c>
      <c r="F1137" s="63">
        <v>3</v>
      </c>
      <c r="G1137" s="74" t="s">
        <v>173</v>
      </c>
      <c r="H1137" s="17" t="s">
        <v>3514</v>
      </c>
      <c r="I1137" s="23">
        <v>229267</v>
      </c>
      <c r="J1137" s="23">
        <v>2676300</v>
      </c>
      <c r="K1137" s="17">
        <v>120.79591499999999</v>
      </c>
      <c r="L1137" s="17">
        <v>24.191981999999999</v>
      </c>
      <c r="N1137" t="str">
        <f>ROUND(表格3[[#This Row],[TWD97_X
]],0)&amp;ROUND(表格3[[#This Row],[TWD97_Y
]],0)</f>
        <v>2292672676300</v>
      </c>
    </row>
    <row r="1138" spans="1:14" ht="16.2" customHeight="1">
      <c r="A1138" s="17" t="s">
        <v>2090</v>
      </c>
      <c r="B1138" s="18"/>
      <c r="C1138" s="61" t="s">
        <v>21</v>
      </c>
      <c r="D1138" s="68" t="s">
        <v>172</v>
      </c>
      <c r="E1138" s="69" t="s">
        <v>174</v>
      </c>
      <c r="F1138" s="63">
        <v>4</v>
      </c>
      <c r="G1138" s="74" t="s">
        <v>173</v>
      </c>
      <c r="H1138" s="17" t="s">
        <v>3515</v>
      </c>
      <c r="I1138" s="23">
        <v>229260</v>
      </c>
      <c r="J1138" s="23">
        <v>2675978</v>
      </c>
      <c r="K1138" s="17">
        <v>120.795851</v>
      </c>
      <c r="L1138" s="17">
        <v>24.189074999999999</v>
      </c>
      <c r="N1138" t="str">
        <f>ROUND(表格3[[#This Row],[TWD97_X
]],0)&amp;ROUND(表格3[[#This Row],[TWD97_Y
]],0)</f>
        <v>2292602675978</v>
      </c>
    </row>
    <row r="1139" spans="1:14" ht="16.2" customHeight="1">
      <c r="A1139" s="17" t="s">
        <v>2090</v>
      </c>
      <c r="B1139" s="18"/>
      <c r="C1139" s="61" t="s">
        <v>21</v>
      </c>
      <c r="D1139" s="68" t="s">
        <v>172</v>
      </c>
      <c r="E1139" s="69" t="s">
        <v>174</v>
      </c>
      <c r="F1139" s="63">
        <v>5</v>
      </c>
      <c r="G1139" s="74" t="s">
        <v>173</v>
      </c>
      <c r="H1139" s="17" t="s">
        <v>3516</v>
      </c>
      <c r="I1139" s="23">
        <v>229242</v>
      </c>
      <c r="J1139" s="23">
        <v>2675530</v>
      </c>
      <c r="K1139" s="17">
        <v>120.79568</v>
      </c>
      <c r="L1139" s="17">
        <v>24.185029</v>
      </c>
      <c r="N1139" t="str">
        <f>ROUND(表格3[[#This Row],[TWD97_X
]],0)&amp;ROUND(表格3[[#This Row],[TWD97_Y
]],0)</f>
        <v>2292422675530</v>
      </c>
    </row>
    <row r="1140" spans="1:14" ht="16.2" customHeight="1">
      <c r="A1140" s="17" t="s">
        <v>2090</v>
      </c>
      <c r="B1140" s="18"/>
      <c r="C1140" s="61" t="s">
        <v>21</v>
      </c>
      <c r="D1140" s="68" t="s">
        <v>172</v>
      </c>
      <c r="E1140" s="69" t="s">
        <v>174</v>
      </c>
      <c r="F1140" s="63">
        <v>6</v>
      </c>
      <c r="G1140" s="74" t="s">
        <v>173</v>
      </c>
      <c r="H1140" s="17" t="s">
        <v>3517</v>
      </c>
      <c r="I1140" s="23">
        <v>228640</v>
      </c>
      <c r="J1140" s="23">
        <v>2674869</v>
      </c>
      <c r="K1140" s="17">
        <v>120.789765</v>
      </c>
      <c r="L1140" s="17">
        <v>24.179053</v>
      </c>
      <c r="N1140" t="str">
        <f>ROUND(表格3[[#This Row],[TWD97_X
]],0)&amp;ROUND(表格3[[#This Row],[TWD97_Y
]],0)</f>
        <v>2286402674869</v>
      </c>
    </row>
    <row r="1141" spans="1:14" ht="16.2" customHeight="1">
      <c r="A1141" s="17" t="s">
        <v>2090</v>
      </c>
      <c r="B1141" s="18"/>
      <c r="C1141" s="61" t="s">
        <v>21</v>
      </c>
      <c r="D1141" s="68" t="s">
        <v>172</v>
      </c>
      <c r="E1141" s="69" t="s">
        <v>177</v>
      </c>
      <c r="F1141" s="63">
        <v>1</v>
      </c>
      <c r="G1141" s="74" t="s">
        <v>176</v>
      </c>
      <c r="H1141" s="17" t="s">
        <v>3518</v>
      </c>
      <c r="I1141" s="23">
        <v>248464</v>
      </c>
      <c r="J1141" s="23">
        <v>2691774</v>
      </c>
      <c r="K1141" s="17">
        <v>120.984864</v>
      </c>
      <c r="L1141" s="17">
        <v>24.331837</v>
      </c>
      <c r="N1141" t="str">
        <f>ROUND(表格3[[#This Row],[TWD97_X
]],0)&amp;ROUND(表格3[[#This Row],[TWD97_Y
]],0)</f>
        <v>2484642691774</v>
      </c>
    </row>
    <row r="1142" spans="1:14" ht="16.2" customHeight="1">
      <c r="A1142" s="17" t="s">
        <v>2090</v>
      </c>
      <c r="B1142" s="18"/>
      <c r="C1142" s="61" t="s">
        <v>21</v>
      </c>
      <c r="D1142" s="68" t="s">
        <v>172</v>
      </c>
      <c r="E1142" s="69" t="s">
        <v>177</v>
      </c>
      <c r="F1142" s="63">
        <v>2</v>
      </c>
      <c r="G1142" s="74" t="s">
        <v>176</v>
      </c>
      <c r="H1142" s="17" t="s">
        <v>3519</v>
      </c>
      <c r="I1142" s="23">
        <v>248358</v>
      </c>
      <c r="J1142" s="23">
        <v>2691946</v>
      </c>
      <c r="K1142" s="17">
        <v>120.983819</v>
      </c>
      <c r="L1142" s="17">
        <v>24.333390000000001</v>
      </c>
      <c r="N1142" t="str">
        <f>ROUND(表格3[[#This Row],[TWD97_X
]],0)&amp;ROUND(表格3[[#This Row],[TWD97_Y
]],0)</f>
        <v>2483582691946</v>
      </c>
    </row>
    <row r="1143" spans="1:14" ht="16.2" customHeight="1">
      <c r="A1143" s="17" t="s">
        <v>2090</v>
      </c>
      <c r="B1143" s="18"/>
      <c r="C1143" s="61" t="s">
        <v>21</v>
      </c>
      <c r="D1143" s="68" t="s">
        <v>172</v>
      </c>
      <c r="E1143" s="69" t="s">
        <v>177</v>
      </c>
      <c r="F1143" s="63">
        <v>3</v>
      </c>
      <c r="G1143" s="74" t="s">
        <v>176</v>
      </c>
      <c r="H1143" s="17" t="s">
        <v>3520</v>
      </c>
      <c r="I1143" s="23">
        <v>248163</v>
      </c>
      <c r="J1143" s="23">
        <v>2692034</v>
      </c>
      <c r="K1143" s="17">
        <v>120.981897</v>
      </c>
      <c r="L1143" s="17">
        <v>24.334184</v>
      </c>
      <c r="N1143" t="str">
        <f>ROUND(表格3[[#This Row],[TWD97_X
]],0)&amp;ROUND(表格3[[#This Row],[TWD97_Y
]],0)</f>
        <v>2481632692034</v>
      </c>
    </row>
    <row r="1144" spans="1:14" ht="16.2" customHeight="1">
      <c r="A1144" s="17" t="s">
        <v>2090</v>
      </c>
      <c r="B1144" s="18"/>
      <c r="C1144" s="61" t="s">
        <v>21</v>
      </c>
      <c r="D1144" s="68" t="s">
        <v>172</v>
      </c>
      <c r="E1144" s="69" t="s">
        <v>177</v>
      </c>
      <c r="F1144" s="63">
        <v>4</v>
      </c>
      <c r="G1144" s="74" t="s">
        <v>176</v>
      </c>
      <c r="H1144" s="17" t="s">
        <v>3521</v>
      </c>
      <c r="I1144" s="23">
        <v>248117</v>
      </c>
      <c r="J1144" s="23">
        <v>2691830</v>
      </c>
      <c r="K1144" s="17">
        <v>120.981444</v>
      </c>
      <c r="L1144" s="17">
        <v>24.332342000000001</v>
      </c>
      <c r="N1144" t="str">
        <f>ROUND(表格3[[#This Row],[TWD97_X
]],0)&amp;ROUND(表格3[[#This Row],[TWD97_Y
]],0)</f>
        <v>2481172691830</v>
      </c>
    </row>
    <row r="1145" spans="1:14" ht="16.2" customHeight="1">
      <c r="A1145" s="17" t="s">
        <v>2090</v>
      </c>
      <c r="B1145" s="18"/>
      <c r="C1145" s="61" t="s">
        <v>21</v>
      </c>
      <c r="D1145" s="68" t="s">
        <v>172</v>
      </c>
      <c r="E1145" s="69" t="s">
        <v>177</v>
      </c>
      <c r="F1145" s="63">
        <v>5</v>
      </c>
      <c r="G1145" s="74" t="s">
        <v>176</v>
      </c>
      <c r="H1145" s="17" t="s">
        <v>3522</v>
      </c>
      <c r="I1145" s="23">
        <v>248275</v>
      </c>
      <c r="J1145" s="23">
        <v>2691706</v>
      </c>
      <c r="K1145" s="17">
        <v>120.983001</v>
      </c>
      <c r="L1145" s="17">
        <v>24.331223000000001</v>
      </c>
      <c r="N1145" t="str">
        <f>ROUND(表格3[[#This Row],[TWD97_X
]],0)&amp;ROUND(表格3[[#This Row],[TWD97_Y
]],0)</f>
        <v>2482752691706</v>
      </c>
    </row>
    <row r="1146" spans="1:14" ht="16.2" customHeight="1">
      <c r="A1146" s="17" t="s">
        <v>2090</v>
      </c>
      <c r="B1146" s="18"/>
      <c r="C1146" s="61" t="s">
        <v>21</v>
      </c>
      <c r="D1146" s="68" t="s">
        <v>172</v>
      </c>
      <c r="E1146" s="69" t="s">
        <v>177</v>
      </c>
      <c r="F1146" s="63">
        <v>6</v>
      </c>
      <c r="G1146" s="74" t="s">
        <v>176</v>
      </c>
      <c r="H1146" s="17" t="s">
        <v>3523</v>
      </c>
      <c r="I1146" s="23">
        <v>248398</v>
      </c>
      <c r="J1146" s="23">
        <v>2691533</v>
      </c>
      <c r="K1146" s="17">
        <v>120.98421399999999</v>
      </c>
      <c r="L1146" s="17">
        <v>24.329661000000002</v>
      </c>
      <c r="N1146" t="str">
        <f>ROUND(表格3[[#This Row],[TWD97_X
]],0)&amp;ROUND(表格3[[#This Row],[TWD97_Y
]],0)</f>
        <v>2483982691533</v>
      </c>
    </row>
    <row r="1147" spans="1:14" ht="16.2" customHeight="1">
      <c r="A1147" s="17" t="s">
        <v>2090</v>
      </c>
      <c r="B1147" s="18"/>
      <c r="C1147" s="61" t="s">
        <v>21</v>
      </c>
      <c r="D1147" s="68" t="s">
        <v>172</v>
      </c>
      <c r="E1147" s="69" t="s">
        <v>180</v>
      </c>
      <c r="F1147" s="63">
        <v>1</v>
      </c>
      <c r="G1147" s="74" t="s">
        <v>179</v>
      </c>
      <c r="H1147" s="17" t="s">
        <v>3524</v>
      </c>
      <c r="I1147" s="23">
        <v>247875</v>
      </c>
      <c r="J1147" s="23">
        <v>2689733</v>
      </c>
      <c r="K1147" s="17">
        <v>120.979063</v>
      </c>
      <c r="L1147" s="17">
        <v>24.313407999999999</v>
      </c>
      <c r="N1147" t="str">
        <f>ROUND(表格3[[#This Row],[TWD97_X
]],0)&amp;ROUND(表格3[[#This Row],[TWD97_Y
]],0)</f>
        <v>2478752689733</v>
      </c>
    </row>
    <row r="1148" spans="1:14" ht="16.2" customHeight="1">
      <c r="A1148" s="17" t="s">
        <v>2090</v>
      </c>
      <c r="B1148" s="18"/>
      <c r="C1148" s="61" t="s">
        <v>21</v>
      </c>
      <c r="D1148" s="68" t="s">
        <v>172</v>
      </c>
      <c r="E1148" s="69" t="s">
        <v>180</v>
      </c>
      <c r="F1148" s="63">
        <v>2</v>
      </c>
      <c r="G1148" s="74" t="s">
        <v>179</v>
      </c>
      <c r="H1148" s="17" t="s">
        <v>3525</v>
      </c>
      <c r="I1148" s="23">
        <v>248062</v>
      </c>
      <c r="J1148" s="23">
        <v>2689600</v>
      </c>
      <c r="K1148" s="17">
        <v>120.98090500000001</v>
      </c>
      <c r="L1148" s="17">
        <v>24.312207000000001</v>
      </c>
      <c r="N1148" t="str">
        <f>ROUND(表格3[[#This Row],[TWD97_X
]],0)&amp;ROUND(表格3[[#This Row],[TWD97_Y
]],0)</f>
        <v>2480622689600</v>
      </c>
    </row>
    <row r="1149" spans="1:14" ht="16.2" customHeight="1">
      <c r="A1149" s="17" t="s">
        <v>2090</v>
      </c>
      <c r="B1149" s="18"/>
      <c r="C1149" s="61" t="s">
        <v>21</v>
      </c>
      <c r="D1149" s="68" t="s">
        <v>172</v>
      </c>
      <c r="E1149" s="69" t="s">
        <v>180</v>
      </c>
      <c r="F1149" s="63">
        <v>3</v>
      </c>
      <c r="G1149" s="74" t="s">
        <v>179</v>
      </c>
      <c r="H1149" s="17" t="s">
        <v>3526</v>
      </c>
      <c r="I1149" s="23">
        <v>248236</v>
      </c>
      <c r="J1149" s="23">
        <v>2689468</v>
      </c>
      <c r="K1149" s="17">
        <v>120.98262</v>
      </c>
      <c r="L1149" s="17">
        <v>24.311015000000001</v>
      </c>
      <c r="N1149" t="str">
        <f>ROUND(表格3[[#This Row],[TWD97_X
]],0)&amp;ROUND(表格3[[#This Row],[TWD97_Y
]],0)</f>
        <v>2482362689468</v>
      </c>
    </row>
    <row r="1150" spans="1:14" ht="16.2" customHeight="1">
      <c r="A1150" s="17" t="s">
        <v>2090</v>
      </c>
      <c r="B1150" s="18"/>
      <c r="C1150" s="61" t="s">
        <v>21</v>
      </c>
      <c r="D1150" s="68" t="s">
        <v>172</v>
      </c>
      <c r="E1150" s="69" t="s">
        <v>180</v>
      </c>
      <c r="F1150" s="63">
        <v>4</v>
      </c>
      <c r="G1150" s="74" t="s">
        <v>179</v>
      </c>
      <c r="H1150" s="17" t="s">
        <v>3527</v>
      </c>
      <c r="I1150" s="23">
        <v>248268</v>
      </c>
      <c r="J1150" s="23">
        <v>2689682</v>
      </c>
      <c r="K1150" s="17">
        <v>120.982935</v>
      </c>
      <c r="L1150" s="17">
        <v>24.312947999999999</v>
      </c>
      <c r="N1150" t="str">
        <f>ROUND(表格3[[#This Row],[TWD97_X
]],0)&amp;ROUND(表格3[[#This Row],[TWD97_Y
]],0)</f>
        <v>2482682689682</v>
      </c>
    </row>
    <row r="1151" spans="1:14" ht="16.2" customHeight="1">
      <c r="A1151" s="17" t="s">
        <v>2090</v>
      </c>
      <c r="B1151" s="18"/>
      <c r="C1151" s="61" t="s">
        <v>21</v>
      </c>
      <c r="D1151" s="68" t="s">
        <v>172</v>
      </c>
      <c r="E1151" s="69" t="s">
        <v>180</v>
      </c>
      <c r="F1151" s="63">
        <v>5</v>
      </c>
      <c r="G1151" s="74" t="s">
        <v>179</v>
      </c>
      <c r="H1151" s="17" t="s">
        <v>3528</v>
      </c>
      <c r="I1151" s="23">
        <v>248456</v>
      </c>
      <c r="J1151" s="23">
        <v>2689778</v>
      </c>
      <c r="K1151" s="17">
        <v>120.984787</v>
      </c>
      <c r="L1151" s="17">
        <v>24.313815000000002</v>
      </c>
      <c r="N1151" t="str">
        <f>ROUND(表格3[[#This Row],[TWD97_X
]],0)&amp;ROUND(表格3[[#This Row],[TWD97_Y
]],0)</f>
        <v>2484562689778</v>
      </c>
    </row>
    <row r="1152" spans="1:14" ht="16.2" customHeight="1">
      <c r="A1152" s="17" t="s">
        <v>2090</v>
      </c>
      <c r="B1152" s="18"/>
      <c r="C1152" s="61" t="s">
        <v>21</v>
      </c>
      <c r="D1152" s="68" t="s">
        <v>172</v>
      </c>
      <c r="E1152" s="69" t="s">
        <v>180</v>
      </c>
      <c r="F1152" s="63">
        <v>6</v>
      </c>
      <c r="G1152" s="74" t="s">
        <v>179</v>
      </c>
      <c r="H1152" s="17" t="s">
        <v>3529</v>
      </c>
      <c r="I1152" s="23">
        <v>248629</v>
      </c>
      <c r="J1152" s="23">
        <v>2689930</v>
      </c>
      <c r="K1152" s="17">
        <v>120.986492</v>
      </c>
      <c r="L1152" s="17">
        <v>24.315187000000002</v>
      </c>
      <c r="N1152" t="str">
        <f>ROUND(表格3[[#This Row],[TWD97_X
]],0)&amp;ROUND(表格3[[#This Row],[TWD97_Y
]],0)</f>
        <v>2486292689930</v>
      </c>
    </row>
    <row r="1153" spans="1:14" ht="16.2" customHeight="1">
      <c r="A1153" s="17" t="s">
        <v>2090</v>
      </c>
      <c r="B1153" s="18"/>
      <c r="C1153" s="61" t="s">
        <v>21</v>
      </c>
      <c r="D1153" s="68" t="s">
        <v>172</v>
      </c>
      <c r="E1153" s="69" t="s">
        <v>182</v>
      </c>
      <c r="F1153" s="63">
        <v>1</v>
      </c>
      <c r="G1153" s="75" t="s">
        <v>181</v>
      </c>
      <c r="H1153" s="17" t="s">
        <v>3530</v>
      </c>
      <c r="I1153" s="23">
        <v>242983</v>
      </c>
      <c r="J1153" s="23">
        <v>2687638</v>
      </c>
      <c r="K1153" s="17">
        <v>120.93087300000001</v>
      </c>
      <c r="L1153" s="17">
        <v>24.294477000000001</v>
      </c>
      <c r="N1153" t="str">
        <f>ROUND(表格3[[#This Row],[TWD97_X
]],0)&amp;ROUND(表格3[[#This Row],[TWD97_Y
]],0)</f>
        <v>2429832687638</v>
      </c>
    </row>
    <row r="1154" spans="1:14" ht="16.2" customHeight="1">
      <c r="A1154" s="17" t="s">
        <v>2090</v>
      </c>
      <c r="B1154" s="18"/>
      <c r="C1154" s="61" t="s">
        <v>21</v>
      </c>
      <c r="D1154" s="68" t="s">
        <v>172</v>
      </c>
      <c r="E1154" s="69" t="s">
        <v>182</v>
      </c>
      <c r="F1154" s="63">
        <v>2</v>
      </c>
      <c r="G1154" s="75" t="s">
        <v>181</v>
      </c>
      <c r="H1154" s="17" t="s">
        <v>3531</v>
      </c>
      <c r="I1154" s="23">
        <v>243194</v>
      </c>
      <c r="J1154" s="23">
        <v>2687523</v>
      </c>
      <c r="K1154" s="17">
        <v>120.932952</v>
      </c>
      <c r="L1154" s="17">
        <v>24.29344</v>
      </c>
      <c r="N1154" t="str">
        <f>ROUND(表格3[[#This Row],[TWD97_X
]],0)&amp;ROUND(表格3[[#This Row],[TWD97_Y
]],0)</f>
        <v>2431942687523</v>
      </c>
    </row>
    <row r="1155" spans="1:14" ht="16.2" customHeight="1">
      <c r="A1155" s="17" t="s">
        <v>2090</v>
      </c>
      <c r="B1155" s="18"/>
      <c r="C1155" s="61" t="s">
        <v>21</v>
      </c>
      <c r="D1155" s="68" t="s">
        <v>172</v>
      </c>
      <c r="E1155" s="69" t="s">
        <v>182</v>
      </c>
      <c r="F1155" s="63">
        <v>3</v>
      </c>
      <c r="G1155" s="75" t="s">
        <v>181</v>
      </c>
      <c r="H1155" s="17" t="s">
        <v>3532</v>
      </c>
      <c r="I1155" s="23">
        <v>243293</v>
      </c>
      <c r="J1155" s="23">
        <v>2687291</v>
      </c>
      <c r="K1155" s="17">
        <v>120.93392900000001</v>
      </c>
      <c r="L1155" s="17">
        <v>24.291345</v>
      </c>
      <c r="N1155" t="str">
        <f>ROUND(表格3[[#This Row],[TWD97_X
]],0)&amp;ROUND(表格3[[#This Row],[TWD97_Y
]],0)</f>
        <v>2432932687291</v>
      </c>
    </row>
    <row r="1156" spans="1:14" ht="16.2" customHeight="1">
      <c r="A1156" s="17" t="s">
        <v>2090</v>
      </c>
      <c r="B1156" s="18"/>
      <c r="C1156" s="61" t="s">
        <v>21</v>
      </c>
      <c r="D1156" s="68" t="s">
        <v>172</v>
      </c>
      <c r="E1156" s="69" t="s">
        <v>182</v>
      </c>
      <c r="F1156" s="63">
        <v>4</v>
      </c>
      <c r="G1156" s="75" t="s">
        <v>181</v>
      </c>
      <c r="H1156" s="17" t="s">
        <v>3533</v>
      </c>
      <c r="I1156" s="23">
        <v>243487</v>
      </c>
      <c r="J1156" s="23">
        <v>2687150</v>
      </c>
      <c r="K1156" s="17">
        <v>120.93584</v>
      </c>
      <c r="L1156" s="17">
        <v>24.290073</v>
      </c>
      <c r="N1156" t="str">
        <f>ROUND(表格3[[#This Row],[TWD97_X
]],0)&amp;ROUND(表格3[[#This Row],[TWD97_Y
]],0)</f>
        <v>2434872687150</v>
      </c>
    </row>
    <row r="1157" spans="1:14" ht="16.2" customHeight="1">
      <c r="A1157" s="17" t="s">
        <v>2090</v>
      </c>
      <c r="B1157" s="18"/>
      <c r="C1157" s="61" t="s">
        <v>21</v>
      </c>
      <c r="D1157" s="68" t="s">
        <v>172</v>
      </c>
      <c r="E1157" s="69" t="s">
        <v>182</v>
      </c>
      <c r="F1157" s="63">
        <v>5</v>
      </c>
      <c r="G1157" s="75" t="s">
        <v>181</v>
      </c>
      <c r="H1157" s="17" t="s">
        <v>3534</v>
      </c>
      <c r="I1157" s="23">
        <v>243661</v>
      </c>
      <c r="J1157" s="23">
        <v>2686976</v>
      </c>
      <c r="K1157" s="17">
        <v>120.937555</v>
      </c>
      <c r="L1157" s="17">
        <v>24.288502999999999</v>
      </c>
      <c r="N1157" t="str">
        <f>ROUND(表格3[[#This Row],[TWD97_X
]],0)&amp;ROUND(表格3[[#This Row],[TWD97_Y
]],0)</f>
        <v>2436612686976</v>
      </c>
    </row>
    <row r="1158" spans="1:14" ht="16.2" customHeight="1">
      <c r="A1158" s="17" t="s">
        <v>2090</v>
      </c>
      <c r="B1158" s="18"/>
      <c r="C1158" s="61" t="s">
        <v>21</v>
      </c>
      <c r="D1158" s="68" t="s">
        <v>172</v>
      </c>
      <c r="E1158" s="69" t="s">
        <v>182</v>
      </c>
      <c r="F1158" s="63">
        <v>6</v>
      </c>
      <c r="G1158" s="75" t="s">
        <v>181</v>
      </c>
      <c r="H1158" s="17" t="s">
        <v>3535</v>
      </c>
      <c r="I1158" s="23">
        <v>243892</v>
      </c>
      <c r="J1158" s="23">
        <v>2686889</v>
      </c>
      <c r="K1158" s="17">
        <v>120.939831</v>
      </c>
      <c r="L1158" s="17">
        <v>24.287718000000002</v>
      </c>
      <c r="N1158" t="str">
        <f>ROUND(表格3[[#This Row],[TWD97_X
]],0)&amp;ROUND(表格3[[#This Row],[TWD97_Y
]],0)</f>
        <v>2438922686889</v>
      </c>
    </row>
    <row r="1159" spans="1:14" ht="16.2" customHeight="1">
      <c r="A1159" s="17" t="s">
        <v>2090</v>
      </c>
      <c r="B1159" s="18"/>
      <c r="C1159" s="61" t="s">
        <v>21</v>
      </c>
      <c r="D1159" s="68" t="s">
        <v>172</v>
      </c>
      <c r="E1159" s="69" t="s">
        <v>185</v>
      </c>
      <c r="F1159" s="63">
        <v>1</v>
      </c>
      <c r="G1159" s="75" t="s">
        <v>184</v>
      </c>
      <c r="H1159" s="17" t="s">
        <v>3536</v>
      </c>
      <c r="I1159" s="23">
        <v>241150</v>
      </c>
      <c r="J1159" s="23">
        <v>2687520</v>
      </c>
      <c r="K1159" s="17">
        <v>120.91281600000001</v>
      </c>
      <c r="L1159" s="17">
        <v>24.293402</v>
      </c>
      <c r="N1159" t="str">
        <f>ROUND(表格3[[#This Row],[TWD97_X
]],0)&amp;ROUND(表格3[[#This Row],[TWD97_Y
]],0)</f>
        <v>2411502687520</v>
      </c>
    </row>
    <row r="1160" spans="1:14" ht="16.2" customHeight="1">
      <c r="A1160" s="17" t="s">
        <v>2090</v>
      </c>
      <c r="B1160" s="18"/>
      <c r="C1160" s="61" t="s">
        <v>21</v>
      </c>
      <c r="D1160" s="68" t="s">
        <v>172</v>
      </c>
      <c r="E1160" s="69" t="s">
        <v>185</v>
      </c>
      <c r="F1160" s="63">
        <v>2</v>
      </c>
      <c r="G1160" s="75" t="s">
        <v>184</v>
      </c>
      <c r="H1160" s="17" t="s">
        <v>3537</v>
      </c>
      <c r="I1160" s="23">
        <v>241358</v>
      </c>
      <c r="J1160" s="23">
        <v>2687640</v>
      </c>
      <c r="K1160" s="17">
        <v>120.91486399999999</v>
      </c>
      <c r="L1160" s="17">
        <v>24.294487</v>
      </c>
      <c r="N1160" t="str">
        <f>ROUND(表格3[[#This Row],[TWD97_X
]],0)&amp;ROUND(表格3[[#This Row],[TWD97_Y
]],0)</f>
        <v>2413582687640</v>
      </c>
    </row>
    <row r="1161" spans="1:14" ht="16.2" customHeight="1">
      <c r="A1161" s="17" t="s">
        <v>2090</v>
      </c>
      <c r="B1161" s="18"/>
      <c r="C1161" s="61" t="s">
        <v>21</v>
      </c>
      <c r="D1161" s="68" t="s">
        <v>172</v>
      </c>
      <c r="E1161" s="69" t="s">
        <v>185</v>
      </c>
      <c r="F1161" s="63">
        <v>3</v>
      </c>
      <c r="G1161" s="75" t="s">
        <v>184</v>
      </c>
      <c r="H1161" s="17" t="s">
        <v>3538</v>
      </c>
      <c r="I1161" s="23">
        <v>241550</v>
      </c>
      <c r="J1161" s="23">
        <v>2687800</v>
      </c>
      <c r="K1161" s="17">
        <v>120.91675499999999</v>
      </c>
      <c r="L1161" s="17">
        <v>24.295933000000002</v>
      </c>
      <c r="N1161" t="str">
        <f>ROUND(表格3[[#This Row],[TWD97_X
]],0)&amp;ROUND(表格3[[#This Row],[TWD97_Y
]],0)</f>
        <v>2415502687800</v>
      </c>
    </row>
    <row r="1162" spans="1:14" ht="16.2" customHeight="1">
      <c r="A1162" s="17" t="s">
        <v>2090</v>
      </c>
      <c r="B1162" s="18"/>
      <c r="C1162" s="61" t="s">
        <v>21</v>
      </c>
      <c r="D1162" s="68" t="s">
        <v>172</v>
      </c>
      <c r="E1162" s="69" t="s">
        <v>185</v>
      </c>
      <c r="F1162" s="63">
        <v>4</v>
      </c>
      <c r="G1162" s="75" t="s">
        <v>184</v>
      </c>
      <c r="H1162" s="17" t="s">
        <v>3539</v>
      </c>
      <c r="I1162" s="23">
        <v>241767</v>
      </c>
      <c r="J1162" s="23">
        <v>2687926</v>
      </c>
      <c r="K1162" s="17">
        <v>120.918892</v>
      </c>
      <c r="L1162" s="17">
        <v>24.297072</v>
      </c>
      <c r="N1162" t="str">
        <f>ROUND(表格3[[#This Row],[TWD97_X
]],0)&amp;ROUND(表格3[[#This Row],[TWD97_Y
]],0)</f>
        <v>2417672687926</v>
      </c>
    </row>
    <row r="1163" spans="1:14" ht="16.2" customHeight="1">
      <c r="A1163" s="17" t="s">
        <v>2090</v>
      </c>
      <c r="B1163" s="18"/>
      <c r="C1163" s="61" t="s">
        <v>21</v>
      </c>
      <c r="D1163" s="68" t="s">
        <v>172</v>
      </c>
      <c r="E1163" s="69" t="s">
        <v>185</v>
      </c>
      <c r="F1163" s="63">
        <v>5</v>
      </c>
      <c r="G1163" s="75" t="s">
        <v>184</v>
      </c>
      <c r="H1163" s="17" t="s">
        <v>3540</v>
      </c>
      <c r="I1163" s="23">
        <v>242000</v>
      </c>
      <c r="J1163" s="23">
        <v>2687950</v>
      </c>
      <c r="K1163" s="17">
        <v>120.921187</v>
      </c>
      <c r="L1163" s="17">
        <v>24.29729</v>
      </c>
      <c r="N1163" t="str">
        <f>ROUND(表格3[[#This Row],[TWD97_X
]],0)&amp;ROUND(表格3[[#This Row],[TWD97_Y
]],0)</f>
        <v>2420002687950</v>
      </c>
    </row>
    <row r="1164" spans="1:14" ht="16.2" customHeight="1">
      <c r="A1164" s="17" t="s">
        <v>2090</v>
      </c>
      <c r="B1164" s="18"/>
      <c r="C1164" s="61" t="s">
        <v>21</v>
      </c>
      <c r="D1164" s="68" t="s">
        <v>172</v>
      </c>
      <c r="E1164" s="69" t="s">
        <v>185</v>
      </c>
      <c r="F1164" s="63">
        <v>6</v>
      </c>
      <c r="G1164" s="75" t="s">
        <v>184</v>
      </c>
      <c r="H1164" s="17" t="s">
        <v>3541</v>
      </c>
      <c r="I1164" s="23">
        <v>242233</v>
      </c>
      <c r="J1164" s="23">
        <v>2687875</v>
      </c>
      <c r="K1164" s="17">
        <v>120.923483</v>
      </c>
      <c r="L1164" s="17">
        <v>24.296614000000002</v>
      </c>
      <c r="N1164" t="str">
        <f>ROUND(表格3[[#This Row],[TWD97_X
]],0)&amp;ROUND(表格3[[#This Row],[TWD97_Y
]],0)</f>
        <v>2422332687875</v>
      </c>
    </row>
    <row r="1165" spans="1:14" ht="16.2" customHeight="1">
      <c r="A1165" s="17" t="s">
        <v>2090</v>
      </c>
      <c r="B1165" s="18"/>
      <c r="C1165" s="61" t="s">
        <v>21</v>
      </c>
      <c r="D1165" s="68" t="s">
        <v>172</v>
      </c>
      <c r="E1165" s="69" t="s">
        <v>187</v>
      </c>
      <c r="F1165" s="63">
        <v>1</v>
      </c>
      <c r="G1165" s="75" t="s">
        <v>186</v>
      </c>
      <c r="H1165" s="17" t="s">
        <v>3542</v>
      </c>
      <c r="I1165" s="23">
        <v>241045</v>
      </c>
      <c r="J1165" s="23">
        <v>2685746</v>
      </c>
      <c r="K1165" s="17">
        <v>120.911793</v>
      </c>
      <c r="L1165" s="17">
        <v>24.277384000000001</v>
      </c>
      <c r="N1165" t="str">
        <f>ROUND(表格3[[#This Row],[TWD97_X
]],0)&amp;ROUND(表格3[[#This Row],[TWD97_Y
]],0)</f>
        <v>2410452685746</v>
      </c>
    </row>
    <row r="1166" spans="1:14" ht="16.2" customHeight="1">
      <c r="A1166" s="17" t="s">
        <v>2090</v>
      </c>
      <c r="B1166" s="18"/>
      <c r="C1166" s="61" t="s">
        <v>21</v>
      </c>
      <c r="D1166" s="68" t="s">
        <v>172</v>
      </c>
      <c r="E1166" s="69" t="s">
        <v>187</v>
      </c>
      <c r="F1166" s="63">
        <v>2</v>
      </c>
      <c r="G1166" s="75" t="s">
        <v>186</v>
      </c>
      <c r="H1166" s="17" t="s">
        <v>3543</v>
      </c>
      <c r="I1166" s="23">
        <v>241266</v>
      </c>
      <c r="J1166" s="23">
        <v>2685624</v>
      </c>
      <c r="K1166" s="17">
        <v>120.91397000000001</v>
      </c>
      <c r="L1166" s="17">
        <v>24.276284</v>
      </c>
      <c r="N1166" t="str">
        <f>ROUND(表格3[[#This Row],[TWD97_X
]],0)&amp;ROUND(表格3[[#This Row],[TWD97_Y
]],0)</f>
        <v>2412662685624</v>
      </c>
    </row>
    <row r="1167" spans="1:14" ht="16.2" customHeight="1">
      <c r="A1167" s="17" t="s">
        <v>2090</v>
      </c>
      <c r="B1167" s="18"/>
      <c r="C1167" s="61" t="s">
        <v>21</v>
      </c>
      <c r="D1167" s="68" t="s">
        <v>172</v>
      </c>
      <c r="E1167" s="69" t="s">
        <v>187</v>
      </c>
      <c r="F1167" s="63">
        <v>3</v>
      </c>
      <c r="G1167" s="75" t="s">
        <v>186</v>
      </c>
      <c r="H1167" s="17" t="s">
        <v>3544</v>
      </c>
      <c r="I1167" s="23">
        <v>241462</v>
      </c>
      <c r="J1167" s="23">
        <v>2685454</v>
      </c>
      <c r="K1167" s="17">
        <v>120.915902</v>
      </c>
      <c r="L1167" s="17">
        <v>24.274750000000001</v>
      </c>
      <c r="N1167" t="str">
        <f>ROUND(表格3[[#This Row],[TWD97_X
]],0)&amp;ROUND(表格3[[#This Row],[TWD97_Y
]],0)</f>
        <v>2414622685454</v>
      </c>
    </row>
    <row r="1168" spans="1:14" ht="16.2" customHeight="1">
      <c r="A1168" s="17" t="s">
        <v>2090</v>
      </c>
      <c r="B1168" s="18"/>
      <c r="C1168" s="61" t="s">
        <v>21</v>
      </c>
      <c r="D1168" s="68" t="s">
        <v>172</v>
      </c>
      <c r="E1168" s="69" t="s">
        <v>187</v>
      </c>
      <c r="F1168" s="63">
        <v>4</v>
      </c>
      <c r="G1168" s="75" t="s">
        <v>186</v>
      </c>
      <c r="H1168" s="17" t="s">
        <v>3545</v>
      </c>
      <c r="I1168" s="23">
        <v>241663</v>
      </c>
      <c r="J1168" s="23">
        <v>2685283</v>
      </c>
      <c r="K1168" s="17">
        <v>120.917883</v>
      </c>
      <c r="L1168" s="17">
        <v>24.273206999999999</v>
      </c>
      <c r="N1168" t="str">
        <f>ROUND(表格3[[#This Row],[TWD97_X
]],0)&amp;ROUND(表格3[[#This Row],[TWD97_Y
]],0)</f>
        <v>2416632685283</v>
      </c>
    </row>
    <row r="1169" spans="1:14" ht="16.2" customHeight="1">
      <c r="A1169" s="17" t="s">
        <v>2090</v>
      </c>
      <c r="B1169" s="18"/>
      <c r="C1169" s="61" t="s">
        <v>21</v>
      </c>
      <c r="D1169" s="68" t="s">
        <v>172</v>
      </c>
      <c r="E1169" s="69" t="s">
        <v>187</v>
      </c>
      <c r="F1169" s="63">
        <v>5</v>
      </c>
      <c r="G1169" s="75" t="s">
        <v>186</v>
      </c>
      <c r="H1169" s="17" t="s">
        <v>3546</v>
      </c>
      <c r="I1169" s="23">
        <v>241924</v>
      </c>
      <c r="J1169" s="23">
        <v>2685325</v>
      </c>
      <c r="K1169" s="17">
        <v>120.92045299999999</v>
      </c>
      <c r="L1169" s="17">
        <v>24.273586999999999</v>
      </c>
      <c r="N1169" t="str">
        <f>ROUND(表格3[[#This Row],[TWD97_X
]],0)&amp;ROUND(表格3[[#This Row],[TWD97_Y
]],0)</f>
        <v>2419242685325</v>
      </c>
    </row>
    <row r="1170" spans="1:14" ht="16.2" customHeight="1">
      <c r="A1170" s="17" t="s">
        <v>2090</v>
      </c>
      <c r="B1170" s="18"/>
      <c r="C1170" s="61" t="s">
        <v>21</v>
      </c>
      <c r="D1170" s="68" t="s">
        <v>172</v>
      </c>
      <c r="E1170" s="69" t="s">
        <v>187</v>
      </c>
      <c r="F1170" s="63">
        <v>6</v>
      </c>
      <c r="G1170" s="75" t="s">
        <v>186</v>
      </c>
      <c r="H1170" s="17" t="s">
        <v>3547</v>
      </c>
      <c r="I1170" s="23">
        <v>242007</v>
      </c>
      <c r="J1170" s="23">
        <v>2685082</v>
      </c>
      <c r="K1170" s="17">
        <v>120.921272</v>
      </c>
      <c r="L1170" s="17">
        <v>24.271394000000001</v>
      </c>
      <c r="N1170" t="str">
        <f>ROUND(表格3[[#This Row],[TWD97_X
]],0)&amp;ROUND(表格3[[#This Row],[TWD97_Y
]],0)</f>
        <v>2420072685082</v>
      </c>
    </row>
    <row r="1171" spans="1:14" ht="16.2" customHeight="1">
      <c r="A1171" s="17" t="s">
        <v>2090</v>
      </c>
      <c r="B1171" s="18"/>
      <c r="C1171" s="61" t="s">
        <v>21</v>
      </c>
      <c r="D1171" s="68" t="s">
        <v>172</v>
      </c>
      <c r="E1171" s="69" t="s">
        <v>190</v>
      </c>
      <c r="F1171" s="63">
        <v>1</v>
      </c>
      <c r="G1171" s="75" t="s">
        <v>189</v>
      </c>
      <c r="H1171" s="17" t="s">
        <v>3548</v>
      </c>
      <c r="I1171" s="23">
        <v>245293</v>
      </c>
      <c r="J1171" s="23">
        <v>2687347</v>
      </c>
      <c r="K1171" s="17">
        <v>120.953631</v>
      </c>
      <c r="L1171" s="17">
        <v>24.291858000000001</v>
      </c>
      <c r="N1171" t="str">
        <f>ROUND(表格3[[#This Row],[TWD97_X
]],0)&amp;ROUND(表格3[[#This Row],[TWD97_Y
]],0)</f>
        <v>2452932687347</v>
      </c>
    </row>
    <row r="1172" spans="1:14" ht="16.2" customHeight="1">
      <c r="A1172" s="17" t="s">
        <v>2090</v>
      </c>
      <c r="B1172" s="18"/>
      <c r="C1172" s="61" t="s">
        <v>21</v>
      </c>
      <c r="D1172" s="68" t="s">
        <v>172</v>
      </c>
      <c r="E1172" s="69" t="s">
        <v>190</v>
      </c>
      <c r="F1172" s="63">
        <v>2</v>
      </c>
      <c r="G1172" s="75" t="s">
        <v>189</v>
      </c>
      <c r="H1172" s="17" t="s">
        <v>3549</v>
      </c>
      <c r="I1172" s="23">
        <v>245015</v>
      </c>
      <c r="J1172" s="23">
        <v>2687257</v>
      </c>
      <c r="K1172" s="17">
        <v>120.950892</v>
      </c>
      <c r="L1172" s="17">
        <v>24.291045</v>
      </c>
      <c r="N1172" t="str">
        <f>ROUND(表格3[[#This Row],[TWD97_X
]],0)&amp;ROUND(表格3[[#This Row],[TWD97_Y
]],0)</f>
        <v>2450152687257</v>
      </c>
    </row>
    <row r="1173" spans="1:14" ht="16.2" customHeight="1">
      <c r="A1173" s="17" t="s">
        <v>2090</v>
      </c>
      <c r="B1173" s="18"/>
      <c r="C1173" s="61" t="s">
        <v>21</v>
      </c>
      <c r="D1173" s="68" t="s">
        <v>172</v>
      </c>
      <c r="E1173" s="69" t="s">
        <v>190</v>
      </c>
      <c r="F1173" s="63">
        <v>3</v>
      </c>
      <c r="G1173" s="75" t="s">
        <v>189</v>
      </c>
      <c r="H1173" s="17" t="s">
        <v>3550</v>
      </c>
      <c r="I1173" s="23">
        <v>244770</v>
      </c>
      <c r="J1173" s="23">
        <v>2687163</v>
      </c>
      <c r="K1173" s="17">
        <v>120.94847900000001</v>
      </c>
      <c r="L1173" s="17">
        <v>24.290195000000001</v>
      </c>
      <c r="N1173" t="str">
        <f>ROUND(表格3[[#This Row],[TWD97_X
]],0)&amp;ROUND(表格3[[#This Row],[TWD97_Y
]],0)</f>
        <v>2447702687163</v>
      </c>
    </row>
    <row r="1174" spans="1:14" ht="16.2" customHeight="1">
      <c r="A1174" s="17" t="s">
        <v>2090</v>
      </c>
      <c r="B1174" s="18"/>
      <c r="C1174" s="61" t="s">
        <v>21</v>
      </c>
      <c r="D1174" s="68" t="s">
        <v>172</v>
      </c>
      <c r="E1174" s="69" t="s">
        <v>190</v>
      </c>
      <c r="F1174" s="63">
        <v>4</v>
      </c>
      <c r="G1174" s="75" t="s">
        <v>189</v>
      </c>
      <c r="H1174" s="17" t="s">
        <v>3551</v>
      </c>
      <c r="I1174" s="23">
        <v>245098</v>
      </c>
      <c r="J1174" s="23">
        <v>2686834</v>
      </c>
      <c r="K1174" s="17">
        <v>120.951711</v>
      </c>
      <c r="L1174" s="17">
        <v>24.287226</v>
      </c>
      <c r="N1174" t="str">
        <f>ROUND(表格3[[#This Row],[TWD97_X
]],0)&amp;ROUND(表格3[[#This Row],[TWD97_Y
]],0)</f>
        <v>2450982686834</v>
      </c>
    </row>
    <row r="1175" spans="1:14" ht="16.2" customHeight="1">
      <c r="A1175" s="17" t="s">
        <v>2090</v>
      </c>
      <c r="B1175" s="18"/>
      <c r="C1175" s="61" t="s">
        <v>21</v>
      </c>
      <c r="D1175" s="68" t="s">
        <v>172</v>
      </c>
      <c r="E1175" s="69" t="s">
        <v>190</v>
      </c>
      <c r="F1175" s="63">
        <v>5</v>
      </c>
      <c r="G1175" s="75" t="s">
        <v>189</v>
      </c>
      <c r="H1175" s="17" t="s">
        <v>3552</v>
      </c>
      <c r="I1175" s="23">
        <v>245055</v>
      </c>
      <c r="J1175" s="23">
        <v>2686459</v>
      </c>
      <c r="K1175" s="17">
        <v>120.951289</v>
      </c>
      <c r="L1175" s="17">
        <v>24.283840000000001</v>
      </c>
      <c r="N1175" t="str">
        <f>ROUND(表格3[[#This Row],[TWD97_X
]],0)&amp;ROUND(表格3[[#This Row],[TWD97_Y
]],0)</f>
        <v>2450552686459</v>
      </c>
    </row>
    <row r="1176" spans="1:14" ht="16.2" customHeight="1">
      <c r="A1176" s="17" t="s">
        <v>2090</v>
      </c>
      <c r="B1176" s="18"/>
      <c r="C1176" s="61" t="s">
        <v>21</v>
      </c>
      <c r="D1176" s="68" t="s">
        <v>172</v>
      </c>
      <c r="E1176" s="69" t="s">
        <v>190</v>
      </c>
      <c r="F1176" s="63">
        <v>6</v>
      </c>
      <c r="G1176" s="75" t="s">
        <v>189</v>
      </c>
      <c r="H1176" s="17" t="s">
        <v>3553</v>
      </c>
      <c r="I1176" s="23">
        <v>244536</v>
      </c>
      <c r="J1176" s="23">
        <v>2687127</v>
      </c>
      <c r="K1176" s="17">
        <v>120.946174</v>
      </c>
      <c r="L1176" s="17">
        <v>24.289868999999999</v>
      </c>
      <c r="N1176" t="str">
        <f>ROUND(表格3[[#This Row],[TWD97_X
]],0)&amp;ROUND(表格3[[#This Row],[TWD97_Y
]],0)</f>
        <v>2445362687127</v>
      </c>
    </row>
    <row r="1177" spans="1:14" ht="16.2" customHeight="1">
      <c r="A1177" s="17" t="s">
        <v>2090</v>
      </c>
      <c r="B1177" s="18"/>
      <c r="C1177" s="61" t="s">
        <v>21</v>
      </c>
      <c r="D1177" s="68" t="s">
        <v>172</v>
      </c>
      <c r="E1177" s="69" t="s">
        <v>193</v>
      </c>
      <c r="F1177" s="63">
        <v>1</v>
      </c>
      <c r="G1177" s="75" t="s">
        <v>192</v>
      </c>
      <c r="H1177" s="17" t="s">
        <v>3554</v>
      </c>
      <c r="I1177" s="23">
        <v>245935</v>
      </c>
      <c r="J1177" s="23">
        <v>2688724</v>
      </c>
      <c r="K1177" s="17">
        <v>120.959951</v>
      </c>
      <c r="L1177" s="17">
        <v>24.304293000000001</v>
      </c>
      <c r="N1177" t="str">
        <f>ROUND(表格3[[#This Row],[TWD97_X
]],0)&amp;ROUND(表格3[[#This Row],[TWD97_Y
]],0)</f>
        <v>2459352688724</v>
      </c>
    </row>
    <row r="1178" spans="1:14" ht="16.2" customHeight="1">
      <c r="A1178" s="17" t="s">
        <v>2090</v>
      </c>
      <c r="B1178" s="18"/>
      <c r="C1178" s="61" t="s">
        <v>21</v>
      </c>
      <c r="D1178" s="68" t="s">
        <v>172</v>
      </c>
      <c r="E1178" s="69" t="s">
        <v>193</v>
      </c>
      <c r="F1178" s="63">
        <v>2</v>
      </c>
      <c r="G1178" s="75" t="s">
        <v>192</v>
      </c>
      <c r="H1178" s="17" t="s">
        <v>3555</v>
      </c>
      <c r="I1178" s="23">
        <v>246129</v>
      </c>
      <c r="J1178" s="23">
        <v>2688670</v>
      </c>
      <c r="K1178" s="17">
        <v>120.96186299999999</v>
      </c>
      <c r="L1178" s="17">
        <v>24.303806000000002</v>
      </c>
      <c r="N1178" t="str">
        <f>ROUND(表格3[[#This Row],[TWD97_X
]],0)&amp;ROUND(表格3[[#This Row],[TWD97_Y
]],0)</f>
        <v>2461292688670</v>
      </c>
    </row>
    <row r="1179" spans="1:14" ht="16.2" customHeight="1">
      <c r="A1179" s="17" t="s">
        <v>2090</v>
      </c>
      <c r="B1179" s="18"/>
      <c r="C1179" s="61" t="s">
        <v>21</v>
      </c>
      <c r="D1179" s="68" t="s">
        <v>172</v>
      </c>
      <c r="E1179" s="69" t="s">
        <v>193</v>
      </c>
      <c r="F1179" s="63">
        <v>3</v>
      </c>
      <c r="G1179" s="75" t="s">
        <v>192</v>
      </c>
      <c r="H1179" s="17" t="s">
        <v>3556</v>
      </c>
      <c r="I1179" s="23">
        <v>246330</v>
      </c>
      <c r="J1179" s="23">
        <v>2688574</v>
      </c>
      <c r="K1179" s="17">
        <v>120.963843</v>
      </c>
      <c r="L1179" s="17">
        <v>24.30294</v>
      </c>
      <c r="N1179" t="str">
        <f>ROUND(表格3[[#This Row],[TWD97_X
]],0)&amp;ROUND(表格3[[#This Row],[TWD97_Y
]],0)</f>
        <v>2463302688574</v>
      </c>
    </row>
    <row r="1180" spans="1:14" ht="16.2" customHeight="1">
      <c r="A1180" s="17" t="s">
        <v>2090</v>
      </c>
      <c r="B1180" s="18"/>
      <c r="C1180" s="61" t="s">
        <v>21</v>
      </c>
      <c r="D1180" s="68" t="s">
        <v>172</v>
      </c>
      <c r="E1180" s="69" t="s">
        <v>193</v>
      </c>
      <c r="F1180" s="63">
        <v>4</v>
      </c>
      <c r="G1180" s="75" t="s">
        <v>192</v>
      </c>
      <c r="H1180" s="17" t="s">
        <v>3557</v>
      </c>
      <c r="I1180" s="23">
        <v>246493</v>
      </c>
      <c r="J1180" s="23">
        <v>2688442</v>
      </c>
      <c r="K1180" s="17">
        <v>120.96544900000001</v>
      </c>
      <c r="L1180" s="17">
        <v>24.301748</v>
      </c>
      <c r="N1180" t="str">
        <f>ROUND(表格3[[#This Row],[TWD97_X
]],0)&amp;ROUND(表格3[[#This Row],[TWD97_Y
]],0)</f>
        <v>2464932688442</v>
      </c>
    </row>
    <row r="1181" spans="1:14" ht="16.2" customHeight="1">
      <c r="A1181" s="17" t="s">
        <v>2090</v>
      </c>
      <c r="B1181" s="18"/>
      <c r="C1181" s="61" t="s">
        <v>21</v>
      </c>
      <c r="D1181" s="68" t="s">
        <v>172</v>
      </c>
      <c r="E1181" s="69" t="s">
        <v>193</v>
      </c>
      <c r="F1181" s="63">
        <v>5</v>
      </c>
      <c r="G1181" s="75" t="s">
        <v>192</v>
      </c>
      <c r="H1181" s="17" t="s">
        <v>3558</v>
      </c>
      <c r="I1181" s="23">
        <v>246732</v>
      </c>
      <c r="J1181" s="23">
        <v>2688451</v>
      </c>
      <c r="K1181" s="17">
        <v>120.967804</v>
      </c>
      <c r="L1181" s="17">
        <v>24.301829999999999</v>
      </c>
      <c r="N1181" t="str">
        <f>ROUND(表格3[[#This Row],[TWD97_X
]],0)&amp;ROUND(表格3[[#This Row],[TWD97_Y
]],0)</f>
        <v>2467322688451</v>
      </c>
    </row>
    <row r="1182" spans="1:14" ht="16.2" customHeight="1">
      <c r="A1182" s="17" t="s">
        <v>2090</v>
      </c>
      <c r="B1182" s="18"/>
      <c r="C1182" s="61" t="s">
        <v>21</v>
      </c>
      <c r="D1182" s="68" t="s">
        <v>172</v>
      </c>
      <c r="E1182" s="69" t="s">
        <v>193</v>
      </c>
      <c r="F1182" s="63">
        <v>6</v>
      </c>
      <c r="G1182" s="75" t="s">
        <v>192</v>
      </c>
      <c r="H1182" s="17" t="s">
        <v>3559</v>
      </c>
      <c r="I1182" s="23">
        <v>246893</v>
      </c>
      <c r="J1182" s="23">
        <v>2688272</v>
      </c>
      <c r="K1182" s="17">
        <v>120.96939</v>
      </c>
      <c r="L1182" s="17">
        <v>24.300214</v>
      </c>
      <c r="N1182" t="str">
        <f>ROUND(表格3[[#This Row],[TWD97_X
]],0)&amp;ROUND(表格3[[#This Row],[TWD97_Y
]],0)</f>
        <v>2468932688272</v>
      </c>
    </row>
    <row r="1183" spans="1:14" ht="16.2" customHeight="1">
      <c r="A1183" s="17" t="s">
        <v>2090</v>
      </c>
      <c r="B1183" s="18"/>
      <c r="C1183" s="61" t="s">
        <v>21</v>
      </c>
      <c r="D1183" s="68" t="s">
        <v>172</v>
      </c>
      <c r="E1183" s="69" t="s">
        <v>196</v>
      </c>
      <c r="F1183" s="63">
        <v>1</v>
      </c>
      <c r="G1183" s="75" t="s">
        <v>195</v>
      </c>
      <c r="H1183" s="17" t="s">
        <v>3560</v>
      </c>
      <c r="I1183" s="23">
        <v>243475</v>
      </c>
      <c r="J1183" s="23">
        <v>2691978</v>
      </c>
      <c r="K1183" s="17">
        <v>120.9357</v>
      </c>
      <c r="L1183" s="17">
        <v>24.333666000000001</v>
      </c>
      <c r="N1183" t="str">
        <f>ROUND(表格3[[#This Row],[TWD97_X
]],0)&amp;ROUND(表格3[[#This Row],[TWD97_Y
]],0)</f>
        <v>2434752691978</v>
      </c>
    </row>
    <row r="1184" spans="1:14" ht="16.2" customHeight="1">
      <c r="A1184" s="17" t="s">
        <v>2090</v>
      </c>
      <c r="B1184" s="18"/>
      <c r="C1184" s="61" t="s">
        <v>21</v>
      </c>
      <c r="D1184" s="68" t="s">
        <v>172</v>
      </c>
      <c r="E1184" s="69" t="s">
        <v>196</v>
      </c>
      <c r="F1184" s="63">
        <v>2</v>
      </c>
      <c r="G1184" s="75" t="s">
        <v>195</v>
      </c>
      <c r="H1184" s="17" t="s">
        <v>3561</v>
      </c>
      <c r="I1184" s="23">
        <v>243673</v>
      </c>
      <c r="J1184" s="23">
        <v>2691920</v>
      </c>
      <c r="K1184" s="17">
        <v>120.937652</v>
      </c>
      <c r="L1184" s="17">
        <v>24.333143</v>
      </c>
      <c r="N1184" t="str">
        <f>ROUND(表格3[[#This Row],[TWD97_X
]],0)&amp;ROUND(表格3[[#This Row],[TWD97_Y
]],0)</f>
        <v>2436732691920</v>
      </c>
    </row>
    <row r="1185" spans="1:14" ht="16.2" customHeight="1">
      <c r="A1185" s="17" t="s">
        <v>2090</v>
      </c>
      <c r="B1185" s="18"/>
      <c r="C1185" s="61" t="s">
        <v>21</v>
      </c>
      <c r="D1185" s="68" t="s">
        <v>172</v>
      </c>
      <c r="E1185" s="69" t="s">
        <v>196</v>
      </c>
      <c r="F1185" s="63">
        <v>3</v>
      </c>
      <c r="G1185" s="75" t="s">
        <v>195</v>
      </c>
      <c r="H1185" s="17" t="s">
        <v>3562</v>
      </c>
      <c r="I1185" s="23">
        <v>243875</v>
      </c>
      <c r="J1185" s="23">
        <v>2691886</v>
      </c>
      <c r="K1185" s="17">
        <v>120.93964200000001</v>
      </c>
      <c r="L1185" s="17">
        <v>24.332837000000001</v>
      </c>
      <c r="N1185" t="str">
        <f>ROUND(表格3[[#This Row],[TWD97_X
]],0)&amp;ROUND(表格3[[#This Row],[TWD97_Y
]],0)</f>
        <v>2438752691886</v>
      </c>
    </row>
    <row r="1186" spans="1:14" ht="16.2" customHeight="1">
      <c r="A1186" s="17" t="s">
        <v>2090</v>
      </c>
      <c r="B1186" s="18"/>
      <c r="C1186" s="61" t="s">
        <v>21</v>
      </c>
      <c r="D1186" s="68" t="s">
        <v>172</v>
      </c>
      <c r="E1186" s="69" t="s">
        <v>196</v>
      </c>
      <c r="F1186" s="63">
        <v>4</v>
      </c>
      <c r="G1186" s="75" t="s">
        <v>195</v>
      </c>
      <c r="H1186" s="17" t="s">
        <v>3563</v>
      </c>
      <c r="I1186" s="23">
        <v>244014</v>
      </c>
      <c r="J1186" s="23">
        <v>2691735</v>
      </c>
      <c r="K1186" s="17">
        <v>120.941013</v>
      </c>
      <c r="L1186" s="17">
        <v>24.331474</v>
      </c>
      <c r="N1186" t="str">
        <f>ROUND(表格3[[#This Row],[TWD97_X
]],0)&amp;ROUND(表格3[[#This Row],[TWD97_Y
]],0)</f>
        <v>2440142691735</v>
      </c>
    </row>
    <row r="1187" spans="1:14" ht="16.2" customHeight="1">
      <c r="A1187" s="17" t="s">
        <v>2090</v>
      </c>
      <c r="B1187" s="18"/>
      <c r="C1187" s="61" t="s">
        <v>21</v>
      </c>
      <c r="D1187" s="68" t="s">
        <v>172</v>
      </c>
      <c r="E1187" s="69" t="s">
        <v>196</v>
      </c>
      <c r="F1187" s="63">
        <v>5</v>
      </c>
      <c r="G1187" s="75" t="s">
        <v>195</v>
      </c>
      <c r="H1187" s="17" t="s">
        <v>3564</v>
      </c>
      <c r="I1187" s="23">
        <v>244128</v>
      </c>
      <c r="J1187" s="23">
        <v>2691565</v>
      </c>
      <c r="K1187" s="17">
        <v>120.942137</v>
      </c>
      <c r="L1187" s="17">
        <v>24.329940000000001</v>
      </c>
      <c r="N1187" t="str">
        <f>ROUND(表格3[[#This Row],[TWD97_X
]],0)&amp;ROUND(表格3[[#This Row],[TWD97_Y
]],0)</f>
        <v>2441282691565</v>
      </c>
    </row>
    <row r="1188" spans="1:14" ht="16.2" customHeight="1">
      <c r="A1188" s="17" t="s">
        <v>2090</v>
      </c>
      <c r="B1188" s="18"/>
      <c r="C1188" s="61" t="s">
        <v>21</v>
      </c>
      <c r="D1188" s="68" t="s">
        <v>172</v>
      </c>
      <c r="E1188" s="69" t="s">
        <v>196</v>
      </c>
      <c r="F1188" s="63">
        <v>6</v>
      </c>
      <c r="G1188" s="75" t="s">
        <v>195</v>
      </c>
      <c r="H1188" s="17" t="s">
        <v>3565</v>
      </c>
      <c r="I1188" s="23">
        <v>244241</v>
      </c>
      <c r="J1188" s="23">
        <v>2691396</v>
      </c>
      <c r="K1188" s="17">
        <v>120.943251</v>
      </c>
      <c r="L1188" s="17">
        <v>24.328413999999999</v>
      </c>
      <c r="N1188" t="str">
        <f>ROUND(表格3[[#This Row],[TWD97_X
]],0)&amp;ROUND(表格3[[#This Row],[TWD97_Y
]],0)</f>
        <v>2442412691396</v>
      </c>
    </row>
    <row r="1189" spans="1:14" ht="16.2" customHeight="1">
      <c r="A1189" s="17" t="s">
        <v>2090</v>
      </c>
      <c r="B1189" s="18"/>
      <c r="C1189" s="61" t="s">
        <v>21</v>
      </c>
      <c r="D1189" s="68" t="s">
        <v>172</v>
      </c>
      <c r="E1189" s="69" t="s">
        <v>199</v>
      </c>
      <c r="F1189" s="63">
        <v>1</v>
      </c>
      <c r="G1189" s="74" t="s">
        <v>198</v>
      </c>
      <c r="H1189" s="17" t="s">
        <v>3566</v>
      </c>
      <c r="I1189" s="23">
        <v>248006</v>
      </c>
      <c r="J1189" s="23">
        <v>2694258</v>
      </c>
      <c r="K1189" s="17">
        <v>120.98034699999999</v>
      </c>
      <c r="L1189" s="17">
        <v>24.354265000000002</v>
      </c>
      <c r="N1189" t="str">
        <f>ROUND(表格3[[#This Row],[TWD97_X
]],0)&amp;ROUND(表格3[[#This Row],[TWD97_Y
]],0)</f>
        <v>2480062694258</v>
      </c>
    </row>
    <row r="1190" spans="1:14" ht="16.2" customHeight="1">
      <c r="A1190" s="17" t="s">
        <v>2090</v>
      </c>
      <c r="B1190" s="18"/>
      <c r="C1190" s="61" t="s">
        <v>21</v>
      </c>
      <c r="D1190" s="68" t="s">
        <v>172</v>
      </c>
      <c r="E1190" s="69" t="s">
        <v>199</v>
      </c>
      <c r="F1190" s="63">
        <v>2</v>
      </c>
      <c r="G1190" s="74" t="s">
        <v>198</v>
      </c>
      <c r="H1190" s="17" t="s">
        <v>3567</v>
      </c>
      <c r="I1190" s="23">
        <v>248039</v>
      </c>
      <c r="J1190" s="23">
        <v>2694457</v>
      </c>
      <c r="K1190" s="17">
        <v>120.980672</v>
      </c>
      <c r="L1190" s="17">
        <v>24.356062000000001</v>
      </c>
      <c r="N1190" t="str">
        <f>ROUND(表格3[[#This Row],[TWD97_X
]],0)&amp;ROUND(表格3[[#This Row],[TWD97_Y
]],0)</f>
        <v>2480392694457</v>
      </c>
    </row>
    <row r="1191" spans="1:14" ht="16.2" customHeight="1">
      <c r="A1191" s="17" t="s">
        <v>2090</v>
      </c>
      <c r="B1191" s="18"/>
      <c r="C1191" s="61" t="s">
        <v>21</v>
      </c>
      <c r="D1191" s="68" t="s">
        <v>172</v>
      </c>
      <c r="E1191" s="69" t="s">
        <v>199</v>
      </c>
      <c r="F1191" s="63">
        <v>3</v>
      </c>
      <c r="G1191" s="74" t="s">
        <v>198</v>
      </c>
      <c r="H1191" s="17" t="s">
        <v>3568</v>
      </c>
      <c r="I1191" s="23">
        <v>248248</v>
      </c>
      <c r="J1191" s="23">
        <v>2694270</v>
      </c>
      <c r="K1191" s="17">
        <v>120.982732</v>
      </c>
      <c r="L1191" s="17">
        <v>24.354374</v>
      </c>
      <c r="N1191" t="str">
        <f>ROUND(表格3[[#This Row],[TWD97_X
]],0)&amp;ROUND(表格3[[#This Row],[TWD97_Y
]],0)</f>
        <v>2482482694270</v>
      </c>
    </row>
    <row r="1192" spans="1:14" ht="16.2" customHeight="1">
      <c r="A1192" s="17" t="s">
        <v>2090</v>
      </c>
      <c r="B1192" s="18"/>
      <c r="C1192" s="61" t="s">
        <v>21</v>
      </c>
      <c r="D1192" s="68" t="s">
        <v>172</v>
      </c>
      <c r="E1192" s="69" t="s">
        <v>199</v>
      </c>
      <c r="F1192" s="63">
        <v>4</v>
      </c>
      <c r="G1192" s="74" t="s">
        <v>198</v>
      </c>
      <c r="H1192" s="17" t="s">
        <v>3569</v>
      </c>
      <c r="I1192" s="23">
        <v>248287</v>
      </c>
      <c r="J1192" s="23">
        <v>2694477</v>
      </c>
      <c r="K1192" s="17">
        <v>120.983116</v>
      </c>
      <c r="L1192" s="17">
        <v>24.356242999999999</v>
      </c>
      <c r="N1192" t="str">
        <f>ROUND(表格3[[#This Row],[TWD97_X
]],0)&amp;ROUND(表格3[[#This Row],[TWD97_Y
]],0)</f>
        <v>2482872694477</v>
      </c>
    </row>
    <row r="1193" spans="1:14" ht="16.2" customHeight="1">
      <c r="A1193" s="17" t="s">
        <v>2090</v>
      </c>
      <c r="B1193" s="18"/>
      <c r="C1193" s="61" t="s">
        <v>21</v>
      </c>
      <c r="D1193" s="68" t="s">
        <v>172</v>
      </c>
      <c r="E1193" s="69" t="s">
        <v>199</v>
      </c>
      <c r="F1193" s="63">
        <v>5</v>
      </c>
      <c r="G1193" s="74" t="s">
        <v>198</v>
      </c>
      <c r="H1193" s="17" t="s">
        <v>3570</v>
      </c>
      <c r="I1193" s="23">
        <v>248470</v>
      </c>
      <c r="J1193" s="23">
        <v>2694597</v>
      </c>
      <c r="K1193" s="17">
        <v>120.98492</v>
      </c>
      <c r="L1193" s="17">
        <v>24.357326</v>
      </c>
      <c r="N1193" t="str">
        <f>ROUND(表格3[[#This Row],[TWD97_X
]],0)&amp;ROUND(表格3[[#This Row],[TWD97_Y
]],0)</f>
        <v>2484702694597</v>
      </c>
    </row>
    <row r="1194" spans="1:14" ht="16.2" customHeight="1">
      <c r="A1194" s="17" t="s">
        <v>2090</v>
      </c>
      <c r="B1194" s="18"/>
      <c r="C1194" s="61" t="s">
        <v>21</v>
      </c>
      <c r="D1194" s="68" t="s">
        <v>172</v>
      </c>
      <c r="E1194" s="69" t="s">
        <v>199</v>
      </c>
      <c r="F1194" s="63">
        <v>6</v>
      </c>
      <c r="G1194" s="74" t="s">
        <v>198</v>
      </c>
      <c r="H1194" s="17" t="s">
        <v>3571</v>
      </c>
      <c r="I1194" s="23">
        <v>248622</v>
      </c>
      <c r="J1194" s="23">
        <v>2694750</v>
      </c>
      <c r="K1194" s="17">
        <v>120.986418</v>
      </c>
      <c r="L1194" s="17">
        <v>24.358708</v>
      </c>
      <c r="N1194" t="str">
        <f>ROUND(表格3[[#This Row],[TWD97_X
]],0)&amp;ROUND(表格3[[#This Row],[TWD97_Y
]],0)</f>
        <v>2486222694750</v>
      </c>
    </row>
    <row r="1195" spans="1:14" ht="16.2" customHeight="1">
      <c r="A1195" s="17" t="s">
        <v>2090</v>
      </c>
      <c r="B1195" s="18"/>
      <c r="C1195" s="61" t="s">
        <v>21</v>
      </c>
      <c r="D1195" s="68" t="s">
        <v>172</v>
      </c>
      <c r="E1195" s="69" t="s">
        <v>203</v>
      </c>
      <c r="F1195" s="63">
        <v>1</v>
      </c>
      <c r="G1195" s="74" t="s">
        <v>202</v>
      </c>
      <c r="H1195" s="17" t="s">
        <v>3572</v>
      </c>
      <c r="I1195" s="23">
        <v>248393</v>
      </c>
      <c r="J1195" s="23">
        <v>2694849</v>
      </c>
      <c r="K1195" s="17">
        <v>120.984161</v>
      </c>
      <c r="L1195" s="17">
        <v>24.359601999999999</v>
      </c>
      <c r="N1195" t="str">
        <f>ROUND(表格3[[#This Row],[TWD97_X
]],0)&amp;ROUND(表格3[[#This Row],[TWD97_Y
]],0)</f>
        <v>2483932694849</v>
      </c>
    </row>
    <row r="1196" spans="1:14" ht="16.2" customHeight="1">
      <c r="A1196" s="17" t="s">
        <v>2090</v>
      </c>
      <c r="B1196" s="18"/>
      <c r="C1196" s="61" t="s">
        <v>21</v>
      </c>
      <c r="D1196" s="68" t="s">
        <v>172</v>
      </c>
      <c r="E1196" s="69" t="s">
        <v>203</v>
      </c>
      <c r="F1196" s="63">
        <v>2</v>
      </c>
      <c r="G1196" s="74" t="s">
        <v>202</v>
      </c>
      <c r="H1196" s="17" t="s">
        <v>3573</v>
      </c>
      <c r="I1196" s="23">
        <v>248496</v>
      </c>
      <c r="J1196" s="23">
        <v>2695021</v>
      </c>
      <c r="K1196" s="17">
        <v>120.985176</v>
      </c>
      <c r="L1196" s="17">
        <v>24.361155</v>
      </c>
      <c r="N1196" t="str">
        <f>ROUND(表格3[[#This Row],[TWD97_X
]],0)&amp;ROUND(表格3[[#This Row],[TWD97_Y
]],0)</f>
        <v>2484962695021</v>
      </c>
    </row>
    <row r="1197" spans="1:14" ht="16.2" customHeight="1">
      <c r="A1197" s="17" t="s">
        <v>2090</v>
      </c>
      <c r="B1197" s="18"/>
      <c r="C1197" s="61" t="s">
        <v>21</v>
      </c>
      <c r="D1197" s="68" t="s">
        <v>172</v>
      </c>
      <c r="E1197" s="69" t="s">
        <v>203</v>
      </c>
      <c r="F1197" s="63">
        <v>3</v>
      </c>
      <c r="G1197" s="74" t="s">
        <v>202</v>
      </c>
      <c r="H1197" s="17" t="s">
        <v>3574</v>
      </c>
      <c r="I1197" s="23">
        <v>248702</v>
      </c>
      <c r="J1197" s="23">
        <v>2695092</v>
      </c>
      <c r="K1197" s="17">
        <v>120.987206</v>
      </c>
      <c r="L1197" s="17">
        <v>24.361795999999998</v>
      </c>
      <c r="N1197" t="str">
        <f>ROUND(表格3[[#This Row],[TWD97_X
]],0)&amp;ROUND(表格3[[#This Row],[TWD97_Y
]],0)</f>
        <v>2487022695092</v>
      </c>
    </row>
    <row r="1198" spans="1:14" ht="16.2" customHeight="1">
      <c r="A1198" s="17" t="s">
        <v>2090</v>
      </c>
      <c r="B1198" s="18"/>
      <c r="C1198" s="61" t="s">
        <v>21</v>
      </c>
      <c r="D1198" s="68" t="s">
        <v>172</v>
      </c>
      <c r="E1198" s="69" t="s">
        <v>203</v>
      </c>
      <c r="F1198" s="63">
        <v>4</v>
      </c>
      <c r="G1198" s="74" t="s">
        <v>202</v>
      </c>
      <c r="H1198" s="17" t="s">
        <v>3575</v>
      </c>
      <c r="I1198" s="23">
        <v>248831</v>
      </c>
      <c r="J1198" s="23">
        <v>2695287</v>
      </c>
      <c r="K1198" s="17">
        <v>120.988478</v>
      </c>
      <c r="L1198" s="17">
        <v>24.363557</v>
      </c>
      <c r="N1198" t="str">
        <f>ROUND(表格3[[#This Row],[TWD97_X
]],0)&amp;ROUND(表格3[[#This Row],[TWD97_Y
]],0)</f>
        <v>2488312695287</v>
      </c>
    </row>
    <row r="1199" spans="1:14" ht="16.2" customHeight="1">
      <c r="A1199" s="17" t="s">
        <v>2090</v>
      </c>
      <c r="B1199" s="18"/>
      <c r="C1199" s="61" t="s">
        <v>21</v>
      </c>
      <c r="D1199" s="68" t="s">
        <v>172</v>
      </c>
      <c r="E1199" s="69" t="s">
        <v>203</v>
      </c>
      <c r="F1199" s="63">
        <v>5</v>
      </c>
      <c r="G1199" s="74" t="s">
        <v>202</v>
      </c>
      <c r="H1199" s="17" t="s">
        <v>3576</v>
      </c>
      <c r="I1199" s="23">
        <v>249018</v>
      </c>
      <c r="J1199" s="23">
        <v>2695219</v>
      </c>
      <c r="K1199" s="17">
        <v>120.99032099999999</v>
      </c>
      <c r="L1199" s="17">
        <v>24.362943000000001</v>
      </c>
      <c r="N1199" t="str">
        <f>ROUND(表格3[[#This Row],[TWD97_X
]],0)&amp;ROUND(表格3[[#This Row],[TWD97_Y
]],0)</f>
        <v>2490182695219</v>
      </c>
    </row>
    <row r="1200" spans="1:14" ht="16.2" customHeight="1">
      <c r="A1200" s="17" t="s">
        <v>2090</v>
      </c>
      <c r="B1200" s="18"/>
      <c r="C1200" s="61" t="s">
        <v>21</v>
      </c>
      <c r="D1200" s="68" t="s">
        <v>172</v>
      </c>
      <c r="E1200" s="69" t="s">
        <v>203</v>
      </c>
      <c r="F1200" s="63">
        <v>6</v>
      </c>
      <c r="G1200" s="74" t="s">
        <v>202</v>
      </c>
      <c r="H1200" s="17" t="s">
        <v>3577</v>
      </c>
      <c r="I1200" s="23">
        <v>249188</v>
      </c>
      <c r="J1200" s="23">
        <v>2695100</v>
      </c>
      <c r="K1200" s="17">
        <v>120.991996</v>
      </c>
      <c r="L1200" s="17">
        <v>24.361868000000001</v>
      </c>
      <c r="N1200" t="str">
        <f>ROUND(表格3[[#This Row],[TWD97_X
]],0)&amp;ROUND(表格3[[#This Row],[TWD97_Y
]],0)</f>
        <v>2491882695100</v>
      </c>
    </row>
    <row r="1201" spans="1:14" ht="16.2" customHeight="1">
      <c r="A1201" s="17" t="s">
        <v>2090</v>
      </c>
      <c r="B1201" s="18"/>
      <c r="C1201" s="61" t="s">
        <v>21</v>
      </c>
      <c r="D1201" s="68" t="s">
        <v>172</v>
      </c>
      <c r="E1201" s="69" t="s">
        <v>205</v>
      </c>
      <c r="F1201" s="63">
        <v>1</v>
      </c>
      <c r="G1201" s="74" t="s">
        <v>204</v>
      </c>
      <c r="H1201" s="17" t="s">
        <v>3578</v>
      </c>
      <c r="I1201" s="23">
        <v>230672</v>
      </c>
      <c r="J1201" s="23">
        <v>2670818</v>
      </c>
      <c r="K1201" s="17">
        <v>120.809819</v>
      </c>
      <c r="L1201" s="17">
        <v>24.142500999999999</v>
      </c>
      <c r="N1201" t="str">
        <f>ROUND(表格3[[#This Row],[TWD97_X
]],0)&amp;ROUND(表格3[[#This Row],[TWD97_Y
]],0)</f>
        <v>2306722670818</v>
      </c>
    </row>
    <row r="1202" spans="1:14" ht="16.2" customHeight="1">
      <c r="A1202" s="17" t="s">
        <v>2090</v>
      </c>
      <c r="B1202" s="18"/>
      <c r="C1202" s="61" t="s">
        <v>21</v>
      </c>
      <c r="D1202" s="68" t="s">
        <v>172</v>
      </c>
      <c r="E1202" s="69" t="s">
        <v>205</v>
      </c>
      <c r="F1202" s="63">
        <v>2</v>
      </c>
      <c r="G1202" s="74" t="s">
        <v>204</v>
      </c>
      <c r="H1202" s="17" t="s">
        <v>3579</v>
      </c>
      <c r="I1202" s="23">
        <v>230884</v>
      </c>
      <c r="J1202" s="23">
        <v>2670851</v>
      </c>
      <c r="K1202" s="17">
        <v>120.811904</v>
      </c>
      <c r="L1202" s="17">
        <v>24.142802</v>
      </c>
      <c r="N1202" t="str">
        <f>ROUND(表格3[[#This Row],[TWD97_X
]],0)&amp;ROUND(表格3[[#This Row],[TWD97_Y
]],0)</f>
        <v>2308842670851</v>
      </c>
    </row>
    <row r="1203" spans="1:14" ht="16.2" customHeight="1">
      <c r="A1203" s="17" t="s">
        <v>2090</v>
      </c>
      <c r="B1203" s="18"/>
      <c r="C1203" s="61" t="s">
        <v>21</v>
      </c>
      <c r="D1203" s="68" t="s">
        <v>172</v>
      </c>
      <c r="E1203" s="69" t="s">
        <v>205</v>
      </c>
      <c r="F1203" s="63">
        <v>3</v>
      </c>
      <c r="G1203" s="74" t="s">
        <v>204</v>
      </c>
      <c r="H1203" s="17" t="s">
        <v>3580</v>
      </c>
      <c r="I1203" s="23">
        <v>231089</v>
      </c>
      <c r="J1203" s="23">
        <v>2670866</v>
      </c>
      <c r="K1203" s="17">
        <v>120.81392099999999</v>
      </c>
      <c r="L1203" s="17">
        <v>24.142939999999999</v>
      </c>
      <c r="N1203" t="str">
        <f>ROUND(表格3[[#This Row],[TWD97_X
]],0)&amp;ROUND(表格3[[#This Row],[TWD97_Y
]],0)</f>
        <v>2310892670866</v>
      </c>
    </row>
    <row r="1204" spans="1:14" ht="16.2" customHeight="1">
      <c r="A1204" s="17" t="s">
        <v>2090</v>
      </c>
      <c r="B1204" s="18"/>
      <c r="C1204" s="61" t="s">
        <v>21</v>
      </c>
      <c r="D1204" s="68" t="s">
        <v>172</v>
      </c>
      <c r="E1204" s="69" t="s">
        <v>205</v>
      </c>
      <c r="F1204" s="63">
        <v>4</v>
      </c>
      <c r="G1204" s="74" t="s">
        <v>204</v>
      </c>
      <c r="H1204" s="17" t="s">
        <v>3581</v>
      </c>
      <c r="I1204" s="23">
        <v>231289</v>
      </c>
      <c r="J1204" s="23">
        <v>2670888</v>
      </c>
      <c r="K1204" s="17">
        <v>120.815889</v>
      </c>
      <c r="L1204" s="17">
        <v>24.143141</v>
      </c>
      <c r="N1204" t="str">
        <f>ROUND(表格3[[#This Row],[TWD97_X
]],0)&amp;ROUND(表格3[[#This Row],[TWD97_Y
]],0)</f>
        <v>2312892670888</v>
      </c>
    </row>
    <row r="1205" spans="1:14" ht="16.2" customHeight="1">
      <c r="A1205" s="17" t="s">
        <v>2090</v>
      </c>
      <c r="B1205" s="18"/>
      <c r="C1205" s="61" t="s">
        <v>21</v>
      </c>
      <c r="D1205" s="68" t="s">
        <v>172</v>
      </c>
      <c r="E1205" s="69" t="s">
        <v>205</v>
      </c>
      <c r="F1205" s="63">
        <v>5</v>
      </c>
      <c r="G1205" s="74" t="s">
        <v>204</v>
      </c>
      <c r="H1205" s="17" t="s">
        <v>3582</v>
      </c>
      <c r="I1205" s="23">
        <v>231400</v>
      </c>
      <c r="J1205" s="23">
        <v>2671061</v>
      </c>
      <c r="K1205" s="17">
        <v>120.816979</v>
      </c>
      <c r="L1205" s="17">
        <v>24.144704000000001</v>
      </c>
      <c r="N1205" t="str">
        <f>ROUND(表格3[[#This Row],[TWD97_X
]],0)&amp;ROUND(表格3[[#This Row],[TWD97_Y
]],0)</f>
        <v>2314002671061</v>
      </c>
    </row>
    <row r="1206" spans="1:14" ht="16.2" customHeight="1">
      <c r="A1206" s="17" t="s">
        <v>2090</v>
      </c>
      <c r="B1206" s="18"/>
      <c r="C1206" s="61" t="s">
        <v>21</v>
      </c>
      <c r="D1206" s="68" t="s">
        <v>172</v>
      </c>
      <c r="E1206" s="69" t="s">
        <v>205</v>
      </c>
      <c r="F1206" s="63">
        <v>6</v>
      </c>
      <c r="G1206" s="74" t="s">
        <v>204</v>
      </c>
      <c r="H1206" s="17" t="s">
        <v>3583</v>
      </c>
      <c r="I1206" s="23">
        <v>231432</v>
      </c>
      <c r="J1206" s="23">
        <v>2671267</v>
      </c>
      <c r="K1206" s="17">
        <v>120.817291</v>
      </c>
      <c r="L1206" s="17">
        <v>24.146564999999999</v>
      </c>
      <c r="N1206" t="str">
        <f>ROUND(表格3[[#This Row],[TWD97_X
]],0)&amp;ROUND(表格3[[#This Row],[TWD97_Y
]],0)</f>
        <v>2314322671267</v>
      </c>
    </row>
    <row r="1207" spans="1:14" ht="16.2" customHeight="1">
      <c r="A1207" s="17" t="s">
        <v>2090</v>
      </c>
      <c r="B1207" s="18"/>
      <c r="C1207" s="26" t="s">
        <v>21</v>
      </c>
      <c r="D1207" s="26" t="s">
        <v>97</v>
      </c>
      <c r="E1207" s="26" t="s">
        <v>99</v>
      </c>
      <c r="F1207" s="26">
        <v>1</v>
      </c>
      <c r="G1207" s="21" t="s">
        <v>98</v>
      </c>
      <c r="H1207" s="17" t="s">
        <v>2360</v>
      </c>
      <c r="I1207" s="23">
        <v>252508</v>
      </c>
      <c r="J1207" s="23">
        <v>2689015</v>
      </c>
      <c r="K1207" s="17">
        <v>121.02471</v>
      </c>
      <c r="L1207" s="17">
        <v>24.306923999999999</v>
      </c>
      <c r="N1207" t="str">
        <f>ROUND(表格3[[#This Row],[TWD97_X
]],0)&amp;ROUND(表格3[[#This Row],[TWD97_Y
]],0)</f>
        <v>2525082689015</v>
      </c>
    </row>
    <row r="1208" spans="1:14" ht="16.2" customHeight="1">
      <c r="A1208" s="17" t="s">
        <v>2090</v>
      </c>
      <c r="B1208" s="18"/>
      <c r="C1208" s="26" t="s">
        <v>21</v>
      </c>
      <c r="D1208" s="26" t="s">
        <v>97</v>
      </c>
      <c r="E1208" s="26" t="s">
        <v>99</v>
      </c>
      <c r="F1208" s="26">
        <v>2</v>
      </c>
      <c r="G1208" s="21" t="s">
        <v>98</v>
      </c>
      <c r="H1208" s="17" t="s">
        <v>2361</v>
      </c>
      <c r="I1208" s="23">
        <v>252638</v>
      </c>
      <c r="J1208" s="23">
        <v>2689203</v>
      </c>
      <c r="K1208" s="17">
        <v>121.025991</v>
      </c>
      <c r="L1208" s="17">
        <v>24.308620999999999</v>
      </c>
      <c r="N1208" t="str">
        <f>ROUND(表格3[[#This Row],[TWD97_X
]],0)&amp;ROUND(表格3[[#This Row],[TWD97_Y
]],0)</f>
        <v>2526382689203</v>
      </c>
    </row>
    <row r="1209" spans="1:14" ht="16.2" customHeight="1">
      <c r="A1209" s="17" t="s">
        <v>2090</v>
      </c>
      <c r="B1209" s="18"/>
      <c r="C1209" s="26" t="s">
        <v>21</v>
      </c>
      <c r="D1209" s="26" t="s">
        <v>97</v>
      </c>
      <c r="E1209" s="26" t="s">
        <v>99</v>
      </c>
      <c r="F1209" s="26">
        <v>3</v>
      </c>
      <c r="G1209" s="21" t="s">
        <v>98</v>
      </c>
      <c r="H1209" s="17" t="s">
        <v>2362</v>
      </c>
      <c r="I1209" s="23">
        <v>252824</v>
      </c>
      <c r="J1209" s="23">
        <v>2689382</v>
      </c>
      <c r="K1209" s="17">
        <v>121.027824</v>
      </c>
      <c r="L1209" s="17">
        <v>24.310237000000001</v>
      </c>
      <c r="N1209" t="str">
        <f>ROUND(表格3[[#This Row],[TWD97_X
]],0)&amp;ROUND(表格3[[#This Row],[TWD97_Y
]],0)</f>
        <v>2528242689382</v>
      </c>
    </row>
    <row r="1210" spans="1:14" ht="16.2" customHeight="1">
      <c r="A1210" s="17" t="s">
        <v>2090</v>
      </c>
      <c r="B1210" s="18"/>
      <c r="C1210" s="26" t="s">
        <v>21</v>
      </c>
      <c r="D1210" s="26" t="s">
        <v>97</v>
      </c>
      <c r="E1210" s="26" t="s">
        <v>99</v>
      </c>
      <c r="F1210" s="26">
        <v>4</v>
      </c>
      <c r="G1210" s="21" t="s">
        <v>98</v>
      </c>
      <c r="H1210" s="17" t="s">
        <v>2363</v>
      </c>
      <c r="I1210" s="23">
        <v>253078</v>
      </c>
      <c r="J1210" s="23">
        <v>2689366</v>
      </c>
      <c r="K1210" s="17">
        <v>121.030326</v>
      </c>
      <c r="L1210" s="17">
        <v>24.310092000000001</v>
      </c>
      <c r="N1210" t="str">
        <f>ROUND(表格3[[#This Row],[TWD97_X
]],0)&amp;ROUND(表格3[[#This Row],[TWD97_Y
]],0)</f>
        <v>2530782689366</v>
      </c>
    </row>
    <row r="1211" spans="1:14" ht="16.2" customHeight="1">
      <c r="A1211" s="17" t="s">
        <v>2090</v>
      </c>
      <c r="B1211" s="18"/>
      <c r="C1211" s="26" t="s">
        <v>21</v>
      </c>
      <c r="D1211" s="26" t="s">
        <v>97</v>
      </c>
      <c r="E1211" s="26" t="s">
        <v>99</v>
      </c>
      <c r="F1211" s="26">
        <v>5</v>
      </c>
      <c r="G1211" s="21" t="s">
        <v>98</v>
      </c>
      <c r="H1211" s="17" t="s">
        <v>2364</v>
      </c>
      <c r="I1211" s="23">
        <v>253300</v>
      </c>
      <c r="J1211" s="23">
        <v>2689534</v>
      </c>
      <c r="K1211" s="17">
        <v>121.03251400000001</v>
      </c>
      <c r="L1211" s="17">
        <v>24.311609000000001</v>
      </c>
      <c r="N1211" t="str">
        <f>ROUND(表格3[[#This Row],[TWD97_X
]],0)&amp;ROUND(表格3[[#This Row],[TWD97_Y
]],0)</f>
        <v>2533002689534</v>
      </c>
    </row>
    <row r="1212" spans="1:14" ht="16.2" customHeight="1">
      <c r="A1212" s="17" t="s">
        <v>2090</v>
      </c>
      <c r="B1212" s="18"/>
      <c r="C1212" s="26" t="s">
        <v>21</v>
      </c>
      <c r="D1212" s="26" t="s">
        <v>97</v>
      </c>
      <c r="E1212" s="26" t="s">
        <v>99</v>
      </c>
      <c r="F1212" s="26">
        <v>6</v>
      </c>
      <c r="G1212" s="21" t="s">
        <v>98</v>
      </c>
      <c r="H1212" s="17" t="s">
        <v>2365</v>
      </c>
      <c r="I1212" s="23">
        <v>253377</v>
      </c>
      <c r="J1212" s="23">
        <v>2689290</v>
      </c>
      <c r="K1212" s="17">
        <v>121.033272</v>
      </c>
      <c r="L1212" s="17">
        <v>24.309405999999999</v>
      </c>
      <c r="N1212" t="str">
        <f>ROUND(表格3[[#This Row],[TWD97_X
]],0)&amp;ROUND(表格3[[#This Row],[TWD97_Y
]],0)</f>
        <v>2533772689290</v>
      </c>
    </row>
    <row r="1213" spans="1:14" ht="16.2" customHeight="1">
      <c r="A1213" s="17" t="s">
        <v>2090</v>
      </c>
      <c r="B1213" s="18"/>
      <c r="C1213" s="26" t="s">
        <v>21</v>
      </c>
      <c r="D1213" s="26" t="s">
        <v>97</v>
      </c>
      <c r="E1213" s="26" t="s">
        <v>104</v>
      </c>
      <c r="F1213" s="26">
        <v>1</v>
      </c>
      <c r="G1213" s="21" t="s">
        <v>2366</v>
      </c>
      <c r="H1213" s="17" t="s">
        <v>2367</v>
      </c>
      <c r="I1213" s="23">
        <v>253961</v>
      </c>
      <c r="J1213" s="23">
        <v>2688928</v>
      </c>
      <c r="K1213" s="17">
        <v>121.039025</v>
      </c>
      <c r="L1213" s="17">
        <v>24.306135999999999</v>
      </c>
      <c r="N1213" t="str">
        <f>ROUND(表格3[[#This Row],[TWD97_X
]],0)&amp;ROUND(表格3[[#This Row],[TWD97_Y
]],0)</f>
        <v>2539612688928</v>
      </c>
    </row>
    <row r="1214" spans="1:14" ht="16.2" customHeight="1">
      <c r="A1214" s="17" t="s">
        <v>2090</v>
      </c>
      <c r="B1214" s="18"/>
      <c r="C1214" s="26" t="s">
        <v>21</v>
      </c>
      <c r="D1214" s="26" t="s">
        <v>97</v>
      </c>
      <c r="E1214" s="26" t="s">
        <v>104</v>
      </c>
      <c r="F1214" s="26">
        <v>2</v>
      </c>
      <c r="G1214" s="21" t="s">
        <v>2366</v>
      </c>
      <c r="H1214" s="17" t="s">
        <v>2368</v>
      </c>
      <c r="I1214" s="23">
        <v>254161</v>
      </c>
      <c r="J1214" s="23">
        <v>2688852</v>
      </c>
      <c r="K1214" s="17">
        <v>121.040995</v>
      </c>
      <c r="L1214" s="17">
        <v>24.305448999999999</v>
      </c>
      <c r="N1214" t="str">
        <f>ROUND(表格3[[#This Row],[TWD97_X
]],0)&amp;ROUND(表格3[[#This Row],[TWD97_Y
]],0)</f>
        <v>2541612688852</v>
      </c>
    </row>
    <row r="1215" spans="1:14" ht="16.2" customHeight="1">
      <c r="A1215" s="17" t="s">
        <v>2090</v>
      </c>
      <c r="B1215" s="18"/>
      <c r="C1215" s="26" t="s">
        <v>21</v>
      </c>
      <c r="D1215" s="26" t="s">
        <v>97</v>
      </c>
      <c r="E1215" s="26" t="s">
        <v>104</v>
      </c>
      <c r="F1215" s="26">
        <v>3</v>
      </c>
      <c r="G1215" s="21" t="s">
        <v>2366</v>
      </c>
      <c r="H1215" s="17" t="s">
        <v>2369</v>
      </c>
      <c r="I1215" s="23">
        <v>254306</v>
      </c>
      <c r="J1215" s="23">
        <v>2688700</v>
      </c>
      <c r="K1215" s="17">
        <v>121.042423</v>
      </c>
      <c r="L1215" s="17">
        <v>24.304075999999998</v>
      </c>
      <c r="N1215" t="str">
        <f>ROUND(表格3[[#This Row],[TWD97_X
]],0)&amp;ROUND(表格3[[#This Row],[TWD97_Y
]],0)</f>
        <v>2543062688700</v>
      </c>
    </row>
    <row r="1216" spans="1:14" ht="16.2" customHeight="1">
      <c r="A1216" s="17" t="s">
        <v>2090</v>
      </c>
      <c r="B1216" s="18"/>
      <c r="C1216" s="26" t="s">
        <v>21</v>
      </c>
      <c r="D1216" s="26" t="s">
        <v>97</v>
      </c>
      <c r="E1216" s="26" t="s">
        <v>104</v>
      </c>
      <c r="F1216" s="26">
        <v>4</v>
      </c>
      <c r="G1216" s="21" t="s">
        <v>2366</v>
      </c>
      <c r="H1216" s="17" t="s">
        <v>2370</v>
      </c>
      <c r="I1216" s="23">
        <v>254516</v>
      </c>
      <c r="J1216" s="23">
        <v>2688533</v>
      </c>
      <c r="K1216" s="17">
        <v>121.04449200000001</v>
      </c>
      <c r="L1216" s="17">
        <v>24.302568000000001</v>
      </c>
      <c r="N1216" t="str">
        <f>ROUND(表格3[[#This Row],[TWD97_X
]],0)&amp;ROUND(表格3[[#This Row],[TWD97_Y
]],0)</f>
        <v>2545162688533</v>
      </c>
    </row>
    <row r="1217" spans="1:14" ht="16.2" customHeight="1">
      <c r="A1217" s="17" t="s">
        <v>2090</v>
      </c>
      <c r="B1217" s="18"/>
      <c r="C1217" s="26" t="s">
        <v>21</v>
      </c>
      <c r="D1217" s="26" t="s">
        <v>97</v>
      </c>
      <c r="E1217" s="26" t="s">
        <v>104</v>
      </c>
      <c r="F1217" s="26">
        <v>5</v>
      </c>
      <c r="G1217" s="21" t="s">
        <v>2366</v>
      </c>
      <c r="H1217" s="17" t="s">
        <v>2371</v>
      </c>
      <c r="I1217" s="23">
        <v>254633</v>
      </c>
      <c r="J1217" s="23">
        <v>2688703</v>
      </c>
      <c r="K1217" s="17">
        <v>121.04564499999999</v>
      </c>
      <c r="L1217" s="17">
        <v>24.304102</v>
      </c>
      <c r="N1217" t="str">
        <f>ROUND(表格3[[#This Row],[TWD97_X
]],0)&amp;ROUND(表格3[[#This Row],[TWD97_Y
]],0)</f>
        <v>2546332688703</v>
      </c>
    </row>
    <row r="1218" spans="1:14" ht="16.2" customHeight="1">
      <c r="A1218" s="17" t="s">
        <v>2090</v>
      </c>
      <c r="B1218" s="18"/>
      <c r="C1218" s="26" t="s">
        <v>21</v>
      </c>
      <c r="D1218" s="26" t="s">
        <v>97</v>
      </c>
      <c r="E1218" s="26" t="s">
        <v>104</v>
      </c>
      <c r="F1218" s="26">
        <v>6</v>
      </c>
      <c r="G1218" s="21" t="s">
        <v>2366</v>
      </c>
      <c r="H1218" s="17" t="s">
        <v>2372</v>
      </c>
      <c r="I1218" s="23">
        <v>254810</v>
      </c>
      <c r="J1218" s="23">
        <v>2688885</v>
      </c>
      <c r="K1218" s="17">
        <v>121.047389</v>
      </c>
      <c r="L1218" s="17">
        <v>24.305745000000002</v>
      </c>
      <c r="N1218" t="str">
        <f>ROUND(表格3[[#This Row],[TWD97_X
]],0)&amp;ROUND(表格3[[#This Row],[TWD97_Y
]],0)</f>
        <v>2548102688885</v>
      </c>
    </row>
    <row r="1219" spans="1:14" ht="16.2" customHeight="1">
      <c r="A1219" s="17" t="s">
        <v>2090</v>
      </c>
      <c r="B1219" s="18"/>
      <c r="C1219" s="26" t="s">
        <v>21</v>
      </c>
      <c r="D1219" s="26" t="s">
        <v>97</v>
      </c>
      <c r="E1219" s="26" t="s">
        <v>111</v>
      </c>
      <c r="F1219" s="26">
        <v>5</v>
      </c>
      <c r="G1219" s="21" t="s">
        <v>3931</v>
      </c>
      <c r="H1219" s="17" t="s">
        <v>2373</v>
      </c>
      <c r="I1219" s="23">
        <v>239439</v>
      </c>
      <c r="J1219" s="23">
        <v>2679924</v>
      </c>
      <c r="K1219" s="17">
        <v>120.896016</v>
      </c>
      <c r="L1219" s="17">
        <v>24.224806000000001</v>
      </c>
      <c r="N1219" t="str">
        <f>ROUND(表格3[[#This Row],[TWD97_X
]],0)&amp;ROUND(表格3[[#This Row],[TWD97_Y
]],0)</f>
        <v>2394392679924</v>
      </c>
    </row>
    <row r="1220" spans="1:14" ht="16.2" customHeight="1">
      <c r="A1220" s="17" t="s">
        <v>2090</v>
      </c>
      <c r="B1220" s="18"/>
      <c r="C1220" s="26" t="s">
        <v>21</v>
      </c>
      <c r="D1220" s="26" t="s">
        <v>97</v>
      </c>
      <c r="E1220" s="26" t="s">
        <v>111</v>
      </c>
      <c r="F1220" s="26">
        <v>10</v>
      </c>
      <c r="G1220" s="21" t="s">
        <v>3931</v>
      </c>
      <c r="H1220" s="17" t="s">
        <v>3932</v>
      </c>
      <c r="I1220" s="23">
        <v>239257</v>
      </c>
      <c r="J1220" s="23">
        <v>2680381</v>
      </c>
      <c r="K1220" s="17">
        <v>120.894221</v>
      </c>
      <c r="L1220" s="17">
        <v>24.228930999999999</v>
      </c>
      <c r="N1220" t="str">
        <f>ROUND(表格3[[#This Row],[TWD97_X
]],0)&amp;ROUND(表格3[[#This Row],[TWD97_Y
]],0)</f>
        <v>2392572680381</v>
      </c>
    </row>
    <row r="1221" spans="1:14" ht="16.2" customHeight="1">
      <c r="A1221" s="17" t="s">
        <v>2090</v>
      </c>
      <c r="B1221" s="18"/>
      <c r="C1221" s="26" t="s">
        <v>21</v>
      </c>
      <c r="D1221" s="26" t="s">
        <v>97</v>
      </c>
      <c r="E1221" s="26" t="s">
        <v>111</v>
      </c>
      <c r="F1221" s="26">
        <v>12</v>
      </c>
      <c r="G1221" s="21" t="s">
        <v>3931</v>
      </c>
      <c r="H1221" s="17" t="s">
        <v>3933</v>
      </c>
      <c r="I1221" s="23">
        <v>239817</v>
      </c>
      <c r="J1221" s="23">
        <v>2680696</v>
      </c>
      <c r="K1221" s="17">
        <v>120.899733</v>
      </c>
      <c r="L1221" s="17">
        <v>24.231779</v>
      </c>
      <c r="N1221" t="str">
        <f>ROUND(表格3[[#This Row],[TWD97_X
]],0)&amp;ROUND(表格3[[#This Row],[TWD97_Y
]],0)</f>
        <v>2398172680696</v>
      </c>
    </row>
    <row r="1222" spans="1:14" ht="16.2" customHeight="1">
      <c r="A1222" s="17" t="s">
        <v>2090</v>
      </c>
      <c r="B1222" s="18"/>
      <c r="C1222" s="26" t="s">
        <v>21</v>
      </c>
      <c r="D1222" s="26" t="s">
        <v>97</v>
      </c>
      <c r="E1222" s="26" t="s">
        <v>111</v>
      </c>
      <c r="F1222" s="26">
        <v>13</v>
      </c>
      <c r="G1222" s="21" t="s">
        <v>3931</v>
      </c>
      <c r="H1222" s="17" t="s">
        <v>3934</v>
      </c>
      <c r="I1222" s="23">
        <v>239987</v>
      </c>
      <c r="J1222" s="23">
        <v>2680498</v>
      </c>
      <c r="K1222" s="17">
        <v>120.901408</v>
      </c>
      <c r="L1222" s="17">
        <v>24.229991999999999</v>
      </c>
      <c r="N1222" t="str">
        <f>ROUND(表格3[[#This Row],[TWD97_X
]],0)&amp;ROUND(表格3[[#This Row],[TWD97_Y
]],0)</f>
        <v>2399872680498</v>
      </c>
    </row>
    <row r="1223" spans="1:14" ht="16.2" customHeight="1">
      <c r="A1223" s="17" t="s">
        <v>2090</v>
      </c>
      <c r="B1223" s="18"/>
      <c r="C1223" s="26" t="s">
        <v>21</v>
      </c>
      <c r="D1223" s="26" t="s">
        <v>97</v>
      </c>
      <c r="E1223" s="26" t="s">
        <v>111</v>
      </c>
      <c r="F1223" s="26">
        <v>14</v>
      </c>
      <c r="G1223" s="21" t="s">
        <v>3931</v>
      </c>
      <c r="H1223" s="17" t="s">
        <v>3935</v>
      </c>
      <c r="I1223" s="23">
        <v>240008</v>
      </c>
      <c r="J1223" s="23">
        <v>2680276</v>
      </c>
      <c r="K1223" s="17">
        <v>120.901616</v>
      </c>
      <c r="L1223" s="17">
        <v>24.227988</v>
      </c>
      <c r="N1223" t="str">
        <f>ROUND(表格3[[#This Row],[TWD97_X
]],0)&amp;ROUND(表格3[[#This Row],[TWD97_Y
]],0)</f>
        <v>2400082680276</v>
      </c>
    </row>
    <row r="1224" spans="1:14" ht="16.2" customHeight="1">
      <c r="A1224" s="17" t="s">
        <v>2090</v>
      </c>
      <c r="B1224" s="18"/>
      <c r="C1224" s="26" t="s">
        <v>21</v>
      </c>
      <c r="D1224" s="26" t="s">
        <v>97</v>
      </c>
      <c r="E1224" s="26" t="s">
        <v>111</v>
      </c>
      <c r="F1224" s="26">
        <v>15</v>
      </c>
      <c r="G1224" s="21" t="s">
        <v>3931</v>
      </c>
      <c r="H1224" s="17" t="s">
        <v>3936</v>
      </c>
      <c r="I1224" s="23">
        <v>239939</v>
      </c>
      <c r="J1224" s="23">
        <v>2680945</v>
      </c>
      <c r="K1224" s="17">
        <v>120.900932</v>
      </c>
      <c r="L1224" s="17">
        <v>24.234027999999999</v>
      </c>
      <c r="N1224" t="str">
        <f>ROUND(表格3[[#This Row],[TWD97_X
]],0)&amp;ROUND(表格3[[#This Row],[TWD97_Y
]],0)</f>
        <v>2399392680945</v>
      </c>
    </row>
    <row r="1225" spans="1:14" ht="16.2" customHeight="1">
      <c r="A1225" s="17" t="s">
        <v>2090</v>
      </c>
      <c r="B1225" s="18"/>
      <c r="C1225" s="26" t="s">
        <v>21</v>
      </c>
      <c r="D1225" s="26" t="s">
        <v>97</v>
      </c>
      <c r="E1225" s="26" t="s">
        <v>111</v>
      </c>
      <c r="F1225" s="26">
        <v>16</v>
      </c>
      <c r="G1225" s="21" t="s">
        <v>3931</v>
      </c>
      <c r="H1225" s="17" t="s">
        <v>3937</v>
      </c>
      <c r="I1225" s="23">
        <v>239622</v>
      </c>
      <c r="J1225" s="23">
        <v>2680413</v>
      </c>
      <c r="K1225" s="17">
        <v>120.89781499999999</v>
      </c>
      <c r="L1225" s="17">
        <v>24.229222</v>
      </c>
      <c r="N1225" t="str">
        <f>ROUND(表格3[[#This Row],[TWD97_X
]],0)&amp;ROUND(表格3[[#This Row],[TWD97_Y
]],0)</f>
        <v>2396222680413</v>
      </c>
    </row>
    <row r="1226" spans="1:14" ht="16.2" customHeight="1">
      <c r="A1226" s="17" t="s">
        <v>2090</v>
      </c>
      <c r="B1226" s="18"/>
      <c r="C1226" s="26" t="s">
        <v>21</v>
      </c>
      <c r="D1226" s="26" t="s">
        <v>97</v>
      </c>
      <c r="E1226" s="26" t="s">
        <v>111</v>
      </c>
      <c r="F1226" s="26">
        <v>17</v>
      </c>
      <c r="G1226" s="21" t="s">
        <v>3931</v>
      </c>
      <c r="H1226" s="17" t="s">
        <v>3938</v>
      </c>
      <c r="I1226" s="23">
        <v>240116</v>
      </c>
      <c r="J1226" s="23">
        <v>2679921</v>
      </c>
      <c r="K1226" s="17">
        <v>120.902682</v>
      </c>
      <c r="L1226" s="17">
        <v>24.224782999999999</v>
      </c>
      <c r="N1226" t="str">
        <f>ROUND(表格3[[#This Row],[TWD97_X
]],0)&amp;ROUND(表格3[[#This Row],[TWD97_Y
]],0)</f>
        <v>2401162679921</v>
      </c>
    </row>
    <row r="1227" spans="1:14" ht="16.2" customHeight="1">
      <c r="A1227" s="17" t="s">
        <v>2090</v>
      </c>
      <c r="B1227" s="18"/>
      <c r="C1227" s="26" t="s">
        <v>21</v>
      </c>
      <c r="D1227" s="26" t="s">
        <v>97</v>
      </c>
      <c r="E1227" s="26" t="s">
        <v>111</v>
      </c>
      <c r="F1227" s="26">
        <v>18</v>
      </c>
      <c r="G1227" s="21" t="s">
        <v>3931</v>
      </c>
      <c r="H1227" s="17" t="s">
        <v>3939</v>
      </c>
      <c r="I1227" s="23">
        <v>240148</v>
      </c>
      <c r="J1227" s="23">
        <v>2679596</v>
      </c>
      <c r="K1227" s="17">
        <v>120.90299899999999</v>
      </c>
      <c r="L1227" s="17">
        <v>24.221848999999999</v>
      </c>
      <c r="N1227" t="str">
        <f>ROUND(表格3[[#This Row],[TWD97_X
]],0)&amp;ROUND(表格3[[#This Row],[TWD97_Y
]],0)</f>
        <v>2401482679596</v>
      </c>
    </row>
    <row r="1228" spans="1:14" ht="16.2" customHeight="1">
      <c r="A1228" s="17" t="s">
        <v>2090</v>
      </c>
      <c r="B1228" s="18"/>
      <c r="C1228" s="26" t="s">
        <v>21</v>
      </c>
      <c r="D1228" s="26" t="s">
        <v>97</v>
      </c>
      <c r="E1228" s="26" t="s">
        <v>116</v>
      </c>
      <c r="F1228" s="26">
        <v>1</v>
      </c>
      <c r="G1228" s="21" t="s">
        <v>3940</v>
      </c>
      <c r="H1228" s="17" t="s">
        <v>2374</v>
      </c>
      <c r="I1228" s="23">
        <v>247436</v>
      </c>
      <c r="J1228" s="23">
        <v>2682208</v>
      </c>
      <c r="K1228" s="17">
        <v>120.974751</v>
      </c>
      <c r="L1228" s="17">
        <v>24.245462</v>
      </c>
      <c r="N1228" t="str">
        <f>ROUND(表格3[[#This Row],[TWD97_X
]],0)&amp;ROUND(表格3[[#This Row],[TWD97_Y
]],0)</f>
        <v>2474362682208</v>
      </c>
    </row>
    <row r="1229" spans="1:14" ht="16.2" customHeight="1">
      <c r="A1229" s="17" t="s">
        <v>2090</v>
      </c>
      <c r="B1229" s="18"/>
      <c r="C1229" s="26" t="s">
        <v>21</v>
      </c>
      <c r="D1229" s="26" t="s">
        <v>97</v>
      </c>
      <c r="E1229" s="26" t="s">
        <v>116</v>
      </c>
      <c r="F1229" s="26">
        <v>2</v>
      </c>
      <c r="G1229" s="21" t="s">
        <v>3940</v>
      </c>
      <c r="H1229" s="17" t="s">
        <v>2375</v>
      </c>
      <c r="I1229" s="23">
        <v>247512</v>
      </c>
      <c r="J1229" s="23">
        <v>2682344</v>
      </c>
      <c r="K1229" s="17">
        <v>120.975499</v>
      </c>
      <c r="L1229" s="17">
        <v>24.246690000000001</v>
      </c>
      <c r="N1229" t="str">
        <f>ROUND(表格3[[#This Row],[TWD97_X
]],0)&amp;ROUND(表格3[[#This Row],[TWD97_Y
]],0)</f>
        <v>2475122682344</v>
      </c>
    </row>
    <row r="1230" spans="1:14" ht="16.2" customHeight="1">
      <c r="A1230" s="17" t="s">
        <v>2090</v>
      </c>
      <c r="B1230" s="18"/>
      <c r="C1230" s="26" t="s">
        <v>21</v>
      </c>
      <c r="D1230" s="26" t="s">
        <v>97</v>
      </c>
      <c r="E1230" s="26" t="s">
        <v>116</v>
      </c>
      <c r="F1230" s="26">
        <v>3</v>
      </c>
      <c r="G1230" s="21" t="s">
        <v>3940</v>
      </c>
      <c r="H1230" s="17" t="s">
        <v>2376</v>
      </c>
      <c r="I1230" s="23">
        <v>247697</v>
      </c>
      <c r="J1230" s="23">
        <v>2682428</v>
      </c>
      <c r="K1230" s="17">
        <v>120.977321</v>
      </c>
      <c r="L1230" s="17">
        <v>24.247449</v>
      </c>
      <c r="N1230" t="str">
        <f>ROUND(表格3[[#This Row],[TWD97_X
]],0)&amp;ROUND(表格3[[#This Row],[TWD97_Y
]],0)</f>
        <v>2476972682428</v>
      </c>
    </row>
    <row r="1231" spans="1:14" ht="16.2" customHeight="1">
      <c r="A1231" s="17" t="s">
        <v>2090</v>
      </c>
      <c r="B1231" s="18"/>
      <c r="C1231" s="26" t="s">
        <v>21</v>
      </c>
      <c r="D1231" s="26" t="s">
        <v>97</v>
      </c>
      <c r="E1231" s="26" t="s">
        <v>116</v>
      </c>
      <c r="F1231" s="26">
        <v>4</v>
      </c>
      <c r="G1231" s="21" t="s">
        <v>3940</v>
      </c>
      <c r="H1231" s="17" t="s">
        <v>2377</v>
      </c>
      <c r="I1231" s="23">
        <v>247834</v>
      </c>
      <c r="J1231" s="23">
        <v>2682563</v>
      </c>
      <c r="K1231" s="17">
        <v>120.97866999999999</v>
      </c>
      <c r="L1231" s="17">
        <v>24.248667999999999</v>
      </c>
      <c r="N1231" t="str">
        <f>ROUND(表格3[[#This Row],[TWD97_X
]],0)&amp;ROUND(表格3[[#This Row],[TWD97_Y
]],0)</f>
        <v>2478342682563</v>
      </c>
    </row>
    <row r="1232" spans="1:14" ht="16.2" customHeight="1">
      <c r="A1232" s="17" t="s">
        <v>2090</v>
      </c>
      <c r="B1232" s="18"/>
      <c r="C1232" s="26" t="s">
        <v>21</v>
      </c>
      <c r="D1232" s="26" t="s">
        <v>97</v>
      </c>
      <c r="E1232" s="26" t="s">
        <v>116</v>
      </c>
      <c r="F1232" s="26">
        <v>5</v>
      </c>
      <c r="G1232" s="21" t="s">
        <v>3940</v>
      </c>
      <c r="H1232" s="17" t="s">
        <v>2378</v>
      </c>
      <c r="I1232" s="23">
        <v>247933</v>
      </c>
      <c r="J1232" s="23">
        <v>2683037</v>
      </c>
      <c r="K1232" s="17">
        <v>120.97964399999999</v>
      </c>
      <c r="L1232" s="17">
        <v>24.252948</v>
      </c>
      <c r="N1232" t="str">
        <f>ROUND(表格3[[#This Row],[TWD97_X
]],0)&amp;ROUND(表格3[[#This Row],[TWD97_Y
]],0)</f>
        <v>2479332683037</v>
      </c>
    </row>
    <row r="1233" spans="1:14" ht="16.2" customHeight="1">
      <c r="A1233" s="17" t="s">
        <v>2090</v>
      </c>
      <c r="B1233" s="18"/>
      <c r="C1233" s="26" t="s">
        <v>21</v>
      </c>
      <c r="D1233" s="26" t="s">
        <v>97</v>
      </c>
      <c r="E1233" s="26" t="s">
        <v>116</v>
      </c>
      <c r="F1233" s="26">
        <v>6</v>
      </c>
      <c r="G1233" s="21" t="s">
        <v>3940</v>
      </c>
      <c r="H1233" s="17" t="s">
        <v>2379</v>
      </c>
      <c r="I1233" s="23">
        <v>247980</v>
      </c>
      <c r="J1233" s="23">
        <v>2683273</v>
      </c>
      <c r="K1233" s="17">
        <v>120.98010600000001</v>
      </c>
      <c r="L1233" s="17">
        <v>24.255078999999999</v>
      </c>
      <c r="N1233" t="str">
        <f>ROUND(表格3[[#This Row],[TWD97_X
]],0)&amp;ROUND(表格3[[#This Row],[TWD97_Y
]],0)</f>
        <v>2479802683273</v>
      </c>
    </row>
    <row r="1234" spans="1:14" ht="16.2" customHeight="1">
      <c r="A1234" s="17" t="s">
        <v>2090</v>
      </c>
      <c r="B1234" s="18"/>
      <c r="C1234" s="26" t="s">
        <v>21</v>
      </c>
      <c r="D1234" s="26" t="s">
        <v>97</v>
      </c>
      <c r="E1234" s="26" t="s">
        <v>116</v>
      </c>
      <c r="F1234" s="26">
        <v>7</v>
      </c>
      <c r="G1234" s="21" t="s">
        <v>3940</v>
      </c>
      <c r="H1234" s="17" t="s">
        <v>2380</v>
      </c>
      <c r="I1234" s="23">
        <v>248080</v>
      </c>
      <c r="J1234" s="23">
        <v>2683789</v>
      </c>
      <c r="K1234" s="17">
        <v>120.98109100000001</v>
      </c>
      <c r="L1234" s="17">
        <v>24.259737999999999</v>
      </c>
      <c r="N1234" t="str">
        <f>ROUND(表格3[[#This Row],[TWD97_X
]],0)&amp;ROUND(表格3[[#This Row],[TWD97_Y
]],0)</f>
        <v>2480802683789</v>
      </c>
    </row>
    <row r="1235" spans="1:14" ht="16.2" customHeight="1">
      <c r="A1235" s="17" t="s">
        <v>2090</v>
      </c>
      <c r="B1235" s="18"/>
      <c r="C1235" s="26" t="s">
        <v>21</v>
      </c>
      <c r="D1235" s="26" t="s">
        <v>97</v>
      </c>
      <c r="E1235" s="26" t="s">
        <v>116</v>
      </c>
      <c r="F1235" s="26">
        <v>8</v>
      </c>
      <c r="G1235" s="21" t="s">
        <v>3940</v>
      </c>
      <c r="H1235" s="17" t="s">
        <v>2381</v>
      </c>
      <c r="I1235" s="23">
        <v>248296</v>
      </c>
      <c r="J1235" s="23">
        <v>2683886</v>
      </c>
      <c r="K1235" s="17">
        <v>120.98321799999999</v>
      </c>
      <c r="L1235" s="17">
        <v>24.260614</v>
      </c>
      <c r="N1235" t="str">
        <f>ROUND(表格3[[#This Row],[TWD97_X
]],0)&amp;ROUND(表格3[[#This Row],[TWD97_Y
]],0)</f>
        <v>2482962683886</v>
      </c>
    </row>
    <row r="1236" spans="1:14" ht="16.2" customHeight="1">
      <c r="A1236" s="17" t="s">
        <v>2090</v>
      </c>
      <c r="B1236" s="18"/>
      <c r="C1236" s="26" t="s">
        <v>21</v>
      </c>
      <c r="D1236" s="26" t="s">
        <v>97</v>
      </c>
      <c r="E1236" s="26" t="s">
        <v>116</v>
      </c>
      <c r="F1236" s="26">
        <v>9</v>
      </c>
      <c r="G1236" s="21" t="s">
        <v>3940</v>
      </c>
      <c r="H1236" s="17" t="s">
        <v>2382</v>
      </c>
      <c r="I1236" s="23">
        <v>248402</v>
      </c>
      <c r="J1236" s="23">
        <v>2684179</v>
      </c>
      <c r="K1236" s="17">
        <v>120.984261</v>
      </c>
      <c r="L1236" s="17">
        <v>24.263259999999999</v>
      </c>
      <c r="N1236" t="str">
        <f>ROUND(表格3[[#This Row],[TWD97_X
]],0)&amp;ROUND(表格3[[#This Row],[TWD97_Y
]],0)</f>
        <v>2484022684179</v>
      </c>
    </row>
    <row r="1237" spans="1:14" ht="16.2" customHeight="1">
      <c r="A1237" s="17" t="s">
        <v>2090</v>
      </c>
      <c r="B1237" s="18"/>
      <c r="C1237" s="26" t="s">
        <v>21</v>
      </c>
      <c r="D1237" s="26" t="s">
        <v>97</v>
      </c>
      <c r="E1237" s="26" t="s">
        <v>116</v>
      </c>
      <c r="F1237" s="26">
        <v>10</v>
      </c>
      <c r="G1237" s="21" t="s">
        <v>3940</v>
      </c>
      <c r="H1237" s="17" t="s">
        <v>3941</v>
      </c>
      <c r="I1237" s="23">
        <v>248392</v>
      </c>
      <c r="J1237" s="23">
        <v>2684443</v>
      </c>
      <c r="K1237" s="17">
        <v>120.984163</v>
      </c>
      <c r="L1237" s="17">
        <v>24.265644000000002</v>
      </c>
      <c r="N1237" t="str">
        <f>ROUND(表格3[[#This Row],[TWD97_X
]],0)&amp;ROUND(表格3[[#This Row],[TWD97_Y
]],0)</f>
        <v>2483922684443</v>
      </c>
    </row>
    <row r="1238" spans="1:14" ht="16.2" customHeight="1">
      <c r="A1238" s="17" t="s">
        <v>2090</v>
      </c>
      <c r="B1238" s="18"/>
      <c r="C1238" s="26" t="s">
        <v>21</v>
      </c>
      <c r="D1238" s="26" t="s">
        <v>97</v>
      </c>
      <c r="E1238" s="26" t="s">
        <v>121</v>
      </c>
      <c r="F1238" s="26">
        <v>1</v>
      </c>
      <c r="G1238" s="31" t="s">
        <v>3942</v>
      </c>
      <c r="H1238" s="17" t="s">
        <v>2383</v>
      </c>
      <c r="I1238" s="23">
        <v>254794</v>
      </c>
      <c r="J1238" s="23">
        <v>2687527</v>
      </c>
      <c r="K1238" s="17">
        <v>121.04722700000001</v>
      </c>
      <c r="L1238" s="17">
        <v>24.293482999999998</v>
      </c>
      <c r="N1238" t="str">
        <f>ROUND(表格3[[#This Row],[TWD97_X
]],0)&amp;ROUND(表格3[[#This Row],[TWD97_Y
]],0)</f>
        <v>2547942687527</v>
      </c>
    </row>
    <row r="1239" spans="1:14" ht="16.2" customHeight="1">
      <c r="A1239" s="17" t="s">
        <v>2090</v>
      </c>
      <c r="B1239" s="18"/>
      <c r="C1239" s="26" t="s">
        <v>21</v>
      </c>
      <c r="D1239" s="26" t="s">
        <v>97</v>
      </c>
      <c r="E1239" s="26" t="s">
        <v>121</v>
      </c>
      <c r="F1239" s="26">
        <v>2</v>
      </c>
      <c r="G1239" s="31" t="s">
        <v>3942</v>
      </c>
      <c r="H1239" s="17" t="s">
        <v>2384</v>
      </c>
      <c r="I1239" s="23">
        <v>254655</v>
      </c>
      <c r="J1239" s="23">
        <v>2687698</v>
      </c>
      <c r="K1239" s="17">
        <v>121.045858</v>
      </c>
      <c r="L1239" s="17">
        <v>24.295027999999999</v>
      </c>
      <c r="N1239" t="str">
        <f>ROUND(表格3[[#This Row],[TWD97_X
]],0)&amp;ROUND(表格3[[#This Row],[TWD97_Y
]],0)</f>
        <v>2546552687698</v>
      </c>
    </row>
    <row r="1240" spans="1:14" ht="16.2" customHeight="1">
      <c r="A1240" s="17" t="s">
        <v>2090</v>
      </c>
      <c r="B1240" s="18"/>
      <c r="C1240" s="26" t="s">
        <v>21</v>
      </c>
      <c r="D1240" s="26" t="s">
        <v>97</v>
      </c>
      <c r="E1240" s="26" t="s">
        <v>121</v>
      </c>
      <c r="F1240" s="26">
        <v>3</v>
      </c>
      <c r="G1240" s="31" t="s">
        <v>3942</v>
      </c>
      <c r="H1240" s="17" t="s">
        <v>2385</v>
      </c>
      <c r="I1240" s="23">
        <v>254445</v>
      </c>
      <c r="J1240" s="23">
        <v>2687713</v>
      </c>
      <c r="K1240" s="17">
        <v>121.04379</v>
      </c>
      <c r="L1240" s="17">
        <v>24.295164</v>
      </c>
      <c r="N1240" t="str">
        <f>ROUND(表格3[[#This Row],[TWD97_X
]],0)&amp;ROUND(表格3[[#This Row],[TWD97_Y
]],0)</f>
        <v>2544452687713</v>
      </c>
    </row>
    <row r="1241" spans="1:14" ht="16.2" customHeight="1">
      <c r="A1241" s="17" t="s">
        <v>2090</v>
      </c>
      <c r="B1241" s="18"/>
      <c r="C1241" s="26" t="s">
        <v>21</v>
      </c>
      <c r="D1241" s="26" t="s">
        <v>97</v>
      </c>
      <c r="E1241" s="26" t="s">
        <v>121</v>
      </c>
      <c r="F1241" s="26">
        <v>4</v>
      </c>
      <c r="G1241" s="31" t="s">
        <v>3942</v>
      </c>
      <c r="H1241" s="17" t="s">
        <v>2386</v>
      </c>
      <c r="I1241" s="23">
        <v>254247</v>
      </c>
      <c r="J1241" s="23">
        <v>2687633</v>
      </c>
      <c r="K1241" s="17">
        <v>121.041839</v>
      </c>
      <c r="L1241" s="17">
        <v>24.294442</v>
      </c>
      <c r="N1241" t="str">
        <f>ROUND(表格3[[#This Row],[TWD97_X
]],0)&amp;ROUND(表格3[[#This Row],[TWD97_Y
]],0)</f>
        <v>2542472687633</v>
      </c>
    </row>
    <row r="1242" spans="1:14" ht="16.2" customHeight="1">
      <c r="A1242" s="17" t="s">
        <v>2090</v>
      </c>
      <c r="B1242" s="18"/>
      <c r="C1242" s="26" t="s">
        <v>21</v>
      </c>
      <c r="D1242" s="26" t="s">
        <v>97</v>
      </c>
      <c r="E1242" s="26" t="s">
        <v>121</v>
      </c>
      <c r="F1242" s="26">
        <v>5</v>
      </c>
      <c r="G1242" s="31" t="s">
        <v>3942</v>
      </c>
      <c r="H1242" s="17" t="s">
        <v>2387</v>
      </c>
      <c r="I1242" s="23">
        <v>254034</v>
      </c>
      <c r="J1242" s="23">
        <v>2687685</v>
      </c>
      <c r="K1242" s="17">
        <v>121.03974100000001</v>
      </c>
      <c r="L1242" s="17">
        <v>24.294912</v>
      </c>
      <c r="N1242" t="str">
        <f>ROUND(表格3[[#This Row],[TWD97_X
]],0)&amp;ROUND(表格3[[#This Row],[TWD97_Y
]],0)</f>
        <v>2540342687685</v>
      </c>
    </row>
    <row r="1243" spans="1:14" ht="16.2" customHeight="1">
      <c r="A1243" s="17" t="s">
        <v>2090</v>
      </c>
      <c r="B1243" s="18"/>
      <c r="C1243" s="26" t="s">
        <v>21</v>
      </c>
      <c r="D1243" s="26" t="s">
        <v>97</v>
      </c>
      <c r="E1243" s="26" t="s">
        <v>121</v>
      </c>
      <c r="F1243" s="26">
        <v>6</v>
      </c>
      <c r="G1243" s="31" t="s">
        <v>3942</v>
      </c>
      <c r="H1243" s="17" t="s">
        <v>2388</v>
      </c>
      <c r="I1243" s="23">
        <v>253829</v>
      </c>
      <c r="J1243" s="23">
        <v>2687739</v>
      </c>
      <c r="K1243" s="17">
        <v>121.037721</v>
      </c>
      <c r="L1243" s="17">
        <v>24.295400000000001</v>
      </c>
      <c r="N1243" t="str">
        <f>ROUND(表格3[[#This Row],[TWD97_X
]],0)&amp;ROUND(表格3[[#This Row],[TWD97_Y
]],0)</f>
        <v>2538292687739</v>
      </c>
    </row>
    <row r="1244" spans="1:14" ht="16.2" customHeight="1">
      <c r="A1244" s="17" t="s">
        <v>2090</v>
      </c>
      <c r="B1244" s="18"/>
      <c r="C1244" s="26" t="s">
        <v>21</v>
      </c>
      <c r="D1244" s="26" t="s">
        <v>97</v>
      </c>
      <c r="E1244" s="26" t="s">
        <v>123</v>
      </c>
      <c r="F1244" s="26">
        <v>1</v>
      </c>
      <c r="G1244" s="21" t="s">
        <v>3943</v>
      </c>
      <c r="H1244" s="17" t="s">
        <v>2389</v>
      </c>
      <c r="I1244" s="23">
        <v>252590</v>
      </c>
      <c r="J1244" s="23">
        <v>2686279</v>
      </c>
      <c r="K1244" s="17">
        <v>121.025513</v>
      </c>
      <c r="L1244" s="17">
        <v>24.282219999999999</v>
      </c>
      <c r="N1244" t="str">
        <f>ROUND(表格3[[#This Row],[TWD97_X
]],0)&amp;ROUND(表格3[[#This Row],[TWD97_Y
]],0)</f>
        <v>2525902686279</v>
      </c>
    </row>
    <row r="1245" spans="1:14" ht="16.2" customHeight="1">
      <c r="A1245" s="17" t="s">
        <v>2090</v>
      </c>
      <c r="B1245" s="18"/>
      <c r="C1245" s="26" t="s">
        <v>21</v>
      </c>
      <c r="D1245" s="26" t="s">
        <v>97</v>
      </c>
      <c r="E1245" s="26" t="s">
        <v>123</v>
      </c>
      <c r="F1245" s="26">
        <v>2</v>
      </c>
      <c r="G1245" s="21" t="s">
        <v>3943</v>
      </c>
      <c r="H1245" s="17" t="s">
        <v>2390</v>
      </c>
      <c r="I1245" s="23">
        <v>252504</v>
      </c>
      <c r="J1245" s="23">
        <v>2686484</v>
      </c>
      <c r="K1245" s="17">
        <v>121.024666</v>
      </c>
      <c r="L1245" s="17">
        <v>24.284071000000001</v>
      </c>
      <c r="N1245" t="str">
        <f>ROUND(表格3[[#This Row],[TWD97_X
]],0)&amp;ROUND(表格3[[#This Row],[TWD97_Y
]],0)</f>
        <v>2525042686484</v>
      </c>
    </row>
    <row r="1246" spans="1:14" ht="16.2" customHeight="1">
      <c r="A1246" s="17" t="s">
        <v>2090</v>
      </c>
      <c r="B1246" s="18"/>
      <c r="C1246" s="26" t="s">
        <v>21</v>
      </c>
      <c r="D1246" s="26" t="s">
        <v>97</v>
      </c>
      <c r="E1246" s="26" t="s">
        <v>123</v>
      </c>
      <c r="F1246" s="26">
        <v>3</v>
      </c>
      <c r="G1246" s="21" t="s">
        <v>3943</v>
      </c>
      <c r="H1246" s="17" t="s">
        <v>2391</v>
      </c>
      <c r="I1246" s="23">
        <v>252658</v>
      </c>
      <c r="J1246" s="23">
        <v>2686754</v>
      </c>
      <c r="K1246" s="17">
        <v>121.026183</v>
      </c>
      <c r="L1246" s="17">
        <v>24.286508999999999</v>
      </c>
      <c r="N1246" t="str">
        <f>ROUND(表格3[[#This Row],[TWD97_X
]],0)&amp;ROUND(表格3[[#This Row],[TWD97_Y
]],0)</f>
        <v>2526582686754</v>
      </c>
    </row>
    <row r="1247" spans="1:14" ht="16.2" customHeight="1">
      <c r="A1247" s="17" t="s">
        <v>2090</v>
      </c>
      <c r="B1247" s="18"/>
      <c r="C1247" s="26" t="s">
        <v>21</v>
      </c>
      <c r="D1247" s="26" t="s">
        <v>97</v>
      </c>
      <c r="E1247" s="26" t="s">
        <v>123</v>
      </c>
      <c r="F1247" s="26">
        <v>4</v>
      </c>
      <c r="G1247" s="21" t="s">
        <v>3943</v>
      </c>
      <c r="H1247" s="17" t="s">
        <v>2392</v>
      </c>
      <c r="I1247" s="23">
        <v>252653</v>
      </c>
      <c r="J1247" s="23">
        <v>2687022</v>
      </c>
      <c r="K1247" s="17">
        <v>121.026135</v>
      </c>
      <c r="L1247" s="17">
        <v>24.288929</v>
      </c>
      <c r="N1247" t="str">
        <f>ROUND(表格3[[#This Row],[TWD97_X
]],0)&amp;ROUND(表格3[[#This Row],[TWD97_Y
]],0)</f>
        <v>2526532687022</v>
      </c>
    </row>
    <row r="1248" spans="1:14" ht="16.2" customHeight="1">
      <c r="A1248" s="17" t="s">
        <v>2090</v>
      </c>
      <c r="B1248" s="18"/>
      <c r="C1248" s="26" t="s">
        <v>21</v>
      </c>
      <c r="D1248" s="26" t="s">
        <v>97</v>
      </c>
      <c r="E1248" s="26" t="s">
        <v>123</v>
      </c>
      <c r="F1248" s="26">
        <v>5</v>
      </c>
      <c r="G1248" s="21" t="s">
        <v>3943</v>
      </c>
      <c r="H1248" s="17" t="s">
        <v>2393</v>
      </c>
      <c r="I1248" s="23">
        <v>252500</v>
      </c>
      <c r="J1248" s="23">
        <v>2687172</v>
      </c>
      <c r="K1248" s="17">
        <v>121.02462800000001</v>
      </c>
      <c r="L1248" s="17">
        <v>24.290282999999999</v>
      </c>
      <c r="N1248" t="str">
        <f>ROUND(表格3[[#This Row],[TWD97_X
]],0)&amp;ROUND(表格3[[#This Row],[TWD97_Y
]],0)</f>
        <v>2525002687172</v>
      </c>
    </row>
    <row r="1249" spans="1:14" ht="16.2" customHeight="1">
      <c r="A1249" s="17" t="s">
        <v>2090</v>
      </c>
      <c r="B1249" s="18"/>
      <c r="C1249" s="26" t="s">
        <v>21</v>
      </c>
      <c r="D1249" s="26" t="s">
        <v>97</v>
      </c>
      <c r="E1249" s="26" t="s">
        <v>123</v>
      </c>
      <c r="F1249" s="26">
        <v>6</v>
      </c>
      <c r="G1249" s="21" t="s">
        <v>3943</v>
      </c>
      <c r="H1249" s="17" t="s">
        <v>2394</v>
      </c>
      <c r="I1249" s="23">
        <v>252358</v>
      </c>
      <c r="J1249" s="23">
        <v>2687333</v>
      </c>
      <c r="K1249" s="17">
        <v>121.023229</v>
      </c>
      <c r="L1249" s="17">
        <v>24.291737000000001</v>
      </c>
      <c r="N1249" t="str">
        <f>ROUND(表格3[[#This Row],[TWD97_X
]],0)&amp;ROUND(表格3[[#This Row],[TWD97_Y
]],0)</f>
        <v>2523582687333</v>
      </c>
    </row>
    <row r="1250" spans="1:14" ht="16.2" customHeight="1">
      <c r="A1250" s="17" t="s">
        <v>2090</v>
      </c>
      <c r="B1250" s="18"/>
      <c r="C1250" s="26" t="s">
        <v>21</v>
      </c>
      <c r="D1250" s="26" t="s">
        <v>97</v>
      </c>
      <c r="E1250" s="26" t="s">
        <v>123</v>
      </c>
      <c r="F1250" s="26">
        <v>7</v>
      </c>
      <c r="G1250" s="21" t="s">
        <v>3943</v>
      </c>
      <c r="H1250" s="17" t="s">
        <v>2395</v>
      </c>
      <c r="I1250" s="23">
        <v>252612</v>
      </c>
      <c r="J1250" s="23">
        <v>2687477</v>
      </c>
      <c r="K1250" s="17">
        <v>121.02573099999999</v>
      </c>
      <c r="L1250" s="17">
        <v>24.293037000000002</v>
      </c>
      <c r="N1250" t="str">
        <f>ROUND(表格3[[#This Row],[TWD97_X
]],0)&amp;ROUND(表格3[[#This Row],[TWD97_Y
]],0)</f>
        <v>2526122687477</v>
      </c>
    </row>
    <row r="1251" spans="1:14" ht="16.2" customHeight="1">
      <c r="A1251" s="17" t="s">
        <v>2090</v>
      </c>
      <c r="B1251" s="18"/>
      <c r="C1251" s="26" t="s">
        <v>21</v>
      </c>
      <c r="D1251" s="26" t="s">
        <v>97</v>
      </c>
      <c r="E1251" s="26" t="s">
        <v>123</v>
      </c>
      <c r="F1251" s="26">
        <v>8</v>
      </c>
      <c r="G1251" s="21" t="s">
        <v>3943</v>
      </c>
      <c r="H1251" s="17" t="s">
        <v>2396</v>
      </c>
      <c r="I1251" s="23">
        <v>252978</v>
      </c>
      <c r="J1251" s="23">
        <v>2687720</v>
      </c>
      <c r="K1251" s="17">
        <v>121.029338</v>
      </c>
      <c r="L1251" s="17">
        <v>24.29523</v>
      </c>
      <c r="N1251" t="str">
        <f>ROUND(表格3[[#This Row],[TWD97_X
]],0)&amp;ROUND(表格3[[#This Row],[TWD97_Y
]],0)</f>
        <v>2529782687720</v>
      </c>
    </row>
    <row r="1252" spans="1:14" ht="16.2" customHeight="1">
      <c r="A1252" s="17" t="s">
        <v>2090</v>
      </c>
      <c r="B1252" s="18"/>
      <c r="C1252" s="26" t="s">
        <v>21</v>
      </c>
      <c r="D1252" s="26" t="s">
        <v>97</v>
      </c>
      <c r="E1252" s="26" t="s">
        <v>123</v>
      </c>
      <c r="F1252" s="26">
        <v>10</v>
      </c>
      <c r="G1252" s="21" t="s">
        <v>3943</v>
      </c>
      <c r="H1252" s="17" t="s">
        <v>3944</v>
      </c>
      <c r="I1252" s="23">
        <v>253069</v>
      </c>
      <c r="J1252" s="23">
        <v>2687887</v>
      </c>
      <c r="K1252" s="17">
        <v>121.03023399999999</v>
      </c>
      <c r="L1252" s="17">
        <v>24.296738000000001</v>
      </c>
      <c r="N1252" t="str">
        <f>ROUND(表格3[[#This Row],[TWD97_X
]],0)&amp;ROUND(表格3[[#This Row],[TWD97_Y
]],0)</f>
        <v>2530692687887</v>
      </c>
    </row>
    <row r="1253" spans="1:14" ht="16.2" customHeight="1">
      <c r="A1253" s="17" t="s">
        <v>2090</v>
      </c>
      <c r="B1253" s="18"/>
      <c r="C1253" s="26" t="s">
        <v>21</v>
      </c>
      <c r="D1253" s="26" t="s">
        <v>97</v>
      </c>
      <c r="E1253" s="26" t="s">
        <v>129</v>
      </c>
      <c r="F1253" s="26">
        <v>1</v>
      </c>
      <c r="G1253" s="21" t="s">
        <v>128</v>
      </c>
      <c r="H1253" s="17" t="s">
        <v>2397</v>
      </c>
      <c r="I1253" s="23">
        <v>246331</v>
      </c>
      <c r="J1253" s="23">
        <v>2680085</v>
      </c>
      <c r="K1253" s="17">
        <v>120.963875</v>
      </c>
      <c r="L1253" s="17">
        <v>24.226291</v>
      </c>
      <c r="N1253" t="str">
        <f>ROUND(表格3[[#This Row],[TWD97_X
]],0)&amp;ROUND(表格3[[#This Row],[TWD97_Y
]],0)</f>
        <v>2463312680085</v>
      </c>
    </row>
    <row r="1254" spans="1:14" ht="16.2" customHeight="1">
      <c r="A1254" s="17" t="s">
        <v>2090</v>
      </c>
      <c r="B1254" s="18"/>
      <c r="C1254" s="26" t="s">
        <v>21</v>
      </c>
      <c r="D1254" s="26" t="s">
        <v>97</v>
      </c>
      <c r="E1254" s="26" t="s">
        <v>129</v>
      </c>
      <c r="F1254" s="26">
        <v>2</v>
      </c>
      <c r="G1254" s="21" t="s">
        <v>128</v>
      </c>
      <c r="H1254" s="17" t="s">
        <v>2398</v>
      </c>
      <c r="I1254" s="23">
        <v>246157</v>
      </c>
      <c r="J1254" s="23">
        <v>2679685</v>
      </c>
      <c r="K1254" s="17">
        <v>120.96216200000001</v>
      </c>
      <c r="L1254" s="17">
        <v>24.222677999999998</v>
      </c>
      <c r="N1254" t="str">
        <f>ROUND(表格3[[#This Row],[TWD97_X
]],0)&amp;ROUND(表格3[[#This Row],[TWD97_Y
]],0)</f>
        <v>2461572679685</v>
      </c>
    </row>
    <row r="1255" spans="1:14" ht="16.2" customHeight="1">
      <c r="A1255" s="17" t="s">
        <v>2090</v>
      </c>
      <c r="B1255" s="18"/>
      <c r="C1255" s="26" t="s">
        <v>21</v>
      </c>
      <c r="D1255" s="26" t="s">
        <v>97</v>
      </c>
      <c r="E1255" s="26" t="s">
        <v>129</v>
      </c>
      <c r="F1255" s="26">
        <v>3</v>
      </c>
      <c r="G1255" s="21" t="s">
        <v>128</v>
      </c>
      <c r="H1255" s="17" t="s">
        <v>2399</v>
      </c>
      <c r="I1255" s="23">
        <v>246396</v>
      </c>
      <c r="J1255" s="23">
        <v>2679801</v>
      </c>
      <c r="K1255" s="17">
        <v>120.96451500000001</v>
      </c>
      <c r="L1255" s="17">
        <v>24.223725999999999</v>
      </c>
      <c r="N1255" t="str">
        <f>ROUND(表格3[[#This Row],[TWD97_X
]],0)&amp;ROUND(表格3[[#This Row],[TWD97_Y
]],0)</f>
        <v>2463962679801</v>
      </c>
    </row>
    <row r="1256" spans="1:14" ht="16.2" customHeight="1">
      <c r="A1256" s="17" t="s">
        <v>2090</v>
      </c>
      <c r="B1256" s="18"/>
      <c r="C1256" s="26" t="s">
        <v>21</v>
      </c>
      <c r="D1256" s="26" t="s">
        <v>97</v>
      </c>
      <c r="E1256" s="26" t="s">
        <v>129</v>
      </c>
      <c r="F1256" s="26">
        <v>4</v>
      </c>
      <c r="G1256" s="21" t="s">
        <v>128</v>
      </c>
      <c r="H1256" s="17" t="s">
        <v>2400</v>
      </c>
      <c r="I1256" s="23">
        <v>246628</v>
      </c>
      <c r="J1256" s="23">
        <v>2680177</v>
      </c>
      <c r="K1256" s="17">
        <v>120.96679899999999</v>
      </c>
      <c r="L1256" s="17">
        <v>24.227122000000001</v>
      </c>
      <c r="N1256" t="str">
        <f>ROUND(表格3[[#This Row],[TWD97_X
]],0)&amp;ROUND(表格3[[#This Row],[TWD97_Y
]],0)</f>
        <v>2466282680177</v>
      </c>
    </row>
    <row r="1257" spans="1:14" ht="16.2" customHeight="1">
      <c r="A1257" s="17" t="s">
        <v>2090</v>
      </c>
      <c r="B1257" s="18"/>
      <c r="C1257" s="26" t="s">
        <v>21</v>
      </c>
      <c r="D1257" s="26" t="s">
        <v>97</v>
      </c>
      <c r="E1257" s="26" t="s">
        <v>129</v>
      </c>
      <c r="F1257" s="26">
        <v>5</v>
      </c>
      <c r="G1257" s="21" t="s">
        <v>128</v>
      </c>
      <c r="H1257" s="17" t="s">
        <v>2401</v>
      </c>
      <c r="I1257" s="23">
        <v>246865</v>
      </c>
      <c r="J1257" s="23">
        <v>2680095</v>
      </c>
      <c r="K1257" s="17">
        <v>120.969132</v>
      </c>
      <c r="L1257" s="17">
        <v>24.226382000000001</v>
      </c>
      <c r="N1257" t="str">
        <f>ROUND(表格3[[#This Row],[TWD97_X
]],0)&amp;ROUND(表格3[[#This Row],[TWD97_Y
]],0)</f>
        <v>2468652680095</v>
      </c>
    </row>
    <row r="1258" spans="1:14" ht="16.2" customHeight="1">
      <c r="A1258" s="17" t="s">
        <v>2090</v>
      </c>
      <c r="B1258" s="18"/>
      <c r="C1258" s="26" t="s">
        <v>21</v>
      </c>
      <c r="D1258" s="26" t="s">
        <v>97</v>
      </c>
      <c r="E1258" s="26" t="s">
        <v>129</v>
      </c>
      <c r="F1258" s="26">
        <v>6</v>
      </c>
      <c r="G1258" s="21" t="s">
        <v>128</v>
      </c>
      <c r="H1258" s="17" t="s">
        <v>2402</v>
      </c>
      <c r="I1258" s="23">
        <v>247012</v>
      </c>
      <c r="J1258" s="23">
        <v>2679824</v>
      </c>
      <c r="K1258" s="17">
        <v>120.97058</v>
      </c>
      <c r="L1258" s="17">
        <v>24.223935000000001</v>
      </c>
      <c r="N1258" t="str">
        <f>ROUND(表格3[[#This Row],[TWD97_X
]],0)&amp;ROUND(表格3[[#This Row],[TWD97_Y
]],0)</f>
        <v>2470122679824</v>
      </c>
    </row>
    <row r="1259" spans="1:14" ht="16.2" customHeight="1">
      <c r="A1259" s="17" t="s">
        <v>2090</v>
      </c>
      <c r="B1259" s="18"/>
      <c r="C1259" s="26" t="s">
        <v>21</v>
      </c>
      <c r="D1259" s="26" t="s">
        <v>97</v>
      </c>
      <c r="E1259" s="26" t="s">
        <v>136</v>
      </c>
      <c r="F1259" s="26">
        <v>1</v>
      </c>
      <c r="G1259" s="21" t="s">
        <v>135</v>
      </c>
      <c r="H1259" s="17" t="s">
        <v>2403</v>
      </c>
      <c r="I1259" s="23">
        <v>249461</v>
      </c>
      <c r="J1259" s="23">
        <v>2683934</v>
      </c>
      <c r="K1259" s="17">
        <v>120.994692</v>
      </c>
      <c r="L1259" s="17">
        <v>24.261047999999999</v>
      </c>
      <c r="N1259" t="str">
        <f>ROUND(表格3[[#This Row],[TWD97_X
]],0)&amp;ROUND(表格3[[#This Row],[TWD97_Y
]],0)</f>
        <v>2494612683934</v>
      </c>
    </row>
    <row r="1260" spans="1:14" ht="16.2" customHeight="1">
      <c r="A1260" s="17" t="s">
        <v>2090</v>
      </c>
      <c r="B1260" s="18"/>
      <c r="C1260" s="26" t="s">
        <v>21</v>
      </c>
      <c r="D1260" s="26" t="s">
        <v>97</v>
      </c>
      <c r="E1260" s="26" t="s">
        <v>136</v>
      </c>
      <c r="F1260" s="26">
        <v>2</v>
      </c>
      <c r="G1260" s="21" t="s">
        <v>135</v>
      </c>
      <c r="H1260" s="17" t="s">
        <v>2404</v>
      </c>
      <c r="I1260" s="23">
        <v>248972</v>
      </c>
      <c r="J1260" s="23">
        <v>2683774</v>
      </c>
      <c r="K1260" s="17">
        <v>120.989876</v>
      </c>
      <c r="L1260" s="17">
        <v>24.259604</v>
      </c>
      <c r="N1260" t="str">
        <f>ROUND(表格3[[#This Row],[TWD97_X
]],0)&amp;ROUND(表格3[[#This Row],[TWD97_Y
]],0)</f>
        <v>2489722683774</v>
      </c>
    </row>
    <row r="1261" spans="1:14" ht="16.2" customHeight="1">
      <c r="A1261" s="17" t="s">
        <v>2090</v>
      </c>
      <c r="B1261" s="18"/>
      <c r="C1261" s="26" t="s">
        <v>21</v>
      </c>
      <c r="D1261" s="26" t="s">
        <v>97</v>
      </c>
      <c r="E1261" s="26" t="s">
        <v>136</v>
      </c>
      <c r="F1261" s="26">
        <v>3</v>
      </c>
      <c r="G1261" s="21" t="s">
        <v>135</v>
      </c>
      <c r="H1261" s="17" t="s">
        <v>2405</v>
      </c>
      <c r="I1261" s="23">
        <v>248904</v>
      </c>
      <c r="J1261" s="23">
        <v>2683403</v>
      </c>
      <c r="K1261" s="17">
        <v>120.989206</v>
      </c>
      <c r="L1261" s="17">
        <v>24.256253999999998</v>
      </c>
      <c r="N1261" t="str">
        <f>ROUND(表格3[[#This Row],[TWD97_X
]],0)&amp;ROUND(表格3[[#This Row],[TWD97_Y
]],0)</f>
        <v>2489042683403</v>
      </c>
    </row>
    <row r="1262" spans="1:14" ht="16.2" customHeight="1">
      <c r="A1262" s="17" t="s">
        <v>2090</v>
      </c>
      <c r="B1262" s="18"/>
      <c r="C1262" s="26" t="s">
        <v>21</v>
      </c>
      <c r="D1262" s="26" t="s">
        <v>97</v>
      </c>
      <c r="E1262" s="26" t="s">
        <v>136</v>
      </c>
      <c r="F1262" s="26">
        <v>4</v>
      </c>
      <c r="G1262" s="21" t="s">
        <v>135</v>
      </c>
      <c r="H1262" s="17" t="s">
        <v>2406</v>
      </c>
      <c r="I1262" s="23">
        <v>248659</v>
      </c>
      <c r="J1262" s="23">
        <v>2683146</v>
      </c>
      <c r="K1262" s="17">
        <v>120.986794</v>
      </c>
      <c r="L1262" s="17">
        <v>24.253933</v>
      </c>
      <c r="N1262" t="str">
        <f>ROUND(表格3[[#This Row],[TWD97_X
]],0)&amp;ROUND(表格3[[#This Row],[TWD97_Y
]],0)</f>
        <v>2486592683146</v>
      </c>
    </row>
    <row r="1263" spans="1:14" ht="16.2" customHeight="1">
      <c r="A1263" s="17" t="s">
        <v>2090</v>
      </c>
      <c r="B1263" s="18"/>
      <c r="C1263" s="26" t="s">
        <v>21</v>
      </c>
      <c r="D1263" s="26" t="s">
        <v>97</v>
      </c>
      <c r="E1263" s="26" t="s">
        <v>136</v>
      </c>
      <c r="F1263" s="26">
        <v>5</v>
      </c>
      <c r="G1263" s="21" t="s">
        <v>135</v>
      </c>
      <c r="H1263" s="17" t="s">
        <v>2407</v>
      </c>
      <c r="I1263" s="23">
        <v>248344</v>
      </c>
      <c r="J1263" s="23">
        <v>2682782</v>
      </c>
      <c r="K1263" s="17">
        <v>120.983692</v>
      </c>
      <c r="L1263" s="17">
        <v>24.250646</v>
      </c>
      <c r="N1263" t="str">
        <f>ROUND(表格3[[#This Row],[TWD97_X
]],0)&amp;ROUND(表格3[[#This Row],[TWD97_Y
]],0)</f>
        <v>2483442682782</v>
      </c>
    </row>
    <row r="1264" spans="1:14" ht="16.2" customHeight="1">
      <c r="A1264" s="17" t="s">
        <v>2090</v>
      </c>
      <c r="B1264" s="18"/>
      <c r="C1264" s="26" t="s">
        <v>21</v>
      </c>
      <c r="D1264" s="26" t="s">
        <v>97</v>
      </c>
      <c r="E1264" s="26" t="s">
        <v>136</v>
      </c>
      <c r="F1264" s="26">
        <v>6</v>
      </c>
      <c r="G1264" s="21" t="s">
        <v>135</v>
      </c>
      <c r="H1264" s="17" t="s">
        <v>2408</v>
      </c>
      <c r="I1264" s="23">
        <v>248336</v>
      </c>
      <c r="J1264" s="23">
        <v>2682464</v>
      </c>
      <c r="K1264" s="17">
        <v>120.98361300000001</v>
      </c>
      <c r="L1264" s="17">
        <v>24.247775000000001</v>
      </c>
      <c r="N1264" t="str">
        <f>ROUND(表格3[[#This Row],[TWD97_X
]],0)&amp;ROUND(表格3[[#This Row],[TWD97_Y
]],0)</f>
        <v>2483362682464</v>
      </c>
    </row>
    <row r="1265" spans="1:14" ht="16.2" customHeight="1">
      <c r="A1265" s="17" t="s">
        <v>2090</v>
      </c>
      <c r="B1265" s="18"/>
      <c r="C1265" s="26" t="s">
        <v>21</v>
      </c>
      <c r="D1265" s="26" t="s">
        <v>97</v>
      </c>
      <c r="E1265" s="26" t="s">
        <v>139</v>
      </c>
      <c r="F1265" s="26">
        <v>1</v>
      </c>
      <c r="G1265" s="21" t="s">
        <v>138</v>
      </c>
      <c r="H1265" s="17" t="s">
        <v>2409</v>
      </c>
      <c r="I1265" s="23">
        <v>238478</v>
      </c>
      <c r="J1265" s="23">
        <v>2685034</v>
      </c>
      <c r="K1265" s="17">
        <v>120.88651400000001</v>
      </c>
      <c r="L1265" s="17">
        <v>24.270938000000001</v>
      </c>
      <c r="N1265" t="str">
        <f>ROUND(表格3[[#This Row],[TWD97_X
]],0)&amp;ROUND(表格3[[#This Row],[TWD97_Y
]],0)</f>
        <v>2384782685034</v>
      </c>
    </row>
    <row r="1266" spans="1:14" ht="16.2" customHeight="1">
      <c r="A1266" s="17" t="s">
        <v>2090</v>
      </c>
      <c r="B1266" s="18"/>
      <c r="C1266" s="26" t="s">
        <v>21</v>
      </c>
      <c r="D1266" s="26" t="s">
        <v>97</v>
      </c>
      <c r="E1266" s="26" t="s">
        <v>139</v>
      </c>
      <c r="F1266" s="26">
        <v>2</v>
      </c>
      <c r="G1266" s="21" t="s">
        <v>138</v>
      </c>
      <c r="H1266" s="17" t="s">
        <v>2410</v>
      </c>
      <c r="I1266" s="23">
        <v>238728</v>
      </c>
      <c r="J1266" s="23">
        <v>2685217</v>
      </c>
      <c r="K1266" s="17">
        <v>120.888974</v>
      </c>
      <c r="L1266" s="17">
        <v>24.272593000000001</v>
      </c>
      <c r="N1266" t="str">
        <f>ROUND(表格3[[#This Row],[TWD97_X
]],0)&amp;ROUND(表格3[[#This Row],[TWD97_Y
]],0)</f>
        <v>2387282685217</v>
      </c>
    </row>
    <row r="1267" spans="1:14" ht="16.2" customHeight="1">
      <c r="A1267" s="17" t="s">
        <v>2090</v>
      </c>
      <c r="B1267" s="18"/>
      <c r="C1267" s="26" t="s">
        <v>21</v>
      </c>
      <c r="D1267" s="26" t="s">
        <v>97</v>
      </c>
      <c r="E1267" s="26" t="s">
        <v>139</v>
      </c>
      <c r="F1267" s="26">
        <v>3</v>
      </c>
      <c r="G1267" s="21" t="s">
        <v>138</v>
      </c>
      <c r="H1267" s="17" t="s">
        <v>2411</v>
      </c>
      <c r="I1267" s="23">
        <v>239180</v>
      </c>
      <c r="J1267" s="23">
        <v>2684617</v>
      </c>
      <c r="K1267" s="17">
        <v>120.89343100000001</v>
      </c>
      <c r="L1267" s="17">
        <v>24.267178000000001</v>
      </c>
      <c r="N1267" t="str">
        <f>ROUND(表格3[[#This Row],[TWD97_X
]],0)&amp;ROUND(表格3[[#This Row],[TWD97_Y
]],0)</f>
        <v>2391802684617</v>
      </c>
    </row>
    <row r="1268" spans="1:14" ht="16.2" customHeight="1">
      <c r="A1268" s="17" t="s">
        <v>2090</v>
      </c>
      <c r="B1268" s="18"/>
      <c r="C1268" s="26" t="s">
        <v>21</v>
      </c>
      <c r="D1268" s="26" t="s">
        <v>97</v>
      </c>
      <c r="E1268" s="26" t="s">
        <v>139</v>
      </c>
      <c r="F1268" s="26">
        <v>4</v>
      </c>
      <c r="G1268" s="21" t="s">
        <v>138</v>
      </c>
      <c r="H1268" s="17" t="s">
        <v>2412</v>
      </c>
      <c r="I1268" s="23">
        <v>238770</v>
      </c>
      <c r="J1268" s="23">
        <v>2684915</v>
      </c>
      <c r="K1268" s="17">
        <v>120.889391</v>
      </c>
      <c r="L1268" s="17">
        <v>24.269866</v>
      </c>
      <c r="N1268" t="str">
        <f>ROUND(表格3[[#This Row],[TWD97_X
]],0)&amp;ROUND(表格3[[#This Row],[TWD97_Y
]],0)</f>
        <v>2387702684915</v>
      </c>
    </row>
    <row r="1269" spans="1:14" ht="16.2" customHeight="1">
      <c r="A1269" s="17" t="s">
        <v>2090</v>
      </c>
      <c r="B1269" s="18"/>
      <c r="C1269" s="26" t="s">
        <v>21</v>
      </c>
      <c r="D1269" s="26" t="s">
        <v>97</v>
      </c>
      <c r="E1269" s="26" t="s">
        <v>139</v>
      </c>
      <c r="F1269" s="26">
        <v>5</v>
      </c>
      <c r="G1269" s="21" t="s">
        <v>138</v>
      </c>
      <c r="H1269" s="17" t="s">
        <v>2413</v>
      </c>
      <c r="I1269" s="23">
        <v>238747</v>
      </c>
      <c r="J1269" s="23">
        <v>2684700</v>
      </c>
      <c r="K1269" s="17">
        <v>120.889166</v>
      </c>
      <c r="L1269" s="17">
        <v>24.267925000000002</v>
      </c>
      <c r="N1269" t="str">
        <f>ROUND(表格3[[#This Row],[TWD97_X
]],0)&amp;ROUND(表格3[[#This Row],[TWD97_Y
]],0)</f>
        <v>2387472684700</v>
      </c>
    </row>
    <row r="1270" spans="1:14" ht="16.2" customHeight="1">
      <c r="A1270" s="17" t="s">
        <v>2090</v>
      </c>
      <c r="B1270" s="18"/>
      <c r="C1270" s="26" t="s">
        <v>21</v>
      </c>
      <c r="D1270" s="26" t="s">
        <v>97</v>
      </c>
      <c r="E1270" s="26" t="s">
        <v>139</v>
      </c>
      <c r="F1270" s="26">
        <v>6</v>
      </c>
      <c r="G1270" s="21" t="s">
        <v>138</v>
      </c>
      <c r="H1270" s="17" t="s">
        <v>2414</v>
      </c>
      <c r="I1270" s="23">
        <v>238761</v>
      </c>
      <c r="J1270" s="23">
        <v>2684458</v>
      </c>
      <c r="K1270" s="17">
        <v>120.88930499999999</v>
      </c>
      <c r="L1270" s="17">
        <v>24.265740000000001</v>
      </c>
      <c r="N1270" t="str">
        <f>ROUND(表格3[[#This Row],[TWD97_X
]],0)&amp;ROUND(表格3[[#This Row],[TWD97_Y
]],0)</f>
        <v>2387612684458</v>
      </c>
    </row>
    <row r="1271" spans="1:14" ht="16.2" customHeight="1">
      <c r="A1271" s="17" t="s">
        <v>2090</v>
      </c>
      <c r="B1271" s="18"/>
      <c r="C1271" s="26" t="s">
        <v>21</v>
      </c>
      <c r="D1271" s="26" t="s">
        <v>97</v>
      </c>
      <c r="E1271" s="26" t="s">
        <v>161</v>
      </c>
      <c r="F1271" s="26">
        <v>1</v>
      </c>
      <c r="G1271" s="21" t="s">
        <v>160</v>
      </c>
      <c r="H1271" s="17" t="s">
        <v>2415</v>
      </c>
      <c r="I1271" s="23">
        <v>244730</v>
      </c>
      <c r="J1271" s="23">
        <v>2681251</v>
      </c>
      <c r="K1271" s="17">
        <v>120.94810699999999</v>
      </c>
      <c r="L1271" s="17">
        <v>24.236813999999999</v>
      </c>
      <c r="N1271" t="str">
        <f>ROUND(表格3[[#This Row],[TWD97_X
]],0)&amp;ROUND(表格3[[#This Row],[TWD97_Y
]],0)</f>
        <v>2447302681251</v>
      </c>
    </row>
    <row r="1272" spans="1:14" ht="16.2" customHeight="1">
      <c r="A1272" s="17" t="s">
        <v>2090</v>
      </c>
      <c r="B1272" s="18"/>
      <c r="C1272" s="26" t="s">
        <v>21</v>
      </c>
      <c r="D1272" s="26" t="s">
        <v>97</v>
      </c>
      <c r="E1272" s="26" t="s">
        <v>161</v>
      </c>
      <c r="F1272" s="26">
        <v>2</v>
      </c>
      <c r="G1272" s="21" t="s">
        <v>160</v>
      </c>
      <c r="H1272" s="17" t="s">
        <v>2416</v>
      </c>
      <c r="I1272" s="23">
        <v>244540</v>
      </c>
      <c r="J1272" s="23">
        <v>2681129</v>
      </c>
      <c r="K1272" s="17">
        <v>120.946236</v>
      </c>
      <c r="L1272" s="17">
        <v>24.235711999999999</v>
      </c>
      <c r="N1272" t="str">
        <f>ROUND(表格3[[#This Row],[TWD97_X
]],0)&amp;ROUND(表格3[[#This Row],[TWD97_Y
]],0)</f>
        <v>2445402681129</v>
      </c>
    </row>
    <row r="1273" spans="1:14" ht="16.2" customHeight="1">
      <c r="A1273" s="17" t="s">
        <v>2090</v>
      </c>
      <c r="B1273" s="18"/>
      <c r="C1273" s="26" t="s">
        <v>21</v>
      </c>
      <c r="D1273" s="26" t="s">
        <v>97</v>
      </c>
      <c r="E1273" s="26" t="s">
        <v>161</v>
      </c>
      <c r="F1273" s="26">
        <v>3</v>
      </c>
      <c r="G1273" s="21" t="s">
        <v>160</v>
      </c>
      <c r="H1273" s="17" t="s">
        <v>2417</v>
      </c>
      <c r="I1273" s="23">
        <v>244410</v>
      </c>
      <c r="J1273" s="23">
        <v>2680978</v>
      </c>
      <c r="K1273" s="17">
        <v>120.944957</v>
      </c>
      <c r="L1273" s="17">
        <v>24.234348000000001</v>
      </c>
      <c r="N1273" t="str">
        <f>ROUND(表格3[[#This Row],[TWD97_X
]],0)&amp;ROUND(表格3[[#This Row],[TWD97_Y
]],0)</f>
        <v>2444102680978</v>
      </c>
    </row>
    <row r="1274" spans="1:14" ht="16.2" customHeight="1">
      <c r="A1274" s="17" t="s">
        <v>2090</v>
      </c>
      <c r="B1274" s="18"/>
      <c r="C1274" s="26" t="s">
        <v>21</v>
      </c>
      <c r="D1274" s="26" t="s">
        <v>97</v>
      </c>
      <c r="E1274" s="26" t="s">
        <v>161</v>
      </c>
      <c r="F1274" s="26">
        <v>4</v>
      </c>
      <c r="G1274" s="21" t="s">
        <v>160</v>
      </c>
      <c r="H1274" s="17" t="s">
        <v>2418</v>
      </c>
      <c r="I1274" s="23">
        <v>244369</v>
      </c>
      <c r="J1274" s="23">
        <v>2680769</v>
      </c>
      <c r="K1274" s="17">
        <v>120.944554</v>
      </c>
      <c r="L1274" s="17">
        <v>24.232461000000001</v>
      </c>
      <c r="N1274" t="str">
        <f>ROUND(表格3[[#This Row],[TWD97_X
]],0)&amp;ROUND(表格3[[#This Row],[TWD97_Y
]],0)</f>
        <v>2443692680769</v>
      </c>
    </row>
    <row r="1275" spans="1:14" ht="16.2" customHeight="1">
      <c r="A1275" s="17" t="s">
        <v>2090</v>
      </c>
      <c r="B1275" s="18"/>
      <c r="C1275" s="26" t="s">
        <v>21</v>
      </c>
      <c r="D1275" s="26" t="s">
        <v>97</v>
      </c>
      <c r="E1275" s="26" t="s">
        <v>161</v>
      </c>
      <c r="F1275" s="26">
        <v>5</v>
      </c>
      <c r="G1275" s="21" t="s">
        <v>160</v>
      </c>
      <c r="H1275" s="17" t="s">
        <v>2419</v>
      </c>
      <c r="I1275" s="23">
        <v>244178</v>
      </c>
      <c r="J1275" s="23">
        <v>2680876</v>
      </c>
      <c r="K1275" s="17">
        <v>120.942673</v>
      </c>
      <c r="L1275" s="17">
        <v>24.233426000000001</v>
      </c>
      <c r="N1275" t="str">
        <f>ROUND(表格3[[#This Row],[TWD97_X
]],0)&amp;ROUND(表格3[[#This Row],[TWD97_Y
]],0)</f>
        <v>2441782680876</v>
      </c>
    </row>
    <row r="1276" spans="1:14" ht="16.2" customHeight="1">
      <c r="A1276" s="17" t="s">
        <v>2090</v>
      </c>
      <c r="B1276" s="18"/>
      <c r="C1276" s="26" t="s">
        <v>21</v>
      </c>
      <c r="D1276" s="26" t="s">
        <v>97</v>
      </c>
      <c r="E1276" s="26" t="s">
        <v>161</v>
      </c>
      <c r="F1276" s="26">
        <v>6</v>
      </c>
      <c r="G1276" s="21" t="s">
        <v>160</v>
      </c>
      <c r="H1276" s="17" t="s">
        <v>2420</v>
      </c>
      <c r="I1276" s="23">
        <v>243944</v>
      </c>
      <c r="J1276" s="23">
        <v>2680733</v>
      </c>
      <c r="K1276" s="17">
        <v>120.940369</v>
      </c>
      <c r="L1276" s="17">
        <v>24.232133999999999</v>
      </c>
      <c r="N1276" t="str">
        <f>ROUND(表格3[[#This Row],[TWD97_X
]],0)&amp;ROUND(表格3[[#This Row],[TWD97_Y
]],0)</f>
        <v>2439442680733</v>
      </c>
    </row>
    <row r="1277" spans="1:14" ht="16.2" customHeight="1">
      <c r="A1277" s="17" t="s">
        <v>2090</v>
      </c>
      <c r="B1277" s="18"/>
      <c r="C1277" s="26" t="s">
        <v>21</v>
      </c>
      <c r="D1277" s="26" t="s">
        <v>97</v>
      </c>
      <c r="E1277" s="26" t="s">
        <v>161</v>
      </c>
      <c r="F1277" s="26">
        <v>7</v>
      </c>
      <c r="G1277" s="21" t="s">
        <v>160</v>
      </c>
      <c r="H1277" s="17" t="s">
        <v>2421</v>
      </c>
      <c r="I1277" s="23">
        <v>243707</v>
      </c>
      <c r="J1277" s="23">
        <v>2680817</v>
      </c>
      <c r="K1277" s="17">
        <v>120.938035</v>
      </c>
      <c r="L1277" s="17">
        <v>24.232892</v>
      </c>
      <c r="N1277" t="str">
        <f>ROUND(表格3[[#This Row],[TWD97_X
]],0)&amp;ROUND(表格3[[#This Row],[TWD97_Y
]],0)</f>
        <v>2437072680817</v>
      </c>
    </row>
    <row r="1278" spans="1:14" ht="16.2" customHeight="1">
      <c r="A1278" s="17" t="s">
        <v>2090</v>
      </c>
      <c r="B1278" s="18"/>
      <c r="C1278" s="26" t="s">
        <v>21</v>
      </c>
      <c r="D1278" s="26" t="s">
        <v>97</v>
      </c>
      <c r="E1278" s="26" t="s">
        <v>165</v>
      </c>
      <c r="F1278" s="26">
        <v>1</v>
      </c>
      <c r="G1278" s="21" t="s">
        <v>164</v>
      </c>
      <c r="H1278" s="17" t="s">
        <v>2422</v>
      </c>
      <c r="I1278" s="23">
        <v>246175</v>
      </c>
      <c r="J1278" s="23">
        <v>2681125</v>
      </c>
      <c r="K1278" s="17">
        <v>120.96233599999999</v>
      </c>
      <c r="L1278" s="17">
        <v>24.235681</v>
      </c>
      <c r="N1278" t="str">
        <f>ROUND(表格3[[#This Row],[TWD97_X
]],0)&amp;ROUND(表格3[[#This Row],[TWD97_Y
]],0)</f>
        <v>2461752681125</v>
      </c>
    </row>
    <row r="1279" spans="1:14" ht="16.2" customHeight="1">
      <c r="A1279" s="17" t="s">
        <v>2090</v>
      </c>
      <c r="B1279" s="18"/>
      <c r="C1279" s="26" t="s">
        <v>21</v>
      </c>
      <c r="D1279" s="26" t="s">
        <v>97</v>
      </c>
      <c r="E1279" s="26" t="s">
        <v>165</v>
      </c>
      <c r="F1279" s="26">
        <v>2</v>
      </c>
      <c r="G1279" s="21" t="s">
        <v>164</v>
      </c>
      <c r="H1279" s="17" t="s">
        <v>2423</v>
      </c>
      <c r="I1279" s="23">
        <v>246027</v>
      </c>
      <c r="J1279" s="23">
        <v>2680925</v>
      </c>
      <c r="K1279" s="17">
        <v>120.96087900000001</v>
      </c>
      <c r="L1279" s="17">
        <v>24.233874</v>
      </c>
      <c r="N1279" t="str">
        <f>ROUND(表格3[[#This Row],[TWD97_X
]],0)&amp;ROUND(表格3[[#This Row],[TWD97_Y
]],0)</f>
        <v>2460272680925</v>
      </c>
    </row>
    <row r="1280" spans="1:14" ht="16.2" customHeight="1">
      <c r="A1280" s="17" t="s">
        <v>2090</v>
      </c>
      <c r="B1280" s="18"/>
      <c r="C1280" s="26" t="s">
        <v>21</v>
      </c>
      <c r="D1280" s="26" t="s">
        <v>97</v>
      </c>
      <c r="E1280" s="26" t="s">
        <v>165</v>
      </c>
      <c r="F1280" s="26">
        <v>3</v>
      </c>
      <c r="G1280" s="21" t="s">
        <v>164</v>
      </c>
      <c r="H1280" s="17" t="s">
        <v>2424</v>
      </c>
      <c r="I1280" s="23">
        <v>245804</v>
      </c>
      <c r="J1280" s="23">
        <v>2680924</v>
      </c>
      <c r="K1280" s="17">
        <v>120.95868299999999</v>
      </c>
      <c r="L1280" s="17">
        <v>24.233865000000002</v>
      </c>
      <c r="N1280" t="str">
        <f>ROUND(表格3[[#This Row],[TWD97_X
]],0)&amp;ROUND(表格3[[#This Row],[TWD97_Y
]],0)</f>
        <v>2458042680924</v>
      </c>
    </row>
    <row r="1281" spans="1:14" ht="16.2" customHeight="1">
      <c r="A1281" s="17" t="s">
        <v>2090</v>
      </c>
      <c r="B1281" s="18"/>
      <c r="C1281" s="26" t="s">
        <v>21</v>
      </c>
      <c r="D1281" s="26" t="s">
        <v>97</v>
      </c>
      <c r="E1281" s="26" t="s">
        <v>165</v>
      </c>
      <c r="F1281" s="26">
        <v>4</v>
      </c>
      <c r="G1281" s="21" t="s">
        <v>164</v>
      </c>
      <c r="H1281" s="17" t="s">
        <v>2425</v>
      </c>
      <c r="I1281" s="23">
        <v>245653</v>
      </c>
      <c r="J1281" s="23">
        <v>2681110</v>
      </c>
      <c r="K1281" s="17">
        <v>120.957196</v>
      </c>
      <c r="L1281" s="17">
        <v>24.235544000000001</v>
      </c>
      <c r="N1281" t="str">
        <f>ROUND(表格3[[#This Row],[TWD97_X
]],0)&amp;ROUND(表格3[[#This Row],[TWD97_Y
]],0)</f>
        <v>2456532681110</v>
      </c>
    </row>
    <row r="1282" spans="1:14" ht="16.2" customHeight="1">
      <c r="A1282" s="17" t="s">
        <v>2090</v>
      </c>
      <c r="B1282" s="18"/>
      <c r="C1282" s="26" t="s">
        <v>21</v>
      </c>
      <c r="D1282" s="26" t="s">
        <v>97</v>
      </c>
      <c r="E1282" s="26" t="s">
        <v>165</v>
      </c>
      <c r="F1282" s="26">
        <v>5</v>
      </c>
      <c r="G1282" s="21" t="s">
        <v>164</v>
      </c>
      <c r="H1282" s="17" t="s">
        <v>2426</v>
      </c>
      <c r="I1282" s="23">
        <v>245487</v>
      </c>
      <c r="J1282" s="23">
        <v>2681260</v>
      </c>
      <c r="K1282" s="17">
        <v>120.955561</v>
      </c>
      <c r="L1282" s="17">
        <v>24.236898</v>
      </c>
      <c r="N1282" t="str">
        <f>ROUND(表格3[[#This Row],[TWD97_X
]],0)&amp;ROUND(表格3[[#This Row],[TWD97_Y
]],0)</f>
        <v>2454872681260</v>
      </c>
    </row>
    <row r="1283" spans="1:14" ht="16.2" customHeight="1">
      <c r="A1283" s="17" t="s">
        <v>2090</v>
      </c>
      <c r="B1283" s="18"/>
      <c r="C1283" s="26" t="s">
        <v>21</v>
      </c>
      <c r="D1283" s="26" t="s">
        <v>97</v>
      </c>
      <c r="E1283" s="26" t="s">
        <v>165</v>
      </c>
      <c r="F1283" s="26">
        <v>6</v>
      </c>
      <c r="G1283" s="21" t="s">
        <v>164</v>
      </c>
      <c r="H1283" s="17" t="s">
        <v>2427</v>
      </c>
      <c r="I1283" s="23">
        <v>245570</v>
      </c>
      <c r="J1283" s="23">
        <v>2681470</v>
      </c>
      <c r="K1283" s="17">
        <v>120.956377</v>
      </c>
      <c r="L1283" s="17">
        <v>24.238793999999999</v>
      </c>
      <c r="N1283" t="str">
        <f>ROUND(表格3[[#This Row],[TWD97_X
]],0)&amp;ROUND(表格3[[#This Row],[TWD97_Y
]],0)</f>
        <v>2455702681470</v>
      </c>
    </row>
    <row r="1284" spans="1:14" ht="16.2" customHeight="1">
      <c r="A1284" s="17" t="s">
        <v>2090</v>
      </c>
      <c r="B1284" s="18"/>
      <c r="C1284" s="26" t="s">
        <v>21</v>
      </c>
      <c r="D1284" s="26" t="s">
        <v>97</v>
      </c>
      <c r="E1284" s="26" t="s">
        <v>165</v>
      </c>
      <c r="F1284" s="26">
        <v>7</v>
      </c>
      <c r="G1284" s="21" t="s">
        <v>164</v>
      </c>
      <c r="H1284" s="17" t="s">
        <v>2428</v>
      </c>
      <c r="I1284" s="23">
        <v>245708</v>
      </c>
      <c r="J1284" s="23">
        <v>2681622</v>
      </c>
      <c r="K1284" s="17">
        <v>120.957736</v>
      </c>
      <c r="L1284" s="17">
        <v>24.240167</v>
      </c>
      <c r="N1284" t="str">
        <f>ROUND(表格3[[#This Row],[TWD97_X
]],0)&amp;ROUND(表格3[[#This Row],[TWD97_Y
]],0)</f>
        <v>2457082681622</v>
      </c>
    </row>
    <row r="1285" spans="1:14" ht="16.2" customHeight="1">
      <c r="A1285" s="17" t="s">
        <v>2090</v>
      </c>
      <c r="B1285" s="18"/>
      <c r="C1285" s="26" t="s">
        <v>21</v>
      </c>
      <c r="D1285" s="26" t="s">
        <v>97</v>
      </c>
      <c r="E1285" s="26" t="s">
        <v>142</v>
      </c>
      <c r="F1285" s="26">
        <v>1</v>
      </c>
      <c r="G1285" s="21" t="s">
        <v>141</v>
      </c>
      <c r="H1285" s="17" t="s">
        <v>2429</v>
      </c>
      <c r="I1285" s="23">
        <v>240280</v>
      </c>
      <c r="J1285" s="23">
        <v>2682626</v>
      </c>
      <c r="K1285" s="17">
        <v>120.904279</v>
      </c>
      <c r="L1285" s="17">
        <v>24.249207999999999</v>
      </c>
      <c r="N1285" t="str">
        <f>ROUND(表格3[[#This Row],[TWD97_X
]],0)&amp;ROUND(表格3[[#This Row],[TWD97_Y
]],0)</f>
        <v>2402802682626</v>
      </c>
    </row>
    <row r="1286" spans="1:14" ht="16.2" customHeight="1">
      <c r="A1286" s="17" t="s">
        <v>2090</v>
      </c>
      <c r="B1286" s="18"/>
      <c r="C1286" s="26" t="s">
        <v>21</v>
      </c>
      <c r="D1286" s="26" t="s">
        <v>97</v>
      </c>
      <c r="E1286" s="26" t="s">
        <v>142</v>
      </c>
      <c r="F1286" s="26">
        <v>2</v>
      </c>
      <c r="G1286" s="21" t="s">
        <v>141</v>
      </c>
      <c r="H1286" s="17" t="s">
        <v>2430</v>
      </c>
      <c r="I1286" s="23">
        <v>240496</v>
      </c>
      <c r="J1286" s="23">
        <v>2682606</v>
      </c>
      <c r="K1286" s="17">
        <v>120.906406</v>
      </c>
      <c r="L1286" s="17">
        <v>24.249029</v>
      </c>
      <c r="N1286" t="str">
        <f>ROUND(表格3[[#This Row],[TWD97_X
]],0)&amp;ROUND(表格3[[#This Row],[TWD97_Y
]],0)</f>
        <v>2404962682606</v>
      </c>
    </row>
    <row r="1287" spans="1:14" ht="16.2" customHeight="1">
      <c r="A1287" s="17" t="s">
        <v>2090</v>
      </c>
      <c r="B1287" s="18"/>
      <c r="C1287" s="26" t="s">
        <v>21</v>
      </c>
      <c r="D1287" s="26" t="s">
        <v>97</v>
      </c>
      <c r="E1287" s="26" t="s">
        <v>142</v>
      </c>
      <c r="F1287" s="26">
        <v>3</v>
      </c>
      <c r="G1287" s="21" t="s">
        <v>141</v>
      </c>
      <c r="H1287" s="17" t="s">
        <v>2431</v>
      </c>
      <c r="I1287" s="23">
        <v>240695</v>
      </c>
      <c r="J1287" s="23">
        <v>2682695</v>
      </c>
      <c r="K1287" s="17">
        <v>120.908365</v>
      </c>
      <c r="L1287" s="17">
        <v>24.249834</v>
      </c>
      <c r="N1287" t="str">
        <f>ROUND(表格3[[#This Row],[TWD97_X
]],0)&amp;ROUND(表格3[[#This Row],[TWD97_Y
]],0)</f>
        <v>2406952682695</v>
      </c>
    </row>
    <row r="1288" spans="1:14" ht="16.2" customHeight="1">
      <c r="A1288" s="17" t="s">
        <v>2090</v>
      </c>
      <c r="B1288" s="18"/>
      <c r="C1288" s="26" t="s">
        <v>21</v>
      </c>
      <c r="D1288" s="26" t="s">
        <v>97</v>
      </c>
      <c r="E1288" s="26" t="s">
        <v>142</v>
      </c>
      <c r="F1288" s="26">
        <v>4</v>
      </c>
      <c r="G1288" s="21" t="s">
        <v>141</v>
      </c>
      <c r="H1288" s="17" t="s">
        <v>2432</v>
      </c>
      <c r="I1288" s="23">
        <v>240881</v>
      </c>
      <c r="J1288" s="23">
        <v>2682832</v>
      </c>
      <c r="K1288" s="17">
        <v>120.910196</v>
      </c>
      <c r="L1288" s="17">
        <v>24.251072000000001</v>
      </c>
      <c r="N1288" t="str">
        <f>ROUND(表格3[[#This Row],[TWD97_X
]],0)&amp;ROUND(表格3[[#This Row],[TWD97_Y
]],0)</f>
        <v>2408812682832</v>
      </c>
    </row>
    <row r="1289" spans="1:14" ht="16.2" customHeight="1">
      <c r="A1289" s="17" t="s">
        <v>2090</v>
      </c>
      <c r="B1289" s="18"/>
      <c r="C1289" s="26" t="s">
        <v>21</v>
      </c>
      <c r="D1289" s="26" t="s">
        <v>97</v>
      </c>
      <c r="E1289" s="26" t="s">
        <v>142</v>
      </c>
      <c r="F1289" s="26">
        <v>5</v>
      </c>
      <c r="G1289" s="21" t="s">
        <v>141</v>
      </c>
      <c r="H1289" s="17" t="s">
        <v>2433</v>
      </c>
      <c r="I1289" s="23">
        <v>240835</v>
      </c>
      <c r="J1289" s="23">
        <v>2683056</v>
      </c>
      <c r="K1289" s="17">
        <v>120.909741</v>
      </c>
      <c r="L1289" s="17">
        <v>24.253094000000001</v>
      </c>
      <c r="N1289" t="str">
        <f>ROUND(表格3[[#This Row],[TWD97_X
]],0)&amp;ROUND(表格3[[#This Row],[TWD97_Y
]],0)</f>
        <v>2408352683056</v>
      </c>
    </row>
    <row r="1290" spans="1:14" ht="16.2" customHeight="1">
      <c r="A1290" s="17" t="s">
        <v>2090</v>
      </c>
      <c r="B1290" s="18"/>
      <c r="C1290" s="26" t="s">
        <v>21</v>
      </c>
      <c r="D1290" s="26" t="s">
        <v>97</v>
      </c>
      <c r="E1290" s="26" t="s">
        <v>142</v>
      </c>
      <c r="F1290" s="26">
        <v>6</v>
      </c>
      <c r="G1290" s="21" t="s">
        <v>141</v>
      </c>
      <c r="H1290" s="17" t="s">
        <v>2434</v>
      </c>
      <c r="I1290" s="23">
        <v>241008</v>
      </c>
      <c r="J1290" s="23">
        <v>2683214</v>
      </c>
      <c r="K1290" s="17">
        <v>120.911444</v>
      </c>
      <c r="L1290" s="17">
        <v>24.254522000000001</v>
      </c>
      <c r="N1290" t="str">
        <f>ROUND(表格3[[#This Row],[TWD97_X
]],0)&amp;ROUND(表格3[[#This Row],[TWD97_Y
]],0)</f>
        <v>2410082683214</v>
      </c>
    </row>
    <row r="1291" spans="1:14" ht="16.2" customHeight="1">
      <c r="A1291" s="17" t="s">
        <v>2090</v>
      </c>
      <c r="B1291" s="18"/>
      <c r="C1291" s="26" t="s">
        <v>21</v>
      </c>
      <c r="D1291" s="26" t="s">
        <v>97</v>
      </c>
      <c r="E1291" s="26" t="s">
        <v>144</v>
      </c>
      <c r="F1291" s="26">
        <v>1</v>
      </c>
      <c r="G1291" s="21" t="s">
        <v>143</v>
      </c>
      <c r="H1291" s="17" t="s">
        <v>2435</v>
      </c>
      <c r="I1291" s="23">
        <v>249954</v>
      </c>
      <c r="J1291" s="23">
        <v>2684583</v>
      </c>
      <c r="K1291" s="17">
        <v>120.99954700000001</v>
      </c>
      <c r="L1291" s="17">
        <v>24.266908999999998</v>
      </c>
      <c r="N1291" t="str">
        <f>ROUND(表格3[[#This Row],[TWD97_X
]],0)&amp;ROUND(表格3[[#This Row],[TWD97_Y
]],0)</f>
        <v>2499542684583</v>
      </c>
    </row>
    <row r="1292" spans="1:14" ht="16.2" customHeight="1">
      <c r="A1292" s="17" t="s">
        <v>2090</v>
      </c>
      <c r="B1292" s="18"/>
      <c r="C1292" s="26" t="s">
        <v>21</v>
      </c>
      <c r="D1292" s="26" t="s">
        <v>97</v>
      </c>
      <c r="E1292" s="26" t="s">
        <v>144</v>
      </c>
      <c r="F1292" s="26">
        <v>2</v>
      </c>
      <c r="G1292" s="21" t="s">
        <v>143</v>
      </c>
      <c r="H1292" s="17" t="s">
        <v>2436</v>
      </c>
      <c r="I1292" s="23">
        <v>250147</v>
      </c>
      <c r="J1292" s="23">
        <v>2684374</v>
      </c>
      <c r="K1292" s="17">
        <v>121.001448</v>
      </c>
      <c r="L1292" s="17">
        <v>24.265021000000001</v>
      </c>
      <c r="N1292" t="str">
        <f>ROUND(表格3[[#This Row],[TWD97_X
]],0)&amp;ROUND(表格3[[#This Row],[TWD97_Y
]],0)</f>
        <v>2501472684374</v>
      </c>
    </row>
    <row r="1293" spans="1:14" ht="16.2" customHeight="1">
      <c r="A1293" s="17" t="s">
        <v>2090</v>
      </c>
      <c r="B1293" s="18"/>
      <c r="C1293" s="26" t="s">
        <v>21</v>
      </c>
      <c r="D1293" s="26" t="s">
        <v>97</v>
      </c>
      <c r="E1293" s="26" t="s">
        <v>144</v>
      </c>
      <c r="F1293" s="26">
        <v>3</v>
      </c>
      <c r="G1293" s="21" t="s">
        <v>143</v>
      </c>
      <c r="H1293" s="17" t="s">
        <v>2437</v>
      </c>
      <c r="I1293" s="23">
        <v>250499</v>
      </c>
      <c r="J1293" s="23">
        <v>2684336</v>
      </c>
      <c r="K1293" s="17">
        <v>121.004915</v>
      </c>
      <c r="L1293" s="17">
        <v>24.264678</v>
      </c>
      <c r="N1293" t="str">
        <f>ROUND(表格3[[#This Row],[TWD97_X
]],0)&amp;ROUND(表格3[[#This Row],[TWD97_Y
]],0)</f>
        <v>2504992684336</v>
      </c>
    </row>
    <row r="1294" spans="1:14" ht="16.2" customHeight="1">
      <c r="A1294" s="17" t="s">
        <v>2090</v>
      </c>
      <c r="B1294" s="18"/>
      <c r="C1294" s="26" t="s">
        <v>21</v>
      </c>
      <c r="D1294" s="26" t="s">
        <v>97</v>
      </c>
      <c r="E1294" s="26" t="s">
        <v>144</v>
      </c>
      <c r="F1294" s="26">
        <v>4</v>
      </c>
      <c r="G1294" s="21" t="s">
        <v>143</v>
      </c>
      <c r="H1294" s="17" t="s">
        <v>2438</v>
      </c>
      <c r="I1294" s="23">
        <v>250630</v>
      </c>
      <c r="J1294" s="23">
        <v>2684066</v>
      </c>
      <c r="K1294" s="17">
        <v>121.00620499999999</v>
      </c>
      <c r="L1294" s="17">
        <v>24.262239999999998</v>
      </c>
      <c r="N1294" t="str">
        <f>ROUND(表格3[[#This Row],[TWD97_X
]],0)&amp;ROUND(表格3[[#This Row],[TWD97_Y
]],0)</f>
        <v>2506302684066</v>
      </c>
    </row>
    <row r="1295" spans="1:14" ht="16.2" customHeight="1">
      <c r="A1295" s="17" t="s">
        <v>2090</v>
      </c>
      <c r="B1295" s="18"/>
      <c r="C1295" s="26" t="s">
        <v>21</v>
      </c>
      <c r="D1295" s="26" t="s">
        <v>97</v>
      </c>
      <c r="E1295" s="26" t="s">
        <v>144</v>
      </c>
      <c r="F1295" s="26">
        <v>5</v>
      </c>
      <c r="G1295" s="21" t="s">
        <v>143</v>
      </c>
      <c r="H1295" s="17" t="s">
        <v>2439</v>
      </c>
      <c r="I1295" s="23">
        <v>250905</v>
      </c>
      <c r="J1295" s="23">
        <v>2683884</v>
      </c>
      <c r="K1295" s="17">
        <v>121.00891300000001</v>
      </c>
      <c r="L1295" s="17">
        <v>24.260597000000001</v>
      </c>
      <c r="N1295" t="str">
        <f>ROUND(表格3[[#This Row],[TWD97_X
]],0)&amp;ROUND(表格3[[#This Row],[TWD97_Y
]],0)</f>
        <v>2509052683884</v>
      </c>
    </row>
    <row r="1296" spans="1:14" ht="16.2" customHeight="1">
      <c r="A1296" s="17" t="s">
        <v>2090</v>
      </c>
      <c r="B1296" s="18"/>
      <c r="C1296" s="26" t="s">
        <v>21</v>
      </c>
      <c r="D1296" s="26" t="s">
        <v>97</v>
      </c>
      <c r="E1296" s="26" t="s">
        <v>144</v>
      </c>
      <c r="F1296" s="26">
        <v>6</v>
      </c>
      <c r="G1296" s="21" t="s">
        <v>143</v>
      </c>
      <c r="H1296" s="17" t="s">
        <v>2440</v>
      </c>
      <c r="I1296" s="23">
        <v>250891</v>
      </c>
      <c r="J1296" s="23">
        <v>2683511</v>
      </c>
      <c r="K1296" s="17">
        <v>121.008775</v>
      </c>
      <c r="L1296" s="17">
        <v>24.257228999999999</v>
      </c>
      <c r="N1296" t="str">
        <f>ROUND(表格3[[#This Row],[TWD97_X
]],0)&amp;ROUND(表格3[[#This Row],[TWD97_Y
]],0)</f>
        <v>2508912683511</v>
      </c>
    </row>
    <row r="1297" spans="1:14" ht="16.2" customHeight="1">
      <c r="A1297" s="76" t="s">
        <v>2090</v>
      </c>
      <c r="B1297" s="77"/>
      <c r="C1297" s="78" t="s">
        <v>610</v>
      </c>
      <c r="D1297" s="78" t="s">
        <v>722</v>
      </c>
      <c r="E1297" s="76" t="s">
        <v>724</v>
      </c>
      <c r="F1297" s="78">
        <v>1</v>
      </c>
      <c r="G1297" s="79" t="s">
        <v>723</v>
      </c>
      <c r="H1297" s="76" t="s">
        <v>2441</v>
      </c>
      <c r="I1297" s="23">
        <v>213142</v>
      </c>
      <c r="J1297" s="23">
        <v>2527744</v>
      </c>
      <c r="K1297" s="76">
        <v>120.64085</v>
      </c>
      <c r="L1297" s="76">
        <v>22.850232999999999</v>
      </c>
      <c r="N1297" t="str">
        <f>ROUND(表格3[[#This Row],[TWD97_X
]],0)&amp;ROUND(表格3[[#This Row],[TWD97_Y
]],0)</f>
        <v>2131422527744</v>
      </c>
    </row>
    <row r="1298" spans="1:14" ht="16.2" customHeight="1">
      <c r="A1298" s="76" t="s">
        <v>2090</v>
      </c>
      <c r="B1298" s="77"/>
      <c r="C1298" s="78" t="s">
        <v>610</v>
      </c>
      <c r="D1298" s="78" t="s">
        <v>722</v>
      </c>
      <c r="E1298" s="76" t="s">
        <v>724</v>
      </c>
      <c r="F1298" s="78">
        <v>2</v>
      </c>
      <c r="G1298" s="79" t="s">
        <v>723</v>
      </c>
      <c r="H1298" s="76" t="s">
        <v>2442</v>
      </c>
      <c r="I1298" s="23">
        <v>213088</v>
      </c>
      <c r="J1298" s="23">
        <v>2528257</v>
      </c>
      <c r="K1298" s="76">
        <v>120.640311</v>
      </c>
      <c r="L1298" s="76">
        <v>22.854865</v>
      </c>
      <c r="N1298" t="str">
        <f>ROUND(表格3[[#This Row],[TWD97_X
]],0)&amp;ROUND(表格3[[#This Row],[TWD97_Y
]],0)</f>
        <v>2130882528257</v>
      </c>
    </row>
    <row r="1299" spans="1:14" ht="16.2" customHeight="1">
      <c r="A1299" s="76" t="s">
        <v>2090</v>
      </c>
      <c r="B1299" s="77"/>
      <c r="C1299" s="78" t="s">
        <v>610</v>
      </c>
      <c r="D1299" s="78" t="s">
        <v>722</v>
      </c>
      <c r="E1299" s="76" t="s">
        <v>724</v>
      </c>
      <c r="F1299" s="78">
        <v>3</v>
      </c>
      <c r="G1299" s="79" t="s">
        <v>723</v>
      </c>
      <c r="H1299" s="76" t="s">
        <v>2443</v>
      </c>
      <c r="I1299" s="23">
        <v>213441</v>
      </c>
      <c r="J1299" s="23">
        <v>2528883</v>
      </c>
      <c r="K1299" s="76">
        <v>120.643736</v>
      </c>
      <c r="L1299" s="76">
        <v>22.860526</v>
      </c>
      <c r="N1299" t="str">
        <f>ROUND(表格3[[#This Row],[TWD97_X
]],0)&amp;ROUND(表格3[[#This Row],[TWD97_Y
]],0)</f>
        <v>2134412528883</v>
      </c>
    </row>
    <row r="1300" spans="1:14" ht="16.2" customHeight="1">
      <c r="A1300" s="76" t="s">
        <v>2090</v>
      </c>
      <c r="B1300" s="77"/>
      <c r="C1300" s="78" t="s">
        <v>610</v>
      </c>
      <c r="D1300" s="78" t="s">
        <v>722</v>
      </c>
      <c r="E1300" s="76" t="s">
        <v>724</v>
      </c>
      <c r="F1300" s="78">
        <v>4</v>
      </c>
      <c r="G1300" s="79" t="s">
        <v>723</v>
      </c>
      <c r="H1300" s="76" t="s">
        <v>2444</v>
      </c>
      <c r="I1300" s="23">
        <v>213258</v>
      </c>
      <c r="J1300" s="23">
        <v>2528899</v>
      </c>
      <c r="K1300" s="76">
        <v>120.641952</v>
      </c>
      <c r="L1300" s="76">
        <v>22.860665999999998</v>
      </c>
      <c r="N1300" t="str">
        <f>ROUND(表格3[[#This Row],[TWD97_X
]],0)&amp;ROUND(表格3[[#This Row],[TWD97_Y
]],0)</f>
        <v>2132582528899</v>
      </c>
    </row>
    <row r="1301" spans="1:14" ht="16.2" customHeight="1">
      <c r="A1301" s="76" t="s">
        <v>2090</v>
      </c>
      <c r="B1301" s="77"/>
      <c r="C1301" s="78" t="s">
        <v>610</v>
      </c>
      <c r="D1301" s="78" t="s">
        <v>722</v>
      </c>
      <c r="E1301" s="76" t="s">
        <v>724</v>
      </c>
      <c r="F1301" s="78">
        <v>5</v>
      </c>
      <c r="G1301" s="79" t="s">
        <v>723</v>
      </c>
      <c r="H1301" s="76" t="s">
        <v>2445</v>
      </c>
      <c r="I1301" s="23">
        <v>213548</v>
      </c>
      <c r="J1301" s="23">
        <v>2529699</v>
      </c>
      <c r="K1301" s="76">
        <v>120.64476000000001</v>
      </c>
      <c r="L1301" s="76">
        <v>22.867896999999999</v>
      </c>
      <c r="N1301" t="str">
        <f>ROUND(表格3[[#This Row],[TWD97_X
]],0)&amp;ROUND(表格3[[#This Row],[TWD97_Y
]],0)</f>
        <v>2135482529699</v>
      </c>
    </row>
    <row r="1302" spans="1:14" ht="16.2" customHeight="1">
      <c r="A1302" s="76" t="s">
        <v>2090</v>
      </c>
      <c r="B1302" s="77"/>
      <c r="C1302" s="78" t="s">
        <v>610</v>
      </c>
      <c r="D1302" s="78" t="s">
        <v>722</v>
      </c>
      <c r="E1302" s="76" t="s">
        <v>724</v>
      </c>
      <c r="F1302" s="78">
        <v>6</v>
      </c>
      <c r="G1302" s="79" t="s">
        <v>723</v>
      </c>
      <c r="H1302" s="76" t="s">
        <v>2446</v>
      </c>
      <c r="I1302" s="23">
        <v>213610</v>
      </c>
      <c r="J1302" s="23">
        <v>2530952</v>
      </c>
      <c r="K1302" s="76">
        <v>120.645335</v>
      </c>
      <c r="L1302" s="76">
        <v>22.879214000000001</v>
      </c>
      <c r="N1302" t="str">
        <f>ROUND(表格3[[#This Row],[TWD97_X
]],0)&amp;ROUND(表格3[[#This Row],[TWD97_Y
]],0)</f>
        <v>2136102530952</v>
      </c>
    </row>
    <row r="1303" spans="1:14" ht="16.2" customHeight="1">
      <c r="A1303" s="76" t="s">
        <v>2090</v>
      </c>
      <c r="B1303" s="77"/>
      <c r="C1303" s="78" t="s">
        <v>610</v>
      </c>
      <c r="D1303" s="78" t="s">
        <v>722</v>
      </c>
      <c r="E1303" s="76" t="s">
        <v>729</v>
      </c>
      <c r="F1303" s="78">
        <v>1</v>
      </c>
      <c r="G1303" s="79" t="s">
        <v>728</v>
      </c>
      <c r="H1303" s="76" t="s">
        <v>2447</v>
      </c>
      <c r="I1303" s="23">
        <v>219544</v>
      </c>
      <c r="J1303" s="23">
        <v>2518154</v>
      </c>
      <c r="K1303" s="76">
        <v>120.703418</v>
      </c>
      <c r="L1303" s="76">
        <v>22.763756000000001</v>
      </c>
      <c r="N1303" t="str">
        <f>ROUND(表格3[[#This Row],[TWD97_X
]],0)&amp;ROUND(表格3[[#This Row],[TWD97_Y
]],0)</f>
        <v>2195442518154</v>
      </c>
    </row>
    <row r="1304" spans="1:14" ht="16.2" customHeight="1">
      <c r="A1304" s="76" t="s">
        <v>2090</v>
      </c>
      <c r="B1304" s="77"/>
      <c r="C1304" s="78" t="s">
        <v>610</v>
      </c>
      <c r="D1304" s="78" t="s">
        <v>722</v>
      </c>
      <c r="E1304" s="76" t="s">
        <v>729</v>
      </c>
      <c r="F1304" s="78">
        <v>2</v>
      </c>
      <c r="G1304" s="79" t="s">
        <v>728</v>
      </c>
      <c r="H1304" s="76" t="s">
        <v>2448</v>
      </c>
      <c r="I1304" s="23">
        <v>219264</v>
      </c>
      <c r="J1304" s="23">
        <v>2518365</v>
      </c>
      <c r="K1304" s="76">
        <v>120.700688</v>
      </c>
      <c r="L1304" s="76">
        <v>22.765656</v>
      </c>
      <c r="N1304" t="str">
        <f>ROUND(表格3[[#This Row],[TWD97_X
]],0)&amp;ROUND(表格3[[#This Row],[TWD97_Y
]],0)</f>
        <v>2192642518365</v>
      </c>
    </row>
    <row r="1305" spans="1:14" ht="16.2" customHeight="1">
      <c r="A1305" s="76" t="s">
        <v>2090</v>
      </c>
      <c r="B1305" s="77"/>
      <c r="C1305" s="78" t="s">
        <v>610</v>
      </c>
      <c r="D1305" s="78" t="s">
        <v>722</v>
      </c>
      <c r="E1305" s="76" t="s">
        <v>729</v>
      </c>
      <c r="F1305" s="78">
        <v>3</v>
      </c>
      <c r="G1305" s="79" t="s">
        <v>728</v>
      </c>
      <c r="H1305" s="76" t="s">
        <v>2449</v>
      </c>
      <c r="I1305" s="23">
        <v>219050</v>
      </c>
      <c r="J1305" s="23">
        <v>2518155</v>
      </c>
      <c r="K1305" s="76">
        <v>120.69860799999999</v>
      </c>
      <c r="L1305" s="76">
        <v>22.763756000000001</v>
      </c>
      <c r="N1305" t="str">
        <f>ROUND(表格3[[#This Row],[TWD97_X
]],0)&amp;ROUND(表格3[[#This Row],[TWD97_Y
]],0)</f>
        <v>2190502518155</v>
      </c>
    </row>
    <row r="1306" spans="1:14" ht="16.2" customHeight="1">
      <c r="A1306" s="76" t="s">
        <v>2090</v>
      </c>
      <c r="B1306" s="77"/>
      <c r="C1306" s="78" t="s">
        <v>610</v>
      </c>
      <c r="D1306" s="78" t="s">
        <v>722</v>
      </c>
      <c r="E1306" s="76" t="s">
        <v>729</v>
      </c>
      <c r="F1306" s="78">
        <v>4</v>
      </c>
      <c r="G1306" s="79" t="s">
        <v>728</v>
      </c>
      <c r="H1306" s="76" t="s">
        <v>2450</v>
      </c>
      <c r="I1306" s="23">
        <v>219004</v>
      </c>
      <c r="J1306" s="23">
        <v>2518362</v>
      </c>
      <c r="K1306" s="76">
        <v>120.698156</v>
      </c>
      <c r="L1306" s="76">
        <v>22.765623999999999</v>
      </c>
      <c r="N1306" t="str">
        <f>ROUND(表格3[[#This Row],[TWD97_X
]],0)&amp;ROUND(表格3[[#This Row],[TWD97_Y
]],0)</f>
        <v>2190042518362</v>
      </c>
    </row>
    <row r="1307" spans="1:14" ht="16.2" customHeight="1">
      <c r="A1307" s="76" t="s">
        <v>2090</v>
      </c>
      <c r="B1307" s="77"/>
      <c r="C1307" s="78" t="s">
        <v>610</v>
      </c>
      <c r="D1307" s="78" t="s">
        <v>722</v>
      </c>
      <c r="E1307" s="76" t="s">
        <v>729</v>
      </c>
      <c r="F1307" s="78">
        <v>5</v>
      </c>
      <c r="G1307" s="79" t="s">
        <v>728</v>
      </c>
      <c r="H1307" s="76" t="s">
        <v>2451</v>
      </c>
      <c r="I1307" s="23">
        <v>218846</v>
      </c>
      <c r="J1307" s="23">
        <v>2518610</v>
      </c>
      <c r="K1307" s="76">
        <v>120.696612</v>
      </c>
      <c r="L1307" s="76">
        <v>22.767861</v>
      </c>
      <c r="N1307" t="str">
        <f>ROUND(表格3[[#This Row],[TWD97_X
]],0)&amp;ROUND(表格3[[#This Row],[TWD97_Y
]],0)</f>
        <v>2188462518610</v>
      </c>
    </row>
    <row r="1308" spans="1:14" ht="16.2" customHeight="1">
      <c r="A1308" s="76" t="s">
        <v>2090</v>
      </c>
      <c r="B1308" s="77"/>
      <c r="C1308" s="78" t="s">
        <v>610</v>
      </c>
      <c r="D1308" s="78" t="s">
        <v>722</v>
      </c>
      <c r="E1308" s="76" t="s">
        <v>729</v>
      </c>
      <c r="F1308" s="78">
        <v>6</v>
      </c>
      <c r="G1308" s="79" t="s">
        <v>728</v>
      </c>
      <c r="H1308" s="76" t="s">
        <v>2452</v>
      </c>
      <c r="I1308" s="23">
        <v>218579</v>
      </c>
      <c r="J1308" s="23">
        <v>2518810</v>
      </c>
      <c r="K1308" s="76">
        <v>120.694008</v>
      </c>
      <c r="L1308" s="76">
        <v>22.769662</v>
      </c>
      <c r="N1308" t="str">
        <f>ROUND(表格3[[#This Row],[TWD97_X
]],0)&amp;ROUND(表格3[[#This Row],[TWD97_Y
]],0)</f>
        <v>2185792518810</v>
      </c>
    </row>
    <row r="1309" spans="1:14" ht="16.2" customHeight="1">
      <c r="A1309" s="76" t="s">
        <v>2090</v>
      </c>
      <c r="B1309" s="77"/>
      <c r="C1309" s="80" t="s">
        <v>610</v>
      </c>
      <c r="D1309" s="80" t="s">
        <v>722</v>
      </c>
      <c r="E1309" s="76" t="s">
        <v>732</v>
      </c>
      <c r="F1309" s="81">
        <v>1</v>
      </c>
      <c r="G1309" s="30" t="s">
        <v>731</v>
      </c>
      <c r="H1309" s="76" t="s">
        <v>2453</v>
      </c>
      <c r="I1309" s="23">
        <v>216476</v>
      </c>
      <c r="J1309" s="23">
        <v>2524440</v>
      </c>
      <c r="K1309" s="76">
        <v>120.673407</v>
      </c>
      <c r="L1309" s="76">
        <v>22.820464999999999</v>
      </c>
      <c r="N1309" t="str">
        <f>ROUND(表格3[[#This Row],[TWD97_X
]],0)&amp;ROUND(表格3[[#This Row],[TWD97_Y
]],0)</f>
        <v>2164762524440</v>
      </c>
    </row>
    <row r="1310" spans="1:14" ht="16.2" customHeight="1">
      <c r="A1310" s="76" t="s">
        <v>2090</v>
      </c>
      <c r="B1310" s="77"/>
      <c r="C1310" s="80" t="s">
        <v>610</v>
      </c>
      <c r="D1310" s="80" t="s">
        <v>722</v>
      </c>
      <c r="E1310" s="76" t="s">
        <v>732</v>
      </c>
      <c r="F1310" s="81">
        <v>2</v>
      </c>
      <c r="G1310" s="30" t="s">
        <v>731</v>
      </c>
      <c r="H1310" s="76" t="s">
        <v>2454</v>
      </c>
      <c r="I1310" s="23">
        <v>216716</v>
      </c>
      <c r="J1310" s="23">
        <v>2524381</v>
      </c>
      <c r="K1310" s="76">
        <v>120.675747</v>
      </c>
      <c r="L1310" s="76">
        <v>22.819936999999999</v>
      </c>
      <c r="N1310" t="str">
        <f>ROUND(表格3[[#This Row],[TWD97_X
]],0)&amp;ROUND(表格3[[#This Row],[TWD97_Y
]],0)</f>
        <v>2167162524381</v>
      </c>
    </row>
    <row r="1311" spans="1:14" ht="16.2" customHeight="1">
      <c r="A1311" s="76" t="s">
        <v>2090</v>
      </c>
      <c r="B1311" s="77"/>
      <c r="C1311" s="80" t="s">
        <v>610</v>
      </c>
      <c r="D1311" s="80" t="s">
        <v>722</v>
      </c>
      <c r="E1311" s="76" t="s">
        <v>732</v>
      </c>
      <c r="F1311" s="81">
        <v>3</v>
      </c>
      <c r="G1311" s="30" t="s">
        <v>731</v>
      </c>
      <c r="H1311" s="76" t="s">
        <v>2455</v>
      </c>
      <c r="I1311" s="23">
        <v>216786</v>
      </c>
      <c r="J1311" s="23">
        <v>2524064</v>
      </c>
      <c r="K1311" s="76">
        <v>120.676435</v>
      </c>
      <c r="L1311" s="76">
        <v>22.817076</v>
      </c>
      <c r="N1311" t="str">
        <f>ROUND(表格3[[#This Row],[TWD97_X
]],0)&amp;ROUND(表格3[[#This Row],[TWD97_Y
]],0)</f>
        <v>2167862524064</v>
      </c>
    </row>
    <row r="1312" spans="1:14" ht="16.2" customHeight="1">
      <c r="A1312" s="76" t="s">
        <v>2090</v>
      </c>
      <c r="B1312" s="77"/>
      <c r="C1312" s="80" t="s">
        <v>610</v>
      </c>
      <c r="D1312" s="80" t="s">
        <v>722</v>
      </c>
      <c r="E1312" s="76" t="s">
        <v>732</v>
      </c>
      <c r="F1312" s="81">
        <v>4</v>
      </c>
      <c r="G1312" s="30" t="s">
        <v>731</v>
      </c>
      <c r="H1312" s="76" t="s">
        <v>2456</v>
      </c>
      <c r="I1312" s="23">
        <v>216975</v>
      </c>
      <c r="J1312" s="23">
        <v>2524183</v>
      </c>
      <c r="K1312" s="76">
        <v>120.678274</v>
      </c>
      <c r="L1312" s="76">
        <v>22.818154</v>
      </c>
      <c r="N1312" t="str">
        <f>ROUND(表格3[[#This Row],[TWD97_X
]],0)&amp;ROUND(表格3[[#This Row],[TWD97_Y
]],0)</f>
        <v>2169752524183</v>
      </c>
    </row>
    <row r="1313" spans="1:14" ht="16.2" customHeight="1">
      <c r="A1313" s="76" t="s">
        <v>2090</v>
      </c>
      <c r="B1313" s="77"/>
      <c r="C1313" s="80" t="s">
        <v>610</v>
      </c>
      <c r="D1313" s="80" t="s">
        <v>722</v>
      </c>
      <c r="E1313" s="76" t="s">
        <v>732</v>
      </c>
      <c r="F1313" s="81">
        <v>5</v>
      </c>
      <c r="G1313" s="30" t="s">
        <v>731</v>
      </c>
      <c r="H1313" s="76" t="s">
        <v>2457</v>
      </c>
      <c r="I1313" s="23">
        <v>216761</v>
      </c>
      <c r="J1313" s="23">
        <v>2524825</v>
      </c>
      <c r="K1313" s="76">
        <v>120.676176</v>
      </c>
      <c r="L1313" s="76">
        <v>22.823948000000001</v>
      </c>
      <c r="N1313" t="str">
        <f>ROUND(表格3[[#This Row],[TWD97_X
]],0)&amp;ROUND(表格3[[#This Row],[TWD97_Y
]],0)</f>
        <v>2167612524825</v>
      </c>
    </row>
    <row r="1314" spans="1:14" ht="16.2" customHeight="1">
      <c r="A1314" s="76" t="s">
        <v>2090</v>
      </c>
      <c r="B1314" s="77"/>
      <c r="C1314" s="80" t="s">
        <v>610</v>
      </c>
      <c r="D1314" s="80" t="s">
        <v>722</v>
      </c>
      <c r="E1314" s="76" t="s">
        <v>732</v>
      </c>
      <c r="F1314" s="81">
        <v>6</v>
      </c>
      <c r="G1314" s="30" t="s">
        <v>731</v>
      </c>
      <c r="H1314" s="76" t="s">
        <v>2458</v>
      </c>
      <c r="I1314" s="23">
        <v>217248</v>
      </c>
      <c r="J1314" s="23">
        <v>2525001</v>
      </c>
      <c r="K1314" s="76">
        <v>120.680916</v>
      </c>
      <c r="L1314" s="76">
        <v>22.825547</v>
      </c>
      <c r="N1314" t="str">
        <f>ROUND(表格3[[#This Row],[TWD97_X
]],0)&amp;ROUND(表格3[[#This Row],[TWD97_Y
]],0)</f>
        <v>2172482525001</v>
      </c>
    </row>
    <row r="1315" spans="1:14" ht="16.2" customHeight="1">
      <c r="A1315" s="76" t="s">
        <v>2090</v>
      </c>
      <c r="B1315" s="77"/>
      <c r="C1315" s="80" t="s">
        <v>610</v>
      </c>
      <c r="D1315" s="80" t="s">
        <v>722</v>
      </c>
      <c r="E1315" s="76" t="s">
        <v>732</v>
      </c>
      <c r="F1315" s="81">
        <v>7</v>
      </c>
      <c r="G1315" s="30" t="s">
        <v>731</v>
      </c>
      <c r="H1315" s="76" t="s">
        <v>2459</v>
      </c>
      <c r="I1315" s="23">
        <v>217352</v>
      </c>
      <c r="J1315" s="23">
        <v>2525421</v>
      </c>
      <c r="K1315" s="76">
        <v>120.681921</v>
      </c>
      <c r="L1315" s="76">
        <v>22.829342</v>
      </c>
      <c r="N1315" t="str">
        <f>ROUND(表格3[[#This Row],[TWD97_X
]],0)&amp;ROUND(表格3[[#This Row],[TWD97_Y
]],0)</f>
        <v>2173522525421</v>
      </c>
    </row>
    <row r="1316" spans="1:14" ht="16.2" customHeight="1">
      <c r="A1316" s="76" t="s">
        <v>2090</v>
      </c>
      <c r="B1316" s="77"/>
      <c r="C1316" s="80" t="s">
        <v>610</v>
      </c>
      <c r="D1316" s="80" t="s">
        <v>722</v>
      </c>
      <c r="E1316" s="76" t="s">
        <v>735</v>
      </c>
      <c r="F1316" s="81">
        <v>1</v>
      </c>
      <c r="G1316" s="30" t="s">
        <v>734</v>
      </c>
      <c r="H1316" s="76" t="s">
        <v>2460</v>
      </c>
      <c r="I1316" s="23">
        <v>215277</v>
      </c>
      <c r="J1316" s="23">
        <v>2511711</v>
      </c>
      <c r="K1316" s="76">
        <v>120.66201</v>
      </c>
      <c r="L1316" s="76">
        <v>22.705487000000002</v>
      </c>
      <c r="N1316" t="str">
        <f>ROUND(表格3[[#This Row],[TWD97_X
]],0)&amp;ROUND(表格3[[#This Row],[TWD97_Y
]],0)</f>
        <v>2152772511711</v>
      </c>
    </row>
    <row r="1317" spans="1:14" ht="16.2" customHeight="1">
      <c r="A1317" s="76" t="s">
        <v>2090</v>
      </c>
      <c r="B1317" s="77"/>
      <c r="C1317" s="80" t="s">
        <v>610</v>
      </c>
      <c r="D1317" s="80" t="s">
        <v>722</v>
      </c>
      <c r="E1317" s="76" t="s">
        <v>735</v>
      </c>
      <c r="F1317" s="81">
        <v>2</v>
      </c>
      <c r="G1317" s="30" t="s">
        <v>734</v>
      </c>
      <c r="H1317" s="76" t="s">
        <v>2461</v>
      </c>
      <c r="I1317" s="23">
        <v>215821</v>
      </c>
      <c r="J1317" s="23">
        <v>2511758</v>
      </c>
      <c r="K1317" s="76">
        <v>120.667304</v>
      </c>
      <c r="L1317" s="76">
        <v>22.705922999999999</v>
      </c>
      <c r="N1317" t="str">
        <f>ROUND(表格3[[#This Row],[TWD97_X
]],0)&amp;ROUND(表格3[[#This Row],[TWD97_Y
]],0)</f>
        <v>2158212511758</v>
      </c>
    </row>
    <row r="1318" spans="1:14" ht="16.2" customHeight="1">
      <c r="A1318" s="76" t="s">
        <v>2090</v>
      </c>
      <c r="B1318" s="77"/>
      <c r="C1318" s="80" t="s">
        <v>610</v>
      </c>
      <c r="D1318" s="80" t="s">
        <v>722</v>
      </c>
      <c r="E1318" s="76" t="s">
        <v>735</v>
      </c>
      <c r="F1318" s="81">
        <v>3</v>
      </c>
      <c r="G1318" s="30" t="s">
        <v>734</v>
      </c>
      <c r="H1318" s="76" t="s">
        <v>2462</v>
      </c>
      <c r="I1318" s="23">
        <v>216087</v>
      </c>
      <c r="J1318" s="23">
        <v>2511617</v>
      </c>
      <c r="K1318" s="76">
        <v>120.66989599999999</v>
      </c>
      <c r="L1318" s="76">
        <v>22.704654999999999</v>
      </c>
      <c r="N1318" t="str">
        <f>ROUND(表格3[[#This Row],[TWD97_X
]],0)&amp;ROUND(表格3[[#This Row],[TWD97_Y
]],0)</f>
        <v>2160872511617</v>
      </c>
    </row>
    <row r="1319" spans="1:14" ht="16.2" customHeight="1">
      <c r="A1319" s="76" t="s">
        <v>2090</v>
      </c>
      <c r="B1319" s="77"/>
      <c r="C1319" s="80" t="s">
        <v>610</v>
      </c>
      <c r="D1319" s="80" t="s">
        <v>722</v>
      </c>
      <c r="E1319" s="76" t="s">
        <v>735</v>
      </c>
      <c r="F1319" s="81">
        <v>4</v>
      </c>
      <c r="G1319" s="30" t="s">
        <v>734</v>
      </c>
      <c r="H1319" s="76" t="s">
        <v>2463</v>
      </c>
      <c r="I1319" s="23">
        <v>216812</v>
      </c>
      <c r="J1319" s="23">
        <v>2511296</v>
      </c>
      <c r="K1319" s="76">
        <v>120.67695999999999</v>
      </c>
      <c r="L1319" s="76">
        <v>22.70177</v>
      </c>
      <c r="N1319" t="str">
        <f>ROUND(表格3[[#This Row],[TWD97_X
]],0)&amp;ROUND(表格3[[#This Row],[TWD97_Y
]],0)</f>
        <v>2168122511296</v>
      </c>
    </row>
    <row r="1320" spans="1:14" ht="16.2" customHeight="1">
      <c r="A1320" s="76" t="s">
        <v>2090</v>
      </c>
      <c r="B1320" s="77"/>
      <c r="C1320" s="80" t="s">
        <v>610</v>
      </c>
      <c r="D1320" s="80" t="s">
        <v>722</v>
      </c>
      <c r="E1320" s="76" t="s">
        <v>735</v>
      </c>
      <c r="F1320" s="81">
        <v>5</v>
      </c>
      <c r="G1320" s="30" t="s">
        <v>734</v>
      </c>
      <c r="H1320" s="76" t="s">
        <v>2464</v>
      </c>
      <c r="I1320" s="23">
        <v>217219</v>
      </c>
      <c r="J1320" s="23">
        <v>2511011</v>
      </c>
      <c r="K1320" s="76">
        <v>120.680927</v>
      </c>
      <c r="L1320" s="76">
        <v>22.699204000000002</v>
      </c>
      <c r="N1320" t="str">
        <f>ROUND(表格3[[#This Row],[TWD97_X
]],0)&amp;ROUND(表格3[[#This Row],[TWD97_Y
]],0)</f>
        <v>2172192511011</v>
      </c>
    </row>
    <row r="1321" spans="1:14" ht="16.2" customHeight="1">
      <c r="A1321" s="76" t="s">
        <v>2090</v>
      </c>
      <c r="B1321" s="77"/>
      <c r="C1321" s="80" t="s">
        <v>610</v>
      </c>
      <c r="D1321" s="80" t="s">
        <v>722</v>
      </c>
      <c r="E1321" s="76" t="s">
        <v>735</v>
      </c>
      <c r="F1321" s="81">
        <v>6</v>
      </c>
      <c r="G1321" s="30" t="s">
        <v>734</v>
      </c>
      <c r="H1321" s="76" t="s">
        <v>2465</v>
      </c>
      <c r="I1321" s="23">
        <v>217488</v>
      </c>
      <c r="J1321" s="23">
        <v>2510950</v>
      </c>
      <c r="K1321" s="76">
        <v>120.683547</v>
      </c>
      <c r="L1321" s="76">
        <v>22.698658999999999</v>
      </c>
      <c r="N1321" t="str">
        <f>ROUND(表格3[[#This Row],[TWD97_X
]],0)&amp;ROUND(表格3[[#This Row],[TWD97_Y
]],0)</f>
        <v>2174882510950</v>
      </c>
    </row>
    <row r="1322" spans="1:14" ht="16.2" customHeight="1">
      <c r="A1322" s="76" t="s">
        <v>3945</v>
      </c>
      <c r="B1322" s="42" t="s">
        <v>3946</v>
      </c>
      <c r="C1322" s="80" t="s">
        <v>610</v>
      </c>
      <c r="D1322" s="80" t="s">
        <v>722</v>
      </c>
      <c r="E1322" s="76" t="s">
        <v>747</v>
      </c>
      <c r="F1322" s="81">
        <v>1</v>
      </c>
      <c r="G1322" s="30" t="s">
        <v>746</v>
      </c>
      <c r="H1322" s="76" t="s">
        <v>2466</v>
      </c>
      <c r="I1322" s="23">
        <v>225131</v>
      </c>
      <c r="J1322" s="23">
        <v>2513772</v>
      </c>
      <c r="K1322" s="76">
        <v>120.75789399999999</v>
      </c>
      <c r="L1322" s="76">
        <v>22.724274000000001</v>
      </c>
      <c r="N1322" t="str">
        <f>ROUND(表格3[[#This Row],[TWD97_X
]],0)&amp;ROUND(表格3[[#This Row],[TWD97_Y
]],0)</f>
        <v>2251312513772</v>
      </c>
    </row>
    <row r="1323" spans="1:14" ht="16.2" customHeight="1">
      <c r="A1323" s="76" t="s">
        <v>3945</v>
      </c>
      <c r="B1323" s="42" t="s">
        <v>3946</v>
      </c>
      <c r="C1323" s="80" t="s">
        <v>610</v>
      </c>
      <c r="D1323" s="80" t="s">
        <v>722</v>
      </c>
      <c r="E1323" s="76" t="s">
        <v>747</v>
      </c>
      <c r="F1323" s="81">
        <v>2</v>
      </c>
      <c r="G1323" s="30" t="s">
        <v>746</v>
      </c>
      <c r="H1323" s="76" t="s">
        <v>2467</v>
      </c>
      <c r="I1323" s="23">
        <v>224996</v>
      </c>
      <c r="J1323" s="23">
        <v>2513945</v>
      </c>
      <c r="K1323" s="76">
        <v>120.75657699999999</v>
      </c>
      <c r="L1323" s="76">
        <v>22.725833999999999</v>
      </c>
      <c r="N1323" t="str">
        <f>ROUND(表格3[[#This Row],[TWD97_X
]],0)&amp;ROUND(表格3[[#This Row],[TWD97_Y
]],0)</f>
        <v>2249962513945</v>
      </c>
    </row>
    <row r="1324" spans="1:14" ht="16.2" customHeight="1">
      <c r="A1324" s="76" t="s">
        <v>3945</v>
      </c>
      <c r="B1324" s="42" t="s">
        <v>3946</v>
      </c>
      <c r="C1324" s="80" t="s">
        <v>610</v>
      </c>
      <c r="D1324" s="80" t="s">
        <v>722</v>
      </c>
      <c r="E1324" s="76" t="s">
        <v>747</v>
      </c>
      <c r="F1324" s="81">
        <v>3</v>
      </c>
      <c r="G1324" s="30" t="s">
        <v>746</v>
      </c>
      <c r="H1324" s="76" t="s">
        <v>2468</v>
      </c>
      <c r="I1324" s="23">
        <v>225488</v>
      </c>
      <c r="J1324" s="23">
        <v>2513511</v>
      </c>
      <c r="K1324" s="76">
        <v>120.761374</v>
      </c>
      <c r="L1324" s="76">
        <v>22.721921999999999</v>
      </c>
      <c r="N1324" t="str">
        <f>ROUND(表格3[[#This Row],[TWD97_X
]],0)&amp;ROUND(表格3[[#This Row],[TWD97_Y
]],0)</f>
        <v>2254882513511</v>
      </c>
    </row>
    <row r="1325" spans="1:14" ht="16.2" customHeight="1">
      <c r="A1325" s="76" t="s">
        <v>3945</v>
      </c>
      <c r="B1325" s="42" t="s">
        <v>3946</v>
      </c>
      <c r="C1325" s="80" t="s">
        <v>610</v>
      </c>
      <c r="D1325" s="80" t="s">
        <v>722</v>
      </c>
      <c r="E1325" s="76" t="s">
        <v>747</v>
      </c>
      <c r="F1325" s="81">
        <v>4</v>
      </c>
      <c r="G1325" s="30" t="s">
        <v>746</v>
      </c>
      <c r="H1325" s="76" t="s">
        <v>2469</v>
      </c>
      <c r="I1325" s="23">
        <v>225530</v>
      </c>
      <c r="J1325" s="23">
        <v>2513136</v>
      </c>
      <c r="K1325" s="76">
        <v>120.761788</v>
      </c>
      <c r="L1325" s="76">
        <v>22.718536</v>
      </c>
      <c r="N1325" t="str">
        <f>ROUND(表格3[[#This Row],[TWD97_X
]],0)&amp;ROUND(表格3[[#This Row],[TWD97_Y
]],0)</f>
        <v>2255302513136</v>
      </c>
    </row>
    <row r="1326" spans="1:14" ht="16.2" customHeight="1">
      <c r="A1326" s="76" t="s">
        <v>3945</v>
      </c>
      <c r="B1326" s="42" t="s">
        <v>3946</v>
      </c>
      <c r="C1326" s="80" t="s">
        <v>610</v>
      </c>
      <c r="D1326" s="80" t="s">
        <v>722</v>
      </c>
      <c r="E1326" s="76" t="s">
        <v>747</v>
      </c>
      <c r="F1326" s="81">
        <v>5</v>
      </c>
      <c r="G1326" s="30" t="s">
        <v>746</v>
      </c>
      <c r="H1326" s="76" t="s">
        <v>2470</v>
      </c>
      <c r="I1326" s="23">
        <v>225785</v>
      </c>
      <c r="J1326" s="23">
        <v>2512940</v>
      </c>
      <c r="K1326" s="76">
        <v>120.764274</v>
      </c>
      <c r="L1326" s="76">
        <v>22.71677</v>
      </c>
      <c r="N1326" t="str">
        <f>ROUND(表格3[[#This Row],[TWD97_X
]],0)&amp;ROUND(表格3[[#This Row],[TWD97_Y
]],0)</f>
        <v>2257852512940</v>
      </c>
    </row>
    <row r="1327" spans="1:14" ht="16.2" customHeight="1">
      <c r="A1327" s="76" t="s">
        <v>3945</v>
      </c>
      <c r="B1327" s="42" t="s">
        <v>3946</v>
      </c>
      <c r="C1327" s="80" t="s">
        <v>610</v>
      </c>
      <c r="D1327" s="80" t="s">
        <v>722</v>
      </c>
      <c r="E1327" s="76" t="s">
        <v>747</v>
      </c>
      <c r="F1327" s="81">
        <v>6</v>
      </c>
      <c r="G1327" s="30" t="s">
        <v>746</v>
      </c>
      <c r="H1327" s="76" t="s">
        <v>2471</v>
      </c>
      <c r="I1327" s="23">
        <v>225833</v>
      </c>
      <c r="J1327" s="23">
        <v>2512751</v>
      </c>
      <c r="K1327" s="76">
        <v>120.76474399999999</v>
      </c>
      <c r="L1327" s="76">
        <v>22.715064000000002</v>
      </c>
      <c r="N1327" t="str">
        <f>ROUND(表格3[[#This Row],[TWD97_X
]],0)&amp;ROUND(表格3[[#This Row],[TWD97_Y
]],0)</f>
        <v>2258332512751</v>
      </c>
    </row>
    <row r="1328" spans="1:14" ht="16.2" customHeight="1">
      <c r="A1328" s="76" t="s">
        <v>3945</v>
      </c>
      <c r="B1328" s="42" t="s">
        <v>3947</v>
      </c>
      <c r="C1328" s="80" t="s">
        <v>610</v>
      </c>
      <c r="D1328" s="80" t="s">
        <v>722</v>
      </c>
      <c r="E1328" s="76" t="s">
        <v>756</v>
      </c>
      <c r="F1328" s="81">
        <v>1</v>
      </c>
      <c r="G1328" s="68" t="s">
        <v>755</v>
      </c>
      <c r="H1328" s="76" t="s">
        <v>2472</v>
      </c>
      <c r="I1328" s="23">
        <v>220165</v>
      </c>
      <c r="J1328" s="23">
        <v>2518781</v>
      </c>
      <c r="K1328" s="76">
        <v>120.70945399999999</v>
      </c>
      <c r="L1328" s="76">
        <v>22.769428999999999</v>
      </c>
      <c r="N1328" t="str">
        <f>ROUND(表格3[[#This Row],[TWD97_X
]],0)&amp;ROUND(表格3[[#This Row],[TWD97_Y
]],0)</f>
        <v>2201652518781</v>
      </c>
    </row>
    <row r="1329" spans="1:14" ht="16.2" customHeight="1">
      <c r="A1329" s="76" t="s">
        <v>3945</v>
      </c>
      <c r="B1329" s="42" t="s">
        <v>3947</v>
      </c>
      <c r="C1329" s="80" t="s">
        <v>610</v>
      </c>
      <c r="D1329" s="80" t="s">
        <v>722</v>
      </c>
      <c r="E1329" s="76" t="s">
        <v>756</v>
      </c>
      <c r="F1329" s="81">
        <v>2</v>
      </c>
      <c r="G1329" s="68" t="s">
        <v>755</v>
      </c>
      <c r="H1329" s="76" t="s">
        <v>2473</v>
      </c>
      <c r="I1329" s="23">
        <v>220364</v>
      </c>
      <c r="J1329" s="23">
        <v>2518781</v>
      </c>
      <c r="K1329" s="76">
        <v>120.711392</v>
      </c>
      <c r="L1329" s="76">
        <v>22.769432999999999</v>
      </c>
      <c r="N1329" t="str">
        <f>ROUND(表格3[[#This Row],[TWD97_X
]],0)&amp;ROUND(表格3[[#This Row],[TWD97_Y
]],0)</f>
        <v>2203642518781</v>
      </c>
    </row>
    <row r="1330" spans="1:14" ht="16.2" customHeight="1">
      <c r="A1330" s="76" t="s">
        <v>3945</v>
      </c>
      <c r="B1330" s="42" t="s">
        <v>3947</v>
      </c>
      <c r="C1330" s="80" t="s">
        <v>610</v>
      </c>
      <c r="D1330" s="80" t="s">
        <v>722</v>
      </c>
      <c r="E1330" s="76" t="s">
        <v>756</v>
      </c>
      <c r="F1330" s="81">
        <v>3</v>
      </c>
      <c r="G1330" s="68" t="s">
        <v>755</v>
      </c>
      <c r="H1330" s="76" t="s">
        <v>2474</v>
      </c>
      <c r="I1330" s="23">
        <v>220151</v>
      </c>
      <c r="J1330" s="23">
        <v>2518586</v>
      </c>
      <c r="K1330" s="76">
        <v>120.709321</v>
      </c>
      <c r="L1330" s="76">
        <v>22.767668</v>
      </c>
      <c r="N1330" t="str">
        <f>ROUND(表格3[[#This Row],[TWD97_X
]],0)&amp;ROUND(表格3[[#This Row],[TWD97_Y
]],0)</f>
        <v>2201512518586</v>
      </c>
    </row>
    <row r="1331" spans="1:14" ht="16.2" customHeight="1">
      <c r="A1331" s="76" t="s">
        <v>3945</v>
      </c>
      <c r="B1331" s="42" t="s">
        <v>3947</v>
      </c>
      <c r="C1331" s="80" t="s">
        <v>610</v>
      </c>
      <c r="D1331" s="80" t="s">
        <v>722</v>
      </c>
      <c r="E1331" s="76" t="s">
        <v>756</v>
      </c>
      <c r="F1331" s="81">
        <v>4</v>
      </c>
      <c r="G1331" s="68" t="s">
        <v>755</v>
      </c>
      <c r="H1331" s="76" t="s">
        <v>2475</v>
      </c>
      <c r="I1331" s="23">
        <v>220165</v>
      </c>
      <c r="J1331" s="23">
        <v>2518380</v>
      </c>
      <c r="K1331" s="76">
        <v>120.709461</v>
      </c>
      <c r="L1331" s="76">
        <v>22.765808</v>
      </c>
      <c r="N1331" t="str">
        <f>ROUND(表格3[[#This Row],[TWD97_X
]],0)&amp;ROUND(表格3[[#This Row],[TWD97_Y
]],0)</f>
        <v>2201652518380</v>
      </c>
    </row>
    <row r="1332" spans="1:14" ht="16.2" customHeight="1">
      <c r="A1332" s="76" t="s">
        <v>3945</v>
      </c>
      <c r="B1332" s="42" t="s">
        <v>3947</v>
      </c>
      <c r="C1332" s="80" t="s">
        <v>610</v>
      </c>
      <c r="D1332" s="80" t="s">
        <v>722</v>
      </c>
      <c r="E1332" s="76" t="s">
        <v>756</v>
      </c>
      <c r="F1332" s="81">
        <v>5</v>
      </c>
      <c r="G1332" s="68" t="s">
        <v>755</v>
      </c>
      <c r="H1332" s="76" t="s">
        <v>2476</v>
      </c>
      <c r="I1332" s="23">
        <v>220364</v>
      </c>
      <c r="J1332" s="23">
        <v>2518347</v>
      </c>
      <c r="K1332" s="76">
        <v>120.7114</v>
      </c>
      <c r="L1332" s="76">
        <v>22.765512999999999</v>
      </c>
      <c r="N1332" t="str">
        <f>ROUND(表格3[[#This Row],[TWD97_X
]],0)&amp;ROUND(表格3[[#This Row],[TWD97_Y
]],0)</f>
        <v>2203642518347</v>
      </c>
    </row>
    <row r="1333" spans="1:14" ht="16.2" customHeight="1">
      <c r="A1333" s="76" t="s">
        <v>3945</v>
      </c>
      <c r="B1333" s="42" t="s">
        <v>3947</v>
      </c>
      <c r="C1333" s="80" t="s">
        <v>610</v>
      </c>
      <c r="D1333" s="80" t="s">
        <v>722</v>
      </c>
      <c r="E1333" s="76" t="s">
        <v>756</v>
      </c>
      <c r="F1333" s="81">
        <v>6</v>
      </c>
      <c r="G1333" s="68" t="s">
        <v>755</v>
      </c>
      <c r="H1333" s="76" t="s">
        <v>2477</v>
      </c>
      <c r="I1333" s="23">
        <v>220563</v>
      </c>
      <c r="J1333" s="23">
        <v>2518802</v>
      </c>
      <c r="K1333" s="76">
        <v>120.713329</v>
      </c>
      <c r="L1333" s="76">
        <v>22.769625999999999</v>
      </c>
      <c r="N1333" t="str">
        <f>ROUND(表格3[[#This Row],[TWD97_X
]],0)&amp;ROUND(表格3[[#This Row],[TWD97_Y
]],0)</f>
        <v>2205632518802</v>
      </c>
    </row>
    <row r="1334" spans="1:14" ht="16.2" customHeight="1">
      <c r="A1334" s="76" t="s">
        <v>3945</v>
      </c>
      <c r="B1334" s="42" t="s">
        <v>3947</v>
      </c>
      <c r="C1334" s="80" t="s">
        <v>610</v>
      </c>
      <c r="D1334" s="80" t="s">
        <v>722</v>
      </c>
      <c r="E1334" s="76" t="s">
        <v>756</v>
      </c>
      <c r="F1334" s="81">
        <v>7</v>
      </c>
      <c r="G1334" s="68" t="s">
        <v>755</v>
      </c>
      <c r="H1334" s="76" t="s">
        <v>2478</v>
      </c>
      <c r="I1334" s="23">
        <v>220582</v>
      </c>
      <c r="J1334" s="23">
        <v>2518561</v>
      </c>
      <c r="K1334" s="76">
        <v>120.71351900000001</v>
      </c>
      <c r="L1334" s="76">
        <v>22.76745</v>
      </c>
      <c r="N1334" t="str">
        <f>ROUND(表格3[[#This Row],[TWD97_X
]],0)&amp;ROUND(表格3[[#This Row],[TWD97_Y
]],0)</f>
        <v>2205822518561</v>
      </c>
    </row>
    <row r="1335" spans="1:14" ht="16.2" customHeight="1">
      <c r="A1335" s="76" t="s">
        <v>3945</v>
      </c>
      <c r="B1335" s="42" t="s">
        <v>3947</v>
      </c>
      <c r="C1335" s="80" t="s">
        <v>610</v>
      </c>
      <c r="D1335" s="80" t="s">
        <v>722</v>
      </c>
      <c r="E1335" s="76" t="s">
        <v>756</v>
      </c>
      <c r="F1335" s="81">
        <v>8</v>
      </c>
      <c r="G1335" s="68" t="s">
        <v>755</v>
      </c>
      <c r="H1335" s="76" t="s">
        <v>2479</v>
      </c>
      <c r="I1335" s="23">
        <v>220364</v>
      </c>
      <c r="J1335" s="23">
        <v>2518580</v>
      </c>
      <c r="K1335" s="76">
        <v>120.711395</v>
      </c>
      <c r="L1335" s="76">
        <v>22.767617999999999</v>
      </c>
      <c r="N1335" t="str">
        <f>ROUND(表格3[[#This Row],[TWD97_X
]],0)&amp;ROUND(表格3[[#This Row],[TWD97_Y
]],0)</f>
        <v>2203642518580</v>
      </c>
    </row>
    <row r="1336" spans="1:14" ht="16.2" customHeight="1">
      <c r="A1336" s="76" t="s">
        <v>3945</v>
      </c>
      <c r="B1336" s="42" t="s">
        <v>3947</v>
      </c>
      <c r="C1336" s="80" t="s">
        <v>610</v>
      </c>
      <c r="D1336" s="80" t="s">
        <v>722</v>
      </c>
      <c r="E1336" s="76" t="s">
        <v>756</v>
      </c>
      <c r="F1336" s="81">
        <v>9</v>
      </c>
      <c r="G1336" s="68" t="s">
        <v>755</v>
      </c>
      <c r="H1336" s="76" t="s">
        <v>2480</v>
      </c>
      <c r="I1336" s="23">
        <v>220632</v>
      </c>
      <c r="J1336" s="23">
        <v>2518339</v>
      </c>
      <c r="K1336" s="76">
        <v>120.71401</v>
      </c>
      <c r="L1336" s="76">
        <v>22.765446000000001</v>
      </c>
      <c r="N1336" t="str">
        <f>ROUND(表格3[[#This Row],[TWD97_X
]],0)&amp;ROUND(表格3[[#This Row],[TWD97_Y
]],0)</f>
        <v>2206322518339</v>
      </c>
    </row>
    <row r="1337" spans="1:14" ht="16.2" customHeight="1">
      <c r="A1337" s="76" t="s">
        <v>2090</v>
      </c>
      <c r="B1337" s="77"/>
      <c r="C1337" s="80" t="s">
        <v>610</v>
      </c>
      <c r="D1337" s="80" t="s">
        <v>722</v>
      </c>
      <c r="E1337" s="76" t="s">
        <v>759</v>
      </c>
      <c r="F1337" s="81">
        <v>1</v>
      </c>
      <c r="G1337" s="68" t="s">
        <v>758</v>
      </c>
      <c r="H1337" s="76" t="s">
        <v>2481</v>
      </c>
      <c r="I1337" s="23">
        <v>216095</v>
      </c>
      <c r="J1337" s="23">
        <v>2489762</v>
      </c>
      <c r="K1337" s="76">
        <v>120.670444</v>
      </c>
      <c r="L1337" s="76">
        <v>22.507282</v>
      </c>
      <c r="N1337" t="str">
        <f>ROUND(表格3[[#This Row],[TWD97_X
]],0)&amp;ROUND(表格3[[#This Row],[TWD97_Y
]],0)</f>
        <v>2160952489762</v>
      </c>
    </row>
    <row r="1338" spans="1:14" ht="16.2" customHeight="1">
      <c r="A1338" s="76" t="s">
        <v>2090</v>
      </c>
      <c r="B1338" s="77"/>
      <c r="C1338" s="80" t="s">
        <v>610</v>
      </c>
      <c r="D1338" s="80" t="s">
        <v>722</v>
      </c>
      <c r="E1338" s="76" t="s">
        <v>759</v>
      </c>
      <c r="F1338" s="81">
        <v>2</v>
      </c>
      <c r="G1338" s="68" t="s">
        <v>758</v>
      </c>
      <c r="H1338" s="76" t="s">
        <v>2482</v>
      </c>
      <c r="I1338" s="23">
        <v>216079</v>
      </c>
      <c r="J1338" s="23">
        <v>2490271</v>
      </c>
      <c r="K1338" s="76">
        <v>120.670278</v>
      </c>
      <c r="L1338" s="76">
        <v>22.511877999999999</v>
      </c>
      <c r="N1338" t="str">
        <f>ROUND(表格3[[#This Row],[TWD97_X
]],0)&amp;ROUND(表格3[[#This Row],[TWD97_Y
]],0)</f>
        <v>2160792490271</v>
      </c>
    </row>
    <row r="1339" spans="1:14" ht="16.2" customHeight="1">
      <c r="A1339" s="76" t="s">
        <v>2090</v>
      </c>
      <c r="B1339" s="77"/>
      <c r="C1339" s="80" t="s">
        <v>610</v>
      </c>
      <c r="D1339" s="80" t="s">
        <v>722</v>
      </c>
      <c r="E1339" s="76" t="s">
        <v>759</v>
      </c>
      <c r="F1339" s="81">
        <v>3</v>
      </c>
      <c r="G1339" s="68" t="s">
        <v>758</v>
      </c>
      <c r="H1339" s="76" t="s">
        <v>2483</v>
      </c>
      <c r="I1339" s="23">
        <v>216331</v>
      </c>
      <c r="J1339" s="23">
        <v>2490542</v>
      </c>
      <c r="K1339" s="76">
        <v>120.67272199999999</v>
      </c>
      <c r="L1339" s="76">
        <v>22.514330999999999</v>
      </c>
      <c r="N1339" t="str">
        <f>ROUND(表格3[[#This Row],[TWD97_X
]],0)&amp;ROUND(表格3[[#This Row],[TWD97_Y
]],0)</f>
        <v>2163312490542</v>
      </c>
    </row>
    <row r="1340" spans="1:14" ht="16.2" customHeight="1">
      <c r="A1340" s="76" t="s">
        <v>2090</v>
      </c>
      <c r="B1340" s="77"/>
      <c r="C1340" s="80" t="s">
        <v>610</v>
      </c>
      <c r="D1340" s="80" t="s">
        <v>722</v>
      </c>
      <c r="E1340" s="76" t="s">
        <v>759</v>
      </c>
      <c r="F1340" s="81">
        <v>4</v>
      </c>
      <c r="G1340" s="68" t="s">
        <v>758</v>
      </c>
      <c r="H1340" s="76" t="s">
        <v>2484</v>
      </c>
      <c r="I1340" s="23">
        <v>216349</v>
      </c>
      <c r="J1340" s="23">
        <v>2490860</v>
      </c>
      <c r="K1340" s="76">
        <v>120.67289</v>
      </c>
      <c r="L1340" s="76">
        <v>22.517202999999999</v>
      </c>
      <c r="N1340" t="str">
        <f>ROUND(表格3[[#This Row],[TWD97_X
]],0)&amp;ROUND(表格3[[#This Row],[TWD97_Y
]],0)</f>
        <v>2163492490860</v>
      </c>
    </row>
    <row r="1341" spans="1:14" ht="16.2" customHeight="1">
      <c r="A1341" s="76" t="s">
        <v>2090</v>
      </c>
      <c r="B1341" s="77"/>
      <c r="C1341" s="80" t="s">
        <v>610</v>
      </c>
      <c r="D1341" s="80" t="s">
        <v>722</v>
      </c>
      <c r="E1341" s="76" t="s">
        <v>759</v>
      </c>
      <c r="F1341" s="81">
        <v>5</v>
      </c>
      <c r="G1341" s="68" t="s">
        <v>758</v>
      </c>
      <c r="H1341" s="76" t="s">
        <v>2485</v>
      </c>
      <c r="I1341" s="23">
        <v>217232</v>
      </c>
      <c r="J1341" s="23">
        <v>2491364</v>
      </c>
      <c r="K1341" s="76">
        <v>120.68146299999999</v>
      </c>
      <c r="L1341" s="76">
        <v>22.521771999999999</v>
      </c>
      <c r="N1341" t="str">
        <f>ROUND(表格3[[#This Row],[TWD97_X
]],0)&amp;ROUND(表格3[[#This Row],[TWD97_Y
]],0)</f>
        <v>2172322491364</v>
      </c>
    </row>
    <row r="1342" spans="1:14" ht="16.2" customHeight="1">
      <c r="A1342" s="76" t="s">
        <v>2090</v>
      </c>
      <c r="B1342" s="77"/>
      <c r="C1342" s="80" t="s">
        <v>610</v>
      </c>
      <c r="D1342" s="80" t="s">
        <v>722</v>
      </c>
      <c r="E1342" s="76" t="s">
        <v>759</v>
      </c>
      <c r="F1342" s="81">
        <v>6</v>
      </c>
      <c r="G1342" s="68" t="s">
        <v>758</v>
      </c>
      <c r="H1342" s="76" t="s">
        <v>2486</v>
      </c>
      <c r="I1342" s="23">
        <v>217246</v>
      </c>
      <c r="J1342" s="23">
        <v>2490563</v>
      </c>
      <c r="K1342" s="76">
        <v>120.68161499999999</v>
      </c>
      <c r="L1342" s="76">
        <v>22.514538000000002</v>
      </c>
      <c r="N1342" t="str">
        <f>ROUND(表格3[[#This Row],[TWD97_X
]],0)&amp;ROUND(表格3[[#This Row],[TWD97_Y
]],0)</f>
        <v>2172462490563</v>
      </c>
    </row>
    <row r="1343" spans="1:14" ht="16.2" customHeight="1">
      <c r="A1343" s="76" t="s">
        <v>2090</v>
      </c>
      <c r="B1343" s="77"/>
      <c r="C1343" s="80" t="s">
        <v>610</v>
      </c>
      <c r="D1343" s="80" t="s">
        <v>722</v>
      </c>
      <c r="E1343" s="76" t="s">
        <v>759</v>
      </c>
      <c r="F1343" s="81">
        <v>7</v>
      </c>
      <c r="G1343" s="68" t="s">
        <v>758</v>
      </c>
      <c r="H1343" s="76" t="s">
        <v>2487</v>
      </c>
      <c r="I1343" s="23">
        <v>217852</v>
      </c>
      <c r="J1343" s="23">
        <v>2491028</v>
      </c>
      <c r="K1343" s="76">
        <v>120.68749699999999</v>
      </c>
      <c r="L1343" s="76">
        <v>22.518749</v>
      </c>
      <c r="N1343" t="str">
        <f>ROUND(表格3[[#This Row],[TWD97_X
]],0)&amp;ROUND(表格3[[#This Row],[TWD97_Y
]],0)</f>
        <v>2178522491028</v>
      </c>
    </row>
    <row r="1344" spans="1:14" ht="16.2" customHeight="1">
      <c r="A1344" s="76" t="s">
        <v>2090</v>
      </c>
      <c r="B1344" s="77"/>
      <c r="C1344" s="80" t="s">
        <v>610</v>
      </c>
      <c r="D1344" s="80" t="s">
        <v>722</v>
      </c>
      <c r="E1344" s="76" t="s">
        <v>759</v>
      </c>
      <c r="F1344" s="81">
        <v>8</v>
      </c>
      <c r="G1344" s="68" t="s">
        <v>758</v>
      </c>
      <c r="H1344" s="76" t="s">
        <v>2488</v>
      </c>
      <c r="I1344" s="23">
        <v>217389</v>
      </c>
      <c r="J1344" s="23">
        <v>2491909</v>
      </c>
      <c r="K1344" s="76">
        <v>120.68297800000001</v>
      </c>
      <c r="L1344" s="76">
        <v>22.526696999999999</v>
      </c>
      <c r="N1344" t="str">
        <f>ROUND(表格3[[#This Row],[TWD97_X
]],0)&amp;ROUND(表格3[[#This Row],[TWD97_Y
]],0)</f>
        <v>2173892491909</v>
      </c>
    </row>
    <row r="1345" spans="1:14" ht="16.2" customHeight="1">
      <c r="A1345" s="76" t="s">
        <v>2090</v>
      </c>
      <c r="B1345" s="77"/>
      <c r="C1345" s="80" t="s">
        <v>610</v>
      </c>
      <c r="D1345" s="80" t="s">
        <v>722</v>
      </c>
      <c r="E1345" s="76" t="s">
        <v>762</v>
      </c>
      <c r="F1345" s="81">
        <v>1</v>
      </c>
      <c r="G1345" s="68" t="s">
        <v>761</v>
      </c>
      <c r="H1345" s="76" t="s">
        <v>2489</v>
      </c>
      <c r="I1345" s="23">
        <v>221266</v>
      </c>
      <c r="J1345" s="23">
        <v>2464484</v>
      </c>
      <c r="K1345" s="76">
        <v>120.721161</v>
      </c>
      <c r="L1345" s="76">
        <v>22.279083</v>
      </c>
      <c r="N1345" t="str">
        <f>ROUND(表格3[[#This Row],[TWD97_X
]],0)&amp;ROUND(表格3[[#This Row],[TWD97_Y
]],0)</f>
        <v>2212662464484</v>
      </c>
    </row>
    <row r="1346" spans="1:14" ht="16.2" customHeight="1">
      <c r="A1346" s="76" t="s">
        <v>2090</v>
      </c>
      <c r="B1346" s="77"/>
      <c r="C1346" s="80" t="s">
        <v>610</v>
      </c>
      <c r="D1346" s="80" t="s">
        <v>722</v>
      </c>
      <c r="E1346" s="76" t="s">
        <v>762</v>
      </c>
      <c r="F1346" s="81">
        <v>2</v>
      </c>
      <c r="G1346" s="68" t="s">
        <v>761</v>
      </c>
      <c r="H1346" s="76" t="s">
        <v>2490</v>
      </c>
      <c r="I1346" s="23">
        <v>221655</v>
      </c>
      <c r="J1346" s="23">
        <v>2464484</v>
      </c>
      <c r="K1346" s="76">
        <v>120.724936</v>
      </c>
      <c r="L1346" s="76">
        <v>22.27909</v>
      </c>
      <c r="N1346" t="str">
        <f>ROUND(表格3[[#This Row],[TWD97_X
]],0)&amp;ROUND(表格3[[#This Row],[TWD97_Y
]],0)</f>
        <v>2216552464484</v>
      </c>
    </row>
    <row r="1347" spans="1:14" ht="16.2" customHeight="1">
      <c r="A1347" s="76" t="s">
        <v>2090</v>
      </c>
      <c r="B1347" s="77"/>
      <c r="C1347" s="80" t="s">
        <v>610</v>
      </c>
      <c r="D1347" s="80" t="s">
        <v>722</v>
      </c>
      <c r="E1347" s="76" t="s">
        <v>762</v>
      </c>
      <c r="F1347" s="81">
        <v>4</v>
      </c>
      <c r="G1347" s="68" t="s">
        <v>761</v>
      </c>
      <c r="H1347" s="76" t="s">
        <v>2491</v>
      </c>
      <c r="I1347" s="23">
        <v>222096</v>
      </c>
      <c r="J1347" s="23">
        <v>2464226</v>
      </c>
      <c r="K1347" s="76">
        <v>120.72922</v>
      </c>
      <c r="L1347" s="76">
        <v>22.276767</v>
      </c>
      <c r="N1347" t="str">
        <f>ROUND(表格3[[#This Row],[TWD97_X
]],0)&amp;ROUND(表格3[[#This Row],[TWD97_Y
]],0)</f>
        <v>2220962464226</v>
      </c>
    </row>
    <row r="1348" spans="1:14" ht="16.2" customHeight="1">
      <c r="A1348" s="76" t="s">
        <v>2090</v>
      </c>
      <c r="B1348" s="77"/>
      <c r="C1348" s="80" t="s">
        <v>610</v>
      </c>
      <c r="D1348" s="80" t="s">
        <v>722</v>
      </c>
      <c r="E1348" s="76" t="s">
        <v>762</v>
      </c>
      <c r="F1348" s="81">
        <v>5</v>
      </c>
      <c r="G1348" s="68" t="s">
        <v>761</v>
      </c>
      <c r="H1348" s="76" t="s">
        <v>2492</v>
      </c>
      <c r="I1348" s="23">
        <v>222099</v>
      </c>
      <c r="J1348" s="23">
        <v>2463902</v>
      </c>
      <c r="K1348" s="76">
        <v>120.72925499999999</v>
      </c>
      <c r="L1348" s="76">
        <v>22.273841000000001</v>
      </c>
      <c r="N1348" t="str">
        <f>ROUND(表格3[[#This Row],[TWD97_X
]],0)&amp;ROUND(表格3[[#This Row],[TWD97_Y
]],0)</f>
        <v>2220992463902</v>
      </c>
    </row>
    <row r="1349" spans="1:14" ht="16.2" customHeight="1">
      <c r="A1349" s="76" t="s">
        <v>2090</v>
      </c>
      <c r="B1349" s="77"/>
      <c r="C1349" s="80" t="s">
        <v>610</v>
      </c>
      <c r="D1349" s="80" t="s">
        <v>722</v>
      </c>
      <c r="E1349" s="76" t="s">
        <v>762</v>
      </c>
      <c r="F1349" s="81">
        <v>6</v>
      </c>
      <c r="G1349" s="68" t="s">
        <v>761</v>
      </c>
      <c r="H1349" s="76" t="s">
        <v>2493</v>
      </c>
      <c r="I1349" s="23">
        <v>221934</v>
      </c>
      <c r="J1349" s="23">
        <v>2463714</v>
      </c>
      <c r="K1349" s="76">
        <v>120.72765699999999</v>
      </c>
      <c r="L1349" s="76">
        <v>22.27214</v>
      </c>
      <c r="N1349" t="str">
        <f>ROUND(表格3[[#This Row],[TWD97_X
]],0)&amp;ROUND(表格3[[#This Row],[TWD97_Y
]],0)</f>
        <v>2219342463714</v>
      </c>
    </row>
    <row r="1350" spans="1:14" ht="16.2" customHeight="1">
      <c r="A1350" s="76" t="s">
        <v>2090</v>
      </c>
      <c r="B1350" s="77"/>
      <c r="C1350" s="80" t="s">
        <v>610</v>
      </c>
      <c r="D1350" s="80" t="s">
        <v>722</v>
      </c>
      <c r="E1350" s="76" t="s">
        <v>762</v>
      </c>
      <c r="F1350" s="81">
        <v>7</v>
      </c>
      <c r="G1350" s="68" t="s">
        <v>761</v>
      </c>
      <c r="H1350" s="76" t="s">
        <v>2494</v>
      </c>
      <c r="I1350" s="23">
        <v>222033</v>
      </c>
      <c r="J1350" s="23">
        <v>2463461</v>
      </c>
      <c r="K1350" s="76">
        <v>120.728622</v>
      </c>
      <c r="L1350" s="76">
        <v>22.269856999999998</v>
      </c>
      <c r="N1350" t="str">
        <f>ROUND(表格3[[#This Row],[TWD97_X
]],0)&amp;ROUND(表格3[[#This Row],[TWD97_Y
]],0)</f>
        <v>2220332463461</v>
      </c>
    </row>
    <row r="1351" spans="1:14" ht="16.2" customHeight="1">
      <c r="A1351" s="76" t="s">
        <v>2090</v>
      </c>
      <c r="B1351" s="77"/>
      <c r="C1351" s="80" t="s">
        <v>610</v>
      </c>
      <c r="D1351" s="80" t="s">
        <v>722</v>
      </c>
      <c r="E1351" s="76" t="s">
        <v>762</v>
      </c>
      <c r="F1351" s="81">
        <v>8</v>
      </c>
      <c r="G1351" s="68" t="s">
        <v>761</v>
      </c>
      <c r="H1351" s="76" t="s">
        <v>2495</v>
      </c>
      <c r="I1351" s="23">
        <v>223081</v>
      </c>
      <c r="J1351" s="23">
        <v>2463930</v>
      </c>
      <c r="K1351" s="76">
        <v>120.738784</v>
      </c>
      <c r="L1351" s="76">
        <v>22.274108999999999</v>
      </c>
      <c r="N1351" t="str">
        <f>ROUND(表格3[[#This Row],[TWD97_X
]],0)&amp;ROUND(表格3[[#This Row],[TWD97_Y
]],0)</f>
        <v>2230812463930</v>
      </c>
    </row>
    <row r="1352" spans="1:14" ht="16.2" customHeight="1">
      <c r="A1352" s="76" t="s">
        <v>2090</v>
      </c>
      <c r="B1352" s="77"/>
      <c r="C1352" s="80" t="s">
        <v>610</v>
      </c>
      <c r="D1352" s="80" t="s">
        <v>722</v>
      </c>
      <c r="E1352" s="76" t="s">
        <v>765</v>
      </c>
      <c r="F1352" s="81">
        <v>1</v>
      </c>
      <c r="G1352" s="30" t="s">
        <v>764</v>
      </c>
      <c r="H1352" s="76" t="s">
        <v>2496</v>
      </c>
      <c r="I1352" s="23">
        <v>225577</v>
      </c>
      <c r="J1352" s="23">
        <v>2457157</v>
      </c>
      <c r="K1352" s="76">
        <v>120.76310700000001</v>
      </c>
      <c r="L1352" s="76">
        <v>22.212976000000001</v>
      </c>
      <c r="N1352" t="str">
        <f>ROUND(表格3[[#This Row],[TWD97_X
]],0)&amp;ROUND(表格3[[#This Row],[TWD97_Y
]],0)</f>
        <v>2255772457157</v>
      </c>
    </row>
    <row r="1353" spans="1:14" ht="16.2" customHeight="1">
      <c r="A1353" s="76" t="s">
        <v>2090</v>
      </c>
      <c r="B1353" s="77"/>
      <c r="C1353" s="80" t="s">
        <v>610</v>
      </c>
      <c r="D1353" s="80" t="s">
        <v>722</v>
      </c>
      <c r="E1353" s="76" t="s">
        <v>765</v>
      </c>
      <c r="F1353" s="81">
        <v>2</v>
      </c>
      <c r="G1353" s="30" t="s">
        <v>764</v>
      </c>
      <c r="H1353" s="76" t="s">
        <v>2497</v>
      </c>
      <c r="I1353" s="23">
        <v>225162</v>
      </c>
      <c r="J1353" s="23">
        <v>2457079</v>
      </c>
      <c r="K1353" s="76">
        <v>120.759083</v>
      </c>
      <c r="L1353" s="76">
        <v>22.212264999999999</v>
      </c>
      <c r="N1353" t="str">
        <f>ROUND(表格3[[#This Row],[TWD97_X
]],0)&amp;ROUND(表格3[[#This Row],[TWD97_Y
]],0)</f>
        <v>2251622457079</v>
      </c>
    </row>
    <row r="1354" spans="1:14" ht="16.2" customHeight="1">
      <c r="A1354" s="76" t="s">
        <v>2090</v>
      </c>
      <c r="B1354" s="77"/>
      <c r="C1354" s="80" t="s">
        <v>610</v>
      </c>
      <c r="D1354" s="80" t="s">
        <v>722</v>
      </c>
      <c r="E1354" s="76" t="s">
        <v>765</v>
      </c>
      <c r="F1354" s="81">
        <v>3</v>
      </c>
      <c r="G1354" s="30" t="s">
        <v>764</v>
      </c>
      <c r="H1354" s="76" t="s">
        <v>2498</v>
      </c>
      <c r="I1354" s="23">
        <v>224948</v>
      </c>
      <c r="J1354" s="23">
        <v>2457252</v>
      </c>
      <c r="K1354" s="76">
        <v>120.75700399999999</v>
      </c>
      <c r="L1354" s="76">
        <v>22.213825</v>
      </c>
      <c r="N1354" t="str">
        <f>ROUND(表格3[[#This Row],[TWD97_X
]],0)&amp;ROUND(表格3[[#This Row],[TWD97_Y
]],0)</f>
        <v>2249482457252</v>
      </c>
    </row>
    <row r="1355" spans="1:14" ht="16.2" customHeight="1">
      <c r="A1355" s="76" t="s">
        <v>2090</v>
      </c>
      <c r="B1355" s="77"/>
      <c r="C1355" s="80" t="s">
        <v>610</v>
      </c>
      <c r="D1355" s="80" t="s">
        <v>722</v>
      </c>
      <c r="E1355" s="76" t="s">
        <v>765</v>
      </c>
      <c r="F1355" s="81">
        <v>4</v>
      </c>
      <c r="G1355" s="30" t="s">
        <v>764</v>
      </c>
      <c r="H1355" s="76" t="s">
        <v>2499</v>
      </c>
      <c r="I1355" s="23">
        <v>224985</v>
      </c>
      <c r="J1355" s="23">
        <v>2457439</v>
      </c>
      <c r="K1355" s="76">
        <v>120.75736000000001</v>
      </c>
      <c r="L1355" s="76">
        <v>22.215513999999999</v>
      </c>
      <c r="N1355" t="str">
        <f>ROUND(表格3[[#This Row],[TWD97_X
]],0)&amp;ROUND(表格3[[#This Row],[TWD97_Y
]],0)</f>
        <v>2249852457439</v>
      </c>
    </row>
    <row r="1356" spans="1:14" ht="16.2" customHeight="1">
      <c r="A1356" s="76" t="s">
        <v>2090</v>
      </c>
      <c r="B1356" s="77"/>
      <c r="C1356" s="80" t="s">
        <v>610</v>
      </c>
      <c r="D1356" s="80" t="s">
        <v>722</v>
      </c>
      <c r="E1356" s="76" t="s">
        <v>765</v>
      </c>
      <c r="F1356" s="81">
        <v>5</v>
      </c>
      <c r="G1356" s="30" t="s">
        <v>764</v>
      </c>
      <c r="H1356" s="76" t="s">
        <v>2500</v>
      </c>
      <c r="I1356" s="23">
        <v>224925</v>
      </c>
      <c r="J1356" s="23">
        <v>2458021</v>
      </c>
      <c r="K1356" s="76">
        <v>120.75676900000001</v>
      </c>
      <c r="L1356" s="76">
        <v>22.220770000000002</v>
      </c>
      <c r="N1356" t="str">
        <f>ROUND(表格3[[#This Row],[TWD97_X
]],0)&amp;ROUND(表格3[[#This Row],[TWD97_Y
]],0)</f>
        <v>2249252458021</v>
      </c>
    </row>
    <row r="1357" spans="1:14" ht="16.2" customHeight="1">
      <c r="A1357" s="76" t="s">
        <v>2090</v>
      </c>
      <c r="B1357" s="77"/>
      <c r="C1357" s="80" t="s">
        <v>610</v>
      </c>
      <c r="D1357" s="80" t="s">
        <v>722</v>
      </c>
      <c r="E1357" s="76" t="s">
        <v>765</v>
      </c>
      <c r="F1357" s="81">
        <v>6</v>
      </c>
      <c r="G1357" s="30" t="s">
        <v>764</v>
      </c>
      <c r="H1357" s="76" t="s">
        <v>2501</v>
      </c>
      <c r="I1357" s="23">
        <v>224713</v>
      </c>
      <c r="J1357" s="23">
        <v>2458434</v>
      </c>
      <c r="K1357" s="76">
        <v>120.754706</v>
      </c>
      <c r="L1357" s="76">
        <v>22.224497</v>
      </c>
      <c r="N1357" t="str">
        <f>ROUND(表格3[[#This Row],[TWD97_X
]],0)&amp;ROUND(表格3[[#This Row],[TWD97_Y
]],0)</f>
        <v>2247132458434</v>
      </c>
    </row>
    <row r="1358" spans="1:14" ht="16.2" customHeight="1">
      <c r="A1358" s="76" t="s">
        <v>2090</v>
      </c>
      <c r="B1358" s="77"/>
      <c r="C1358" s="80" t="s">
        <v>610</v>
      </c>
      <c r="D1358" s="80" t="s">
        <v>722</v>
      </c>
      <c r="E1358" s="76" t="s">
        <v>770</v>
      </c>
      <c r="F1358" s="81">
        <v>1</v>
      </c>
      <c r="G1358" s="68" t="s">
        <v>769</v>
      </c>
      <c r="H1358" s="76" t="s">
        <v>2502</v>
      </c>
      <c r="I1358" s="23">
        <v>224069</v>
      </c>
      <c r="J1358" s="23">
        <v>2455630</v>
      </c>
      <c r="K1358" s="76">
        <v>120.74850499999999</v>
      </c>
      <c r="L1358" s="76">
        <v>22.199162999999999</v>
      </c>
      <c r="N1358" t="str">
        <f>ROUND(表格3[[#This Row],[TWD97_X
]],0)&amp;ROUND(表格3[[#This Row],[TWD97_Y
]],0)</f>
        <v>2240692455630</v>
      </c>
    </row>
    <row r="1359" spans="1:14" ht="16.2" customHeight="1">
      <c r="A1359" s="76" t="s">
        <v>2090</v>
      </c>
      <c r="B1359" s="77"/>
      <c r="C1359" s="80" t="s">
        <v>610</v>
      </c>
      <c r="D1359" s="80" t="s">
        <v>722</v>
      </c>
      <c r="E1359" s="76" t="s">
        <v>770</v>
      </c>
      <c r="F1359" s="81">
        <v>2</v>
      </c>
      <c r="G1359" s="68" t="s">
        <v>769</v>
      </c>
      <c r="H1359" s="76" t="s">
        <v>2503</v>
      </c>
      <c r="I1359" s="23">
        <v>223996</v>
      </c>
      <c r="J1359" s="23">
        <v>2455438</v>
      </c>
      <c r="K1359" s="76">
        <v>120.7478</v>
      </c>
      <c r="L1359" s="76">
        <v>22.197427999999999</v>
      </c>
      <c r="N1359" t="str">
        <f>ROUND(表格3[[#This Row],[TWD97_X
]],0)&amp;ROUND(表格3[[#This Row],[TWD97_Y
]],0)</f>
        <v>2239962455438</v>
      </c>
    </row>
    <row r="1360" spans="1:14" ht="16.2" customHeight="1">
      <c r="A1360" s="76" t="s">
        <v>2090</v>
      </c>
      <c r="B1360" s="77"/>
      <c r="C1360" s="80" t="s">
        <v>610</v>
      </c>
      <c r="D1360" s="80" t="s">
        <v>722</v>
      </c>
      <c r="E1360" s="76" t="s">
        <v>770</v>
      </c>
      <c r="F1360" s="81">
        <v>3</v>
      </c>
      <c r="G1360" s="68" t="s">
        <v>769</v>
      </c>
      <c r="H1360" s="76" t="s">
        <v>2504</v>
      </c>
      <c r="I1360" s="23">
        <v>223954</v>
      </c>
      <c r="J1360" s="23">
        <v>2455205</v>
      </c>
      <c r="K1360" s="76">
        <v>120.74739599999999</v>
      </c>
      <c r="L1360" s="76">
        <v>22.195322999999998</v>
      </c>
      <c r="N1360" t="str">
        <f>ROUND(表格3[[#This Row],[TWD97_X
]],0)&amp;ROUND(表格3[[#This Row],[TWD97_Y
]],0)</f>
        <v>2239542455205</v>
      </c>
    </row>
    <row r="1361" spans="1:14" ht="16.2" customHeight="1">
      <c r="A1361" s="76" t="s">
        <v>2090</v>
      </c>
      <c r="B1361" s="77"/>
      <c r="C1361" s="80" t="s">
        <v>610</v>
      </c>
      <c r="D1361" s="80" t="s">
        <v>722</v>
      </c>
      <c r="E1361" s="76" t="s">
        <v>770</v>
      </c>
      <c r="F1361" s="81">
        <v>4</v>
      </c>
      <c r="G1361" s="68" t="s">
        <v>769</v>
      </c>
      <c r="H1361" s="76" t="s">
        <v>2505</v>
      </c>
      <c r="I1361" s="23">
        <v>223978</v>
      </c>
      <c r="J1361" s="23">
        <v>2454988</v>
      </c>
      <c r="K1361" s="76">
        <v>120.747632</v>
      </c>
      <c r="L1361" s="76">
        <v>22.193363000000002</v>
      </c>
      <c r="N1361" t="str">
        <f>ROUND(表格3[[#This Row],[TWD97_X
]],0)&amp;ROUND(表格3[[#This Row],[TWD97_Y
]],0)</f>
        <v>2239782454988</v>
      </c>
    </row>
    <row r="1362" spans="1:14" ht="16.2" customHeight="1">
      <c r="A1362" s="76" t="s">
        <v>2090</v>
      </c>
      <c r="B1362" s="77"/>
      <c r="C1362" s="80" t="s">
        <v>610</v>
      </c>
      <c r="D1362" s="80" t="s">
        <v>722</v>
      </c>
      <c r="E1362" s="76" t="s">
        <v>770</v>
      </c>
      <c r="F1362" s="81">
        <v>5</v>
      </c>
      <c r="G1362" s="68" t="s">
        <v>769</v>
      </c>
      <c r="H1362" s="76" t="s">
        <v>2506</v>
      </c>
      <c r="I1362" s="23">
        <v>224157</v>
      </c>
      <c r="J1362" s="23">
        <v>2454934</v>
      </c>
      <c r="K1362" s="76">
        <v>120.749369</v>
      </c>
      <c r="L1362" s="76">
        <v>22.192878</v>
      </c>
      <c r="N1362" t="str">
        <f>ROUND(表格3[[#This Row],[TWD97_X
]],0)&amp;ROUND(表格3[[#This Row],[TWD97_Y
]],0)</f>
        <v>2241572454934</v>
      </c>
    </row>
    <row r="1363" spans="1:14" ht="16.2" customHeight="1">
      <c r="A1363" s="76" t="s">
        <v>2090</v>
      </c>
      <c r="B1363" s="77"/>
      <c r="C1363" s="80" t="s">
        <v>610</v>
      </c>
      <c r="D1363" s="80" t="s">
        <v>722</v>
      </c>
      <c r="E1363" s="76" t="s">
        <v>770</v>
      </c>
      <c r="F1363" s="81">
        <v>6</v>
      </c>
      <c r="G1363" s="68" t="s">
        <v>769</v>
      </c>
      <c r="H1363" s="76" t="s">
        <v>2507</v>
      </c>
      <c r="I1363" s="23">
        <v>224232</v>
      </c>
      <c r="J1363" s="23">
        <v>2454780</v>
      </c>
      <c r="K1363" s="76">
        <v>120.75009900000001</v>
      </c>
      <c r="L1363" s="76">
        <v>22.191488</v>
      </c>
      <c r="N1363" t="str">
        <f>ROUND(表格3[[#This Row],[TWD97_X
]],0)&amp;ROUND(表格3[[#This Row],[TWD97_Y
]],0)</f>
        <v>2242322454780</v>
      </c>
    </row>
    <row r="1364" spans="1:14" ht="16.2" customHeight="1">
      <c r="A1364" s="76" t="s">
        <v>2090</v>
      </c>
      <c r="B1364" s="77"/>
      <c r="C1364" s="80" t="s">
        <v>610</v>
      </c>
      <c r="D1364" s="80" t="s">
        <v>722</v>
      </c>
      <c r="E1364" s="76" t="s">
        <v>770</v>
      </c>
      <c r="F1364" s="81">
        <v>7</v>
      </c>
      <c r="G1364" s="68" t="s">
        <v>769</v>
      </c>
      <c r="H1364" s="76" t="s">
        <v>2508</v>
      </c>
      <c r="I1364" s="23">
        <v>224221</v>
      </c>
      <c r="J1364" s="23">
        <v>2454538</v>
      </c>
      <c r="K1364" s="76">
        <v>120.749996</v>
      </c>
      <c r="L1364" s="76">
        <v>22.189302000000001</v>
      </c>
      <c r="N1364" t="str">
        <f>ROUND(表格3[[#This Row],[TWD97_X
]],0)&amp;ROUND(表格3[[#This Row],[TWD97_Y
]],0)</f>
        <v>2242212454538</v>
      </c>
    </row>
    <row r="1365" spans="1:14" ht="16.2" customHeight="1">
      <c r="A1365" s="76" t="s">
        <v>2090</v>
      </c>
      <c r="B1365" s="77"/>
      <c r="C1365" s="80" t="s">
        <v>610</v>
      </c>
      <c r="D1365" s="80" t="s">
        <v>722</v>
      </c>
      <c r="E1365" s="76" t="s">
        <v>774</v>
      </c>
      <c r="F1365" s="81">
        <v>1</v>
      </c>
      <c r="G1365" s="68" t="s">
        <v>773</v>
      </c>
      <c r="H1365" s="76" t="s">
        <v>2509</v>
      </c>
      <c r="I1365" s="23">
        <v>219938</v>
      </c>
      <c r="J1365" s="23">
        <v>2451262</v>
      </c>
      <c r="K1365" s="76">
        <v>120.708521</v>
      </c>
      <c r="L1365" s="76">
        <v>22.159645999999999</v>
      </c>
      <c r="N1365" t="str">
        <f>ROUND(表格3[[#This Row],[TWD97_X
]],0)&amp;ROUND(表格3[[#This Row],[TWD97_Y
]],0)</f>
        <v>2199382451262</v>
      </c>
    </row>
    <row r="1366" spans="1:14" ht="16.2" customHeight="1">
      <c r="A1366" s="76" t="s">
        <v>2090</v>
      </c>
      <c r="B1366" s="77"/>
      <c r="C1366" s="80" t="s">
        <v>610</v>
      </c>
      <c r="D1366" s="80" t="s">
        <v>722</v>
      </c>
      <c r="E1366" s="76" t="s">
        <v>774</v>
      </c>
      <c r="F1366" s="81">
        <v>2</v>
      </c>
      <c r="G1366" s="68" t="s">
        <v>773</v>
      </c>
      <c r="H1366" s="76" t="s">
        <v>2510</v>
      </c>
      <c r="I1366" s="23">
        <v>220124</v>
      </c>
      <c r="J1366" s="23">
        <v>2451071</v>
      </c>
      <c r="K1366" s="76">
        <v>120.710328</v>
      </c>
      <c r="L1366" s="76">
        <v>22.157924000000001</v>
      </c>
      <c r="N1366" t="str">
        <f>ROUND(表格3[[#This Row],[TWD97_X
]],0)&amp;ROUND(表格3[[#This Row],[TWD97_Y
]],0)</f>
        <v>2201242451071</v>
      </c>
    </row>
    <row r="1367" spans="1:14" ht="16.2" customHeight="1">
      <c r="A1367" s="76" t="s">
        <v>2090</v>
      </c>
      <c r="B1367" s="77"/>
      <c r="C1367" s="80" t="s">
        <v>610</v>
      </c>
      <c r="D1367" s="80" t="s">
        <v>722</v>
      </c>
      <c r="E1367" s="76" t="s">
        <v>774</v>
      </c>
      <c r="F1367" s="81">
        <v>3</v>
      </c>
      <c r="G1367" s="68" t="s">
        <v>773</v>
      </c>
      <c r="H1367" s="76" t="s">
        <v>2511</v>
      </c>
      <c r="I1367" s="23">
        <v>220264</v>
      </c>
      <c r="J1367" s="23">
        <v>2451197</v>
      </c>
      <c r="K1367" s="76">
        <v>120.71168299999999</v>
      </c>
      <c r="L1367" s="76">
        <v>22.159064999999998</v>
      </c>
      <c r="N1367" t="str">
        <f>ROUND(表格3[[#This Row],[TWD97_X
]],0)&amp;ROUND(表格3[[#This Row],[TWD97_Y
]],0)</f>
        <v>2202642451197</v>
      </c>
    </row>
    <row r="1368" spans="1:14" ht="16.2" customHeight="1">
      <c r="A1368" s="76" t="s">
        <v>2090</v>
      </c>
      <c r="B1368" s="77"/>
      <c r="C1368" s="80" t="s">
        <v>610</v>
      </c>
      <c r="D1368" s="80" t="s">
        <v>722</v>
      </c>
      <c r="E1368" s="76" t="s">
        <v>774</v>
      </c>
      <c r="F1368" s="81">
        <v>4</v>
      </c>
      <c r="G1368" s="68" t="s">
        <v>773</v>
      </c>
      <c r="H1368" s="76" t="s">
        <v>2512</v>
      </c>
      <c r="I1368" s="23">
        <v>220471</v>
      </c>
      <c r="J1368" s="23">
        <v>2451197</v>
      </c>
      <c r="K1368" s="76">
        <v>120.71369</v>
      </c>
      <c r="L1368" s="76">
        <v>22.159068000000001</v>
      </c>
      <c r="N1368" t="str">
        <f>ROUND(表格3[[#This Row],[TWD97_X
]],0)&amp;ROUND(表格3[[#This Row],[TWD97_Y
]],0)</f>
        <v>2204712451197</v>
      </c>
    </row>
    <row r="1369" spans="1:14" ht="16.2" customHeight="1">
      <c r="A1369" s="76" t="s">
        <v>2090</v>
      </c>
      <c r="B1369" s="77"/>
      <c r="C1369" s="80" t="s">
        <v>610</v>
      </c>
      <c r="D1369" s="80" t="s">
        <v>722</v>
      </c>
      <c r="E1369" s="76" t="s">
        <v>774</v>
      </c>
      <c r="F1369" s="81">
        <v>5</v>
      </c>
      <c r="G1369" s="68" t="s">
        <v>773</v>
      </c>
      <c r="H1369" s="76" t="s">
        <v>2513</v>
      </c>
      <c r="I1369" s="23">
        <v>220683</v>
      </c>
      <c r="J1369" s="23">
        <v>2451266</v>
      </c>
      <c r="K1369" s="76">
        <v>120.715745</v>
      </c>
      <c r="L1369" s="76">
        <v>22.159694999999999</v>
      </c>
      <c r="N1369" t="str">
        <f>ROUND(表格3[[#This Row],[TWD97_X
]],0)&amp;ROUND(表格3[[#This Row],[TWD97_Y
]],0)</f>
        <v>2206832451266</v>
      </c>
    </row>
    <row r="1370" spans="1:14" ht="16.2" customHeight="1">
      <c r="A1370" s="76" t="s">
        <v>2090</v>
      </c>
      <c r="B1370" s="77"/>
      <c r="C1370" s="80" t="s">
        <v>610</v>
      </c>
      <c r="D1370" s="80" t="s">
        <v>722</v>
      </c>
      <c r="E1370" s="76" t="s">
        <v>774</v>
      </c>
      <c r="F1370" s="81">
        <v>6</v>
      </c>
      <c r="G1370" s="68" t="s">
        <v>773</v>
      </c>
      <c r="H1370" s="76" t="s">
        <v>2514</v>
      </c>
      <c r="I1370" s="23">
        <v>220884</v>
      </c>
      <c r="J1370" s="23">
        <v>2451394</v>
      </c>
      <c r="K1370" s="76">
        <v>120.717691</v>
      </c>
      <c r="L1370" s="76">
        <v>22.160854</v>
      </c>
      <c r="N1370" t="str">
        <f>ROUND(表格3[[#This Row],[TWD97_X
]],0)&amp;ROUND(表格3[[#This Row],[TWD97_Y
]],0)</f>
        <v>2208842451394</v>
      </c>
    </row>
    <row r="1371" spans="1:14" ht="16.2" customHeight="1">
      <c r="A1371" s="76" t="s">
        <v>3945</v>
      </c>
      <c r="B1371" s="76" t="s">
        <v>2090</v>
      </c>
      <c r="C1371" s="80" t="s">
        <v>610</v>
      </c>
      <c r="D1371" s="80" t="s">
        <v>722</v>
      </c>
      <c r="E1371" s="76" t="s">
        <v>777</v>
      </c>
      <c r="F1371" s="81">
        <v>1</v>
      </c>
      <c r="G1371" s="68" t="s">
        <v>776</v>
      </c>
      <c r="H1371" s="76" t="s">
        <v>2515</v>
      </c>
      <c r="I1371" s="23">
        <v>230850</v>
      </c>
      <c r="J1371" s="23">
        <v>2460515</v>
      </c>
      <c r="K1371" s="76">
        <v>120.814213</v>
      </c>
      <c r="L1371" s="76">
        <v>22.243369999999999</v>
      </c>
      <c r="N1371" t="str">
        <f>ROUND(表格3[[#This Row],[TWD97_X
]],0)&amp;ROUND(表格3[[#This Row],[TWD97_Y
]],0)</f>
        <v>2308502460515</v>
      </c>
    </row>
    <row r="1372" spans="1:14" ht="16.2" customHeight="1">
      <c r="A1372" s="76" t="s">
        <v>3945</v>
      </c>
      <c r="B1372" s="76" t="s">
        <v>2090</v>
      </c>
      <c r="C1372" s="80" t="s">
        <v>610</v>
      </c>
      <c r="D1372" s="80" t="s">
        <v>722</v>
      </c>
      <c r="E1372" s="76" t="s">
        <v>777</v>
      </c>
      <c r="F1372" s="81">
        <v>2</v>
      </c>
      <c r="G1372" s="68" t="s">
        <v>776</v>
      </c>
      <c r="H1372" s="76" t="s">
        <v>2516</v>
      </c>
      <c r="I1372" s="23">
        <v>231331</v>
      </c>
      <c r="J1372" s="23">
        <v>2460630</v>
      </c>
      <c r="K1372" s="76">
        <v>120.818878</v>
      </c>
      <c r="L1372" s="76">
        <v>22.244413999999999</v>
      </c>
      <c r="N1372" t="str">
        <f>ROUND(表格3[[#This Row],[TWD97_X
]],0)&amp;ROUND(表格3[[#This Row],[TWD97_Y
]],0)</f>
        <v>2313312460630</v>
      </c>
    </row>
    <row r="1373" spans="1:14" ht="16.2" customHeight="1">
      <c r="A1373" s="76" t="s">
        <v>3945</v>
      </c>
      <c r="B1373" s="76" t="s">
        <v>2090</v>
      </c>
      <c r="C1373" s="80" t="s">
        <v>610</v>
      </c>
      <c r="D1373" s="80" t="s">
        <v>722</v>
      </c>
      <c r="E1373" s="76" t="s">
        <v>777</v>
      </c>
      <c r="F1373" s="81">
        <v>3</v>
      </c>
      <c r="G1373" s="68" t="s">
        <v>776</v>
      </c>
      <c r="H1373" s="76" t="s">
        <v>2517</v>
      </c>
      <c r="I1373" s="23">
        <v>232094</v>
      </c>
      <c r="J1373" s="23">
        <v>2460444</v>
      </c>
      <c r="K1373" s="76">
        <v>120.82628200000001</v>
      </c>
      <c r="L1373" s="76">
        <v>22.242742</v>
      </c>
      <c r="N1373" t="str">
        <f>ROUND(表格3[[#This Row],[TWD97_X
]],0)&amp;ROUND(表格3[[#This Row],[TWD97_Y
]],0)</f>
        <v>2320942460444</v>
      </c>
    </row>
    <row r="1374" spans="1:14" ht="16.2" customHeight="1">
      <c r="A1374" s="76" t="s">
        <v>3945</v>
      </c>
      <c r="B1374" s="76" t="s">
        <v>2090</v>
      </c>
      <c r="C1374" s="80" t="s">
        <v>610</v>
      </c>
      <c r="D1374" s="80" t="s">
        <v>722</v>
      </c>
      <c r="E1374" s="76" t="s">
        <v>777</v>
      </c>
      <c r="F1374" s="81">
        <v>4</v>
      </c>
      <c r="G1374" s="68" t="s">
        <v>776</v>
      </c>
      <c r="H1374" s="76" t="s">
        <v>2518</v>
      </c>
      <c r="I1374" s="23">
        <v>232402</v>
      </c>
      <c r="J1374" s="23">
        <v>2460522</v>
      </c>
      <c r="K1374" s="76">
        <v>120.82926999999999</v>
      </c>
      <c r="L1374" s="76">
        <v>22.243449999999999</v>
      </c>
      <c r="N1374" t="str">
        <f>ROUND(表格3[[#This Row],[TWD97_X
]],0)&amp;ROUND(表格3[[#This Row],[TWD97_Y
]],0)</f>
        <v>2324022460522</v>
      </c>
    </row>
    <row r="1375" spans="1:14" ht="16.2" customHeight="1">
      <c r="A1375" s="76" t="s">
        <v>3945</v>
      </c>
      <c r="B1375" s="76" t="s">
        <v>2090</v>
      </c>
      <c r="C1375" s="80" t="s">
        <v>610</v>
      </c>
      <c r="D1375" s="80" t="s">
        <v>722</v>
      </c>
      <c r="E1375" s="76" t="s">
        <v>777</v>
      </c>
      <c r="F1375" s="81">
        <v>5</v>
      </c>
      <c r="G1375" s="68" t="s">
        <v>776</v>
      </c>
      <c r="H1375" s="76" t="s">
        <v>2519</v>
      </c>
      <c r="I1375" s="23">
        <v>232724</v>
      </c>
      <c r="J1375" s="23">
        <v>2460506</v>
      </c>
      <c r="K1375" s="76">
        <v>120.83239399999999</v>
      </c>
      <c r="L1375" s="76">
        <v>22.243309</v>
      </c>
      <c r="N1375" t="str">
        <f>ROUND(表格3[[#This Row],[TWD97_X
]],0)&amp;ROUND(表格3[[#This Row],[TWD97_Y
]],0)</f>
        <v>2327242460506</v>
      </c>
    </row>
    <row r="1376" spans="1:14" ht="16.2" customHeight="1">
      <c r="A1376" s="76" t="s">
        <v>3945</v>
      </c>
      <c r="B1376" s="42" t="s">
        <v>3948</v>
      </c>
      <c r="C1376" s="80" t="s">
        <v>610</v>
      </c>
      <c r="D1376" s="80" t="s">
        <v>722</v>
      </c>
      <c r="E1376" s="76" t="s">
        <v>777</v>
      </c>
      <c r="F1376" s="81">
        <v>6</v>
      </c>
      <c r="G1376" s="68" t="s">
        <v>776</v>
      </c>
      <c r="H1376" s="76" t="s">
        <v>2520</v>
      </c>
      <c r="I1376" s="23">
        <v>232269</v>
      </c>
      <c r="J1376" s="23">
        <v>2460609</v>
      </c>
      <c r="K1376" s="76">
        <v>120.827978</v>
      </c>
      <c r="L1376" s="76">
        <v>22.244233999999999</v>
      </c>
      <c r="N1376" t="str">
        <f>ROUND(表格3[[#This Row],[TWD97_X
]],0)&amp;ROUND(表格3[[#This Row],[TWD97_Y
]],0)</f>
        <v>2322692460609</v>
      </c>
    </row>
    <row r="1377" spans="1:14" ht="16.2" customHeight="1">
      <c r="A1377" s="76" t="s">
        <v>2090</v>
      </c>
      <c r="B1377" s="77"/>
      <c r="C1377" s="80" t="s">
        <v>610</v>
      </c>
      <c r="D1377" s="80" t="s">
        <v>722</v>
      </c>
      <c r="E1377" s="76" t="s">
        <v>780</v>
      </c>
      <c r="F1377" s="81">
        <v>1</v>
      </c>
      <c r="G1377" s="68" t="s">
        <v>779</v>
      </c>
      <c r="H1377" s="76" t="s">
        <v>2521</v>
      </c>
      <c r="I1377" s="23">
        <v>219316</v>
      </c>
      <c r="J1377" s="23">
        <v>2501817</v>
      </c>
      <c r="K1377" s="76">
        <v>120.70151799999999</v>
      </c>
      <c r="L1377" s="76">
        <v>22.616212999999998</v>
      </c>
      <c r="N1377" t="str">
        <f>ROUND(表格3[[#This Row],[TWD97_X
]],0)&amp;ROUND(表格3[[#This Row],[TWD97_Y
]],0)</f>
        <v>2193162501817</v>
      </c>
    </row>
    <row r="1378" spans="1:14" ht="16.2" customHeight="1">
      <c r="A1378" s="76" t="s">
        <v>2090</v>
      </c>
      <c r="B1378" s="77"/>
      <c r="C1378" s="80" t="s">
        <v>610</v>
      </c>
      <c r="D1378" s="80" t="s">
        <v>722</v>
      </c>
      <c r="E1378" s="76" t="s">
        <v>780</v>
      </c>
      <c r="F1378" s="81">
        <v>2</v>
      </c>
      <c r="G1378" s="68" t="s">
        <v>779</v>
      </c>
      <c r="H1378" s="76" t="s">
        <v>2522</v>
      </c>
      <c r="I1378" s="23">
        <v>219288</v>
      </c>
      <c r="J1378" s="23">
        <v>2502036</v>
      </c>
      <c r="K1378" s="76">
        <v>120.701241</v>
      </c>
      <c r="L1378" s="76">
        <v>22.618189999999998</v>
      </c>
      <c r="N1378" t="str">
        <f>ROUND(表格3[[#This Row],[TWD97_X
]],0)&amp;ROUND(表格3[[#This Row],[TWD97_Y
]],0)</f>
        <v>2192882502036</v>
      </c>
    </row>
    <row r="1379" spans="1:14" ht="16.2" customHeight="1">
      <c r="A1379" s="76" t="s">
        <v>2090</v>
      </c>
      <c r="B1379" s="77"/>
      <c r="C1379" s="80" t="s">
        <v>610</v>
      </c>
      <c r="D1379" s="80" t="s">
        <v>722</v>
      </c>
      <c r="E1379" s="76" t="s">
        <v>780</v>
      </c>
      <c r="F1379" s="81">
        <v>3</v>
      </c>
      <c r="G1379" s="68" t="s">
        <v>779</v>
      </c>
      <c r="H1379" s="76" t="s">
        <v>2523</v>
      </c>
      <c r="I1379" s="23">
        <v>219284</v>
      </c>
      <c r="J1379" s="23">
        <v>2502280</v>
      </c>
      <c r="K1379" s="76">
        <v>120.70119800000001</v>
      </c>
      <c r="L1379" s="76">
        <v>22.620394000000001</v>
      </c>
      <c r="N1379" t="str">
        <f>ROUND(表格3[[#This Row],[TWD97_X
]],0)&amp;ROUND(表格3[[#This Row],[TWD97_Y
]],0)</f>
        <v>2192842502280</v>
      </c>
    </row>
    <row r="1380" spans="1:14" ht="16.2" customHeight="1">
      <c r="A1380" s="76" t="s">
        <v>2090</v>
      </c>
      <c r="B1380" s="77"/>
      <c r="C1380" s="80" t="s">
        <v>610</v>
      </c>
      <c r="D1380" s="80" t="s">
        <v>722</v>
      </c>
      <c r="E1380" s="76" t="s">
        <v>780</v>
      </c>
      <c r="F1380" s="81">
        <v>4</v>
      </c>
      <c r="G1380" s="68" t="s">
        <v>779</v>
      </c>
      <c r="H1380" s="76" t="s">
        <v>2524</v>
      </c>
      <c r="I1380" s="23">
        <v>219314</v>
      </c>
      <c r="J1380" s="23">
        <v>2502483</v>
      </c>
      <c r="K1380" s="76">
        <v>120.70148500000001</v>
      </c>
      <c r="L1380" s="76">
        <v>22.622226999999999</v>
      </c>
      <c r="N1380" t="str">
        <f>ROUND(表格3[[#This Row],[TWD97_X
]],0)&amp;ROUND(表格3[[#This Row],[TWD97_Y
]],0)</f>
        <v>2193142502483</v>
      </c>
    </row>
    <row r="1381" spans="1:14" ht="16.2" customHeight="1">
      <c r="A1381" s="76" t="s">
        <v>2090</v>
      </c>
      <c r="B1381" s="77"/>
      <c r="C1381" s="80" t="s">
        <v>610</v>
      </c>
      <c r="D1381" s="80" t="s">
        <v>722</v>
      </c>
      <c r="E1381" s="76" t="s">
        <v>780</v>
      </c>
      <c r="F1381" s="81">
        <v>5</v>
      </c>
      <c r="G1381" s="68" t="s">
        <v>779</v>
      </c>
      <c r="H1381" s="76" t="s">
        <v>2525</v>
      </c>
      <c r="I1381" s="23">
        <v>219255</v>
      </c>
      <c r="J1381" s="23">
        <v>2502682</v>
      </c>
      <c r="K1381" s="76">
        <v>120.700908</v>
      </c>
      <c r="L1381" s="76">
        <v>22.624023999999999</v>
      </c>
      <c r="N1381" t="str">
        <f>ROUND(表格3[[#This Row],[TWD97_X
]],0)&amp;ROUND(表格3[[#This Row],[TWD97_Y
]],0)</f>
        <v>2192552502682</v>
      </c>
    </row>
    <row r="1382" spans="1:14" ht="16.2" customHeight="1">
      <c r="A1382" s="76" t="s">
        <v>2090</v>
      </c>
      <c r="B1382" s="77"/>
      <c r="C1382" s="80" t="s">
        <v>610</v>
      </c>
      <c r="D1382" s="80" t="s">
        <v>722</v>
      </c>
      <c r="E1382" s="76" t="s">
        <v>780</v>
      </c>
      <c r="F1382" s="81">
        <v>6</v>
      </c>
      <c r="G1382" s="68" t="s">
        <v>779</v>
      </c>
      <c r="H1382" s="76" t="s">
        <v>2526</v>
      </c>
      <c r="I1382" s="23">
        <v>219158</v>
      </c>
      <c r="J1382" s="23">
        <v>2502877</v>
      </c>
      <c r="K1382" s="76">
        <v>120.69996</v>
      </c>
      <c r="L1382" s="76">
        <v>22.625782999999998</v>
      </c>
      <c r="N1382" t="str">
        <f>ROUND(表格3[[#This Row],[TWD97_X
]],0)&amp;ROUND(表格3[[#This Row],[TWD97_Y
]],0)</f>
        <v>2191582502877</v>
      </c>
    </row>
    <row r="1383" spans="1:14" ht="16.2" customHeight="1">
      <c r="A1383" s="76" t="s">
        <v>2090</v>
      </c>
      <c r="B1383" s="77"/>
      <c r="C1383" s="80" t="s">
        <v>610</v>
      </c>
      <c r="D1383" s="80" t="s">
        <v>722</v>
      </c>
      <c r="E1383" s="76" t="s">
        <v>780</v>
      </c>
      <c r="F1383" s="81">
        <v>7</v>
      </c>
      <c r="G1383" s="68" t="s">
        <v>779</v>
      </c>
      <c r="H1383" s="76" t="s">
        <v>2527</v>
      </c>
      <c r="I1383" s="23">
        <v>218983</v>
      </c>
      <c r="J1383" s="23">
        <v>2503015</v>
      </c>
      <c r="K1383" s="76">
        <v>120.698255</v>
      </c>
      <c r="L1383" s="76">
        <v>22.627026000000001</v>
      </c>
      <c r="N1383" t="str">
        <f>ROUND(表格3[[#This Row],[TWD97_X
]],0)&amp;ROUND(表格3[[#This Row],[TWD97_Y
]],0)</f>
        <v>2189832503015</v>
      </c>
    </row>
    <row r="1384" spans="1:14" ht="16.2" customHeight="1">
      <c r="A1384" s="82" t="s">
        <v>2090</v>
      </c>
      <c r="B1384" s="49"/>
      <c r="C1384" s="82" t="s">
        <v>610</v>
      </c>
      <c r="D1384" s="82" t="s">
        <v>611</v>
      </c>
      <c r="E1384" s="82" t="s">
        <v>613</v>
      </c>
      <c r="F1384" s="82">
        <v>1</v>
      </c>
      <c r="G1384" s="82" t="s">
        <v>612</v>
      </c>
      <c r="H1384" s="82" t="s">
        <v>2528</v>
      </c>
      <c r="I1384" s="23">
        <v>215112</v>
      </c>
      <c r="J1384" s="23">
        <v>2539802</v>
      </c>
      <c r="K1384" s="82">
        <v>120.659774</v>
      </c>
      <c r="L1384" s="82">
        <v>22.959167000000001</v>
      </c>
      <c r="N1384" t="str">
        <f>ROUND(表格3[[#This Row],[TWD97_X
]],0)&amp;ROUND(表格3[[#This Row],[TWD97_Y
]],0)</f>
        <v>2151122539802</v>
      </c>
    </row>
    <row r="1385" spans="1:14" ht="16.2" customHeight="1">
      <c r="A1385" s="82" t="s">
        <v>2090</v>
      </c>
      <c r="B1385" s="49"/>
      <c r="C1385" s="82" t="s">
        <v>610</v>
      </c>
      <c r="D1385" s="82" t="s">
        <v>611</v>
      </c>
      <c r="E1385" s="82" t="s">
        <v>613</v>
      </c>
      <c r="F1385" s="82">
        <v>2</v>
      </c>
      <c r="G1385" s="82" t="s">
        <v>612</v>
      </c>
      <c r="H1385" s="82" t="s">
        <v>2529</v>
      </c>
      <c r="I1385" s="23">
        <v>214576</v>
      </c>
      <c r="J1385" s="23">
        <v>2539932</v>
      </c>
      <c r="K1385" s="82">
        <v>120.654544</v>
      </c>
      <c r="L1385" s="82">
        <v>22.960329999999999</v>
      </c>
      <c r="N1385" t="str">
        <f>ROUND(表格3[[#This Row],[TWD97_X
]],0)&amp;ROUND(表格3[[#This Row],[TWD97_Y
]],0)</f>
        <v>2145762539932</v>
      </c>
    </row>
    <row r="1386" spans="1:14" ht="16.2" customHeight="1">
      <c r="A1386" s="82" t="s">
        <v>2090</v>
      </c>
      <c r="B1386" s="49"/>
      <c r="C1386" s="82" t="s">
        <v>610</v>
      </c>
      <c r="D1386" s="82" t="s">
        <v>611</v>
      </c>
      <c r="E1386" s="82" t="s">
        <v>613</v>
      </c>
      <c r="F1386" s="82">
        <v>3</v>
      </c>
      <c r="G1386" s="82" t="s">
        <v>612</v>
      </c>
      <c r="H1386" s="82" t="s">
        <v>2530</v>
      </c>
      <c r="I1386" s="23">
        <v>214512</v>
      </c>
      <c r="J1386" s="23">
        <v>2540130</v>
      </c>
      <c r="K1386" s="82">
        <v>120.653915</v>
      </c>
      <c r="L1386" s="82">
        <v>22.962116999999999</v>
      </c>
      <c r="N1386" t="str">
        <f>ROUND(表格3[[#This Row],[TWD97_X
]],0)&amp;ROUND(表格3[[#This Row],[TWD97_Y
]],0)</f>
        <v>2145122540130</v>
      </c>
    </row>
    <row r="1387" spans="1:14" ht="16.2" customHeight="1">
      <c r="A1387" s="82" t="s">
        <v>2090</v>
      </c>
      <c r="B1387" s="49"/>
      <c r="C1387" s="82" t="s">
        <v>610</v>
      </c>
      <c r="D1387" s="82" t="s">
        <v>611</v>
      </c>
      <c r="E1387" s="82" t="s">
        <v>613</v>
      </c>
      <c r="F1387" s="82">
        <v>4</v>
      </c>
      <c r="G1387" s="82" t="s">
        <v>612</v>
      </c>
      <c r="H1387" s="82" t="s">
        <v>2531</v>
      </c>
      <c r="I1387" s="23">
        <v>214508</v>
      </c>
      <c r="J1387" s="23">
        <v>2540328</v>
      </c>
      <c r="K1387" s="82">
        <v>120.65387200000001</v>
      </c>
      <c r="L1387" s="82">
        <v>22.963905</v>
      </c>
      <c r="N1387" t="str">
        <f>ROUND(表格3[[#This Row],[TWD97_X
]],0)&amp;ROUND(表格3[[#This Row],[TWD97_Y
]],0)</f>
        <v>2145082540328</v>
      </c>
    </row>
    <row r="1388" spans="1:14" ht="16.2" customHeight="1">
      <c r="A1388" s="82" t="s">
        <v>2090</v>
      </c>
      <c r="B1388" s="49"/>
      <c r="C1388" s="82" t="s">
        <v>610</v>
      </c>
      <c r="D1388" s="82" t="s">
        <v>611</v>
      </c>
      <c r="E1388" s="82" t="s">
        <v>613</v>
      </c>
      <c r="F1388" s="82">
        <v>5</v>
      </c>
      <c r="G1388" s="82" t="s">
        <v>612</v>
      </c>
      <c r="H1388" s="82" t="s">
        <v>2532</v>
      </c>
      <c r="I1388" s="23">
        <v>214450</v>
      </c>
      <c r="J1388" s="23">
        <v>2540587</v>
      </c>
      <c r="K1388" s="82">
        <v>120.6533</v>
      </c>
      <c r="L1388" s="82">
        <v>22.966242000000001</v>
      </c>
      <c r="N1388" t="str">
        <f>ROUND(表格3[[#This Row],[TWD97_X
]],0)&amp;ROUND(表格3[[#This Row],[TWD97_Y
]],0)</f>
        <v>2144502540587</v>
      </c>
    </row>
    <row r="1389" spans="1:14" ht="16.2" customHeight="1">
      <c r="A1389" s="82" t="s">
        <v>2090</v>
      </c>
      <c r="B1389" s="49"/>
      <c r="C1389" s="82" t="s">
        <v>610</v>
      </c>
      <c r="D1389" s="82" t="s">
        <v>611</v>
      </c>
      <c r="E1389" s="82" t="s">
        <v>613</v>
      </c>
      <c r="F1389" s="82">
        <v>6</v>
      </c>
      <c r="G1389" s="82" t="s">
        <v>612</v>
      </c>
      <c r="H1389" s="82" t="s">
        <v>2533</v>
      </c>
      <c r="I1389" s="23">
        <v>214591</v>
      </c>
      <c r="J1389" s="23">
        <v>2540817</v>
      </c>
      <c r="K1389" s="82">
        <v>120.65467</v>
      </c>
      <c r="L1389" s="82">
        <v>22.968322000000001</v>
      </c>
      <c r="N1389" t="str">
        <f>ROUND(表格3[[#This Row],[TWD97_X
]],0)&amp;ROUND(表格3[[#This Row],[TWD97_Y
]],0)</f>
        <v>2145912540817</v>
      </c>
    </row>
    <row r="1390" spans="1:14" ht="16.2" customHeight="1">
      <c r="A1390" s="82" t="s">
        <v>2090</v>
      </c>
      <c r="B1390" s="49"/>
      <c r="C1390" s="82" t="s">
        <v>610</v>
      </c>
      <c r="D1390" s="82" t="s">
        <v>611</v>
      </c>
      <c r="E1390" s="82" t="s">
        <v>617</v>
      </c>
      <c r="F1390" s="82">
        <v>1</v>
      </c>
      <c r="G1390" s="82" t="s">
        <v>616</v>
      </c>
      <c r="H1390" s="82" t="s">
        <v>2534</v>
      </c>
      <c r="I1390" s="23">
        <v>217951</v>
      </c>
      <c r="J1390" s="23">
        <v>2546139</v>
      </c>
      <c r="K1390" s="82">
        <v>120.687327</v>
      </c>
      <c r="L1390" s="82">
        <v>23.016451</v>
      </c>
      <c r="N1390" t="str">
        <f>ROUND(表格3[[#This Row],[TWD97_X
]],0)&amp;ROUND(表格3[[#This Row],[TWD97_Y
]],0)</f>
        <v>2179512546139</v>
      </c>
    </row>
    <row r="1391" spans="1:14" ht="16.2" customHeight="1">
      <c r="A1391" s="82" t="s">
        <v>2090</v>
      </c>
      <c r="B1391" s="49"/>
      <c r="C1391" s="82" t="s">
        <v>610</v>
      </c>
      <c r="D1391" s="82" t="s">
        <v>611</v>
      </c>
      <c r="E1391" s="82" t="s">
        <v>617</v>
      </c>
      <c r="F1391" s="82">
        <v>2</v>
      </c>
      <c r="G1391" s="82" t="s">
        <v>616</v>
      </c>
      <c r="H1391" s="82" t="s">
        <v>2535</v>
      </c>
      <c r="I1391" s="23">
        <v>217791</v>
      </c>
      <c r="J1391" s="23">
        <v>2545986</v>
      </c>
      <c r="K1391" s="82">
        <v>120.68577000000001</v>
      </c>
      <c r="L1391" s="82">
        <v>23.015066000000001</v>
      </c>
      <c r="N1391" t="str">
        <f>ROUND(表格3[[#This Row],[TWD97_X
]],0)&amp;ROUND(表格3[[#This Row],[TWD97_Y
]],0)</f>
        <v>2177912545986</v>
      </c>
    </row>
    <row r="1392" spans="1:14" ht="16.2" customHeight="1">
      <c r="A1392" s="82" t="s">
        <v>2090</v>
      </c>
      <c r="B1392" s="49"/>
      <c r="C1392" s="82" t="s">
        <v>610</v>
      </c>
      <c r="D1392" s="82" t="s">
        <v>611</v>
      </c>
      <c r="E1392" s="82" t="s">
        <v>617</v>
      </c>
      <c r="F1392" s="82">
        <v>3</v>
      </c>
      <c r="G1392" s="82" t="s">
        <v>616</v>
      </c>
      <c r="H1392" s="82" t="s">
        <v>2536</v>
      </c>
      <c r="I1392" s="23">
        <v>217563</v>
      </c>
      <c r="J1392" s="23">
        <v>2545875</v>
      </c>
      <c r="K1392" s="82">
        <v>120.683548</v>
      </c>
      <c r="L1392" s="82">
        <v>23.014060000000001</v>
      </c>
      <c r="N1392" t="str">
        <f>ROUND(表格3[[#This Row],[TWD97_X
]],0)&amp;ROUND(表格3[[#This Row],[TWD97_Y
]],0)</f>
        <v>2175632545875</v>
      </c>
    </row>
    <row r="1393" spans="1:14" ht="16.2" customHeight="1">
      <c r="A1393" s="82" t="s">
        <v>2090</v>
      </c>
      <c r="B1393" s="49"/>
      <c r="C1393" s="82" t="s">
        <v>610</v>
      </c>
      <c r="D1393" s="82" t="s">
        <v>611</v>
      </c>
      <c r="E1393" s="82" t="s">
        <v>617</v>
      </c>
      <c r="F1393" s="82">
        <v>4</v>
      </c>
      <c r="G1393" s="82" t="s">
        <v>616</v>
      </c>
      <c r="H1393" s="82" t="s">
        <v>2537</v>
      </c>
      <c r="I1393" s="23">
        <v>217393</v>
      </c>
      <c r="J1393" s="23">
        <v>2545737</v>
      </c>
      <c r="K1393" s="82">
        <v>120.681892</v>
      </c>
      <c r="L1393" s="82">
        <v>23.012810000000002</v>
      </c>
      <c r="N1393" t="str">
        <f>ROUND(表格3[[#This Row],[TWD97_X
]],0)&amp;ROUND(表格3[[#This Row],[TWD97_Y
]],0)</f>
        <v>2173932545737</v>
      </c>
    </row>
    <row r="1394" spans="1:14" ht="16.2" customHeight="1">
      <c r="A1394" s="82" t="s">
        <v>2090</v>
      </c>
      <c r="B1394" s="49"/>
      <c r="C1394" s="82" t="s">
        <v>610</v>
      </c>
      <c r="D1394" s="82" t="s">
        <v>611</v>
      </c>
      <c r="E1394" s="82" t="s">
        <v>617</v>
      </c>
      <c r="F1394" s="82">
        <v>5</v>
      </c>
      <c r="G1394" s="82" t="s">
        <v>616</v>
      </c>
      <c r="H1394" s="82" t="s">
        <v>2538</v>
      </c>
      <c r="I1394" s="23">
        <v>217272</v>
      </c>
      <c r="J1394" s="23">
        <v>2545547</v>
      </c>
      <c r="K1394" s="82">
        <v>120.680716</v>
      </c>
      <c r="L1394" s="82">
        <v>23.011092000000001</v>
      </c>
      <c r="N1394" t="str">
        <f>ROUND(表格3[[#This Row],[TWD97_X
]],0)&amp;ROUND(表格3[[#This Row],[TWD97_Y
]],0)</f>
        <v>2172722545547</v>
      </c>
    </row>
    <row r="1395" spans="1:14" ht="16.2" customHeight="1">
      <c r="A1395" s="82" t="s">
        <v>2090</v>
      </c>
      <c r="B1395" s="49"/>
      <c r="C1395" s="82" t="s">
        <v>610</v>
      </c>
      <c r="D1395" s="82" t="s">
        <v>611</v>
      </c>
      <c r="E1395" s="82" t="s">
        <v>617</v>
      </c>
      <c r="F1395" s="82">
        <v>6</v>
      </c>
      <c r="G1395" s="82" t="s">
        <v>616</v>
      </c>
      <c r="H1395" s="82" t="s">
        <v>2539</v>
      </c>
      <c r="I1395" s="23">
        <v>217233</v>
      </c>
      <c r="J1395" s="23">
        <v>2545324</v>
      </c>
      <c r="K1395" s="82">
        <v>120.68034</v>
      </c>
      <c r="L1395" s="82">
        <v>23.009077000000001</v>
      </c>
      <c r="N1395" t="str">
        <f>ROUND(表格3[[#This Row],[TWD97_X
]],0)&amp;ROUND(表格3[[#This Row],[TWD97_Y
]],0)</f>
        <v>2172332545324</v>
      </c>
    </row>
    <row r="1396" spans="1:14" ht="16.2" customHeight="1">
      <c r="A1396" s="82" t="s">
        <v>2090</v>
      </c>
      <c r="B1396" s="49"/>
      <c r="C1396" s="82" t="s">
        <v>610</v>
      </c>
      <c r="D1396" s="82" t="s">
        <v>611</v>
      </c>
      <c r="E1396" s="82" t="s">
        <v>620</v>
      </c>
      <c r="F1396" s="82">
        <v>1</v>
      </c>
      <c r="G1396" s="82" t="s">
        <v>619</v>
      </c>
      <c r="H1396" s="82" t="s">
        <v>2540</v>
      </c>
      <c r="I1396" s="23">
        <v>212820</v>
      </c>
      <c r="J1396" s="23">
        <v>2552349</v>
      </c>
      <c r="K1396" s="82">
        <v>120.63712</v>
      </c>
      <c r="L1396" s="82">
        <v>23.072424000000002</v>
      </c>
      <c r="N1396" t="str">
        <f>ROUND(表格3[[#This Row],[TWD97_X
]],0)&amp;ROUND(表格3[[#This Row],[TWD97_Y
]],0)</f>
        <v>2128202552349</v>
      </c>
    </row>
    <row r="1397" spans="1:14" ht="16.2" customHeight="1">
      <c r="A1397" s="82" t="s">
        <v>2090</v>
      </c>
      <c r="B1397" s="49"/>
      <c r="C1397" s="82" t="s">
        <v>610</v>
      </c>
      <c r="D1397" s="82" t="s">
        <v>611</v>
      </c>
      <c r="E1397" s="82" t="s">
        <v>620</v>
      </c>
      <c r="F1397" s="82">
        <v>2</v>
      </c>
      <c r="G1397" s="82" t="s">
        <v>619</v>
      </c>
      <c r="H1397" s="82" t="s">
        <v>2541</v>
      </c>
      <c r="I1397" s="23">
        <v>212794</v>
      </c>
      <c r="J1397" s="23">
        <v>2552118</v>
      </c>
      <c r="K1397" s="82">
        <v>120.636871</v>
      </c>
      <c r="L1397" s="82">
        <v>23.070336999999999</v>
      </c>
      <c r="N1397" t="str">
        <f>ROUND(表格3[[#This Row],[TWD97_X
]],0)&amp;ROUND(表格3[[#This Row],[TWD97_Y
]],0)</f>
        <v>2127942552118</v>
      </c>
    </row>
    <row r="1398" spans="1:14" ht="16.2" customHeight="1">
      <c r="A1398" s="82" t="s">
        <v>2090</v>
      </c>
      <c r="B1398" s="49"/>
      <c r="C1398" s="82" t="s">
        <v>610</v>
      </c>
      <c r="D1398" s="82" t="s">
        <v>611</v>
      </c>
      <c r="E1398" s="82" t="s">
        <v>620</v>
      </c>
      <c r="F1398" s="82">
        <v>3</v>
      </c>
      <c r="G1398" s="82" t="s">
        <v>619</v>
      </c>
      <c r="H1398" s="82" t="s">
        <v>2542</v>
      </c>
      <c r="I1398" s="23">
        <v>212800</v>
      </c>
      <c r="J1398" s="23">
        <v>2552543</v>
      </c>
      <c r="K1398" s="82">
        <v>120.63692</v>
      </c>
      <c r="L1398" s="82">
        <v>23.074175</v>
      </c>
      <c r="N1398" t="str">
        <f>ROUND(表格3[[#This Row],[TWD97_X
]],0)&amp;ROUND(表格3[[#This Row],[TWD97_Y
]],0)</f>
        <v>2128002552543</v>
      </c>
    </row>
    <row r="1399" spans="1:14" ht="16.2" customHeight="1">
      <c r="A1399" s="82" t="s">
        <v>2090</v>
      </c>
      <c r="B1399" s="49"/>
      <c r="C1399" s="82" t="s">
        <v>610</v>
      </c>
      <c r="D1399" s="82" t="s">
        <v>611</v>
      </c>
      <c r="E1399" s="82" t="s">
        <v>620</v>
      </c>
      <c r="F1399" s="82">
        <v>4</v>
      </c>
      <c r="G1399" s="82" t="s">
        <v>619</v>
      </c>
      <c r="H1399" s="82" t="s">
        <v>2543</v>
      </c>
      <c r="I1399" s="23">
        <v>212934</v>
      </c>
      <c r="J1399" s="23">
        <v>2552724</v>
      </c>
      <c r="K1399" s="82">
        <v>120.638223</v>
      </c>
      <c r="L1399" s="82">
        <v>23.075813</v>
      </c>
      <c r="N1399" t="str">
        <f>ROUND(表格3[[#This Row],[TWD97_X
]],0)&amp;ROUND(表格3[[#This Row],[TWD97_Y
]],0)</f>
        <v>2129342552724</v>
      </c>
    </row>
    <row r="1400" spans="1:14" ht="16.2" customHeight="1">
      <c r="A1400" s="82" t="s">
        <v>2090</v>
      </c>
      <c r="B1400" s="49"/>
      <c r="C1400" s="82" t="s">
        <v>610</v>
      </c>
      <c r="D1400" s="82" t="s">
        <v>611</v>
      </c>
      <c r="E1400" s="82" t="s">
        <v>620</v>
      </c>
      <c r="F1400" s="82">
        <v>5</v>
      </c>
      <c r="G1400" s="82" t="s">
        <v>619</v>
      </c>
      <c r="H1400" s="82" t="s">
        <v>2544</v>
      </c>
      <c r="I1400" s="23">
        <v>213084</v>
      </c>
      <c r="J1400" s="23">
        <v>2552905</v>
      </c>
      <c r="K1400" s="82">
        <v>120.63968300000001</v>
      </c>
      <c r="L1400" s="82">
        <v>23.077451</v>
      </c>
      <c r="N1400" t="str">
        <f>ROUND(表格3[[#This Row],[TWD97_X
]],0)&amp;ROUND(表格3[[#This Row],[TWD97_Y
]],0)</f>
        <v>2130842552905</v>
      </c>
    </row>
    <row r="1401" spans="1:14" ht="16.2" customHeight="1">
      <c r="A1401" s="82" t="s">
        <v>2090</v>
      </c>
      <c r="B1401" s="49"/>
      <c r="C1401" s="82" t="s">
        <v>610</v>
      </c>
      <c r="D1401" s="82" t="s">
        <v>611</v>
      </c>
      <c r="E1401" s="82" t="s">
        <v>620</v>
      </c>
      <c r="F1401" s="82">
        <v>6</v>
      </c>
      <c r="G1401" s="82" t="s">
        <v>619</v>
      </c>
      <c r="H1401" s="82" t="s">
        <v>2545</v>
      </c>
      <c r="I1401" s="23">
        <v>213115</v>
      </c>
      <c r="J1401" s="23">
        <v>2553113</v>
      </c>
      <c r="K1401" s="82">
        <v>120.63997999999999</v>
      </c>
      <c r="L1401" s="82">
        <v>23.079329999999999</v>
      </c>
      <c r="N1401" t="str">
        <f>ROUND(表格3[[#This Row],[TWD97_X
]],0)&amp;ROUND(表格3[[#This Row],[TWD97_Y
]],0)</f>
        <v>2131152553113</v>
      </c>
    </row>
    <row r="1402" spans="1:14" ht="16.2" customHeight="1">
      <c r="A1402" s="82" t="s">
        <v>2090</v>
      </c>
      <c r="B1402" s="49"/>
      <c r="C1402" s="82" t="s">
        <v>610</v>
      </c>
      <c r="D1402" s="82" t="s">
        <v>611</v>
      </c>
      <c r="E1402" s="82" t="s">
        <v>623</v>
      </c>
      <c r="F1402" s="82">
        <v>1</v>
      </c>
      <c r="G1402" s="82" t="s">
        <v>622</v>
      </c>
      <c r="H1402" s="82" t="s">
        <v>2546</v>
      </c>
      <c r="I1402" s="23">
        <v>223169</v>
      </c>
      <c r="J1402" s="23">
        <v>2554819</v>
      </c>
      <c r="K1402" s="82">
        <v>120.738083</v>
      </c>
      <c r="L1402" s="82">
        <v>23.094929</v>
      </c>
      <c r="N1402" t="str">
        <f>ROUND(表格3[[#This Row],[TWD97_X
]],0)&amp;ROUND(表格3[[#This Row],[TWD97_Y
]],0)</f>
        <v>2231692554819</v>
      </c>
    </row>
    <row r="1403" spans="1:14" ht="16.2" customHeight="1">
      <c r="A1403" s="82" t="s">
        <v>2090</v>
      </c>
      <c r="B1403" s="49"/>
      <c r="C1403" s="82" t="s">
        <v>610</v>
      </c>
      <c r="D1403" s="82" t="s">
        <v>611</v>
      </c>
      <c r="E1403" s="82" t="s">
        <v>623</v>
      </c>
      <c r="F1403" s="82">
        <v>2</v>
      </c>
      <c r="G1403" s="82" t="s">
        <v>622</v>
      </c>
      <c r="H1403" s="82" t="s">
        <v>2547</v>
      </c>
      <c r="I1403" s="23">
        <v>223150</v>
      </c>
      <c r="J1403" s="23">
        <v>2554484</v>
      </c>
      <c r="K1403" s="82">
        <v>120.737903</v>
      </c>
      <c r="L1403" s="82">
        <v>23.091902999999999</v>
      </c>
      <c r="N1403" t="str">
        <f>ROUND(表格3[[#This Row],[TWD97_X
]],0)&amp;ROUND(表格3[[#This Row],[TWD97_Y
]],0)</f>
        <v>2231502554484</v>
      </c>
    </row>
    <row r="1404" spans="1:14" ht="16.2" customHeight="1">
      <c r="A1404" s="82" t="s">
        <v>2090</v>
      </c>
      <c r="B1404" s="49"/>
      <c r="C1404" s="82" t="s">
        <v>610</v>
      </c>
      <c r="D1404" s="82" t="s">
        <v>611</v>
      </c>
      <c r="E1404" s="82" t="s">
        <v>623</v>
      </c>
      <c r="F1404" s="82">
        <v>3</v>
      </c>
      <c r="G1404" s="82" t="s">
        <v>622</v>
      </c>
      <c r="H1404" s="82" t="s">
        <v>2548</v>
      </c>
      <c r="I1404" s="23">
        <v>223044</v>
      </c>
      <c r="J1404" s="23">
        <v>2554659</v>
      </c>
      <c r="K1404" s="82">
        <v>120.73686499999999</v>
      </c>
      <c r="L1404" s="82">
        <v>23.093482000000002</v>
      </c>
      <c r="N1404" t="str">
        <f>ROUND(表格3[[#This Row],[TWD97_X
]],0)&amp;ROUND(表格3[[#This Row],[TWD97_Y
]],0)</f>
        <v>2230442554659</v>
      </c>
    </row>
    <row r="1405" spans="1:14" ht="16.2" customHeight="1">
      <c r="A1405" s="82" t="s">
        <v>2090</v>
      </c>
      <c r="B1405" s="49"/>
      <c r="C1405" s="82" t="s">
        <v>610</v>
      </c>
      <c r="D1405" s="82" t="s">
        <v>611</v>
      </c>
      <c r="E1405" s="82" t="s">
        <v>623</v>
      </c>
      <c r="F1405" s="82">
        <v>4</v>
      </c>
      <c r="G1405" s="82" t="s">
        <v>622</v>
      </c>
      <c r="H1405" s="82" t="s">
        <v>2549</v>
      </c>
      <c r="I1405" s="23">
        <v>222894</v>
      </c>
      <c r="J1405" s="23">
        <v>2554800</v>
      </c>
      <c r="K1405" s="82">
        <v>120.735399</v>
      </c>
      <c r="L1405" s="82">
        <v>23.094753000000001</v>
      </c>
      <c r="N1405" t="str">
        <f>ROUND(表格3[[#This Row],[TWD97_X
]],0)&amp;ROUND(表格3[[#This Row],[TWD97_Y
]],0)</f>
        <v>2228942554800</v>
      </c>
    </row>
    <row r="1406" spans="1:14" ht="16.2" customHeight="1">
      <c r="A1406" s="82" t="s">
        <v>2090</v>
      </c>
      <c r="B1406" s="49"/>
      <c r="C1406" s="82" t="s">
        <v>610</v>
      </c>
      <c r="D1406" s="82" t="s">
        <v>611</v>
      </c>
      <c r="E1406" s="82" t="s">
        <v>623</v>
      </c>
      <c r="F1406" s="82">
        <v>5</v>
      </c>
      <c r="G1406" s="82" t="s">
        <v>622</v>
      </c>
      <c r="H1406" s="82" t="s">
        <v>2550</v>
      </c>
      <c r="I1406" s="23">
        <v>222706</v>
      </c>
      <c r="J1406" s="23">
        <v>2554904</v>
      </c>
      <c r="K1406" s="82">
        <v>120.73356099999999</v>
      </c>
      <c r="L1406" s="82">
        <v>23.095689</v>
      </c>
      <c r="N1406" t="str">
        <f>ROUND(表格3[[#This Row],[TWD97_X
]],0)&amp;ROUND(表格3[[#This Row],[TWD97_Y
]],0)</f>
        <v>2227062554904</v>
      </c>
    </row>
    <row r="1407" spans="1:14" ht="16.2" customHeight="1">
      <c r="A1407" s="82" t="s">
        <v>2090</v>
      </c>
      <c r="B1407" s="49"/>
      <c r="C1407" s="82" t="s">
        <v>610</v>
      </c>
      <c r="D1407" s="82" t="s">
        <v>611</v>
      </c>
      <c r="E1407" s="82" t="s">
        <v>623</v>
      </c>
      <c r="F1407" s="82">
        <v>6</v>
      </c>
      <c r="G1407" s="82" t="s">
        <v>622</v>
      </c>
      <c r="H1407" s="82" t="s">
        <v>2551</v>
      </c>
      <c r="I1407" s="23">
        <v>222502</v>
      </c>
      <c r="J1407" s="23">
        <v>2554835</v>
      </c>
      <c r="K1407" s="82">
        <v>120.731571</v>
      </c>
      <c r="L1407" s="82">
        <v>23.095061999999999</v>
      </c>
      <c r="N1407" t="str">
        <f>ROUND(表格3[[#This Row],[TWD97_X
]],0)&amp;ROUND(表格3[[#This Row],[TWD97_Y
]],0)</f>
        <v>2225022554835</v>
      </c>
    </row>
    <row r="1408" spans="1:14" ht="16.2" customHeight="1">
      <c r="A1408" s="82" t="s">
        <v>2090</v>
      </c>
      <c r="B1408" s="49"/>
      <c r="C1408" s="82" t="s">
        <v>610</v>
      </c>
      <c r="D1408" s="82" t="s">
        <v>611</v>
      </c>
      <c r="E1408" s="82" t="s">
        <v>626</v>
      </c>
      <c r="F1408" s="82">
        <v>1</v>
      </c>
      <c r="G1408" s="82" t="s">
        <v>625</v>
      </c>
      <c r="H1408" s="82" t="s">
        <v>2552</v>
      </c>
      <c r="I1408" s="23">
        <v>213268</v>
      </c>
      <c r="J1408" s="23">
        <v>2538911</v>
      </c>
      <c r="K1408" s="82">
        <v>120.641813</v>
      </c>
      <c r="L1408" s="82">
        <v>22.951080999999999</v>
      </c>
      <c r="N1408" t="str">
        <f>ROUND(表格3[[#This Row],[TWD97_X
]],0)&amp;ROUND(表格3[[#This Row],[TWD97_Y
]],0)</f>
        <v>2132682538911</v>
      </c>
    </row>
    <row r="1409" spans="1:14" ht="16.2" customHeight="1">
      <c r="A1409" s="82" t="s">
        <v>2090</v>
      </c>
      <c r="B1409" s="49"/>
      <c r="C1409" s="82" t="s">
        <v>610</v>
      </c>
      <c r="D1409" s="82" t="s">
        <v>611</v>
      </c>
      <c r="E1409" s="82" t="s">
        <v>626</v>
      </c>
      <c r="F1409" s="82">
        <v>2</v>
      </c>
      <c r="G1409" s="82" t="s">
        <v>625</v>
      </c>
      <c r="H1409" s="82" t="s">
        <v>2553</v>
      </c>
      <c r="I1409" s="23">
        <v>213245</v>
      </c>
      <c r="J1409" s="23">
        <v>2538676</v>
      </c>
      <c r="K1409" s="82">
        <v>120.641594</v>
      </c>
      <c r="L1409" s="82">
        <v>22.948958999999999</v>
      </c>
      <c r="N1409" t="str">
        <f>ROUND(表格3[[#This Row],[TWD97_X
]],0)&amp;ROUND(表格3[[#This Row],[TWD97_Y
]],0)</f>
        <v>2132452538676</v>
      </c>
    </row>
    <row r="1410" spans="1:14" ht="16.2" customHeight="1">
      <c r="A1410" s="82" t="s">
        <v>2090</v>
      </c>
      <c r="B1410" s="49"/>
      <c r="C1410" s="82" t="s">
        <v>610</v>
      </c>
      <c r="D1410" s="82" t="s">
        <v>611</v>
      </c>
      <c r="E1410" s="82" t="s">
        <v>626</v>
      </c>
      <c r="F1410" s="82">
        <v>3</v>
      </c>
      <c r="G1410" s="82" t="s">
        <v>625</v>
      </c>
      <c r="H1410" s="82" t="s">
        <v>2554</v>
      </c>
      <c r="I1410" s="23">
        <v>213035</v>
      </c>
      <c r="J1410" s="23">
        <v>2538591</v>
      </c>
      <c r="K1410" s="82">
        <v>120.639548</v>
      </c>
      <c r="L1410" s="82">
        <v>22.948186</v>
      </c>
      <c r="N1410" t="str">
        <f>ROUND(表格3[[#This Row],[TWD97_X
]],0)&amp;ROUND(表格3[[#This Row],[TWD97_Y
]],0)</f>
        <v>2130352538591</v>
      </c>
    </row>
    <row r="1411" spans="1:14" ht="16.2" customHeight="1">
      <c r="A1411" s="82" t="s">
        <v>2090</v>
      </c>
      <c r="B1411" s="49"/>
      <c r="C1411" s="82" t="s">
        <v>610</v>
      </c>
      <c r="D1411" s="82" t="s">
        <v>611</v>
      </c>
      <c r="E1411" s="82" t="s">
        <v>626</v>
      </c>
      <c r="F1411" s="82">
        <v>4</v>
      </c>
      <c r="G1411" s="82" t="s">
        <v>625</v>
      </c>
      <c r="H1411" s="82" t="s">
        <v>2555</v>
      </c>
      <c r="I1411" s="23">
        <v>212882</v>
      </c>
      <c r="J1411" s="23">
        <v>2538394</v>
      </c>
      <c r="K1411" s="82">
        <v>120.63806099999999</v>
      </c>
      <c r="L1411" s="82">
        <v>22.946404000000001</v>
      </c>
      <c r="N1411" t="str">
        <f>ROUND(表格3[[#This Row],[TWD97_X
]],0)&amp;ROUND(表格3[[#This Row],[TWD97_Y
]],0)</f>
        <v>2128822538394</v>
      </c>
    </row>
    <row r="1412" spans="1:14" ht="16.2" customHeight="1">
      <c r="A1412" s="82" t="s">
        <v>2090</v>
      </c>
      <c r="B1412" s="49"/>
      <c r="C1412" s="82" t="s">
        <v>610</v>
      </c>
      <c r="D1412" s="82" t="s">
        <v>611</v>
      </c>
      <c r="E1412" s="82" t="s">
        <v>626</v>
      </c>
      <c r="F1412" s="82">
        <v>5</v>
      </c>
      <c r="G1412" s="82" t="s">
        <v>625</v>
      </c>
      <c r="H1412" s="82" t="s">
        <v>2556</v>
      </c>
      <c r="I1412" s="23">
        <v>212607</v>
      </c>
      <c r="J1412" s="23">
        <v>2538431</v>
      </c>
      <c r="K1412" s="82">
        <v>120.635379</v>
      </c>
      <c r="L1412" s="82">
        <v>22.946732000000001</v>
      </c>
      <c r="N1412" t="str">
        <f>ROUND(表格3[[#This Row],[TWD97_X
]],0)&amp;ROUND(表格3[[#This Row],[TWD97_Y
]],0)</f>
        <v>2126072538431</v>
      </c>
    </row>
    <row r="1413" spans="1:14" ht="16.2" customHeight="1">
      <c r="A1413" s="82" t="s">
        <v>2090</v>
      </c>
      <c r="B1413" s="49"/>
      <c r="C1413" s="82" t="s">
        <v>610</v>
      </c>
      <c r="D1413" s="82" t="s">
        <v>611</v>
      </c>
      <c r="E1413" s="82" t="s">
        <v>626</v>
      </c>
      <c r="F1413" s="82">
        <v>6</v>
      </c>
      <c r="G1413" s="82" t="s">
        <v>625</v>
      </c>
      <c r="H1413" s="82" t="s">
        <v>2557</v>
      </c>
      <c r="I1413" s="23">
        <v>212361</v>
      </c>
      <c r="J1413" s="23">
        <v>2538281</v>
      </c>
      <c r="K1413" s="82">
        <v>120.63298399999999</v>
      </c>
      <c r="L1413" s="82">
        <v>22.945371999999999</v>
      </c>
      <c r="N1413" t="str">
        <f>ROUND(表格3[[#This Row],[TWD97_X
]],0)&amp;ROUND(表格3[[#This Row],[TWD97_Y
]],0)</f>
        <v>2123612538281</v>
      </c>
    </row>
    <row r="1414" spans="1:14" ht="16.2" customHeight="1">
      <c r="A1414" s="82" t="s">
        <v>2090</v>
      </c>
      <c r="B1414" s="49"/>
      <c r="C1414" s="82" t="s">
        <v>610</v>
      </c>
      <c r="D1414" s="82" t="s">
        <v>611</v>
      </c>
      <c r="E1414" s="82" t="s">
        <v>629</v>
      </c>
      <c r="F1414" s="82">
        <v>1</v>
      </c>
      <c r="G1414" s="82" t="s">
        <v>628</v>
      </c>
      <c r="H1414" s="82" t="s">
        <v>2558</v>
      </c>
      <c r="I1414" s="23">
        <v>215711</v>
      </c>
      <c r="J1414" s="23">
        <v>2552397</v>
      </c>
      <c r="K1414" s="82">
        <v>120.665335</v>
      </c>
      <c r="L1414" s="82">
        <v>23.07292</v>
      </c>
      <c r="N1414" t="str">
        <f>ROUND(表格3[[#This Row],[TWD97_X
]],0)&amp;ROUND(表格3[[#This Row],[TWD97_Y
]],0)</f>
        <v>2157112552397</v>
      </c>
    </row>
    <row r="1415" spans="1:14" ht="16.2" customHeight="1">
      <c r="A1415" s="82" t="s">
        <v>2090</v>
      </c>
      <c r="B1415" s="49"/>
      <c r="C1415" s="82" t="s">
        <v>610</v>
      </c>
      <c r="D1415" s="82" t="s">
        <v>611</v>
      </c>
      <c r="E1415" s="82" t="s">
        <v>629</v>
      </c>
      <c r="F1415" s="82">
        <v>2</v>
      </c>
      <c r="G1415" s="82" t="s">
        <v>628</v>
      </c>
      <c r="H1415" s="82" t="s">
        <v>2559</v>
      </c>
      <c r="I1415" s="23">
        <v>215613</v>
      </c>
      <c r="J1415" s="23">
        <v>2552572</v>
      </c>
      <c r="K1415" s="82">
        <v>120.664374</v>
      </c>
      <c r="L1415" s="82">
        <v>23.074497999999998</v>
      </c>
      <c r="N1415" t="str">
        <f>ROUND(表格3[[#This Row],[TWD97_X
]],0)&amp;ROUND(表格3[[#This Row],[TWD97_Y
]],0)</f>
        <v>2156132552572</v>
      </c>
    </row>
    <row r="1416" spans="1:14" ht="16.2" customHeight="1">
      <c r="A1416" s="82" t="s">
        <v>2090</v>
      </c>
      <c r="B1416" s="49"/>
      <c r="C1416" s="82" t="s">
        <v>610</v>
      </c>
      <c r="D1416" s="82" t="s">
        <v>611</v>
      </c>
      <c r="E1416" s="82" t="s">
        <v>629</v>
      </c>
      <c r="F1416" s="82">
        <v>3</v>
      </c>
      <c r="G1416" s="82" t="s">
        <v>628</v>
      </c>
      <c r="H1416" s="82" t="s">
        <v>2560</v>
      </c>
      <c r="I1416" s="23">
        <v>215578</v>
      </c>
      <c r="J1416" s="23">
        <v>2552930</v>
      </c>
      <c r="K1416" s="82">
        <v>120.664025</v>
      </c>
      <c r="L1416" s="82">
        <v>23.077729999999999</v>
      </c>
      <c r="N1416" t="str">
        <f>ROUND(表格3[[#This Row],[TWD97_X
]],0)&amp;ROUND(表格3[[#This Row],[TWD97_Y
]],0)</f>
        <v>2155782552930</v>
      </c>
    </row>
    <row r="1417" spans="1:14" ht="16.2" customHeight="1">
      <c r="A1417" s="82" t="s">
        <v>2090</v>
      </c>
      <c r="B1417" s="49"/>
      <c r="C1417" s="82" t="s">
        <v>610</v>
      </c>
      <c r="D1417" s="82" t="s">
        <v>611</v>
      </c>
      <c r="E1417" s="82" t="s">
        <v>629</v>
      </c>
      <c r="F1417" s="82">
        <v>4</v>
      </c>
      <c r="G1417" s="82" t="s">
        <v>628</v>
      </c>
      <c r="H1417" s="82" t="s">
        <v>2561</v>
      </c>
      <c r="I1417" s="23">
        <v>215517</v>
      </c>
      <c r="J1417" s="23">
        <v>2553168</v>
      </c>
      <c r="K1417" s="82">
        <v>120.66342400000001</v>
      </c>
      <c r="L1417" s="82">
        <v>23.079878000000001</v>
      </c>
      <c r="N1417" t="str">
        <f>ROUND(表格3[[#This Row],[TWD97_X
]],0)&amp;ROUND(表格3[[#This Row],[TWD97_Y
]],0)</f>
        <v>2155172553168</v>
      </c>
    </row>
    <row r="1418" spans="1:14" ht="16.2" customHeight="1">
      <c r="A1418" s="82" t="s">
        <v>2090</v>
      </c>
      <c r="B1418" s="49"/>
      <c r="C1418" s="82" t="s">
        <v>610</v>
      </c>
      <c r="D1418" s="82" t="s">
        <v>611</v>
      </c>
      <c r="E1418" s="82" t="s">
        <v>629</v>
      </c>
      <c r="F1418" s="82">
        <v>5</v>
      </c>
      <c r="G1418" s="82" t="s">
        <v>628</v>
      </c>
      <c r="H1418" s="82" t="s">
        <v>2562</v>
      </c>
      <c r="I1418" s="23">
        <v>215470</v>
      </c>
      <c r="J1418" s="23">
        <v>2553340</v>
      </c>
      <c r="K1418" s="82">
        <v>120.662961</v>
      </c>
      <c r="L1418" s="82">
        <v>23.081430000000001</v>
      </c>
      <c r="N1418" t="str">
        <f>ROUND(表格3[[#This Row],[TWD97_X
]],0)&amp;ROUND(表格3[[#This Row],[TWD97_Y
]],0)</f>
        <v>2154702553340</v>
      </c>
    </row>
    <row r="1419" spans="1:14" ht="16.2" customHeight="1">
      <c r="A1419" s="82" t="s">
        <v>2090</v>
      </c>
      <c r="B1419" s="49"/>
      <c r="C1419" s="82" t="s">
        <v>610</v>
      </c>
      <c r="D1419" s="82" t="s">
        <v>611</v>
      </c>
      <c r="E1419" s="82" t="s">
        <v>629</v>
      </c>
      <c r="F1419" s="82">
        <v>6</v>
      </c>
      <c r="G1419" s="82" t="s">
        <v>628</v>
      </c>
      <c r="H1419" s="82" t="s">
        <v>2563</v>
      </c>
      <c r="I1419" s="23">
        <v>215312</v>
      </c>
      <c r="J1419" s="23">
        <v>2553602</v>
      </c>
      <c r="K1419" s="82">
        <v>120.661413</v>
      </c>
      <c r="L1419" s="82">
        <v>23.083793</v>
      </c>
      <c r="N1419" t="str">
        <f>ROUND(表格3[[#This Row],[TWD97_X
]],0)&amp;ROUND(表格3[[#This Row],[TWD97_Y
]],0)</f>
        <v>2153122553602</v>
      </c>
    </row>
    <row r="1420" spans="1:14" ht="16.2" customHeight="1">
      <c r="A1420" s="82" t="s">
        <v>2090</v>
      </c>
      <c r="B1420" s="49"/>
      <c r="C1420" s="82" t="s">
        <v>610</v>
      </c>
      <c r="D1420" s="82" t="s">
        <v>611</v>
      </c>
      <c r="E1420" s="82" t="s">
        <v>633</v>
      </c>
      <c r="F1420" s="82">
        <v>1</v>
      </c>
      <c r="G1420" s="82" t="s">
        <v>632</v>
      </c>
      <c r="H1420" s="82" t="s">
        <v>2564</v>
      </c>
      <c r="I1420" s="23">
        <v>218179</v>
      </c>
      <c r="J1420" s="23">
        <v>2552400</v>
      </c>
      <c r="K1420" s="82">
        <v>120.68942199999999</v>
      </c>
      <c r="L1420" s="82">
        <v>23.072996</v>
      </c>
      <c r="N1420" t="str">
        <f>ROUND(表格3[[#This Row],[TWD97_X
]],0)&amp;ROUND(表格3[[#This Row],[TWD97_Y
]],0)</f>
        <v>2181792552400</v>
      </c>
    </row>
    <row r="1421" spans="1:14" ht="16.2" customHeight="1">
      <c r="A1421" s="82" t="s">
        <v>2090</v>
      </c>
      <c r="B1421" s="49"/>
      <c r="C1421" s="82" t="s">
        <v>610</v>
      </c>
      <c r="D1421" s="82" t="s">
        <v>611</v>
      </c>
      <c r="E1421" s="82" t="s">
        <v>633</v>
      </c>
      <c r="F1421" s="82">
        <v>2</v>
      </c>
      <c r="G1421" s="82" t="s">
        <v>632</v>
      </c>
      <c r="H1421" s="82" t="s">
        <v>2565</v>
      </c>
      <c r="I1421" s="23">
        <v>218367</v>
      </c>
      <c r="J1421" s="23">
        <v>2552586</v>
      </c>
      <c r="K1421" s="82">
        <v>120.691253</v>
      </c>
      <c r="L1421" s="82">
        <v>23.074679</v>
      </c>
      <c r="N1421" t="str">
        <f>ROUND(表格3[[#This Row],[TWD97_X
]],0)&amp;ROUND(表格3[[#This Row],[TWD97_Y
]],0)</f>
        <v>2183672552586</v>
      </c>
    </row>
    <row r="1422" spans="1:14" ht="16.2" customHeight="1">
      <c r="A1422" s="82" t="s">
        <v>2090</v>
      </c>
      <c r="B1422" s="49"/>
      <c r="C1422" s="82" t="s">
        <v>610</v>
      </c>
      <c r="D1422" s="82" t="s">
        <v>611</v>
      </c>
      <c r="E1422" s="82" t="s">
        <v>633</v>
      </c>
      <c r="F1422" s="82">
        <v>3</v>
      </c>
      <c r="G1422" s="82" t="s">
        <v>632</v>
      </c>
      <c r="H1422" s="82" t="s">
        <v>2566</v>
      </c>
      <c r="I1422" s="23">
        <v>218516</v>
      </c>
      <c r="J1422" s="23">
        <v>2552885</v>
      </c>
      <c r="K1422" s="82">
        <v>120.692701</v>
      </c>
      <c r="L1422" s="82">
        <v>23.077382</v>
      </c>
      <c r="N1422" t="str">
        <f>ROUND(表格3[[#This Row],[TWD97_X
]],0)&amp;ROUND(表格3[[#This Row],[TWD97_Y
]],0)</f>
        <v>2185162552885</v>
      </c>
    </row>
    <row r="1423" spans="1:14" ht="16.2" customHeight="1">
      <c r="A1423" s="82" t="s">
        <v>2090</v>
      </c>
      <c r="B1423" s="49"/>
      <c r="C1423" s="82" t="s">
        <v>610</v>
      </c>
      <c r="D1423" s="82" t="s">
        <v>611</v>
      </c>
      <c r="E1423" s="82" t="s">
        <v>633</v>
      </c>
      <c r="F1423" s="82">
        <v>4</v>
      </c>
      <c r="G1423" s="82" t="s">
        <v>632</v>
      </c>
      <c r="H1423" s="82" t="s">
        <v>2567</v>
      </c>
      <c r="I1423" s="23">
        <v>218501</v>
      </c>
      <c r="J1423" s="23">
        <v>2553104</v>
      </c>
      <c r="K1423" s="82">
        <v>120.69255099999999</v>
      </c>
      <c r="L1423" s="82">
        <v>23.079359</v>
      </c>
      <c r="N1423" t="str">
        <f>ROUND(表格3[[#This Row],[TWD97_X
]],0)&amp;ROUND(表格3[[#This Row],[TWD97_Y
]],0)</f>
        <v>2185012553104</v>
      </c>
    </row>
    <row r="1424" spans="1:14" ht="16.2" customHeight="1">
      <c r="A1424" s="82" t="s">
        <v>2090</v>
      </c>
      <c r="B1424" s="49"/>
      <c r="C1424" s="82" t="s">
        <v>610</v>
      </c>
      <c r="D1424" s="82" t="s">
        <v>611</v>
      </c>
      <c r="E1424" s="82" t="s">
        <v>633</v>
      </c>
      <c r="F1424" s="82">
        <v>5</v>
      </c>
      <c r="G1424" s="82" t="s">
        <v>632</v>
      </c>
      <c r="H1424" s="82" t="s">
        <v>2568</v>
      </c>
      <c r="I1424" s="23">
        <v>218640</v>
      </c>
      <c r="J1424" s="23">
        <v>2553277</v>
      </c>
      <c r="K1424" s="82">
        <v>120.693904</v>
      </c>
      <c r="L1424" s="82">
        <v>23.080924</v>
      </c>
      <c r="N1424" t="str">
        <f>ROUND(表格3[[#This Row],[TWD97_X
]],0)&amp;ROUND(表格3[[#This Row],[TWD97_Y
]],0)</f>
        <v>2186402553277</v>
      </c>
    </row>
    <row r="1425" spans="1:14" ht="16.2" customHeight="1">
      <c r="A1425" s="82" t="s">
        <v>2090</v>
      </c>
      <c r="B1425" s="49"/>
      <c r="C1425" s="82" t="s">
        <v>610</v>
      </c>
      <c r="D1425" s="82" t="s">
        <v>611</v>
      </c>
      <c r="E1425" s="82" t="s">
        <v>633</v>
      </c>
      <c r="F1425" s="82">
        <v>6</v>
      </c>
      <c r="G1425" s="82" t="s">
        <v>632</v>
      </c>
      <c r="H1425" s="82" t="s">
        <v>2569</v>
      </c>
      <c r="I1425" s="250">
        <v>218739</v>
      </c>
      <c r="J1425" s="250">
        <v>2553484</v>
      </c>
      <c r="K1425" s="82">
        <v>120.694866</v>
      </c>
      <c r="L1425" s="82">
        <v>23.082795999999998</v>
      </c>
      <c r="N1425" t="str">
        <f>ROUND(表格3[[#This Row],[TWD97_X
]],0)&amp;ROUND(表格3[[#This Row],[TWD97_Y
]],0)</f>
        <v>2187392553484</v>
      </c>
    </row>
    <row r="1426" spans="1:14" ht="16.2" customHeight="1">
      <c r="A1426" s="82" t="s">
        <v>2090</v>
      </c>
      <c r="B1426" s="49"/>
      <c r="C1426" s="82" t="s">
        <v>610</v>
      </c>
      <c r="D1426" s="82" t="s">
        <v>611</v>
      </c>
      <c r="E1426" s="82" t="s">
        <v>636</v>
      </c>
      <c r="F1426" s="82">
        <v>1</v>
      </c>
      <c r="G1426" s="82" t="s">
        <v>635</v>
      </c>
      <c r="H1426" s="82" t="s">
        <v>2570</v>
      </c>
      <c r="I1426" s="23">
        <v>214169</v>
      </c>
      <c r="J1426" s="23">
        <v>2538172</v>
      </c>
      <c r="K1426" s="82">
        <v>120.650616</v>
      </c>
      <c r="L1426" s="82">
        <v>22.944427000000001</v>
      </c>
      <c r="N1426" t="str">
        <f>ROUND(表格3[[#This Row],[TWD97_X
]],0)&amp;ROUND(表格3[[#This Row],[TWD97_Y
]],0)</f>
        <v>2141692538172</v>
      </c>
    </row>
    <row r="1427" spans="1:14" ht="16.2" customHeight="1">
      <c r="A1427" s="82" t="s">
        <v>2090</v>
      </c>
      <c r="B1427" s="49"/>
      <c r="C1427" s="82" t="s">
        <v>610</v>
      </c>
      <c r="D1427" s="82" t="s">
        <v>611</v>
      </c>
      <c r="E1427" s="82" t="s">
        <v>636</v>
      </c>
      <c r="F1427" s="82">
        <v>2</v>
      </c>
      <c r="G1427" s="82" t="s">
        <v>635</v>
      </c>
      <c r="H1427" s="82" t="s">
        <v>2571</v>
      </c>
      <c r="I1427" s="23">
        <v>214200</v>
      </c>
      <c r="J1427" s="23">
        <v>2537865</v>
      </c>
      <c r="K1427" s="82">
        <v>120.650925</v>
      </c>
      <c r="L1427" s="82">
        <v>22.941655000000001</v>
      </c>
      <c r="N1427" t="str">
        <f>ROUND(表格3[[#This Row],[TWD97_X
]],0)&amp;ROUND(表格3[[#This Row],[TWD97_Y
]],0)</f>
        <v>2142002537865</v>
      </c>
    </row>
    <row r="1428" spans="1:14" ht="16.2" customHeight="1">
      <c r="A1428" s="82" t="s">
        <v>2090</v>
      </c>
      <c r="B1428" s="49"/>
      <c r="C1428" s="82" t="s">
        <v>610</v>
      </c>
      <c r="D1428" s="82" t="s">
        <v>611</v>
      </c>
      <c r="E1428" s="82" t="s">
        <v>636</v>
      </c>
      <c r="F1428" s="82">
        <v>3</v>
      </c>
      <c r="G1428" s="82" t="s">
        <v>635</v>
      </c>
      <c r="H1428" s="82" t="s">
        <v>2572</v>
      </c>
      <c r="I1428" s="250">
        <v>218739</v>
      </c>
      <c r="J1428" s="250">
        <v>2553484</v>
      </c>
      <c r="K1428" s="82">
        <v>120.694866</v>
      </c>
      <c r="L1428" s="82">
        <v>23.082795999999998</v>
      </c>
      <c r="N1428" t="str">
        <f>ROUND(表格3[[#This Row],[TWD97_X
]],0)&amp;ROUND(表格3[[#This Row],[TWD97_Y
]],0)</f>
        <v>2187392553484</v>
      </c>
    </row>
    <row r="1429" spans="1:14" ht="16.2" customHeight="1">
      <c r="A1429" s="82" t="s">
        <v>2090</v>
      </c>
      <c r="B1429" s="49"/>
      <c r="C1429" s="82" t="s">
        <v>610</v>
      </c>
      <c r="D1429" s="82" t="s">
        <v>611</v>
      </c>
      <c r="E1429" s="82" t="s">
        <v>636</v>
      </c>
      <c r="F1429" s="82">
        <v>4</v>
      </c>
      <c r="G1429" s="82" t="s">
        <v>635</v>
      </c>
      <c r="H1429" s="82" t="s">
        <v>2573</v>
      </c>
      <c r="I1429" s="23">
        <v>214243</v>
      </c>
      <c r="J1429" s="23">
        <v>2537069</v>
      </c>
      <c r="K1429" s="82">
        <v>120.651363</v>
      </c>
      <c r="L1429" s="82">
        <v>22.934467999999999</v>
      </c>
      <c r="N1429" t="str">
        <f>ROUND(表格3[[#This Row],[TWD97_X
]],0)&amp;ROUND(表格3[[#This Row],[TWD97_Y
]],0)</f>
        <v>2142432537069</v>
      </c>
    </row>
    <row r="1430" spans="1:14" ht="16.2" customHeight="1">
      <c r="A1430" s="82" t="s">
        <v>2090</v>
      </c>
      <c r="B1430" s="49"/>
      <c r="C1430" s="82" t="s">
        <v>610</v>
      </c>
      <c r="D1430" s="82" t="s">
        <v>611</v>
      </c>
      <c r="E1430" s="82" t="s">
        <v>636</v>
      </c>
      <c r="F1430" s="82">
        <v>5</v>
      </c>
      <c r="G1430" s="82" t="s">
        <v>635</v>
      </c>
      <c r="H1430" s="82" t="s">
        <v>2574</v>
      </c>
      <c r="I1430" s="23">
        <v>214281</v>
      </c>
      <c r="J1430" s="23">
        <v>2536681</v>
      </c>
      <c r="K1430" s="82">
        <v>120.651742</v>
      </c>
      <c r="L1430" s="82">
        <v>22.930965</v>
      </c>
      <c r="N1430" t="str">
        <f>ROUND(表格3[[#This Row],[TWD97_X
]],0)&amp;ROUND(表格3[[#This Row],[TWD97_Y
]],0)</f>
        <v>2142812536681</v>
      </c>
    </row>
    <row r="1431" spans="1:14" ht="16.2" customHeight="1">
      <c r="A1431" s="82" t="s">
        <v>2090</v>
      </c>
      <c r="B1431" s="49"/>
      <c r="C1431" s="82" t="s">
        <v>610</v>
      </c>
      <c r="D1431" s="82" t="s">
        <v>611</v>
      </c>
      <c r="E1431" s="82" t="s">
        <v>636</v>
      </c>
      <c r="F1431" s="82">
        <v>6</v>
      </c>
      <c r="G1431" s="82" t="s">
        <v>635</v>
      </c>
      <c r="H1431" s="82" t="s">
        <v>2575</v>
      </c>
      <c r="I1431" s="23">
        <v>214349</v>
      </c>
      <c r="J1431" s="23">
        <v>2536247</v>
      </c>
      <c r="K1431" s="82">
        <v>120.652415</v>
      </c>
      <c r="L1431" s="82">
        <v>22.927047000000002</v>
      </c>
      <c r="N1431" t="str">
        <f>ROUND(表格3[[#This Row],[TWD97_X
]],0)&amp;ROUND(表格3[[#This Row],[TWD97_Y
]],0)</f>
        <v>2143492536247</v>
      </c>
    </row>
    <row r="1432" spans="1:14" ht="16.2" customHeight="1">
      <c r="A1432" s="82" t="s">
        <v>2090</v>
      </c>
      <c r="B1432" s="49"/>
      <c r="C1432" s="82" t="s">
        <v>610</v>
      </c>
      <c r="D1432" s="82" t="s">
        <v>611</v>
      </c>
      <c r="E1432" s="82" t="s">
        <v>639</v>
      </c>
      <c r="F1432" s="82">
        <v>1</v>
      </c>
      <c r="G1432" s="82" t="s">
        <v>638</v>
      </c>
      <c r="H1432" s="82" t="s">
        <v>2576</v>
      </c>
      <c r="I1432" s="23">
        <v>216217</v>
      </c>
      <c r="J1432" s="23">
        <v>2549528</v>
      </c>
      <c r="K1432" s="82">
        <v>120.67033600000001</v>
      </c>
      <c r="L1432" s="82">
        <v>23.047021000000001</v>
      </c>
      <c r="N1432" t="str">
        <f>ROUND(表格3[[#This Row],[TWD97_X
]],0)&amp;ROUND(表格3[[#This Row],[TWD97_Y
]],0)</f>
        <v>2162172549528</v>
      </c>
    </row>
    <row r="1433" spans="1:14" ht="16.2" customHeight="1">
      <c r="A1433" s="82" t="s">
        <v>2090</v>
      </c>
      <c r="B1433" s="49"/>
      <c r="C1433" s="82" t="s">
        <v>610</v>
      </c>
      <c r="D1433" s="82" t="s">
        <v>611</v>
      </c>
      <c r="E1433" s="82" t="s">
        <v>639</v>
      </c>
      <c r="F1433" s="82">
        <v>2</v>
      </c>
      <c r="G1433" s="82" t="s">
        <v>638</v>
      </c>
      <c r="H1433" s="82" t="s">
        <v>2577</v>
      </c>
      <c r="I1433" s="23">
        <v>216455</v>
      </c>
      <c r="J1433" s="23">
        <v>2549580</v>
      </c>
      <c r="K1433" s="82">
        <v>120.672658</v>
      </c>
      <c r="L1433" s="82">
        <v>23.047495999999999</v>
      </c>
      <c r="N1433" t="str">
        <f>ROUND(表格3[[#This Row],[TWD97_X
]],0)&amp;ROUND(表格3[[#This Row],[TWD97_Y
]],0)</f>
        <v>2164552549580</v>
      </c>
    </row>
    <row r="1434" spans="1:14" ht="16.2" customHeight="1">
      <c r="A1434" s="82" t="s">
        <v>2090</v>
      </c>
      <c r="B1434" s="49"/>
      <c r="C1434" s="82" t="s">
        <v>610</v>
      </c>
      <c r="D1434" s="82" t="s">
        <v>611</v>
      </c>
      <c r="E1434" s="82" t="s">
        <v>639</v>
      </c>
      <c r="F1434" s="82">
        <v>3</v>
      </c>
      <c r="G1434" s="82" t="s">
        <v>638</v>
      </c>
      <c r="H1434" s="82" t="s">
        <v>2578</v>
      </c>
      <c r="I1434" s="23">
        <v>216617</v>
      </c>
      <c r="J1434" s="23">
        <v>2549745</v>
      </c>
      <c r="K1434" s="82">
        <v>120.674235</v>
      </c>
      <c r="L1434" s="82">
        <v>23.048988999999999</v>
      </c>
      <c r="N1434" t="str">
        <f>ROUND(表格3[[#This Row],[TWD97_X
]],0)&amp;ROUND(表格3[[#This Row],[TWD97_Y
]],0)</f>
        <v>2166172549745</v>
      </c>
    </row>
    <row r="1435" spans="1:14" ht="16.2" customHeight="1">
      <c r="A1435" s="82" t="s">
        <v>2090</v>
      </c>
      <c r="B1435" s="49"/>
      <c r="C1435" s="82" t="s">
        <v>610</v>
      </c>
      <c r="D1435" s="82" t="s">
        <v>611</v>
      </c>
      <c r="E1435" s="82" t="s">
        <v>639</v>
      </c>
      <c r="F1435" s="82">
        <v>4</v>
      </c>
      <c r="G1435" s="82" t="s">
        <v>638</v>
      </c>
      <c r="H1435" s="82" t="s">
        <v>2579</v>
      </c>
      <c r="I1435" s="23">
        <v>216710</v>
      </c>
      <c r="J1435" s="23">
        <v>2549978</v>
      </c>
      <c r="K1435" s="82">
        <v>120.67513700000001</v>
      </c>
      <c r="L1435" s="82">
        <v>23.051095</v>
      </c>
      <c r="N1435" t="str">
        <f>ROUND(表格3[[#This Row],[TWD97_X
]],0)&amp;ROUND(表格3[[#This Row],[TWD97_Y
]],0)</f>
        <v>2167102549978</v>
      </c>
    </row>
    <row r="1436" spans="1:14" ht="16.2" customHeight="1">
      <c r="A1436" s="82" t="s">
        <v>2090</v>
      </c>
      <c r="B1436" s="49"/>
      <c r="C1436" s="82" t="s">
        <v>610</v>
      </c>
      <c r="D1436" s="82" t="s">
        <v>611</v>
      </c>
      <c r="E1436" s="82" t="s">
        <v>639</v>
      </c>
      <c r="F1436" s="82">
        <v>5</v>
      </c>
      <c r="G1436" s="82" t="s">
        <v>638</v>
      </c>
      <c r="H1436" s="82" t="s">
        <v>2580</v>
      </c>
      <c r="I1436" s="23">
        <v>216815</v>
      </c>
      <c r="J1436" s="23">
        <v>2550202</v>
      </c>
      <c r="K1436" s="82">
        <v>120.676157</v>
      </c>
      <c r="L1436" s="82">
        <v>23.05312</v>
      </c>
      <c r="N1436" t="str">
        <f>ROUND(表格3[[#This Row],[TWD97_X
]],0)&amp;ROUND(表格3[[#This Row],[TWD97_Y
]],0)</f>
        <v>2168152550202</v>
      </c>
    </row>
    <row r="1437" spans="1:14" ht="16.2" customHeight="1">
      <c r="A1437" s="82" t="s">
        <v>2090</v>
      </c>
      <c r="B1437" s="49"/>
      <c r="C1437" s="82" t="s">
        <v>610</v>
      </c>
      <c r="D1437" s="82" t="s">
        <v>611</v>
      </c>
      <c r="E1437" s="82" t="s">
        <v>639</v>
      </c>
      <c r="F1437" s="82">
        <v>6</v>
      </c>
      <c r="G1437" s="82" t="s">
        <v>638</v>
      </c>
      <c r="H1437" s="82" t="s">
        <v>2581</v>
      </c>
      <c r="I1437" s="23">
        <v>216891</v>
      </c>
      <c r="J1437" s="23">
        <v>2550451</v>
      </c>
      <c r="K1437" s="82">
        <v>120.67689300000001</v>
      </c>
      <c r="L1437" s="82">
        <v>23.05537</v>
      </c>
      <c r="N1437" t="str">
        <f>ROUND(表格3[[#This Row],[TWD97_X
]],0)&amp;ROUND(表格3[[#This Row],[TWD97_Y
]],0)</f>
        <v>2168912550451</v>
      </c>
    </row>
    <row r="1438" spans="1:14" ht="16.2" customHeight="1">
      <c r="A1438" s="82" t="s">
        <v>2090</v>
      </c>
      <c r="B1438" s="49"/>
      <c r="C1438" s="82" t="s">
        <v>610</v>
      </c>
      <c r="D1438" s="82" t="s">
        <v>611</v>
      </c>
      <c r="E1438" s="82" t="s">
        <v>641</v>
      </c>
      <c r="F1438" s="82">
        <v>1</v>
      </c>
      <c r="G1438" s="82" t="s">
        <v>640</v>
      </c>
      <c r="H1438" s="82" t="s">
        <v>2582</v>
      </c>
      <c r="I1438" s="23">
        <v>225098</v>
      </c>
      <c r="J1438" s="23">
        <v>2551998</v>
      </c>
      <c r="K1438" s="82">
        <v>120.75695899999999</v>
      </c>
      <c r="L1438" s="82">
        <v>23.069483999999999</v>
      </c>
      <c r="N1438" t="str">
        <f>ROUND(表格3[[#This Row],[TWD97_X
]],0)&amp;ROUND(表格3[[#This Row],[TWD97_Y
]],0)</f>
        <v>2250982551998</v>
      </c>
    </row>
    <row r="1439" spans="1:14" ht="16.2" customHeight="1">
      <c r="A1439" s="82" t="s">
        <v>2090</v>
      </c>
      <c r="B1439" s="49"/>
      <c r="C1439" s="82" t="s">
        <v>610</v>
      </c>
      <c r="D1439" s="82" t="s">
        <v>611</v>
      </c>
      <c r="E1439" s="82" t="s">
        <v>641</v>
      </c>
      <c r="F1439" s="82">
        <v>2</v>
      </c>
      <c r="G1439" s="82" t="s">
        <v>640</v>
      </c>
      <c r="H1439" s="82" t="s">
        <v>2583</v>
      </c>
      <c r="I1439" s="23">
        <v>225115</v>
      </c>
      <c r="J1439" s="23">
        <v>2552245</v>
      </c>
      <c r="K1439" s="82">
        <v>120.757121</v>
      </c>
      <c r="L1439" s="82">
        <v>23.071715000000001</v>
      </c>
      <c r="N1439" t="str">
        <f>ROUND(表格3[[#This Row],[TWD97_X
]],0)&amp;ROUND(表格3[[#This Row],[TWD97_Y
]],0)</f>
        <v>2251152552245</v>
      </c>
    </row>
    <row r="1440" spans="1:14" ht="16.2" customHeight="1">
      <c r="A1440" s="82" t="s">
        <v>2090</v>
      </c>
      <c r="B1440" s="49"/>
      <c r="C1440" s="82" t="s">
        <v>610</v>
      </c>
      <c r="D1440" s="82" t="s">
        <v>611</v>
      </c>
      <c r="E1440" s="82" t="s">
        <v>641</v>
      </c>
      <c r="F1440" s="82">
        <v>3</v>
      </c>
      <c r="G1440" s="82" t="s">
        <v>640</v>
      </c>
      <c r="H1440" s="82" t="s">
        <v>2584</v>
      </c>
      <c r="I1440" s="23">
        <v>225323</v>
      </c>
      <c r="J1440" s="23">
        <v>2552080</v>
      </c>
      <c r="K1440" s="82">
        <v>120.759153</v>
      </c>
      <c r="L1440" s="82">
        <v>23.070228</v>
      </c>
      <c r="N1440" t="str">
        <f>ROUND(表格3[[#This Row],[TWD97_X
]],0)&amp;ROUND(表格3[[#This Row],[TWD97_Y
]],0)</f>
        <v>2253232552080</v>
      </c>
    </row>
    <row r="1441" spans="1:14" ht="16.2" customHeight="1">
      <c r="A1441" s="82" t="s">
        <v>2090</v>
      </c>
      <c r="B1441" s="49"/>
      <c r="C1441" s="82" t="s">
        <v>610</v>
      </c>
      <c r="D1441" s="82" t="s">
        <v>611</v>
      </c>
      <c r="E1441" s="82" t="s">
        <v>641</v>
      </c>
      <c r="F1441" s="82">
        <v>4</v>
      </c>
      <c r="G1441" s="82" t="s">
        <v>640</v>
      </c>
      <c r="H1441" s="82" t="s">
        <v>2585</v>
      </c>
      <c r="I1441" s="23">
        <v>225367</v>
      </c>
      <c r="J1441" s="23">
        <v>2552320</v>
      </c>
      <c r="K1441" s="82">
        <v>120.759579</v>
      </c>
      <c r="L1441" s="82">
        <v>23.072396000000001</v>
      </c>
      <c r="N1441" t="str">
        <f>ROUND(表格3[[#This Row],[TWD97_X
]],0)&amp;ROUND(表格3[[#This Row],[TWD97_Y
]],0)</f>
        <v>2253672552320</v>
      </c>
    </row>
    <row r="1442" spans="1:14" ht="16.2" customHeight="1">
      <c r="A1442" s="82" t="s">
        <v>2090</v>
      </c>
      <c r="B1442" s="49"/>
      <c r="C1442" s="82" t="s">
        <v>610</v>
      </c>
      <c r="D1442" s="82" t="s">
        <v>611</v>
      </c>
      <c r="E1442" s="82" t="s">
        <v>641</v>
      </c>
      <c r="F1442" s="82">
        <v>5</v>
      </c>
      <c r="G1442" s="82" t="s">
        <v>640</v>
      </c>
      <c r="H1442" s="82" t="s">
        <v>2586</v>
      </c>
      <c r="I1442" s="23">
        <v>225308</v>
      </c>
      <c r="J1442" s="23">
        <v>2552556</v>
      </c>
      <c r="K1442" s="82">
        <v>120.758999</v>
      </c>
      <c r="L1442" s="82">
        <v>23.074525999999999</v>
      </c>
      <c r="N1442" t="str">
        <f>ROUND(表格3[[#This Row],[TWD97_X
]],0)&amp;ROUND(表格3[[#This Row],[TWD97_Y
]],0)</f>
        <v>2253082552556</v>
      </c>
    </row>
    <row r="1443" spans="1:14" ht="16.2" customHeight="1">
      <c r="A1443" s="82" t="s">
        <v>2090</v>
      </c>
      <c r="B1443" s="49"/>
      <c r="C1443" s="82" t="s">
        <v>610</v>
      </c>
      <c r="D1443" s="82" t="s">
        <v>611</v>
      </c>
      <c r="E1443" s="82" t="s">
        <v>641</v>
      </c>
      <c r="F1443" s="82">
        <v>6</v>
      </c>
      <c r="G1443" s="82" t="s">
        <v>640</v>
      </c>
      <c r="H1443" s="82" t="s">
        <v>2587</v>
      </c>
      <c r="I1443" s="23">
        <v>225551</v>
      </c>
      <c r="J1443" s="23">
        <v>2552648</v>
      </c>
      <c r="K1443" s="82">
        <v>120.76137</v>
      </c>
      <c r="L1443" s="82">
        <v>23.07536</v>
      </c>
      <c r="N1443" t="str">
        <f>ROUND(表格3[[#This Row],[TWD97_X
]],0)&amp;ROUND(表格3[[#This Row],[TWD97_Y
]],0)</f>
        <v>2255512552648</v>
      </c>
    </row>
    <row r="1444" spans="1:14" ht="16.2" customHeight="1">
      <c r="A1444" s="82" t="s">
        <v>2090</v>
      </c>
      <c r="B1444" s="49"/>
      <c r="C1444" s="82" t="s">
        <v>610</v>
      </c>
      <c r="D1444" s="82" t="s">
        <v>611</v>
      </c>
      <c r="E1444" s="83" t="s">
        <v>2588</v>
      </c>
      <c r="F1444" s="84">
        <v>1</v>
      </c>
      <c r="G1444" s="85" t="s">
        <v>2589</v>
      </c>
      <c r="H1444" s="86" t="s">
        <v>2590</v>
      </c>
      <c r="I1444" s="23">
        <v>223845</v>
      </c>
      <c r="J1444" s="23">
        <v>2556352</v>
      </c>
      <c r="K1444" s="87">
        <v>120.74465499999999</v>
      </c>
      <c r="L1444" s="88">
        <v>23.108784</v>
      </c>
      <c r="N1444" t="str">
        <f>ROUND(表格3[[#This Row],[TWD97_X
]],0)&amp;ROUND(表格3[[#This Row],[TWD97_Y
]],0)</f>
        <v>2238452556352</v>
      </c>
    </row>
    <row r="1445" spans="1:14" ht="16.2" customHeight="1">
      <c r="A1445" s="82" t="s">
        <v>2090</v>
      </c>
      <c r="B1445" s="49"/>
      <c r="C1445" s="82" t="s">
        <v>610</v>
      </c>
      <c r="D1445" s="82" t="s">
        <v>611</v>
      </c>
      <c r="E1445" s="83" t="s">
        <v>2588</v>
      </c>
      <c r="F1445" s="84">
        <v>2</v>
      </c>
      <c r="G1445" s="85" t="s">
        <v>2589</v>
      </c>
      <c r="H1445" s="86" t="s">
        <v>2591</v>
      </c>
      <c r="I1445" s="23">
        <v>223886</v>
      </c>
      <c r="J1445" s="23">
        <v>2556142</v>
      </c>
      <c r="K1445" s="87">
        <v>120.745059</v>
      </c>
      <c r="L1445" s="88">
        <v>23.106888000000001</v>
      </c>
      <c r="N1445" t="str">
        <f>ROUND(表格3[[#This Row],[TWD97_X
]],0)&amp;ROUND(表格3[[#This Row],[TWD97_Y
]],0)</f>
        <v>2238862556142</v>
      </c>
    </row>
    <row r="1446" spans="1:14" ht="16.2" customHeight="1">
      <c r="A1446" s="82" t="s">
        <v>2090</v>
      </c>
      <c r="B1446" s="49"/>
      <c r="C1446" s="82" t="s">
        <v>610</v>
      </c>
      <c r="D1446" s="82" t="s">
        <v>611</v>
      </c>
      <c r="E1446" s="83" t="s">
        <v>2588</v>
      </c>
      <c r="F1446" s="84">
        <v>3</v>
      </c>
      <c r="G1446" s="85" t="s">
        <v>2589</v>
      </c>
      <c r="H1446" s="86" t="s">
        <v>2592</v>
      </c>
      <c r="I1446" s="23">
        <v>223727</v>
      </c>
      <c r="J1446" s="23">
        <v>2556000</v>
      </c>
      <c r="K1446" s="87">
        <v>120.743509</v>
      </c>
      <c r="L1446" s="88">
        <v>23.105602999999999</v>
      </c>
      <c r="N1446" t="str">
        <f>ROUND(表格3[[#This Row],[TWD97_X
]],0)&amp;ROUND(表格3[[#This Row],[TWD97_Y
]],0)</f>
        <v>2237272556000</v>
      </c>
    </row>
    <row r="1447" spans="1:14" ht="16.2" customHeight="1">
      <c r="A1447" s="82" t="s">
        <v>2090</v>
      </c>
      <c r="B1447" s="49"/>
      <c r="C1447" s="82" t="s">
        <v>610</v>
      </c>
      <c r="D1447" s="82" t="s">
        <v>611</v>
      </c>
      <c r="E1447" s="83" t="s">
        <v>2588</v>
      </c>
      <c r="F1447" s="84">
        <v>4</v>
      </c>
      <c r="G1447" s="85" t="s">
        <v>2589</v>
      </c>
      <c r="H1447" s="86" t="s">
        <v>2593</v>
      </c>
      <c r="I1447" s="23">
        <v>223518</v>
      </c>
      <c r="J1447" s="23">
        <v>2556037</v>
      </c>
      <c r="K1447" s="87">
        <v>120.741468</v>
      </c>
      <c r="L1447" s="88">
        <v>23.105934000000001</v>
      </c>
      <c r="N1447" t="str">
        <f>ROUND(表格3[[#This Row],[TWD97_X
]],0)&amp;ROUND(表格3[[#This Row],[TWD97_Y
]],0)</f>
        <v>2235182556037</v>
      </c>
    </row>
    <row r="1448" spans="1:14" ht="16.2" customHeight="1">
      <c r="A1448" s="82" t="s">
        <v>2090</v>
      </c>
      <c r="B1448" s="49"/>
      <c r="C1448" s="82" t="s">
        <v>610</v>
      </c>
      <c r="D1448" s="82" t="s">
        <v>611</v>
      </c>
      <c r="E1448" s="83" t="s">
        <v>2588</v>
      </c>
      <c r="F1448" s="84">
        <v>5</v>
      </c>
      <c r="G1448" s="85" t="s">
        <v>2589</v>
      </c>
      <c r="H1448" s="86" t="s">
        <v>2594</v>
      </c>
      <c r="I1448" s="23">
        <v>223307</v>
      </c>
      <c r="J1448" s="23">
        <v>2555960</v>
      </c>
      <c r="K1448" s="87">
        <v>120.73941000000001</v>
      </c>
      <c r="L1448" s="88">
        <v>23.105235</v>
      </c>
      <c r="N1448" t="str">
        <f>ROUND(表格3[[#This Row],[TWD97_X
]],0)&amp;ROUND(表格3[[#This Row],[TWD97_Y
]],0)</f>
        <v>2233072555960</v>
      </c>
    </row>
    <row r="1449" spans="1:14" ht="16.2" customHeight="1">
      <c r="A1449" s="82" t="s">
        <v>2090</v>
      </c>
      <c r="B1449" s="49"/>
      <c r="C1449" s="82" t="s">
        <v>610</v>
      </c>
      <c r="D1449" s="82" t="s">
        <v>611</v>
      </c>
      <c r="E1449" s="83" t="s">
        <v>2588</v>
      </c>
      <c r="F1449" s="84">
        <v>6</v>
      </c>
      <c r="G1449" s="85" t="s">
        <v>2589</v>
      </c>
      <c r="H1449" s="86" t="s">
        <v>2595</v>
      </c>
      <c r="I1449" s="23">
        <v>223330</v>
      </c>
      <c r="J1449" s="23">
        <v>2555701</v>
      </c>
      <c r="K1449" s="87">
        <v>120.739639</v>
      </c>
      <c r="L1449" s="88">
        <v>23.102896000000001</v>
      </c>
      <c r="N1449" t="str">
        <f>ROUND(表格3[[#This Row],[TWD97_X
]],0)&amp;ROUND(表格3[[#This Row],[TWD97_Y
]],0)</f>
        <v>2233302555701</v>
      </c>
    </row>
    <row r="1450" spans="1:14" ht="16.2" customHeight="1">
      <c r="A1450" s="83" t="s">
        <v>3945</v>
      </c>
      <c r="B1450" s="82" t="s">
        <v>3949</v>
      </c>
      <c r="C1450" s="82" t="s">
        <v>610</v>
      </c>
      <c r="D1450" s="82" t="s">
        <v>611</v>
      </c>
      <c r="E1450" s="83" t="s">
        <v>3950</v>
      </c>
      <c r="F1450" s="84">
        <v>1</v>
      </c>
      <c r="G1450" s="89" t="s">
        <v>3951</v>
      </c>
      <c r="H1450" s="86" t="s">
        <v>3952</v>
      </c>
      <c r="I1450" s="23">
        <v>224518</v>
      </c>
      <c r="J1450" s="23">
        <v>2557131</v>
      </c>
      <c r="K1450" s="87">
        <v>120.75121300000001</v>
      </c>
      <c r="L1450" s="88">
        <v>23.115829000000002</v>
      </c>
      <c r="N1450" t="str">
        <f>ROUND(表格3[[#This Row],[TWD97_X
]],0)&amp;ROUND(表格3[[#This Row],[TWD97_Y
]],0)</f>
        <v>2245182557131</v>
      </c>
    </row>
    <row r="1451" spans="1:14" ht="16.2" customHeight="1">
      <c r="A1451" s="83" t="s">
        <v>3945</v>
      </c>
      <c r="B1451" s="82" t="s">
        <v>3953</v>
      </c>
      <c r="C1451" s="82" t="s">
        <v>610</v>
      </c>
      <c r="D1451" s="82" t="s">
        <v>611</v>
      </c>
      <c r="E1451" s="83" t="s">
        <v>3950</v>
      </c>
      <c r="F1451" s="84">
        <v>2</v>
      </c>
      <c r="G1451" s="89" t="s">
        <v>3951</v>
      </c>
      <c r="H1451" s="86" t="s">
        <v>2596</v>
      </c>
      <c r="I1451" s="23">
        <v>224694</v>
      </c>
      <c r="J1451" s="23">
        <v>2557364</v>
      </c>
      <c r="K1451" s="87">
        <v>120.752927</v>
      </c>
      <c r="L1451" s="88">
        <v>23.117936</v>
      </c>
      <c r="N1451" t="str">
        <f>ROUND(表格3[[#This Row],[TWD97_X
]],0)&amp;ROUND(表格3[[#This Row],[TWD97_Y
]],0)</f>
        <v>2246942557364</v>
      </c>
    </row>
    <row r="1452" spans="1:14" ht="16.2" customHeight="1">
      <c r="A1452" s="83" t="s">
        <v>3945</v>
      </c>
      <c r="B1452" s="82" t="s">
        <v>3953</v>
      </c>
      <c r="C1452" s="82" t="s">
        <v>610</v>
      </c>
      <c r="D1452" s="82" t="s">
        <v>611</v>
      </c>
      <c r="E1452" s="83" t="s">
        <v>3950</v>
      </c>
      <c r="F1452" s="84">
        <v>3</v>
      </c>
      <c r="G1452" s="89" t="s">
        <v>3951</v>
      </c>
      <c r="H1452" s="86" t="s">
        <v>2597</v>
      </c>
      <c r="I1452" s="23">
        <v>224856</v>
      </c>
      <c r="J1452" s="23">
        <v>2557502</v>
      </c>
      <c r="K1452" s="87">
        <v>120.754507</v>
      </c>
      <c r="L1452" s="88">
        <v>23.119184000000001</v>
      </c>
      <c r="N1452" t="str">
        <f>ROUND(表格3[[#This Row],[TWD97_X
]],0)&amp;ROUND(表格3[[#This Row],[TWD97_Y
]],0)</f>
        <v>2248562557502</v>
      </c>
    </row>
    <row r="1453" spans="1:14" ht="16.2" customHeight="1">
      <c r="A1453" s="83" t="s">
        <v>3945</v>
      </c>
      <c r="B1453" s="82" t="s">
        <v>3953</v>
      </c>
      <c r="C1453" s="82" t="s">
        <v>610</v>
      </c>
      <c r="D1453" s="82" t="s">
        <v>611</v>
      </c>
      <c r="E1453" s="83" t="s">
        <v>3950</v>
      </c>
      <c r="F1453" s="84">
        <v>4</v>
      </c>
      <c r="G1453" s="89" t="s">
        <v>3951</v>
      </c>
      <c r="H1453" s="86" t="s">
        <v>2598</v>
      </c>
      <c r="I1453" s="23">
        <v>224967</v>
      </c>
      <c r="J1453" s="23">
        <v>2557723</v>
      </c>
      <c r="K1453" s="87">
        <v>120.75558700000001</v>
      </c>
      <c r="L1453" s="88">
        <v>23.121182000000001</v>
      </c>
      <c r="N1453" t="str">
        <f>ROUND(表格3[[#This Row],[TWD97_X
]],0)&amp;ROUND(表格3[[#This Row],[TWD97_Y
]],0)</f>
        <v>2249672557723</v>
      </c>
    </row>
    <row r="1454" spans="1:14" ht="16.2" customHeight="1">
      <c r="A1454" s="83" t="s">
        <v>3945</v>
      </c>
      <c r="B1454" s="82" t="s">
        <v>3953</v>
      </c>
      <c r="C1454" s="82" t="s">
        <v>610</v>
      </c>
      <c r="D1454" s="82" t="s">
        <v>611</v>
      </c>
      <c r="E1454" s="83" t="s">
        <v>3950</v>
      </c>
      <c r="F1454" s="84">
        <v>5</v>
      </c>
      <c r="G1454" s="89" t="s">
        <v>3951</v>
      </c>
      <c r="H1454" s="86" t="s">
        <v>2599</v>
      </c>
      <c r="I1454" s="23">
        <v>225157</v>
      </c>
      <c r="J1454" s="23">
        <v>2557880</v>
      </c>
      <c r="K1454" s="87">
        <v>120.75743900000001</v>
      </c>
      <c r="L1454" s="88">
        <v>23.122602000000001</v>
      </c>
      <c r="N1454" t="str">
        <f>ROUND(表格3[[#This Row],[TWD97_X
]],0)&amp;ROUND(表格3[[#This Row],[TWD97_Y
]],0)</f>
        <v>2251572557880</v>
      </c>
    </row>
    <row r="1455" spans="1:14" ht="16.2" customHeight="1">
      <c r="A1455" s="83" t="s">
        <v>3945</v>
      </c>
      <c r="B1455" s="49" t="s">
        <v>3954</v>
      </c>
      <c r="C1455" s="82" t="s">
        <v>610</v>
      </c>
      <c r="D1455" s="82" t="s">
        <v>611</v>
      </c>
      <c r="E1455" s="83" t="s">
        <v>3950</v>
      </c>
      <c r="F1455" s="84">
        <v>6</v>
      </c>
      <c r="G1455" s="89" t="s">
        <v>3951</v>
      </c>
      <c r="H1455" s="86" t="s">
        <v>2600</v>
      </c>
      <c r="I1455" s="90">
        <v>225054</v>
      </c>
      <c r="J1455" s="90">
        <v>2557865</v>
      </c>
      <c r="K1455" s="87">
        <v>120.756434</v>
      </c>
      <c r="L1455" s="88">
        <v>23.122464999999998</v>
      </c>
      <c r="N1455" t="str">
        <f>ROUND(表格3[[#This Row],[TWD97_X
]],0)&amp;ROUND(表格3[[#This Row],[TWD97_Y
]],0)</f>
        <v>2250542557865</v>
      </c>
    </row>
    <row r="1456" spans="1:14" ht="16.2" customHeight="1">
      <c r="A1456" s="29" t="s">
        <v>2090</v>
      </c>
      <c r="B1456" s="49"/>
      <c r="C1456" s="29" t="s">
        <v>610</v>
      </c>
      <c r="D1456" s="29" t="s">
        <v>643</v>
      </c>
      <c r="E1456" s="29" t="s">
        <v>645</v>
      </c>
      <c r="F1456" s="29">
        <v>1</v>
      </c>
      <c r="G1456" s="30" t="s">
        <v>644</v>
      </c>
      <c r="H1456" s="29" t="s">
        <v>2601</v>
      </c>
      <c r="I1456" s="23">
        <v>209786</v>
      </c>
      <c r="J1456" s="23">
        <v>2543038</v>
      </c>
      <c r="K1456" s="29">
        <v>120.60775099999999</v>
      </c>
      <c r="L1456" s="29">
        <v>22.98827</v>
      </c>
      <c r="N1456" t="str">
        <f>ROUND(表格3[[#This Row],[TWD97_X
]],0)&amp;ROUND(表格3[[#This Row],[TWD97_Y
]],0)</f>
        <v>2097862543038</v>
      </c>
    </row>
    <row r="1457" spans="1:14" ht="16.2" customHeight="1">
      <c r="A1457" s="29" t="s">
        <v>2090</v>
      </c>
      <c r="B1457" s="49"/>
      <c r="C1457" s="29" t="s">
        <v>610</v>
      </c>
      <c r="D1457" s="29" t="s">
        <v>643</v>
      </c>
      <c r="E1457" s="29" t="s">
        <v>645</v>
      </c>
      <c r="F1457" s="29">
        <v>2</v>
      </c>
      <c r="G1457" s="30" t="s">
        <v>644</v>
      </c>
      <c r="H1457" s="29" t="s">
        <v>2602</v>
      </c>
      <c r="I1457" s="23">
        <v>209819</v>
      </c>
      <c r="J1457" s="23">
        <v>2542847</v>
      </c>
      <c r="K1457" s="29">
        <v>120.60807800000001</v>
      </c>
      <c r="L1457" s="29">
        <v>22.986546000000001</v>
      </c>
      <c r="N1457" t="str">
        <f>ROUND(表格3[[#This Row],[TWD97_X
]],0)&amp;ROUND(表格3[[#This Row],[TWD97_Y
]],0)</f>
        <v>2098192542847</v>
      </c>
    </row>
    <row r="1458" spans="1:14" ht="16.2" customHeight="1">
      <c r="A1458" s="29" t="s">
        <v>2090</v>
      </c>
      <c r="B1458" s="49"/>
      <c r="C1458" s="29" t="s">
        <v>610</v>
      </c>
      <c r="D1458" s="29" t="s">
        <v>643</v>
      </c>
      <c r="E1458" s="29" t="s">
        <v>645</v>
      </c>
      <c r="F1458" s="29">
        <v>3</v>
      </c>
      <c r="G1458" s="30" t="s">
        <v>644</v>
      </c>
      <c r="H1458" s="29" t="s">
        <v>2603</v>
      </c>
      <c r="I1458" s="23">
        <v>209411</v>
      </c>
      <c r="J1458" s="23">
        <v>2543017</v>
      </c>
      <c r="K1458" s="29">
        <v>120.604094</v>
      </c>
      <c r="L1458" s="29">
        <v>22.988071000000001</v>
      </c>
      <c r="N1458" t="str">
        <f>ROUND(表格3[[#This Row],[TWD97_X
]],0)&amp;ROUND(表格3[[#This Row],[TWD97_Y
]],0)</f>
        <v>2094112543017</v>
      </c>
    </row>
    <row r="1459" spans="1:14" ht="16.2" customHeight="1">
      <c r="A1459" s="29" t="s">
        <v>2090</v>
      </c>
      <c r="B1459" s="49"/>
      <c r="C1459" s="29" t="s">
        <v>610</v>
      </c>
      <c r="D1459" s="29" t="s">
        <v>643</v>
      </c>
      <c r="E1459" s="29" t="s">
        <v>645</v>
      </c>
      <c r="F1459" s="29">
        <v>4</v>
      </c>
      <c r="G1459" s="30" t="s">
        <v>644</v>
      </c>
      <c r="H1459" s="29" t="s">
        <v>2604</v>
      </c>
      <c r="I1459" s="23">
        <v>209231</v>
      </c>
      <c r="J1459" s="23">
        <v>2543396</v>
      </c>
      <c r="K1459" s="29">
        <v>120.602328</v>
      </c>
      <c r="L1459" s="29">
        <v>22.991489999999999</v>
      </c>
      <c r="N1459" t="str">
        <f>ROUND(表格3[[#This Row],[TWD97_X
]],0)&amp;ROUND(表格3[[#This Row],[TWD97_Y
]],0)</f>
        <v>2092312543396</v>
      </c>
    </row>
    <row r="1460" spans="1:14" ht="16.2" customHeight="1">
      <c r="A1460" s="29" t="s">
        <v>2090</v>
      </c>
      <c r="B1460" s="49"/>
      <c r="C1460" s="29" t="s">
        <v>610</v>
      </c>
      <c r="D1460" s="29" t="s">
        <v>643</v>
      </c>
      <c r="E1460" s="29" t="s">
        <v>645</v>
      </c>
      <c r="F1460" s="29">
        <v>5</v>
      </c>
      <c r="G1460" s="30" t="s">
        <v>644</v>
      </c>
      <c r="H1460" s="29" t="s">
        <v>2605</v>
      </c>
      <c r="I1460" s="23">
        <v>209569</v>
      </c>
      <c r="J1460" s="23">
        <v>2543369</v>
      </c>
      <c r="K1460" s="29">
        <v>120.605626</v>
      </c>
      <c r="L1460" s="29">
        <v>22.991254000000001</v>
      </c>
      <c r="N1460" t="str">
        <f>ROUND(表格3[[#This Row],[TWD97_X
]],0)&amp;ROUND(表格3[[#This Row],[TWD97_Y
]],0)</f>
        <v>2095692543369</v>
      </c>
    </row>
    <row r="1461" spans="1:14" ht="16.2" customHeight="1">
      <c r="A1461" s="29" t="s">
        <v>2090</v>
      </c>
      <c r="B1461" s="49"/>
      <c r="C1461" s="29" t="s">
        <v>610</v>
      </c>
      <c r="D1461" s="29" t="s">
        <v>643</v>
      </c>
      <c r="E1461" s="29" t="s">
        <v>645</v>
      </c>
      <c r="F1461" s="29">
        <v>6</v>
      </c>
      <c r="G1461" s="30" t="s">
        <v>644</v>
      </c>
      <c r="H1461" s="29" t="s">
        <v>2606</v>
      </c>
      <c r="I1461" s="23">
        <v>209853</v>
      </c>
      <c r="J1461" s="23">
        <v>2543353</v>
      </c>
      <c r="K1461" s="29">
        <v>120.608397</v>
      </c>
      <c r="L1461" s="29">
        <v>22.991116000000002</v>
      </c>
      <c r="N1461" t="str">
        <f>ROUND(表格3[[#This Row],[TWD97_X
]],0)&amp;ROUND(表格3[[#This Row],[TWD97_Y
]],0)</f>
        <v>2098532543353</v>
      </c>
    </row>
    <row r="1462" spans="1:14" ht="16.2" customHeight="1">
      <c r="A1462" s="29" t="s">
        <v>2090</v>
      </c>
      <c r="B1462" s="49"/>
      <c r="C1462" s="29" t="s">
        <v>610</v>
      </c>
      <c r="D1462" s="29" t="s">
        <v>643</v>
      </c>
      <c r="E1462" s="29" t="s">
        <v>3955</v>
      </c>
      <c r="F1462" s="29">
        <v>1</v>
      </c>
      <c r="G1462" s="21" t="s">
        <v>2607</v>
      </c>
      <c r="H1462" s="91" t="s">
        <v>3956</v>
      </c>
      <c r="I1462" s="23">
        <v>209786</v>
      </c>
      <c r="J1462" s="23">
        <v>2533038</v>
      </c>
      <c r="K1462" s="47">
        <v>120.608011</v>
      </c>
      <c r="L1462" s="27">
        <v>22.897964000000002</v>
      </c>
      <c r="N1462" t="str">
        <f>ROUND(表格3[[#This Row],[TWD97_X
]],0)&amp;ROUND(表格3[[#This Row],[TWD97_Y
]],0)</f>
        <v>2097862533038</v>
      </c>
    </row>
    <row r="1463" spans="1:14" ht="16.2" customHeight="1">
      <c r="A1463" s="29" t="s">
        <v>2090</v>
      </c>
      <c r="B1463" s="49"/>
      <c r="C1463" s="29" t="s">
        <v>610</v>
      </c>
      <c r="D1463" s="29" t="s">
        <v>643</v>
      </c>
      <c r="E1463" s="29" t="s">
        <v>3955</v>
      </c>
      <c r="F1463" s="29">
        <v>2</v>
      </c>
      <c r="G1463" s="21" t="s">
        <v>2607</v>
      </c>
      <c r="H1463" s="91" t="s">
        <v>2608</v>
      </c>
      <c r="I1463" s="23">
        <v>209569</v>
      </c>
      <c r="J1463" s="23">
        <v>2532966</v>
      </c>
      <c r="K1463" s="47">
        <v>120.605898</v>
      </c>
      <c r="L1463" s="27">
        <v>22.897309</v>
      </c>
      <c r="N1463" t="str">
        <f>ROUND(表格3[[#This Row],[TWD97_X
]],0)&amp;ROUND(表格3[[#This Row],[TWD97_Y
]],0)</f>
        <v>2095692532966</v>
      </c>
    </row>
    <row r="1464" spans="1:14" ht="16.2" customHeight="1">
      <c r="A1464" s="29" t="s">
        <v>2090</v>
      </c>
      <c r="B1464" s="49"/>
      <c r="C1464" s="29" t="s">
        <v>610</v>
      </c>
      <c r="D1464" s="29" t="s">
        <v>643</v>
      </c>
      <c r="E1464" s="29" t="s">
        <v>3955</v>
      </c>
      <c r="F1464" s="29">
        <v>3</v>
      </c>
      <c r="G1464" s="21" t="s">
        <v>2607</v>
      </c>
      <c r="H1464" s="91" t="s">
        <v>2609</v>
      </c>
      <c r="I1464" s="23">
        <v>208434</v>
      </c>
      <c r="J1464" s="23">
        <v>2532632</v>
      </c>
      <c r="K1464" s="47">
        <v>120.59484399999999</v>
      </c>
      <c r="L1464" s="27">
        <v>22.894265000000001</v>
      </c>
      <c r="N1464" t="str">
        <f>ROUND(表格3[[#This Row],[TWD97_X
]],0)&amp;ROUND(表格3[[#This Row],[TWD97_Y
]],0)</f>
        <v>2084342532632</v>
      </c>
    </row>
    <row r="1465" spans="1:14" ht="16.2" customHeight="1">
      <c r="A1465" s="29" t="s">
        <v>2090</v>
      </c>
      <c r="B1465" s="49"/>
      <c r="C1465" s="29" t="s">
        <v>610</v>
      </c>
      <c r="D1465" s="29" t="s">
        <v>643</v>
      </c>
      <c r="E1465" s="29" t="s">
        <v>3955</v>
      </c>
      <c r="F1465" s="29">
        <v>4</v>
      </c>
      <c r="G1465" s="21" t="s">
        <v>2607</v>
      </c>
      <c r="H1465" s="91" t="s">
        <v>2610</v>
      </c>
      <c r="I1465" s="23">
        <v>208697</v>
      </c>
      <c r="J1465" s="23">
        <v>2532845</v>
      </c>
      <c r="K1465" s="47">
        <v>120.597402</v>
      </c>
      <c r="L1465" s="27">
        <v>22.896194999999999</v>
      </c>
      <c r="N1465" t="str">
        <f>ROUND(表格3[[#This Row],[TWD97_X
]],0)&amp;ROUND(表格3[[#This Row],[TWD97_Y
]],0)</f>
        <v>2086972532845</v>
      </c>
    </row>
    <row r="1466" spans="1:14" ht="16.2" customHeight="1">
      <c r="A1466" s="29" t="s">
        <v>2090</v>
      </c>
      <c r="B1466" s="49"/>
      <c r="C1466" s="29" t="s">
        <v>610</v>
      </c>
      <c r="D1466" s="29" t="s">
        <v>643</v>
      </c>
      <c r="E1466" s="29" t="s">
        <v>3955</v>
      </c>
      <c r="F1466" s="29">
        <v>5</v>
      </c>
      <c r="G1466" s="21" t="s">
        <v>2607</v>
      </c>
      <c r="H1466" s="91" t="s">
        <v>2611</v>
      </c>
      <c r="I1466" s="23">
        <v>208632</v>
      </c>
      <c r="J1466" s="23">
        <v>2533084</v>
      </c>
      <c r="K1466" s="47">
        <v>120.596762</v>
      </c>
      <c r="L1466" s="27">
        <v>22.898351000000002</v>
      </c>
      <c r="N1466" t="str">
        <f>ROUND(表格3[[#This Row],[TWD97_X
]],0)&amp;ROUND(表格3[[#This Row],[TWD97_Y
]],0)</f>
        <v>2086322533084</v>
      </c>
    </row>
    <row r="1467" spans="1:14" ht="16.2" customHeight="1">
      <c r="A1467" s="29" t="s">
        <v>2090</v>
      </c>
      <c r="B1467" s="49"/>
      <c r="C1467" s="29" t="s">
        <v>610</v>
      </c>
      <c r="D1467" s="29" t="s">
        <v>643</v>
      </c>
      <c r="E1467" s="29" t="s">
        <v>3955</v>
      </c>
      <c r="F1467" s="29">
        <v>6</v>
      </c>
      <c r="G1467" s="21" t="s">
        <v>2607</v>
      </c>
      <c r="H1467" s="91" t="s">
        <v>2612</v>
      </c>
      <c r="I1467" s="23">
        <v>208918</v>
      </c>
      <c r="J1467" s="23">
        <v>2532895</v>
      </c>
      <c r="K1467" s="47">
        <v>120.599555</v>
      </c>
      <c r="L1467" s="27">
        <v>22.896652</v>
      </c>
      <c r="N1467" t="str">
        <f>ROUND(表格3[[#This Row],[TWD97_X
]],0)&amp;ROUND(表格3[[#This Row],[TWD97_Y
]],0)</f>
        <v>2089182532895</v>
      </c>
    </row>
    <row r="1468" spans="1:14" ht="16.2" customHeight="1">
      <c r="A1468" s="29" t="s">
        <v>2090</v>
      </c>
      <c r="B1468" s="49"/>
      <c r="C1468" s="29" t="s">
        <v>610</v>
      </c>
      <c r="D1468" s="29" t="s">
        <v>643</v>
      </c>
      <c r="E1468" s="29" t="s">
        <v>3957</v>
      </c>
      <c r="F1468" s="29">
        <v>1</v>
      </c>
      <c r="G1468" s="30" t="s">
        <v>681</v>
      </c>
      <c r="H1468" s="29" t="s">
        <v>2613</v>
      </c>
      <c r="I1468" s="23">
        <v>220113</v>
      </c>
      <c r="J1468" s="23">
        <v>2571676</v>
      </c>
      <c r="K1468" s="29">
        <v>120.707921</v>
      </c>
      <c r="L1468" s="29">
        <v>23.247102000000002</v>
      </c>
      <c r="N1468" t="str">
        <f>ROUND(表格3[[#This Row],[TWD97_X
]],0)&amp;ROUND(表格3[[#This Row],[TWD97_Y
]],0)</f>
        <v>2201132571676</v>
      </c>
    </row>
    <row r="1469" spans="1:14" ht="16.2" customHeight="1">
      <c r="A1469" s="29" t="s">
        <v>2090</v>
      </c>
      <c r="B1469" s="49"/>
      <c r="C1469" s="29" t="s">
        <v>610</v>
      </c>
      <c r="D1469" s="29" t="s">
        <v>643</v>
      </c>
      <c r="E1469" s="29" t="s">
        <v>3957</v>
      </c>
      <c r="F1469" s="29">
        <v>2</v>
      </c>
      <c r="G1469" s="30" t="s">
        <v>681</v>
      </c>
      <c r="H1469" s="29" t="s">
        <v>2614</v>
      </c>
      <c r="I1469" s="23">
        <v>220338</v>
      </c>
      <c r="J1469" s="23">
        <v>2571721</v>
      </c>
      <c r="K1469" s="29">
        <v>120.71011900000001</v>
      </c>
      <c r="L1469" s="29">
        <v>23.247513000000001</v>
      </c>
      <c r="N1469" t="str">
        <f>ROUND(表格3[[#This Row],[TWD97_X
]],0)&amp;ROUND(表格3[[#This Row],[TWD97_Y
]],0)</f>
        <v>2203382571721</v>
      </c>
    </row>
    <row r="1470" spans="1:14" ht="16.2" customHeight="1">
      <c r="A1470" s="29" t="s">
        <v>2090</v>
      </c>
      <c r="B1470" s="49"/>
      <c r="C1470" s="29" t="s">
        <v>610</v>
      </c>
      <c r="D1470" s="29" t="s">
        <v>643</v>
      </c>
      <c r="E1470" s="29" t="s">
        <v>3957</v>
      </c>
      <c r="F1470" s="29">
        <v>3</v>
      </c>
      <c r="G1470" s="30" t="s">
        <v>681</v>
      </c>
      <c r="H1470" s="29" t="s">
        <v>2615</v>
      </c>
      <c r="I1470" s="23">
        <v>220562</v>
      </c>
      <c r="J1470" s="23">
        <v>2571657</v>
      </c>
      <c r="K1470" s="29">
        <v>120.712309</v>
      </c>
      <c r="L1470" s="29">
        <v>23.246939000000001</v>
      </c>
      <c r="N1470" t="str">
        <f>ROUND(表格3[[#This Row],[TWD97_X
]],0)&amp;ROUND(表格3[[#This Row],[TWD97_Y
]],0)</f>
        <v>2205622571657</v>
      </c>
    </row>
    <row r="1471" spans="1:14" ht="16.2" customHeight="1">
      <c r="A1471" s="29" t="s">
        <v>2090</v>
      </c>
      <c r="B1471" s="49"/>
      <c r="C1471" s="29" t="s">
        <v>610</v>
      </c>
      <c r="D1471" s="29" t="s">
        <v>643</v>
      </c>
      <c r="E1471" s="29" t="s">
        <v>3957</v>
      </c>
      <c r="F1471" s="29">
        <v>4</v>
      </c>
      <c r="G1471" s="30" t="s">
        <v>681</v>
      </c>
      <c r="H1471" s="29" t="s">
        <v>2616</v>
      </c>
      <c r="I1471" s="23">
        <v>220514</v>
      </c>
      <c r="J1471" s="23">
        <v>2571455</v>
      </c>
      <c r="K1471" s="29">
        <v>120.711844</v>
      </c>
      <c r="L1471" s="29">
        <v>23.245114000000001</v>
      </c>
      <c r="N1471" t="str">
        <f>ROUND(表格3[[#This Row],[TWD97_X
]],0)&amp;ROUND(表格3[[#This Row],[TWD97_Y
]],0)</f>
        <v>2205142571455</v>
      </c>
    </row>
    <row r="1472" spans="1:14" ht="16.2" customHeight="1">
      <c r="A1472" s="29" t="s">
        <v>2090</v>
      </c>
      <c r="B1472" s="49"/>
      <c r="C1472" s="29" t="s">
        <v>610</v>
      </c>
      <c r="D1472" s="29" t="s">
        <v>643</v>
      </c>
      <c r="E1472" s="29" t="s">
        <v>3957</v>
      </c>
      <c r="F1472" s="29">
        <v>5</v>
      </c>
      <c r="G1472" s="30" t="s">
        <v>681</v>
      </c>
      <c r="H1472" s="29" t="s">
        <v>2617</v>
      </c>
      <c r="I1472" s="23">
        <v>220392</v>
      </c>
      <c r="J1472" s="23">
        <v>2571984</v>
      </c>
      <c r="K1472" s="29">
        <v>120.71064200000001</v>
      </c>
      <c r="L1472" s="29">
        <v>23.249889</v>
      </c>
      <c r="N1472" t="str">
        <f>ROUND(表格3[[#This Row],[TWD97_X
]],0)&amp;ROUND(表格3[[#This Row],[TWD97_Y
]],0)</f>
        <v>2203922571984</v>
      </c>
    </row>
    <row r="1473" spans="1:14" ht="16.2" customHeight="1">
      <c r="A1473" s="29" t="s">
        <v>2090</v>
      </c>
      <c r="B1473" s="49"/>
      <c r="C1473" s="29" t="s">
        <v>610</v>
      </c>
      <c r="D1473" s="29" t="s">
        <v>643</v>
      </c>
      <c r="E1473" s="29" t="s">
        <v>3957</v>
      </c>
      <c r="F1473" s="29">
        <v>6</v>
      </c>
      <c r="G1473" s="30" t="s">
        <v>681</v>
      </c>
      <c r="H1473" s="29" t="s">
        <v>2618</v>
      </c>
      <c r="I1473" s="23">
        <v>221013</v>
      </c>
      <c r="J1473" s="23">
        <v>2571936</v>
      </c>
      <c r="K1473" s="29">
        <v>120.716711</v>
      </c>
      <c r="L1473" s="29">
        <v>23.249466000000002</v>
      </c>
      <c r="N1473" t="str">
        <f>ROUND(表格3[[#This Row],[TWD97_X
]],0)&amp;ROUND(表格3[[#This Row],[TWD97_Y
]],0)</f>
        <v>2210132571936</v>
      </c>
    </row>
    <row r="1474" spans="1:14" ht="16.2" customHeight="1">
      <c r="A1474" s="29" t="s">
        <v>2090</v>
      </c>
      <c r="B1474" s="49"/>
      <c r="C1474" s="29" t="s">
        <v>610</v>
      </c>
      <c r="D1474" s="29" t="s">
        <v>643</v>
      </c>
      <c r="E1474" s="29" t="s">
        <v>2619</v>
      </c>
      <c r="F1474" s="29">
        <v>1</v>
      </c>
      <c r="G1474" s="30" t="s">
        <v>684</v>
      </c>
      <c r="H1474" s="29" t="s">
        <v>2620</v>
      </c>
      <c r="I1474" s="23">
        <v>209656</v>
      </c>
      <c r="J1474" s="23">
        <v>2552079</v>
      </c>
      <c r="K1474" s="29">
        <v>120.606246</v>
      </c>
      <c r="L1474" s="29">
        <v>23.069911999999999</v>
      </c>
      <c r="N1474" t="str">
        <f>ROUND(表格3[[#This Row],[TWD97_X
]],0)&amp;ROUND(表格3[[#This Row],[TWD97_Y
]],0)</f>
        <v>2096562552079</v>
      </c>
    </row>
    <row r="1475" spans="1:14" ht="16.2" customHeight="1">
      <c r="A1475" s="29" t="s">
        <v>2090</v>
      </c>
      <c r="B1475" s="49"/>
      <c r="C1475" s="29" t="s">
        <v>610</v>
      </c>
      <c r="D1475" s="29" t="s">
        <v>643</v>
      </c>
      <c r="E1475" s="29" t="s">
        <v>2619</v>
      </c>
      <c r="F1475" s="29">
        <v>2</v>
      </c>
      <c r="G1475" s="30" t="s">
        <v>684</v>
      </c>
      <c r="H1475" s="29" t="s">
        <v>2621</v>
      </c>
      <c r="I1475" s="23">
        <v>209852</v>
      </c>
      <c r="J1475" s="23">
        <v>2552194</v>
      </c>
      <c r="K1475" s="29">
        <v>120.60815599999999</v>
      </c>
      <c r="L1475" s="29">
        <v>23.070955000000001</v>
      </c>
      <c r="N1475" t="str">
        <f>ROUND(表格3[[#This Row],[TWD97_X
]],0)&amp;ROUND(表格3[[#This Row],[TWD97_Y
]],0)</f>
        <v>2098522552194</v>
      </c>
    </row>
    <row r="1476" spans="1:14" ht="16.2" customHeight="1">
      <c r="A1476" s="29" t="s">
        <v>2090</v>
      </c>
      <c r="B1476" s="49"/>
      <c r="C1476" s="29" t="s">
        <v>610</v>
      </c>
      <c r="D1476" s="29" t="s">
        <v>643</v>
      </c>
      <c r="E1476" s="29" t="s">
        <v>2619</v>
      </c>
      <c r="F1476" s="29">
        <v>3</v>
      </c>
      <c r="G1476" s="30" t="s">
        <v>684</v>
      </c>
      <c r="H1476" s="29" t="s">
        <v>2622</v>
      </c>
      <c r="I1476" s="23">
        <v>210009</v>
      </c>
      <c r="J1476" s="23">
        <v>2552283</v>
      </c>
      <c r="K1476" s="29">
        <v>120.609686</v>
      </c>
      <c r="L1476" s="29">
        <v>23.071762</v>
      </c>
      <c r="N1476" t="str">
        <f>ROUND(表格3[[#This Row],[TWD97_X
]],0)&amp;ROUND(表格3[[#This Row],[TWD97_Y
]],0)</f>
        <v>2100092552283</v>
      </c>
    </row>
    <row r="1477" spans="1:14" ht="16.2" customHeight="1">
      <c r="A1477" s="29" t="s">
        <v>2090</v>
      </c>
      <c r="B1477" s="49"/>
      <c r="C1477" s="29" t="s">
        <v>610</v>
      </c>
      <c r="D1477" s="29" t="s">
        <v>643</v>
      </c>
      <c r="E1477" s="29" t="s">
        <v>2619</v>
      </c>
      <c r="F1477" s="29">
        <v>4</v>
      </c>
      <c r="G1477" s="30" t="s">
        <v>684</v>
      </c>
      <c r="H1477" s="29" t="s">
        <v>2623</v>
      </c>
      <c r="I1477" s="23">
        <v>210206</v>
      </c>
      <c r="J1477" s="23">
        <v>2552193</v>
      </c>
      <c r="K1477" s="29">
        <v>120.611611</v>
      </c>
      <c r="L1477" s="29">
        <v>23.070954</v>
      </c>
      <c r="N1477" t="str">
        <f>ROUND(表格3[[#This Row],[TWD97_X
]],0)&amp;ROUND(表格3[[#This Row],[TWD97_Y
]],0)</f>
        <v>2102062552193</v>
      </c>
    </row>
    <row r="1478" spans="1:14" ht="16.2" customHeight="1">
      <c r="A1478" s="29" t="s">
        <v>2090</v>
      </c>
      <c r="B1478" s="49"/>
      <c r="C1478" s="29" t="s">
        <v>610</v>
      </c>
      <c r="D1478" s="29" t="s">
        <v>643</v>
      </c>
      <c r="E1478" s="29" t="s">
        <v>2619</v>
      </c>
      <c r="F1478" s="29">
        <v>5</v>
      </c>
      <c r="G1478" s="30" t="s">
        <v>684</v>
      </c>
      <c r="H1478" s="29" t="s">
        <v>2624</v>
      </c>
      <c r="I1478" s="23">
        <v>210057</v>
      </c>
      <c r="J1478" s="23">
        <v>2552036</v>
      </c>
      <c r="K1478" s="29">
        <v>120.61016100000001</v>
      </c>
      <c r="L1478" s="29">
        <v>23.069533</v>
      </c>
      <c r="N1478" t="str">
        <f>ROUND(表格3[[#This Row],[TWD97_X
]],0)&amp;ROUND(表格3[[#This Row],[TWD97_Y
]],0)</f>
        <v>2100572552036</v>
      </c>
    </row>
    <row r="1479" spans="1:14" ht="16.2" customHeight="1">
      <c r="A1479" s="29" t="s">
        <v>2090</v>
      </c>
      <c r="B1479" s="49"/>
      <c r="C1479" s="29" t="s">
        <v>610</v>
      </c>
      <c r="D1479" s="29" t="s">
        <v>643</v>
      </c>
      <c r="E1479" s="29" t="s">
        <v>2619</v>
      </c>
      <c r="F1479" s="29">
        <v>6</v>
      </c>
      <c r="G1479" s="30" t="s">
        <v>684</v>
      </c>
      <c r="H1479" s="29" t="s">
        <v>2625</v>
      </c>
      <c r="I1479" s="23">
        <v>210023</v>
      </c>
      <c r="J1479" s="23">
        <v>2552570</v>
      </c>
      <c r="K1479" s="29">
        <v>120.609815</v>
      </c>
      <c r="L1479" s="29">
        <v>23.074354</v>
      </c>
      <c r="N1479" t="str">
        <f>ROUND(表格3[[#This Row],[TWD97_X
]],0)&amp;ROUND(表格3[[#This Row],[TWD97_Y
]],0)</f>
        <v>2100232552570</v>
      </c>
    </row>
    <row r="1480" spans="1:14" ht="16.2" customHeight="1">
      <c r="A1480" s="29" t="s">
        <v>2090</v>
      </c>
      <c r="B1480" s="29"/>
      <c r="C1480" s="29" t="s">
        <v>610</v>
      </c>
      <c r="D1480" s="29" t="s">
        <v>643</v>
      </c>
      <c r="E1480" s="29" t="s">
        <v>3958</v>
      </c>
      <c r="F1480" s="29">
        <v>1</v>
      </c>
      <c r="G1480" s="30" t="s">
        <v>679</v>
      </c>
      <c r="H1480" s="29" t="s">
        <v>2626</v>
      </c>
      <c r="I1480" s="23">
        <v>207139</v>
      </c>
      <c r="J1480" s="23">
        <v>2549486</v>
      </c>
      <c r="K1480" s="29">
        <v>120.58175300000001</v>
      </c>
      <c r="L1480" s="29">
        <v>23.046433</v>
      </c>
      <c r="N1480" t="str">
        <f>ROUND(表格3[[#This Row],[TWD97_X
]],0)&amp;ROUND(表格3[[#This Row],[TWD97_Y
]],0)</f>
        <v>2071392549486</v>
      </c>
    </row>
    <row r="1481" spans="1:14" ht="16.2" customHeight="1">
      <c r="A1481" s="29" t="s">
        <v>2090</v>
      </c>
      <c r="B1481" s="29"/>
      <c r="C1481" s="29" t="s">
        <v>610</v>
      </c>
      <c r="D1481" s="29" t="s">
        <v>643</v>
      </c>
      <c r="E1481" s="29" t="s">
        <v>3958</v>
      </c>
      <c r="F1481" s="29">
        <v>2</v>
      </c>
      <c r="G1481" s="30" t="s">
        <v>679</v>
      </c>
      <c r="H1481" s="29" t="s">
        <v>2627</v>
      </c>
      <c r="I1481" s="23">
        <v>206983</v>
      </c>
      <c r="J1481" s="23">
        <v>2549613</v>
      </c>
      <c r="K1481" s="29">
        <v>120.58022800000001</v>
      </c>
      <c r="L1481" s="29">
        <v>23.047574999999998</v>
      </c>
      <c r="N1481" t="str">
        <f>ROUND(表格3[[#This Row],[TWD97_X
]],0)&amp;ROUND(表格3[[#This Row],[TWD97_Y
]],0)</f>
        <v>2069832549613</v>
      </c>
    </row>
    <row r="1482" spans="1:14" ht="16.2" customHeight="1">
      <c r="A1482" s="29" t="s">
        <v>2090</v>
      </c>
      <c r="B1482" s="29"/>
      <c r="C1482" s="29" t="s">
        <v>610</v>
      </c>
      <c r="D1482" s="29" t="s">
        <v>643</v>
      </c>
      <c r="E1482" s="29" t="s">
        <v>3958</v>
      </c>
      <c r="F1482" s="29">
        <v>3</v>
      </c>
      <c r="G1482" s="30" t="s">
        <v>679</v>
      </c>
      <c r="H1482" s="29" t="s">
        <v>2628</v>
      </c>
      <c r="I1482" s="23">
        <v>207148</v>
      </c>
      <c r="J1482" s="23">
        <v>2549753</v>
      </c>
      <c r="K1482" s="29">
        <v>120.581834</v>
      </c>
      <c r="L1482" s="29">
        <v>23.048843999999999</v>
      </c>
      <c r="N1482" t="str">
        <f>ROUND(表格3[[#This Row],[TWD97_X
]],0)&amp;ROUND(表格3[[#This Row],[TWD97_Y
]],0)</f>
        <v>2071482549753</v>
      </c>
    </row>
    <row r="1483" spans="1:14" ht="16.2" customHeight="1">
      <c r="A1483" s="29" t="s">
        <v>2090</v>
      </c>
      <c r="B1483" s="29"/>
      <c r="C1483" s="29" t="s">
        <v>610</v>
      </c>
      <c r="D1483" s="29" t="s">
        <v>643</v>
      </c>
      <c r="E1483" s="29" t="s">
        <v>3958</v>
      </c>
      <c r="F1483" s="29">
        <v>4</v>
      </c>
      <c r="G1483" s="30" t="s">
        <v>679</v>
      </c>
      <c r="H1483" s="29" t="s">
        <v>2629</v>
      </c>
      <c r="I1483" s="23">
        <v>207019</v>
      </c>
      <c r="J1483" s="23">
        <v>2549995</v>
      </c>
      <c r="K1483" s="29">
        <v>120.580568</v>
      </c>
      <c r="L1483" s="29">
        <v>23.051026</v>
      </c>
      <c r="N1483" t="str">
        <f>ROUND(表格3[[#This Row],[TWD97_X
]],0)&amp;ROUND(表格3[[#This Row],[TWD97_Y
]],0)</f>
        <v>2070192549995</v>
      </c>
    </row>
    <row r="1484" spans="1:14" ht="16.2" customHeight="1">
      <c r="A1484" s="29" t="s">
        <v>2090</v>
      </c>
      <c r="B1484" s="29"/>
      <c r="C1484" s="29" t="s">
        <v>610</v>
      </c>
      <c r="D1484" s="29" t="s">
        <v>643</v>
      </c>
      <c r="E1484" s="29" t="s">
        <v>3958</v>
      </c>
      <c r="F1484" s="29">
        <v>5</v>
      </c>
      <c r="G1484" s="30" t="s">
        <v>679</v>
      </c>
      <c r="H1484" s="29" t="s">
        <v>2630</v>
      </c>
      <c r="I1484" s="23">
        <v>207228</v>
      </c>
      <c r="J1484" s="23">
        <v>2549961</v>
      </c>
      <c r="K1484" s="29">
        <v>120.58260900000001</v>
      </c>
      <c r="L1484" s="29">
        <v>23.050723999999999</v>
      </c>
      <c r="N1484" t="str">
        <f>ROUND(表格3[[#This Row],[TWD97_X
]],0)&amp;ROUND(表格3[[#This Row],[TWD97_Y
]],0)</f>
        <v>2072282549961</v>
      </c>
    </row>
    <row r="1485" spans="1:14" ht="16.2" customHeight="1">
      <c r="A1485" s="29" t="s">
        <v>2090</v>
      </c>
      <c r="B1485" s="29"/>
      <c r="C1485" s="29" t="s">
        <v>610</v>
      </c>
      <c r="D1485" s="29" t="s">
        <v>643</v>
      </c>
      <c r="E1485" s="29" t="s">
        <v>3958</v>
      </c>
      <c r="F1485" s="29">
        <v>6</v>
      </c>
      <c r="G1485" s="30" t="s">
        <v>679</v>
      </c>
      <c r="H1485" s="29" t="s">
        <v>2631</v>
      </c>
      <c r="I1485" s="23">
        <v>207393</v>
      </c>
      <c r="J1485" s="23">
        <v>2550083</v>
      </c>
      <c r="K1485" s="29">
        <v>120.584215</v>
      </c>
      <c r="L1485" s="29">
        <v>23.051829999999999</v>
      </c>
      <c r="N1485" t="str">
        <f>ROUND(表格3[[#This Row],[TWD97_X
]],0)&amp;ROUND(表格3[[#This Row],[TWD97_Y
]],0)</f>
        <v>2073932550083</v>
      </c>
    </row>
    <row r="1486" spans="1:14" ht="16.2" customHeight="1">
      <c r="A1486" s="29" t="s">
        <v>2090</v>
      </c>
      <c r="B1486" s="42"/>
      <c r="C1486" s="17" t="s">
        <v>610</v>
      </c>
      <c r="D1486" s="17" t="s">
        <v>643</v>
      </c>
      <c r="E1486" s="29" t="s">
        <v>3959</v>
      </c>
      <c r="F1486" s="17">
        <v>1</v>
      </c>
      <c r="G1486" s="21" t="s">
        <v>672</v>
      </c>
      <c r="H1486" s="17" t="s">
        <v>2632</v>
      </c>
      <c r="I1486" s="23">
        <v>209114</v>
      </c>
      <c r="J1486" s="23">
        <v>2538964</v>
      </c>
      <c r="K1486" s="17">
        <v>120.601305</v>
      </c>
      <c r="L1486" s="17">
        <v>22.951463</v>
      </c>
      <c r="N1486" t="str">
        <f>ROUND(表格3[[#This Row],[TWD97_X
]],0)&amp;ROUND(表格3[[#This Row],[TWD97_Y
]],0)</f>
        <v>2091142538964</v>
      </c>
    </row>
    <row r="1487" spans="1:14" ht="16.2" customHeight="1">
      <c r="A1487" s="29" t="s">
        <v>2090</v>
      </c>
      <c r="B1487" s="42"/>
      <c r="C1487" s="17" t="s">
        <v>610</v>
      </c>
      <c r="D1487" s="17" t="s">
        <v>643</v>
      </c>
      <c r="E1487" s="29" t="s">
        <v>3959</v>
      </c>
      <c r="F1487" s="17">
        <v>2</v>
      </c>
      <c r="G1487" s="21" t="s">
        <v>672</v>
      </c>
      <c r="H1487" s="17" t="s">
        <v>2633</v>
      </c>
      <c r="I1487" s="23">
        <v>208990</v>
      </c>
      <c r="J1487" s="23">
        <v>2539299</v>
      </c>
      <c r="K1487" s="17">
        <v>120.600087</v>
      </c>
      <c r="L1487" s="17">
        <v>22.954484999999998</v>
      </c>
      <c r="N1487" t="str">
        <f>ROUND(表格3[[#This Row],[TWD97_X
]],0)&amp;ROUND(表格3[[#This Row],[TWD97_Y
]],0)</f>
        <v>2089902539299</v>
      </c>
    </row>
    <row r="1488" spans="1:14" ht="16.2" customHeight="1">
      <c r="A1488" s="29" t="s">
        <v>2090</v>
      </c>
      <c r="B1488" s="29"/>
      <c r="C1488" s="29" t="s">
        <v>610</v>
      </c>
      <c r="D1488" s="29" t="s">
        <v>643</v>
      </c>
      <c r="E1488" s="29" t="s">
        <v>3959</v>
      </c>
      <c r="F1488" s="29">
        <v>3</v>
      </c>
      <c r="G1488" s="30" t="s">
        <v>672</v>
      </c>
      <c r="H1488" s="29" t="s">
        <v>2634</v>
      </c>
      <c r="I1488" s="23">
        <v>209201</v>
      </c>
      <c r="J1488" s="23">
        <v>2538709</v>
      </c>
      <c r="K1488" s="29">
        <v>120.60216</v>
      </c>
      <c r="L1488" s="29">
        <v>22.949162999999999</v>
      </c>
      <c r="N1488" t="str">
        <f>ROUND(表格3[[#This Row],[TWD97_X
]],0)&amp;ROUND(表格3[[#This Row],[TWD97_Y
]],0)</f>
        <v>2092012538709</v>
      </c>
    </row>
    <row r="1489" spans="1:14" ht="16.2" customHeight="1">
      <c r="A1489" s="29" t="s">
        <v>2090</v>
      </c>
      <c r="B1489" s="29"/>
      <c r="C1489" s="29" t="s">
        <v>610</v>
      </c>
      <c r="D1489" s="29" t="s">
        <v>643</v>
      </c>
      <c r="E1489" s="29" t="s">
        <v>3959</v>
      </c>
      <c r="F1489" s="29">
        <v>4</v>
      </c>
      <c r="G1489" s="30" t="s">
        <v>672</v>
      </c>
      <c r="H1489" s="29" t="s">
        <v>2635</v>
      </c>
      <c r="I1489" s="23">
        <v>209158</v>
      </c>
      <c r="J1489" s="23">
        <v>2539162</v>
      </c>
      <c r="K1489" s="29">
        <v>120.60172799999999</v>
      </c>
      <c r="L1489" s="29">
        <v>22.953251999999999</v>
      </c>
      <c r="N1489" t="str">
        <f>ROUND(表格3[[#This Row],[TWD97_X
]],0)&amp;ROUND(表格3[[#This Row],[TWD97_Y
]],0)</f>
        <v>2091582539162</v>
      </c>
    </row>
    <row r="1490" spans="1:14" ht="16.2" customHeight="1">
      <c r="A1490" s="29" t="s">
        <v>2090</v>
      </c>
      <c r="B1490" s="29"/>
      <c r="C1490" s="29" t="s">
        <v>610</v>
      </c>
      <c r="D1490" s="29" t="s">
        <v>643</v>
      </c>
      <c r="E1490" s="29" t="s">
        <v>3959</v>
      </c>
      <c r="F1490" s="29">
        <v>5</v>
      </c>
      <c r="G1490" s="30" t="s">
        <v>672</v>
      </c>
      <c r="H1490" s="29" t="s">
        <v>2636</v>
      </c>
      <c r="I1490" s="23">
        <v>209390</v>
      </c>
      <c r="J1490" s="23">
        <v>2539381</v>
      </c>
      <c r="K1490" s="29">
        <v>120.60398499999999</v>
      </c>
      <c r="L1490" s="29">
        <v>22.955235999999999</v>
      </c>
      <c r="N1490" t="str">
        <f>ROUND(表格3[[#This Row],[TWD97_X
]],0)&amp;ROUND(表格3[[#This Row],[TWD97_Y
]],0)</f>
        <v>2093902539381</v>
      </c>
    </row>
    <row r="1491" spans="1:14" ht="16.2" customHeight="1">
      <c r="A1491" s="29" t="s">
        <v>2090</v>
      </c>
      <c r="B1491" s="29"/>
      <c r="C1491" s="29" t="s">
        <v>610</v>
      </c>
      <c r="D1491" s="29" t="s">
        <v>643</v>
      </c>
      <c r="E1491" s="29" t="s">
        <v>3959</v>
      </c>
      <c r="F1491" s="29">
        <v>6</v>
      </c>
      <c r="G1491" s="30" t="s">
        <v>672</v>
      </c>
      <c r="H1491" s="29" t="s">
        <v>2637</v>
      </c>
      <c r="I1491" s="23">
        <v>208806</v>
      </c>
      <c r="J1491" s="23">
        <v>2539162</v>
      </c>
      <c r="K1491" s="29">
        <v>120.598296</v>
      </c>
      <c r="L1491" s="29">
        <v>22.953244000000002</v>
      </c>
      <c r="N1491" t="str">
        <f>ROUND(表格3[[#This Row],[TWD97_X
]],0)&amp;ROUND(表格3[[#This Row],[TWD97_Y
]],0)</f>
        <v>2088062539162</v>
      </c>
    </row>
    <row r="1492" spans="1:14" ht="16.2" customHeight="1">
      <c r="A1492" s="29" t="s">
        <v>2090</v>
      </c>
      <c r="B1492" s="49"/>
      <c r="C1492" s="29" t="s">
        <v>610</v>
      </c>
      <c r="D1492" s="29" t="s">
        <v>643</v>
      </c>
      <c r="E1492" s="29" t="s">
        <v>3960</v>
      </c>
      <c r="F1492" s="29">
        <v>1</v>
      </c>
      <c r="G1492" s="30" t="s">
        <v>664</v>
      </c>
      <c r="H1492" s="29" t="s">
        <v>2638</v>
      </c>
      <c r="I1492" s="23">
        <v>189516</v>
      </c>
      <c r="J1492" s="23">
        <v>2531682</v>
      </c>
      <c r="K1492" s="29">
        <v>120.38124999999999</v>
      </c>
      <c r="L1492" s="29">
        <v>22.884998</v>
      </c>
      <c r="N1492" t="str">
        <f>ROUND(表格3[[#This Row],[TWD97_X
]],0)&amp;ROUND(表格3[[#This Row],[TWD97_Y
]],0)</f>
        <v>1895162531682</v>
      </c>
    </row>
    <row r="1493" spans="1:14" ht="16.2" customHeight="1">
      <c r="A1493" s="29" t="s">
        <v>2090</v>
      </c>
      <c r="B1493" s="49"/>
      <c r="C1493" s="29" t="s">
        <v>610</v>
      </c>
      <c r="D1493" s="29" t="s">
        <v>643</v>
      </c>
      <c r="E1493" s="29" t="s">
        <v>3960</v>
      </c>
      <c r="F1493" s="29">
        <v>2</v>
      </c>
      <c r="G1493" s="30" t="s">
        <v>664</v>
      </c>
      <c r="H1493" s="29" t="s">
        <v>2639</v>
      </c>
      <c r="I1493" s="23">
        <v>189745</v>
      </c>
      <c r="J1493" s="23">
        <v>2531608</v>
      </c>
      <c r="K1493" s="29">
        <v>120.412723</v>
      </c>
      <c r="L1493" s="29">
        <v>22.884449</v>
      </c>
      <c r="N1493" t="str">
        <f>ROUND(表格3[[#This Row],[TWD97_X
]],0)&amp;ROUND(表格3[[#This Row],[TWD97_Y
]],0)</f>
        <v>1897452531608</v>
      </c>
    </row>
    <row r="1494" spans="1:14" ht="16.2" customHeight="1">
      <c r="A1494" s="29" t="s">
        <v>2090</v>
      </c>
      <c r="B1494" s="49"/>
      <c r="C1494" s="29" t="s">
        <v>610</v>
      </c>
      <c r="D1494" s="29" t="s">
        <v>643</v>
      </c>
      <c r="E1494" s="29" t="s">
        <v>3960</v>
      </c>
      <c r="F1494" s="29">
        <v>3</v>
      </c>
      <c r="G1494" s="30" t="s">
        <v>664</v>
      </c>
      <c r="H1494" s="29" t="s">
        <v>2640</v>
      </c>
      <c r="I1494" s="23">
        <v>189502</v>
      </c>
      <c r="J1494" s="23">
        <v>2531480</v>
      </c>
      <c r="K1494" s="29">
        <v>120.410359</v>
      </c>
      <c r="L1494" s="29">
        <v>22.883284</v>
      </c>
      <c r="N1494" t="str">
        <f>ROUND(表格3[[#This Row],[TWD97_X
]],0)&amp;ROUND(表格3[[#This Row],[TWD97_Y
]],0)</f>
        <v>1895022531480</v>
      </c>
    </row>
    <row r="1495" spans="1:14" ht="16.2" customHeight="1">
      <c r="A1495" s="29" t="s">
        <v>2090</v>
      </c>
      <c r="B1495" s="49"/>
      <c r="C1495" s="29" t="s">
        <v>610</v>
      </c>
      <c r="D1495" s="29" t="s">
        <v>643</v>
      </c>
      <c r="E1495" s="29" t="s">
        <v>3960</v>
      </c>
      <c r="F1495" s="29">
        <v>4</v>
      </c>
      <c r="G1495" s="30" t="s">
        <v>664</v>
      </c>
      <c r="H1495" s="29" t="s">
        <v>2623</v>
      </c>
      <c r="I1495" s="23">
        <v>189602</v>
      </c>
      <c r="J1495" s="23">
        <v>2531924</v>
      </c>
      <c r="K1495" s="29">
        <v>120.411317</v>
      </c>
      <c r="L1495" s="29">
        <v>22.887297</v>
      </c>
      <c r="N1495" t="str">
        <f>ROUND(表格3[[#This Row],[TWD97_X
]],0)&amp;ROUND(表格3[[#This Row],[TWD97_Y
]],0)</f>
        <v>1896022531924</v>
      </c>
    </row>
    <row r="1496" spans="1:14" ht="16.2" customHeight="1">
      <c r="A1496" s="29" t="s">
        <v>2090</v>
      </c>
      <c r="B1496" s="49"/>
      <c r="C1496" s="29" t="s">
        <v>610</v>
      </c>
      <c r="D1496" s="29" t="s">
        <v>643</v>
      </c>
      <c r="E1496" s="29" t="s">
        <v>3960</v>
      </c>
      <c r="F1496" s="29">
        <v>5</v>
      </c>
      <c r="G1496" s="30" t="s">
        <v>664</v>
      </c>
      <c r="H1496" s="29" t="s">
        <v>2641</v>
      </c>
      <c r="I1496" s="23">
        <v>189514</v>
      </c>
      <c r="J1496" s="23">
        <v>2532154</v>
      </c>
      <c r="K1496" s="29">
        <v>120.41045</v>
      </c>
      <c r="L1496" s="29">
        <v>22.889371000000001</v>
      </c>
      <c r="N1496" t="str">
        <f>ROUND(表格3[[#This Row],[TWD97_X
]],0)&amp;ROUND(表格3[[#This Row],[TWD97_Y
]],0)</f>
        <v>1895142532154</v>
      </c>
    </row>
    <row r="1497" spans="1:14" ht="16.2" customHeight="1">
      <c r="A1497" s="29" t="s">
        <v>2090</v>
      </c>
      <c r="B1497" s="49"/>
      <c r="C1497" s="29" t="s">
        <v>610</v>
      </c>
      <c r="D1497" s="29" t="s">
        <v>643</v>
      </c>
      <c r="E1497" s="29" t="s">
        <v>3960</v>
      </c>
      <c r="F1497" s="29">
        <v>6</v>
      </c>
      <c r="G1497" s="30" t="s">
        <v>664</v>
      </c>
      <c r="H1497" s="29" t="s">
        <v>2642</v>
      </c>
      <c r="I1497" s="23">
        <v>189657</v>
      </c>
      <c r="J1497" s="23">
        <v>2532323</v>
      </c>
      <c r="K1497" s="29">
        <v>120.41183700000001</v>
      </c>
      <c r="L1497" s="29">
        <v>22.890903000000002</v>
      </c>
      <c r="N1497" t="str">
        <f>ROUND(表格3[[#This Row],[TWD97_X
]],0)&amp;ROUND(表格3[[#This Row],[TWD97_Y
]],0)</f>
        <v>1896572532323</v>
      </c>
    </row>
    <row r="1498" spans="1:14" ht="16.2" customHeight="1">
      <c r="A1498" s="29" t="s">
        <v>2090</v>
      </c>
      <c r="B1498" s="49"/>
      <c r="C1498" s="29" t="s">
        <v>610</v>
      </c>
      <c r="D1498" s="29" t="s">
        <v>643</v>
      </c>
      <c r="E1498" s="29" t="s">
        <v>3961</v>
      </c>
      <c r="F1498" s="29">
        <v>1</v>
      </c>
      <c r="G1498" s="30" t="s">
        <v>676</v>
      </c>
      <c r="H1498" s="29" t="s">
        <v>2643</v>
      </c>
      <c r="I1498" s="23">
        <v>197806</v>
      </c>
      <c r="J1498" s="23">
        <v>2531465</v>
      </c>
      <c r="K1498" s="29">
        <v>120.491292</v>
      </c>
      <c r="L1498" s="29">
        <v>22.883427999999999</v>
      </c>
      <c r="N1498" t="str">
        <f>ROUND(表格3[[#This Row],[TWD97_X
]],0)&amp;ROUND(表格3[[#This Row],[TWD97_Y
]],0)</f>
        <v>1978062531465</v>
      </c>
    </row>
    <row r="1499" spans="1:14" ht="16.2" customHeight="1">
      <c r="A1499" s="29" t="s">
        <v>2090</v>
      </c>
      <c r="B1499" s="49"/>
      <c r="C1499" s="29" t="s">
        <v>610</v>
      </c>
      <c r="D1499" s="29" t="s">
        <v>643</v>
      </c>
      <c r="E1499" s="29" t="s">
        <v>3961</v>
      </c>
      <c r="F1499" s="29">
        <v>2</v>
      </c>
      <c r="G1499" s="30" t="s">
        <v>676</v>
      </c>
      <c r="H1499" s="29" t="s">
        <v>2644</v>
      </c>
      <c r="I1499" s="23">
        <v>197879</v>
      </c>
      <c r="J1499" s="23">
        <v>2532187</v>
      </c>
      <c r="K1499" s="29">
        <v>120.491979</v>
      </c>
      <c r="L1499" s="29">
        <v>22.889951</v>
      </c>
      <c r="N1499" t="str">
        <f>ROUND(表格3[[#This Row],[TWD97_X
]],0)&amp;ROUND(表格3[[#This Row],[TWD97_Y
]],0)</f>
        <v>1978792532187</v>
      </c>
    </row>
    <row r="1500" spans="1:14" ht="16.2" customHeight="1">
      <c r="A1500" s="29" t="s">
        <v>2090</v>
      </c>
      <c r="B1500" s="49"/>
      <c r="C1500" s="29" t="s">
        <v>610</v>
      </c>
      <c r="D1500" s="29" t="s">
        <v>643</v>
      </c>
      <c r="E1500" s="29" t="s">
        <v>3961</v>
      </c>
      <c r="F1500" s="29">
        <v>3</v>
      </c>
      <c r="G1500" s="30" t="s">
        <v>676</v>
      </c>
      <c r="H1500" s="29" t="s">
        <v>2645</v>
      </c>
      <c r="I1500" s="23">
        <v>197936</v>
      </c>
      <c r="J1500" s="23">
        <v>2533178</v>
      </c>
      <c r="K1500" s="29">
        <v>120.492501</v>
      </c>
      <c r="L1500" s="29">
        <v>22.898902</v>
      </c>
      <c r="N1500" t="str">
        <f>ROUND(表格3[[#This Row],[TWD97_X
]],0)&amp;ROUND(表格3[[#This Row],[TWD97_Y
]],0)</f>
        <v>1979362533178</v>
      </c>
    </row>
    <row r="1501" spans="1:14" ht="16.2" customHeight="1">
      <c r="A1501" s="29" t="s">
        <v>2090</v>
      </c>
      <c r="B1501" s="49"/>
      <c r="C1501" s="29" t="s">
        <v>610</v>
      </c>
      <c r="D1501" s="29" t="s">
        <v>643</v>
      </c>
      <c r="E1501" s="29" t="s">
        <v>3961</v>
      </c>
      <c r="F1501" s="29">
        <v>4</v>
      </c>
      <c r="G1501" s="30" t="s">
        <v>676</v>
      </c>
      <c r="H1501" s="29" t="s">
        <v>2646</v>
      </c>
      <c r="I1501" s="23">
        <v>197990</v>
      </c>
      <c r="J1501" s="23">
        <v>2533409</v>
      </c>
      <c r="K1501" s="29">
        <v>120.49302</v>
      </c>
      <c r="L1501" s="29">
        <v>22.900988999999999</v>
      </c>
      <c r="N1501" t="str">
        <f>ROUND(表格3[[#This Row],[TWD97_X
]],0)&amp;ROUND(表格3[[#This Row],[TWD97_Y
]],0)</f>
        <v>1979902533409</v>
      </c>
    </row>
    <row r="1502" spans="1:14" ht="16.2" customHeight="1">
      <c r="A1502" s="29" t="s">
        <v>2090</v>
      </c>
      <c r="B1502" s="49"/>
      <c r="C1502" s="29" t="s">
        <v>610</v>
      </c>
      <c r="D1502" s="29" t="s">
        <v>643</v>
      </c>
      <c r="E1502" s="29" t="s">
        <v>3961</v>
      </c>
      <c r="F1502" s="29">
        <v>5</v>
      </c>
      <c r="G1502" s="30" t="s">
        <v>676</v>
      </c>
      <c r="H1502" s="29" t="s">
        <v>2647</v>
      </c>
      <c r="I1502" s="23">
        <v>198195</v>
      </c>
      <c r="J1502" s="23">
        <v>2533407</v>
      </c>
      <c r="K1502" s="29">
        <v>120.495018</v>
      </c>
      <c r="L1502" s="29">
        <v>22.900977999999999</v>
      </c>
      <c r="N1502" t="str">
        <f>ROUND(表格3[[#This Row],[TWD97_X
]],0)&amp;ROUND(表格3[[#This Row],[TWD97_Y
]],0)</f>
        <v>1981952533407</v>
      </c>
    </row>
    <row r="1503" spans="1:14" ht="16.2" customHeight="1">
      <c r="A1503" s="29" t="s">
        <v>2090</v>
      </c>
      <c r="B1503" s="49"/>
      <c r="C1503" s="29" t="s">
        <v>610</v>
      </c>
      <c r="D1503" s="29" t="s">
        <v>643</v>
      </c>
      <c r="E1503" s="29" t="s">
        <v>3961</v>
      </c>
      <c r="F1503" s="29">
        <v>6</v>
      </c>
      <c r="G1503" s="30" t="s">
        <v>676</v>
      </c>
      <c r="H1503" s="29" t="s">
        <v>2648</v>
      </c>
      <c r="I1503" s="23">
        <v>198394</v>
      </c>
      <c r="J1503" s="23">
        <v>2533531</v>
      </c>
      <c r="K1503" s="29">
        <v>120.496954</v>
      </c>
      <c r="L1503" s="29">
        <v>22.902104000000001</v>
      </c>
      <c r="N1503" t="str">
        <f>ROUND(表格3[[#This Row],[TWD97_X
]],0)&amp;ROUND(表格3[[#This Row],[TWD97_Y
]],0)</f>
        <v>1983942533531</v>
      </c>
    </row>
    <row r="1504" spans="1:14" ht="16.2" customHeight="1">
      <c r="A1504" s="29" t="s">
        <v>2090</v>
      </c>
      <c r="B1504" s="49"/>
      <c r="C1504" s="29" t="s">
        <v>610</v>
      </c>
      <c r="D1504" s="29" t="s">
        <v>643</v>
      </c>
      <c r="E1504" s="29" t="s">
        <v>3962</v>
      </c>
      <c r="F1504" s="29">
        <v>1</v>
      </c>
      <c r="G1504" s="30" t="s">
        <v>686</v>
      </c>
      <c r="H1504" s="29" t="s">
        <v>2649</v>
      </c>
      <c r="I1504" s="23">
        <v>206663</v>
      </c>
      <c r="J1504" s="23">
        <v>2552702</v>
      </c>
      <c r="K1504" s="29">
        <v>120.577018</v>
      </c>
      <c r="L1504" s="29">
        <v>23.075462000000002</v>
      </c>
      <c r="N1504" t="str">
        <f>ROUND(表格3[[#This Row],[TWD97_X
]],0)&amp;ROUND(表格3[[#This Row],[TWD97_Y
]],0)</f>
        <v>2066632552702</v>
      </c>
    </row>
    <row r="1505" spans="1:14" ht="16.2" customHeight="1">
      <c r="A1505" s="29" t="s">
        <v>2090</v>
      </c>
      <c r="B1505" s="49"/>
      <c r="C1505" s="29" t="s">
        <v>610</v>
      </c>
      <c r="D1505" s="29" t="s">
        <v>643</v>
      </c>
      <c r="E1505" s="29" t="s">
        <v>3962</v>
      </c>
      <c r="F1505" s="29">
        <v>2</v>
      </c>
      <c r="G1505" s="30" t="s">
        <v>686</v>
      </c>
      <c r="H1505" s="29" t="s">
        <v>2621</v>
      </c>
      <c r="I1505" s="23">
        <v>206557</v>
      </c>
      <c r="J1505" s="23">
        <v>2552961</v>
      </c>
      <c r="K1505" s="29">
        <v>120.575976</v>
      </c>
      <c r="L1505" s="29">
        <v>23.077798000000001</v>
      </c>
      <c r="N1505" t="str">
        <f>ROUND(表格3[[#This Row],[TWD97_X
]],0)&amp;ROUND(表格3[[#This Row],[TWD97_Y
]],0)</f>
        <v>2065572552961</v>
      </c>
    </row>
    <row r="1506" spans="1:14" ht="16.2" customHeight="1">
      <c r="A1506" s="29" t="s">
        <v>2090</v>
      </c>
      <c r="B1506" s="49"/>
      <c r="C1506" s="29" t="s">
        <v>610</v>
      </c>
      <c r="D1506" s="29" t="s">
        <v>643</v>
      </c>
      <c r="E1506" s="29" t="s">
        <v>3962</v>
      </c>
      <c r="F1506" s="29">
        <v>3</v>
      </c>
      <c r="G1506" s="30" t="s">
        <v>686</v>
      </c>
      <c r="H1506" s="29" t="s">
        <v>2650</v>
      </c>
      <c r="I1506" s="23">
        <v>206660</v>
      </c>
      <c r="J1506" s="23">
        <v>2553263</v>
      </c>
      <c r="K1506" s="29">
        <v>120.576973</v>
      </c>
      <c r="L1506" s="29">
        <v>23.080528000000001</v>
      </c>
      <c r="N1506" t="str">
        <f>ROUND(表格3[[#This Row],[TWD97_X
]],0)&amp;ROUND(表格3[[#This Row],[TWD97_Y
]],0)</f>
        <v>2066602553263</v>
      </c>
    </row>
    <row r="1507" spans="1:14" ht="16.2" customHeight="1">
      <c r="A1507" s="29" t="s">
        <v>2090</v>
      </c>
      <c r="B1507" s="49"/>
      <c r="C1507" s="29" t="s">
        <v>610</v>
      </c>
      <c r="D1507" s="29" t="s">
        <v>643</v>
      </c>
      <c r="E1507" s="29" t="s">
        <v>3962</v>
      </c>
      <c r="F1507" s="29">
        <v>4</v>
      </c>
      <c r="G1507" s="30" t="s">
        <v>686</v>
      </c>
      <c r="H1507" s="29" t="s">
        <v>2651</v>
      </c>
      <c r="I1507" s="23">
        <v>206424</v>
      </c>
      <c r="J1507" s="23">
        <v>2554094</v>
      </c>
      <c r="K1507" s="29">
        <v>120.574646</v>
      </c>
      <c r="L1507" s="29">
        <v>23.088025999999999</v>
      </c>
      <c r="N1507" t="str">
        <f>ROUND(表格3[[#This Row],[TWD97_X
]],0)&amp;ROUND(表格3[[#This Row],[TWD97_Y
]],0)</f>
        <v>2064242554094</v>
      </c>
    </row>
    <row r="1508" spans="1:14" ht="16.2" customHeight="1">
      <c r="A1508" s="29" t="s">
        <v>2090</v>
      </c>
      <c r="B1508" s="49"/>
      <c r="C1508" s="29" t="s">
        <v>610</v>
      </c>
      <c r="D1508" s="29" t="s">
        <v>643</v>
      </c>
      <c r="E1508" s="29" t="s">
        <v>3962</v>
      </c>
      <c r="F1508" s="29">
        <v>5</v>
      </c>
      <c r="G1508" s="30" t="s">
        <v>686</v>
      </c>
      <c r="H1508" s="29" t="s">
        <v>2652</v>
      </c>
      <c r="I1508" s="23">
        <v>206354</v>
      </c>
      <c r="J1508" s="23">
        <v>2553336</v>
      </c>
      <c r="K1508" s="29">
        <v>120.573984</v>
      </c>
      <c r="L1508" s="29">
        <v>23.081178999999999</v>
      </c>
      <c r="N1508" t="str">
        <f>ROUND(表格3[[#This Row],[TWD97_X
]],0)&amp;ROUND(表格3[[#This Row],[TWD97_Y
]],0)</f>
        <v>2063542553336</v>
      </c>
    </row>
    <row r="1509" spans="1:14" ht="16.2" customHeight="1">
      <c r="A1509" s="29" t="s">
        <v>2090</v>
      </c>
      <c r="B1509" s="49"/>
      <c r="C1509" s="29" t="s">
        <v>610</v>
      </c>
      <c r="D1509" s="29" t="s">
        <v>643</v>
      </c>
      <c r="E1509" s="29" t="s">
        <v>3962</v>
      </c>
      <c r="F1509" s="29">
        <v>6</v>
      </c>
      <c r="G1509" s="30" t="s">
        <v>686</v>
      </c>
      <c r="H1509" s="29" t="s">
        <v>2653</v>
      </c>
      <c r="I1509" s="23">
        <v>205804</v>
      </c>
      <c r="J1509" s="23">
        <v>2553172</v>
      </c>
      <c r="K1509" s="29">
        <v>120.56862</v>
      </c>
      <c r="L1509" s="29">
        <v>23.079684</v>
      </c>
      <c r="N1509" t="str">
        <f>ROUND(表格3[[#This Row],[TWD97_X
]],0)&amp;ROUND(表格3[[#This Row],[TWD97_Y
]],0)</f>
        <v>2058042553172</v>
      </c>
    </row>
    <row r="1510" spans="1:14" ht="16.2" customHeight="1">
      <c r="A1510" s="29" t="s">
        <v>2090</v>
      </c>
      <c r="B1510" s="49"/>
      <c r="C1510" s="29" t="s">
        <v>610</v>
      </c>
      <c r="D1510" s="29" t="s">
        <v>643</v>
      </c>
      <c r="E1510" s="29" t="s">
        <v>3963</v>
      </c>
      <c r="F1510" s="29">
        <v>1</v>
      </c>
      <c r="G1510" s="30" t="s">
        <v>656</v>
      </c>
      <c r="H1510" s="29" t="s">
        <v>2654</v>
      </c>
      <c r="I1510" s="23">
        <v>207514</v>
      </c>
      <c r="J1510" s="23">
        <v>2537421</v>
      </c>
      <c r="K1510" s="29">
        <v>120.585745</v>
      </c>
      <c r="L1510" s="29">
        <v>22.937488999999999</v>
      </c>
      <c r="N1510" t="str">
        <f>ROUND(表格3[[#This Row],[TWD97_X
]],0)&amp;ROUND(表格3[[#This Row],[TWD97_Y
]],0)</f>
        <v>2075142537421</v>
      </c>
    </row>
    <row r="1511" spans="1:14" ht="16.2" customHeight="1">
      <c r="A1511" s="29" t="s">
        <v>2090</v>
      </c>
      <c r="B1511" s="49"/>
      <c r="C1511" s="29" t="s">
        <v>610</v>
      </c>
      <c r="D1511" s="29" t="s">
        <v>643</v>
      </c>
      <c r="E1511" s="29" t="s">
        <v>3963</v>
      </c>
      <c r="F1511" s="29">
        <v>2</v>
      </c>
      <c r="G1511" s="30" t="s">
        <v>656</v>
      </c>
      <c r="H1511" s="29" t="s">
        <v>2655</v>
      </c>
      <c r="I1511" s="23">
        <v>207536</v>
      </c>
      <c r="J1511" s="23">
        <v>2537653</v>
      </c>
      <c r="K1511" s="29">
        <v>120.585953</v>
      </c>
      <c r="L1511" s="29">
        <v>22.939585000000001</v>
      </c>
      <c r="N1511" t="str">
        <f>ROUND(表格3[[#This Row],[TWD97_X
]],0)&amp;ROUND(表格3[[#This Row],[TWD97_Y
]],0)</f>
        <v>2075362537653</v>
      </c>
    </row>
    <row r="1512" spans="1:14" ht="16.2" customHeight="1">
      <c r="A1512" s="29" t="s">
        <v>2090</v>
      </c>
      <c r="B1512" s="49"/>
      <c r="C1512" s="29" t="s">
        <v>610</v>
      </c>
      <c r="D1512" s="29" t="s">
        <v>643</v>
      </c>
      <c r="E1512" s="29" t="s">
        <v>3963</v>
      </c>
      <c r="F1512" s="29">
        <v>3</v>
      </c>
      <c r="G1512" s="30" t="s">
        <v>656</v>
      </c>
      <c r="H1512" s="29" t="s">
        <v>2656</v>
      </c>
      <c r="I1512" s="23">
        <v>207545</v>
      </c>
      <c r="J1512" s="23">
        <v>2537932</v>
      </c>
      <c r="K1512" s="29">
        <v>120.586033</v>
      </c>
      <c r="L1512" s="29">
        <v>22.942105000000002</v>
      </c>
      <c r="N1512" t="str">
        <f>ROUND(表格3[[#This Row],[TWD97_X
]],0)&amp;ROUND(表格3[[#This Row],[TWD97_Y
]],0)</f>
        <v>2075452537932</v>
      </c>
    </row>
    <row r="1513" spans="1:14" ht="16.2" customHeight="1">
      <c r="A1513" s="29" t="s">
        <v>2090</v>
      </c>
      <c r="B1513" s="49"/>
      <c r="C1513" s="29" t="s">
        <v>610</v>
      </c>
      <c r="D1513" s="29" t="s">
        <v>643</v>
      </c>
      <c r="E1513" s="29" t="s">
        <v>3963</v>
      </c>
      <c r="F1513" s="29">
        <v>4</v>
      </c>
      <c r="G1513" s="30" t="s">
        <v>656</v>
      </c>
      <c r="H1513" s="29" t="s">
        <v>2657</v>
      </c>
      <c r="I1513" s="23">
        <v>207754</v>
      </c>
      <c r="J1513" s="23">
        <v>2538437</v>
      </c>
      <c r="K1513" s="29">
        <v>120.58805700000001</v>
      </c>
      <c r="L1513" s="29">
        <v>22.946670000000001</v>
      </c>
      <c r="N1513" t="str">
        <f>ROUND(表格3[[#This Row],[TWD97_X
]],0)&amp;ROUND(表格3[[#This Row],[TWD97_Y
]],0)</f>
        <v>2077542538437</v>
      </c>
    </row>
    <row r="1514" spans="1:14" ht="16.2" customHeight="1">
      <c r="A1514" s="29" t="s">
        <v>2090</v>
      </c>
      <c r="B1514" s="49"/>
      <c r="C1514" s="29" t="s">
        <v>610</v>
      </c>
      <c r="D1514" s="29" t="s">
        <v>643</v>
      </c>
      <c r="E1514" s="29" t="s">
        <v>3963</v>
      </c>
      <c r="F1514" s="29">
        <v>5</v>
      </c>
      <c r="G1514" s="30" t="s">
        <v>656</v>
      </c>
      <c r="H1514" s="29" t="s">
        <v>2658</v>
      </c>
      <c r="I1514" s="23">
        <v>207694</v>
      </c>
      <c r="J1514" s="23">
        <v>2538612</v>
      </c>
      <c r="K1514" s="29">
        <v>120.587468</v>
      </c>
      <c r="L1514" s="29">
        <v>22.948249000000001</v>
      </c>
      <c r="N1514" t="str">
        <f>ROUND(表格3[[#This Row],[TWD97_X
]],0)&amp;ROUND(表格3[[#This Row],[TWD97_Y
]],0)</f>
        <v>2076942538612</v>
      </c>
    </row>
    <row r="1515" spans="1:14" ht="16.2" customHeight="1">
      <c r="A1515" s="29" t="s">
        <v>2090</v>
      </c>
      <c r="B1515" s="49"/>
      <c r="C1515" s="29" t="s">
        <v>610</v>
      </c>
      <c r="D1515" s="29" t="s">
        <v>643</v>
      </c>
      <c r="E1515" s="29" t="s">
        <v>3963</v>
      </c>
      <c r="F1515" s="29">
        <v>6</v>
      </c>
      <c r="G1515" s="30" t="s">
        <v>656</v>
      </c>
      <c r="H1515" s="29" t="s">
        <v>2659</v>
      </c>
      <c r="I1515" s="23">
        <v>207651</v>
      </c>
      <c r="J1515" s="23">
        <v>2538798</v>
      </c>
      <c r="K1515" s="29">
        <v>120.58704299999999</v>
      </c>
      <c r="L1515" s="29">
        <v>22.949928</v>
      </c>
      <c r="N1515" t="str">
        <f>ROUND(表格3[[#This Row],[TWD97_X
]],0)&amp;ROUND(表格3[[#This Row],[TWD97_Y
]],0)</f>
        <v>2076512538798</v>
      </c>
    </row>
    <row r="1516" spans="1:14" ht="16.2" customHeight="1">
      <c r="A1516" s="29" t="s">
        <v>2090</v>
      </c>
      <c r="B1516" s="49"/>
      <c r="C1516" s="29" t="s">
        <v>610</v>
      </c>
      <c r="D1516" s="29" t="s">
        <v>643</v>
      </c>
      <c r="E1516" s="29" t="s">
        <v>3964</v>
      </c>
      <c r="F1516" s="29">
        <v>1</v>
      </c>
      <c r="G1516" s="30" t="s">
        <v>650</v>
      </c>
      <c r="H1516" s="29" t="s">
        <v>2660</v>
      </c>
      <c r="I1516" s="23">
        <v>188276</v>
      </c>
      <c r="J1516" s="23">
        <v>2522950</v>
      </c>
      <c r="K1516" s="29">
        <v>120.398749</v>
      </c>
      <c r="L1516" s="29">
        <v>22.80621</v>
      </c>
      <c r="N1516" t="str">
        <f>ROUND(表格3[[#This Row],[TWD97_X
]],0)&amp;ROUND(表格3[[#This Row],[TWD97_Y
]],0)</f>
        <v>1882762522950</v>
      </c>
    </row>
    <row r="1517" spans="1:14" ht="16.2" customHeight="1">
      <c r="A1517" s="29" t="s">
        <v>2090</v>
      </c>
      <c r="B1517" s="49"/>
      <c r="C1517" s="29" t="s">
        <v>610</v>
      </c>
      <c r="D1517" s="29" t="s">
        <v>643</v>
      </c>
      <c r="E1517" s="29" t="s">
        <v>3964</v>
      </c>
      <c r="F1517" s="29">
        <v>2</v>
      </c>
      <c r="G1517" s="30" t="s">
        <v>650</v>
      </c>
      <c r="H1517" s="29" t="s">
        <v>2661</v>
      </c>
      <c r="I1517" s="23">
        <v>188090</v>
      </c>
      <c r="J1517" s="23">
        <v>2522769</v>
      </c>
      <c r="K1517" s="29">
        <v>120.396945</v>
      </c>
      <c r="L1517" s="29">
        <v>22.804569000000001</v>
      </c>
      <c r="N1517" t="str">
        <f>ROUND(表格3[[#This Row],[TWD97_X
]],0)&amp;ROUND(表格3[[#This Row],[TWD97_Y
]],0)</f>
        <v>1880902522769</v>
      </c>
    </row>
    <row r="1518" spans="1:14" ht="16.2" customHeight="1">
      <c r="A1518" s="29" t="s">
        <v>2090</v>
      </c>
      <c r="B1518" s="49"/>
      <c r="C1518" s="29" t="s">
        <v>610</v>
      </c>
      <c r="D1518" s="29" t="s">
        <v>643</v>
      </c>
      <c r="E1518" s="29" t="s">
        <v>3964</v>
      </c>
      <c r="F1518" s="29">
        <v>3</v>
      </c>
      <c r="G1518" s="30" t="s">
        <v>650</v>
      </c>
      <c r="H1518" s="29" t="s">
        <v>2662</v>
      </c>
      <c r="I1518" s="23">
        <v>187932</v>
      </c>
      <c r="J1518" s="23">
        <v>2522598</v>
      </c>
      <c r="K1518" s="29">
        <v>120.395413</v>
      </c>
      <c r="L1518" s="29">
        <v>22.803018999999999</v>
      </c>
      <c r="N1518" t="str">
        <f>ROUND(表格3[[#This Row],[TWD97_X
]],0)&amp;ROUND(表格3[[#This Row],[TWD97_Y
]],0)</f>
        <v>1879322522598</v>
      </c>
    </row>
    <row r="1519" spans="1:14" ht="16.2" customHeight="1">
      <c r="A1519" s="29" t="s">
        <v>2090</v>
      </c>
      <c r="B1519" s="49"/>
      <c r="C1519" s="29" t="s">
        <v>610</v>
      </c>
      <c r="D1519" s="29" t="s">
        <v>643</v>
      </c>
      <c r="E1519" s="29" t="s">
        <v>3964</v>
      </c>
      <c r="F1519" s="29">
        <v>4</v>
      </c>
      <c r="G1519" s="30" t="s">
        <v>650</v>
      </c>
      <c r="H1519" s="29" t="s">
        <v>2663</v>
      </c>
      <c r="I1519" s="23">
        <v>187717</v>
      </c>
      <c r="J1519" s="23">
        <v>2522586</v>
      </c>
      <c r="K1519" s="29">
        <v>120.39331900000001</v>
      </c>
      <c r="L1519" s="29">
        <v>22.802902</v>
      </c>
      <c r="N1519" t="str">
        <f>ROUND(表格3[[#This Row],[TWD97_X
]],0)&amp;ROUND(表格3[[#This Row],[TWD97_Y
]],0)</f>
        <v>1877172522586</v>
      </c>
    </row>
    <row r="1520" spans="1:14" ht="16.2" customHeight="1">
      <c r="A1520" s="29" t="s">
        <v>2090</v>
      </c>
      <c r="B1520" s="49"/>
      <c r="C1520" s="29" t="s">
        <v>610</v>
      </c>
      <c r="D1520" s="29" t="s">
        <v>643</v>
      </c>
      <c r="E1520" s="29" t="s">
        <v>3964</v>
      </c>
      <c r="F1520" s="29">
        <v>5</v>
      </c>
      <c r="G1520" s="30" t="s">
        <v>650</v>
      </c>
      <c r="H1520" s="29" t="s">
        <v>2664</v>
      </c>
      <c r="I1520" s="23">
        <v>187463</v>
      </c>
      <c r="J1520" s="23">
        <v>2522457</v>
      </c>
      <c r="K1520" s="29">
        <v>120.39085</v>
      </c>
      <c r="L1520" s="29">
        <v>22.801728000000001</v>
      </c>
      <c r="N1520" t="str">
        <f>ROUND(表格3[[#This Row],[TWD97_X
]],0)&amp;ROUND(表格3[[#This Row],[TWD97_Y
]],0)</f>
        <v>1874632522457</v>
      </c>
    </row>
    <row r="1521" spans="1:14" ht="16.2" customHeight="1">
      <c r="A1521" s="29" t="s">
        <v>2090</v>
      </c>
      <c r="B1521" s="49"/>
      <c r="C1521" s="29" t="s">
        <v>610</v>
      </c>
      <c r="D1521" s="29" t="s">
        <v>643</v>
      </c>
      <c r="E1521" s="29" t="s">
        <v>3964</v>
      </c>
      <c r="F1521" s="29">
        <v>6</v>
      </c>
      <c r="G1521" s="30" t="s">
        <v>650</v>
      </c>
      <c r="H1521" s="29" t="s">
        <v>2665</v>
      </c>
      <c r="I1521" s="23">
        <v>187261</v>
      </c>
      <c r="J1521" s="23">
        <v>2522303</v>
      </c>
      <c r="K1521" s="29">
        <v>120.38888900000001</v>
      </c>
      <c r="L1521" s="29">
        <v>22.800329999999999</v>
      </c>
      <c r="N1521" t="str">
        <f>ROUND(表格3[[#This Row],[TWD97_X
]],0)&amp;ROUND(表格3[[#This Row],[TWD97_Y
]],0)</f>
        <v>1872612522303</v>
      </c>
    </row>
    <row r="1522" spans="1:14" ht="16.2" customHeight="1">
      <c r="A1522" s="29" t="s">
        <v>2090</v>
      </c>
      <c r="B1522" s="49"/>
      <c r="C1522" s="29" t="s">
        <v>610</v>
      </c>
      <c r="D1522" s="29" t="s">
        <v>643</v>
      </c>
      <c r="E1522" s="29" t="s">
        <v>3965</v>
      </c>
      <c r="F1522" s="29">
        <v>1</v>
      </c>
      <c r="G1522" s="30" t="s">
        <v>688</v>
      </c>
      <c r="H1522" s="29" t="s">
        <v>2666</v>
      </c>
      <c r="I1522" s="23">
        <v>203175</v>
      </c>
      <c r="J1522" s="23">
        <v>2535811</v>
      </c>
      <c r="K1522" s="29">
        <v>120.543488</v>
      </c>
      <c r="L1522" s="29">
        <v>22.922834000000002</v>
      </c>
      <c r="N1522" t="str">
        <f>ROUND(表格3[[#This Row],[TWD97_X
]],0)&amp;ROUND(表格3[[#This Row],[TWD97_Y
]],0)</f>
        <v>2031752535811</v>
      </c>
    </row>
    <row r="1523" spans="1:14" ht="16.2" customHeight="1">
      <c r="A1523" s="29" t="s">
        <v>2090</v>
      </c>
      <c r="B1523" s="49"/>
      <c r="C1523" s="29" t="s">
        <v>610</v>
      </c>
      <c r="D1523" s="29" t="s">
        <v>643</v>
      </c>
      <c r="E1523" s="29" t="s">
        <v>3965</v>
      </c>
      <c r="F1523" s="29">
        <v>2</v>
      </c>
      <c r="G1523" s="30" t="s">
        <v>688</v>
      </c>
      <c r="H1523" s="29" t="s">
        <v>2667</v>
      </c>
      <c r="I1523" s="23">
        <v>203128</v>
      </c>
      <c r="J1523" s="23">
        <v>2536007</v>
      </c>
      <c r="K1523" s="29">
        <v>120.543024</v>
      </c>
      <c r="L1523" s="29">
        <v>22.924603000000001</v>
      </c>
      <c r="N1523" t="str">
        <f>ROUND(表格3[[#This Row],[TWD97_X
]],0)&amp;ROUND(表格3[[#This Row],[TWD97_Y
]],0)</f>
        <v>2031282536007</v>
      </c>
    </row>
    <row r="1524" spans="1:14" ht="16.2" customHeight="1">
      <c r="A1524" s="29" t="s">
        <v>2090</v>
      </c>
      <c r="B1524" s="49"/>
      <c r="C1524" s="29" t="s">
        <v>610</v>
      </c>
      <c r="D1524" s="29" t="s">
        <v>643</v>
      </c>
      <c r="E1524" s="29" t="s">
        <v>3965</v>
      </c>
      <c r="F1524" s="29">
        <v>3</v>
      </c>
      <c r="G1524" s="30" t="s">
        <v>688</v>
      </c>
      <c r="H1524" s="29" t="s">
        <v>2622</v>
      </c>
      <c r="I1524" s="23">
        <v>203048</v>
      </c>
      <c r="J1524" s="23">
        <v>2536205</v>
      </c>
      <c r="K1524" s="29">
        <v>120.542238</v>
      </c>
      <c r="L1524" s="29">
        <v>22.926387999999999</v>
      </c>
      <c r="N1524" t="str">
        <f>ROUND(表格3[[#This Row],[TWD97_X
]],0)&amp;ROUND(表格3[[#This Row],[TWD97_Y
]],0)</f>
        <v>2030482536205</v>
      </c>
    </row>
    <row r="1525" spans="1:14" ht="16.2" customHeight="1">
      <c r="A1525" s="29" t="s">
        <v>2090</v>
      </c>
      <c r="B1525" s="49"/>
      <c r="C1525" s="29" t="s">
        <v>610</v>
      </c>
      <c r="D1525" s="29" t="s">
        <v>643</v>
      </c>
      <c r="E1525" s="29" t="s">
        <v>3965</v>
      </c>
      <c r="F1525" s="29">
        <v>4</v>
      </c>
      <c r="G1525" s="30" t="s">
        <v>688</v>
      </c>
      <c r="H1525" s="29" t="s">
        <v>2668</v>
      </c>
      <c r="I1525" s="23">
        <v>202977</v>
      </c>
      <c r="J1525" s="23">
        <v>2536389</v>
      </c>
      <c r="K1525" s="29">
        <v>120.54154</v>
      </c>
      <c r="L1525" s="29">
        <v>22.928048</v>
      </c>
      <c r="N1525" t="str">
        <f>ROUND(表格3[[#This Row],[TWD97_X
]],0)&amp;ROUND(表格3[[#This Row],[TWD97_Y
]],0)</f>
        <v>2029772536389</v>
      </c>
    </row>
    <row r="1526" spans="1:14" ht="16.2" customHeight="1">
      <c r="A1526" s="29" t="s">
        <v>2090</v>
      </c>
      <c r="B1526" s="49"/>
      <c r="C1526" s="29" t="s">
        <v>610</v>
      </c>
      <c r="D1526" s="29" t="s">
        <v>643</v>
      </c>
      <c r="E1526" s="29" t="s">
        <v>3965</v>
      </c>
      <c r="F1526" s="29">
        <v>5</v>
      </c>
      <c r="G1526" s="30" t="s">
        <v>688</v>
      </c>
      <c r="H1526" s="29" t="s">
        <v>2669</v>
      </c>
      <c r="I1526" s="23">
        <v>202877</v>
      </c>
      <c r="J1526" s="23">
        <v>2536584</v>
      </c>
      <c r="K1526" s="29">
        <v>120.540559</v>
      </c>
      <c r="L1526" s="29">
        <v>22.929805999999999</v>
      </c>
      <c r="N1526" t="str">
        <f>ROUND(表格3[[#This Row],[TWD97_X
]],0)&amp;ROUND(表格3[[#This Row],[TWD97_Y
]],0)</f>
        <v>2028772536584</v>
      </c>
    </row>
    <row r="1527" spans="1:14" ht="16.2" customHeight="1">
      <c r="A1527" s="29" t="s">
        <v>2090</v>
      </c>
      <c r="B1527" s="49"/>
      <c r="C1527" s="29" t="s">
        <v>610</v>
      </c>
      <c r="D1527" s="29" t="s">
        <v>643</v>
      </c>
      <c r="E1527" s="29" t="s">
        <v>3965</v>
      </c>
      <c r="F1527" s="29">
        <v>6</v>
      </c>
      <c r="G1527" s="30" t="s">
        <v>688</v>
      </c>
      <c r="H1527" s="92" t="s">
        <v>2670</v>
      </c>
      <c r="I1527" s="23">
        <v>202682</v>
      </c>
      <c r="J1527" s="23">
        <v>2536480</v>
      </c>
      <c r="K1527" s="92">
        <v>120.538661</v>
      </c>
      <c r="L1527" s="92">
        <v>22.928861000000001</v>
      </c>
      <c r="N1527" t="str">
        <f>ROUND(表格3[[#This Row],[TWD97_X
]],0)&amp;ROUND(表格3[[#This Row],[TWD97_Y
]],0)</f>
        <v>2026822536480</v>
      </c>
    </row>
    <row r="1528" spans="1:14" ht="16.2" customHeight="1">
      <c r="A1528" s="29" t="s">
        <v>2090</v>
      </c>
      <c r="B1528" s="49"/>
      <c r="C1528" s="29" t="s">
        <v>610</v>
      </c>
      <c r="D1528" s="29" t="s">
        <v>643</v>
      </c>
      <c r="E1528" s="17" t="s">
        <v>2671</v>
      </c>
      <c r="F1528" s="26">
        <v>1</v>
      </c>
      <c r="G1528" s="21" t="s">
        <v>3966</v>
      </c>
      <c r="H1528" s="91" t="s">
        <v>3967</v>
      </c>
      <c r="I1528" s="23">
        <v>217993</v>
      </c>
      <c r="J1528" s="23">
        <v>2567446</v>
      </c>
      <c r="K1528" s="47">
        <v>120.687292</v>
      </c>
      <c r="L1528" s="27">
        <v>23.208863999999998</v>
      </c>
      <c r="N1528" t="str">
        <f>ROUND(表格3[[#This Row],[TWD97_X
]],0)&amp;ROUND(表格3[[#This Row],[TWD97_Y
]],0)</f>
        <v>2179932567446</v>
      </c>
    </row>
    <row r="1529" spans="1:14" ht="16.2" customHeight="1">
      <c r="A1529" s="29" t="s">
        <v>2090</v>
      </c>
      <c r="B1529" s="49"/>
      <c r="C1529" s="29" t="s">
        <v>610</v>
      </c>
      <c r="D1529" s="29" t="s">
        <v>643</v>
      </c>
      <c r="E1529" s="17" t="s">
        <v>2671</v>
      </c>
      <c r="F1529" s="26">
        <v>2</v>
      </c>
      <c r="G1529" s="21" t="s">
        <v>3966</v>
      </c>
      <c r="H1529" s="91" t="s">
        <v>2672</v>
      </c>
      <c r="I1529" s="23">
        <v>217862</v>
      </c>
      <c r="J1529" s="23">
        <v>2567262</v>
      </c>
      <c r="K1529" s="47">
        <v>120.686016</v>
      </c>
      <c r="L1529" s="27">
        <v>23.2072</v>
      </c>
      <c r="N1529" t="str">
        <f>ROUND(表格3[[#This Row],[TWD97_X
]],0)&amp;ROUND(表格3[[#This Row],[TWD97_Y
]],0)</f>
        <v>2178622567262</v>
      </c>
    </row>
    <row r="1530" spans="1:14" ht="16.2" customHeight="1">
      <c r="A1530" s="29" t="s">
        <v>2090</v>
      </c>
      <c r="B1530" s="49"/>
      <c r="C1530" s="29" t="s">
        <v>610</v>
      </c>
      <c r="D1530" s="29" t="s">
        <v>643</v>
      </c>
      <c r="E1530" s="17" t="s">
        <v>2671</v>
      </c>
      <c r="F1530" s="26">
        <v>3</v>
      </c>
      <c r="G1530" s="21" t="s">
        <v>3966</v>
      </c>
      <c r="H1530" s="91" t="s">
        <v>2673</v>
      </c>
      <c r="I1530" s="23">
        <v>217955</v>
      </c>
      <c r="J1530" s="23">
        <v>2567068</v>
      </c>
      <c r="K1530" s="47">
        <v>120.68692900000001</v>
      </c>
      <c r="L1530" s="27">
        <v>23.205449999999999</v>
      </c>
      <c r="N1530" t="str">
        <f>ROUND(表格3[[#This Row],[TWD97_X
]],0)&amp;ROUND(表格3[[#This Row],[TWD97_Y
]],0)</f>
        <v>2179552567068</v>
      </c>
    </row>
    <row r="1531" spans="1:14" ht="16.2" customHeight="1">
      <c r="A1531" s="29" t="s">
        <v>2090</v>
      </c>
      <c r="B1531" s="49"/>
      <c r="C1531" s="29" t="s">
        <v>610</v>
      </c>
      <c r="D1531" s="29" t="s">
        <v>643</v>
      </c>
      <c r="E1531" s="17" t="s">
        <v>2671</v>
      </c>
      <c r="F1531" s="26">
        <v>4</v>
      </c>
      <c r="G1531" s="21" t="s">
        <v>3966</v>
      </c>
      <c r="H1531" s="91" t="s">
        <v>2674</v>
      </c>
      <c r="I1531" s="23">
        <v>217774</v>
      </c>
      <c r="J1531" s="23">
        <v>2566921</v>
      </c>
      <c r="K1531" s="47">
        <v>120.685163</v>
      </c>
      <c r="L1531" s="27">
        <v>23.204118999999999</v>
      </c>
      <c r="N1531" t="str">
        <f>ROUND(表格3[[#This Row],[TWD97_X
]],0)&amp;ROUND(表格3[[#This Row],[TWD97_Y
]],0)</f>
        <v>2177742566921</v>
      </c>
    </row>
    <row r="1532" spans="1:14" ht="16.2" customHeight="1">
      <c r="A1532" s="29" t="s">
        <v>2090</v>
      </c>
      <c r="B1532" s="49"/>
      <c r="C1532" s="29" t="s">
        <v>610</v>
      </c>
      <c r="D1532" s="29" t="s">
        <v>643</v>
      </c>
      <c r="E1532" s="17" t="s">
        <v>2671</v>
      </c>
      <c r="F1532" s="26">
        <v>5</v>
      </c>
      <c r="G1532" s="21" t="s">
        <v>3966</v>
      </c>
      <c r="H1532" s="91" t="s">
        <v>2675</v>
      </c>
      <c r="I1532" s="23">
        <v>218160</v>
      </c>
      <c r="J1532" s="23">
        <v>2567071</v>
      </c>
      <c r="K1532" s="47">
        <v>120.688931</v>
      </c>
      <c r="L1532" s="27">
        <v>23.205480999999999</v>
      </c>
      <c r="N1532" t="str">
        <f>ROUND(表格3[[#This Row],[TWD97_X
]],0)&amp;ROUND(表格3[[#This Row],[TWD97_Y
]],0)</f>
        <v>2181602567071</v>
      </c>
    </row>
    <row r="1533" spans="1:14" ht="16.2" customHeight="1">
      <c r="A1533" s="29" t="s">
        <v>2090</v>
      </c>
      <c r="B1533" s="49"/>
      <c r="C1533" s="29" t="s">
        <v>610</v>
      </c>
      <c r="D1533" s="29" t="s">
        <v>643</v>
      </c>
      <c r="E1533" s="17" t="s">
        <v>2671</v>
      </c>
      <c r="F1533" s="26">
        <v>6</v>
      </c>
      <c r="G1533" s="21" t="s">
        <v>3966</v>
      </c>
      <c r="H1533" s="91" t="s">
        <v>2676</v>
      </c>
      <c r="I1533" s="23">
        <v>218184</v>
      </c>
      <c r="J1533" s="23">
        <v>2566805</v>
      </c>
      <c r="K1533" s="47">
        <v>120.689171</v>
      </c>
      <c r="L1533" s="27">
        <v>23.203078999999999</v>
      </c>
      <c r="N1533" t="str">
        <f>ROUND(表格3[[#This Row],[TWD97_X
]],0)&amp;ROUND(表格3[[#This Row],[TWD97_Y
]],0)</f>
        <v>2181842566805</v>
      </c>
    </row>
    <row r="1534" spans="1:14" ht="16.2" customHeight="1">
      <c r="A1534" s="17" t="s">
        <v>2090</v>
      </c>
      <c r="B1534" s="42"/>
      <c r="C1534" s="17" t="s">
        <v>610</v>
      </c>
      <c r="D1534" s="17" t="s">
        <v>691</v>
      </c>
      <c r="E1534" s="17" t="s">
        <v>693</v>
      </c>
      <c r="F1534" s="17">
        <v>1</v>
      </c>
      <c r="G1534" s="93" t="s">
        <v>692</v>
      </c>
      <c r="H1534" s="17" t="s">
        <v>3584</v>
      </c>
      <c r="I1534" s="23">
        <v>230183</v>
      </c>
      <c r="J1534" s="23">
        <v>2428173</v>
      </c>
      <c r="K1534" s="39">
        <v>120.808137</v>
      </c>
      <c r="L1534" s="39">
        <v>21.951259</v>
      </c>
      <c r="N1534" t="str">
        <f>ROUND(表格3[[#This Row],[TWD97_X
]],0)&amp;ROUND(表格3[[#This Row],[TWD97_Y
]],0)</f>
        <v>2301832428173</v>
      </c>
    </row>
    <row r="1535" spans="1:14" ht="16.2" customHeight="1">
      <c r="A1535" s="17" t="s">
        <v>2090</v>
      </c>
      <c r="B1535" s="42"/>
      <c r="C1535" s="17" t="s">
        <v>610</v>
      </c>
      <c r="D1535" s="17" t="s">
        <v>691</v>
      </c>
      <c r="E1535" s="17" t="s">
        <v>693</v>
      </c>
      <c r="F1535" s="17">
        <v>2</v>
      </c>
      <c r="G1535" s="93" t="s">
        <v>692</v>
      </c>
      <c r="H1535" s="17" t="s">
        <v>3585</v>
      </c>
      <c r="I1535" s="23">
        <v>230136</v>
      </c>
      <c r="J1535" s="23">
        <v>2428382</v>
      </c>
      <c r="K1535" s="39">
        <v>120.80767899999999</v>
      </c>
      <c r="L1535" s="39">
        <v>21.953147000000001</v>
      </c>
      <c r="N1535" t="str">
        <f>ROUND(表格3[[#This Row],[TWD97_X
]],0)&amp;ROUND(表格3[[#This Row],[TWD97_Y
]],0)</f>
        <v>2301362428382</v>
      </c>
    </row>
    <row r="1536" spans="1:14" ht="16.2" customHeight="1">
      <c r="A1536" s="17" t="s">
        <v>2090</v>
      </c>
      <c r="B1536" s="42"/>
      <c r="C1536" s="17" t="s">
        <v>610</v>
      </c>
      <c r="D1536" s="17" t="s">
        <v>691</v>
      </c>
      <c r="E1536" s="17" t="s">
        <v>693</v>
      </c>
      <c r="F1536" s="17">
        <v>3</v>
      </c>
      <c r="G1536" s="93" t="s">
        <v>692</v>
      </c>
      <c r="H1536" s="17" t="s">
        <v>3586</v>
      </c>
      <c r="I1536" s="23">
        <v>230269</v>
      </c>
      <c r="J1536" s="23">
        <v>2428597</v>
      </c>
      <c r="K1536" s="39">
        <v>120.808964</v>
      </c>
      <c r="L1536" s="39">
        <v>21.955089999999998</v>
      </c>
      <c r="N1536" t="str">
        <f>ROUND(表格3[[#This Row],[TWD97_X
]],0)&amp;ROUND(表格3[[#This Row],[TWD97_Y
]],0)</f>
        <v>2302692428597</v>
      </c>
    </row>
    <row r="1537" spans="1:14" ht="16.2" customHeight="1">
      <c r="A1537" s="17" t="s">
        <v>2090</v>
      </c>
      <c r="B1537" s="42"/>
      <c r="C1537" s="17" t="s">
        <v>610</v>
      </c>
      <c r="D1537" s="17" t="s">
        <v>691</v>
      </c>
      <c r="E1537" s="17" t="s">
        <v>693</v>
      </c>
      <c r="F1537" s="17">
        <v>4</v>
      </c>
      <c r="G1537" s="93" t="s">
        <v>692</v>
      </c>
      <c r="H1537" s="17" t="s">
        <v>3587</v>
      </c>
      <c r="I1537" s="23">
        <v>230310</v>
      </c>
      <c r="J1537" s="23">
        <v>2428807</v>
      </c>
      <c r="K1537" s="39">
        <v>120.809359</v>
      </c>
      <c r="L1537" s="39">
        <v>21.956987000000002</v>
      </c>
      <c r="N1537" t="str">
        <f>ROUND(表格3[[#This Row],[TWD97_X
]],0)&amp;ROUND(表格3[[#This Row],[TWD97_Y
]],0)</f>
        <v>2303102428807</v>
      </c>
    </row>
    <row r="1538" spans="1:14" ht="16.2" customHeight="1">
      <c r="A1538" s="17" t="s">
        <v>2090</v>
      </c>
      <c r="B1538" s="42"/>
      <c r="C1538" s="17" t="s">
        <v>610</v>
      </c>
      <c r="D1538" s="17" t="s">
        <v>691</v>
      </c>
      <c r="E1538" s="17" t="s">
        <v>693</v>
      </c>
      <c r="F1538" s="17">
        <v>5</v>
      </c>
      <c r="G1538" s="93" t="s">
        <v>692</v>
      </c>
      <c r="H1538" s="17" t="s">
        <v>3588</v>
      </c>
      <c r="I1538" s="23">
        <v>230038</v>
      </c>
      <c r="J1538" s="23">
        <v>2428568</v>
      </c>
      <c r="K1538" s="39">
        <v>120.80672800000001</v>
      </c>
      <c r="L1538" s="39">
        <v>21.954825</v>
      </c>
      <c r="N1538" t="str">
        <f>ROUND(表格3[[#This Row],[TWD97_X
]],0)&amp;ROUND(表格3[[#This Row],[TWD97_Y
]],0)</f>
        <v>2300382428568</v>
      </c>
    </row>
    <row r="1539" spans="1:14" ht="16.2" customHeight="1">
      <c r="A1539" s="17" t="s">
        <v>2090</v>
      </c>
      <c r="B1539" s="42"/>
      <c r="C1539" s="17" t="s">
        <v>610</v>
      </c>
      <c r="D1539" s="17" t="s">
        <v>691</v>
      </c>
      <c r="E1539" s="17" t="s">
        <v>693</v>
      </c>
      <c r="F1539" s="17">
        <v>6</v>
      </c>
      <c r="G1539" s="93" t="s">
        <v>692</v>
      </c>
      <c r="H1539" s="17" t="s">
        <v>3589</v>
      </c>
      <c r="I1539" s="23">
        <v>230083</v>
      </c>
      <c r="J1539" s="23">
        <v>2428768</v>
      </c>
      <c r="K1539" s="39">
        <v>120.80716200000001</v>
      </c>
      <c r="L1539" s="39">
        <v>21.956631999999999</v>
      </c>
      <c r="N1539" t="str">
        <f>ROUND(表格3[[#This Row],[TWD97_X
]],0)&amp;ROUND(表格3[[#This Row],[TWD97_Y
]],0)</f>
        <v>2300832428768</v>
      </c>
    </row>
    <row r="1540" spans="1:14" ht="16.2" customHeight="1">
      <c r="A1540" s="17" t="s">
        <v>2090</v>
      </c>
      <c r="B1540" s="17"/>
      <c r="C1540" s="17" t="s">
        <v>610</v>
      </c>
      <c r="D1540" s="17" t="s">
        <v>691</v>
      </c>
      <c r="E1540" s="17" t="s">
        <v>696</v>
      </c>
      <c r="F1540" s="17">
        <v>1</v>
      </c>
      <c r="G1540" s="93" t="s">
        <v>3968</v>
      </c>
      <c r="H1540" s="17" t="s">
        <v>3590</v>
      </c>
      <c r="I1540" s="23">
        <v>224608</v>
      </c>
      <c r="J1540" s="23">
        <v>2448389</v>
      </c>
      <c r="K1540" s="39">
        <v>120.753846</v>
      </c>
      <c r="L1540" s="39">
        <v>22.133773000000001</v>
      </c>
      <c r="N1540" t="str">
        <f>ROUND(表格3[[#This Row],[TWD97_X
]],0)&amp;ROUND(表格3[[#This Row],[TWD97_Y
]],0)</f>
        <v>2246082448389</v>
      </c>
    </row>
    <row r="1541" spans="1:14" ht="16.2" customHeight="1">
      <c r="A1541" s="17" t="s">
        <v>2090</v>
      </c>
      <c r="B1541" s="17"/>
      <c r="C1541" s="17" t="s">
        <v>610</v>
      </c>
      <c r="D1541" s="17" t="s">
        <v>691</v>
      </c>
      <c r="E1541" s="17" t="s">
        <v>696</v>
      </c>
      <c r="F1541" s="17">
        <v>2</v>
      </c>
      <c r="G1541" s="93" t="s">
        <v>3968</v>
      </c>
      <c r="H1541" s="17" t="s">
        <v>3591</v>
      </c>
      <c r="I1541" s="23">
        <v>224626</v>
      </c>
      <c r="J1541" s="23">
        <v>2448648</v>
      </c>
      <c r="K1541" s="39">
        <v>120.75401599999999</v>
      </c>
      <c r="L1541" s="39">
        <v>22.136112000000001</v>
      </c>
      <c r="N1541" t="str">
        <f>ROUND(表格3[[#This Row],[TWD97_X
]],0)&amp;ROUND(表格3[[#This Row],[TWD97_Y
]],0)</f>
        <v>2246262448648</v>
      </c>
    </row>
    <row r="1542" spans="1:14" ht="16.2" customHeight="1">
      <c r="A1542" s="17" t="s">
        <v>2090</v>
      </c>
      <c r="B1542" s="17"/>
      <c r="C1542" s="17" t="s">
        <v>610</v>
      </c>
      <c r="D1542" s="17" t="s">
        <v>691</v>
      </c>
      <c r="E1542" s="17" t="s">
        <v>696</v>
      </c>
      <c r="F1542" s="17">
        <v>3</v>
      </c>
      <c r="G1542" s="93" t="s">
        <v>3968</v>
      </c>
      <c r="H1542" s="17" t="s">
        <v>3592</v>
      </c>
      <c r="I1542" s="23">
        <v>224578</v>
      </c>
      <c r="J1542" s="23">
        <v>2448876</v>
      </c>
      <c r="K1542" s="39">
        <v>120.75354799999999</v>
      </c>
      <c r="L1542" s="39">
        <v>22.138171</v>
      </c>
      <c r="N1542" t="str">
        <f>ROUND(表格3[[#This Row],[TWD97_X
]],0)&amp;ROUND(表格3[[#This Row],[TWD97_Y
]],0)</f>
        <v>2245782448876</v>
      </c>
    </row>
    <row r="1543" spans="1:14" ht="16.2" customHeight="1">
      <c r="A1543" s="17" t="s">
        <v>2090</v>
      </c>
      <c r="B1543" s="17"/>
      <c r="C1543" s="17" t="s">
        <v>610</v>
      </c>
      <c r="D1543" s="17" t="s">
        <v>691</v>
      </c>
      <c r="E1543" s="17" t="s">
        <v>696</v>
      </c>
      <c r="F1543" s="17">
        <v>4</v>
      </c>
      <c r="G1543" s="93" t="s">
        <v>3968</v>
      </c>
      <c r="H1543" s="17" t="s">
        <v>3593</v>
      </c>
      <c r="I1543" s="23">
        <v>224566</v>
      </c>
      <c r="J1543" s="23">
        <v>2449317</v>
      </c>
      <c r="K1543" s="39">
        <v>120.753424</v>
      </c>
      <c r="L1543" s="39">
        <v>22.142154000000001</v>
      </c>
      <c r="N1543" t="str">
        <f>ROUND(表格3[[#This Row],[TWD97_X
]],0)&amp;ROUND(表格3[[#This Row],[TWD97_Y
]],0)</f>
        <v>2245662449317</v>
      </c>
    </row>
    <row r="1544" spans="1:14" ht="16.2" customHeight="1">
      <c r="A1544" s="17" t="s">
        <v>2090</v>
      </c>
      <c r="B1544" s="17"/>
      <c r="C1544" s="17" t="s">
        <v>610</v>
      </c>
      <c r="D1544" s="17" t="s">
        <v>691</v>
      </c>
      <c r="E1544" s="17" t="s">
        <v>696</v>
      </c>
      <c r="F1544" s="17">
        <v>5</v>
      </c>
      <c r="G1544" s="93" t="s">
        <v>3968</v>
      </c>
      <c r="H1544" s="17" t="s">
        <v>3594</v>
      </c>
      <c r="I1544" s="23">
        <v>224640</v>
      </c>
      <c r="J1544" s="23">
        <v>2449583</v>
      </c>
      <c r="K1544" s="39">
        <v>120.754137</v>
      </c>
      <c r="L1544" s="39">
        <v>22.144556999999999</v>
      </c>
      <c r="N1544" t="str">
        <f>ROUND(表格3[[#This Row],[TWD97_X
]],0)&amp;ROUND(表格3[[#This Row],[TWD97_Y
]],0)</f>
        <v>2246402449583</v>
      </c>
    </row>
    <row r="1545" spans="1:14" ht="16.2" customHeight="1">
      <c r="A1545" s="17" t="s">
        <v>2090</v>
      </c>
      <c r="B1545" s="17"/>
      <c r="C1545" s="17" t="s">
        <v>610</v>
      </c>
      <c r="D1545" s="17" t="s">
        <v>691</v>
      </c>
      <c r="E1545" s="17" t="s">
        <v>696</v>
      </c>
      <c r="F1545" s="17">
        <v>6</v>
      </c>
      <c r="G1545" s="93" t="s">
        <v>3968</v>
      </c>
      <c r="H1545" s="17" t="s">
        <v>3595</v>
      </c>
      <c r="I1545" s="23">
        <v>224509</v>
      </c>
      <c r="J1545" s="23">
        <v>2450158</v>
      </c>
      <c r="K1545" s="39">
        <v>120.752858</v>
      </c>
      <c r="L1545" s="39">
        <v>22.149747999999999</v>
      </c>
      <c r="N1545" t="str">
        <f>ROUND(表格3[[#This Row],[TWD97_X
]],0)&amp;ROUND(表格3[[#This Row],[TWD97_Y
]],0)</f>
        <v>2245092450158</v>
      </c>
    </row>
    <row r="1546" spans="1:14" ht="16.2" customHeight="1">
      <c r="A1546" s="17" t="s">
        <v>3945</v>
      </c>
      <c r="B1546" s="17" t="s">
        <v>2090</v>
      </c>
      <c r="C1546" s="17" t="s">
        <v>610</v>
      </c>
      <c r="D1546" s="17" t="s">
        <v>691</v>
      </c>
      <c r="E1546" s="17" t="s">
        <v>699</v>
      </c>
      <c r="F1546" s="17">
        <v>1</v>
      </c>
      <c r="G1546" s="93" t="s">
        <v>698</v>
      </c>
      <c r="H1546" s="17" t="s">
        <v>3596</v>
      </c>
      <c r="I1546" s="23">
        <v>225366</v>
      </c>
      <c r="J1546" s="23">
        <v>2445669</v>
      </c>
      <c r="K1546" s="17">
        <v>120.761235</v>
      </c>
      <c r="L1546" s="17">
        <v>22.109217999999998</v>
      </c>
      <c r="N1546" t="str">
        <f>ROUND(表格3[[#This Row],[TWD97_X
]],0)&amp;ROUND(表格3[[#This Row],[TWD97_Y
]],0)</f>
        <v>2253662445669</v>
      </c>
    </row>
    <row r="1547" spans="1:14" ht="16.2" customHeight="1">
      <c r="A1547" s="17" t="s">
        <v>3945</v>
      </c>
      <c r="B1547" s="42" t="s">
        <v>3969</v>
      </c>
      <c r="C1547" s="17" t="s">
        <v>610</v>
      </c>
      <c r="D1547" s="17" t="s">
        <v>691</v>
      </c>
      <c r="E1547" s="17" t="s">
        <v>699</v>
      </c>
      <c r="F1547" s="17">
        <v>2</v>
      </c>
      <c r="G1547" s="93" t="s">
        <v>698</v>
      </c>
      <c r="H1547" s="17" t="s">
        <v>3597</v>
      </c>
      <c r="I1547" s="23">
        <v>225331</v>
      </c>
      <c r="J1547" s="23">
        <v>2445643</v>
      </c>
      <c r="K1547" s="17">
        <v>120.760897</v>
      </c>
      <c r="L1547" s="17">
        <v>22.108982000000001</v>
      </c>
      <c r="N1547" t="str">
        <f>ROUND(表格3[[#This Row],[TWD97_X
]],0)&amp;ROUND(表格3[[#This Row],[TWD97_Y
]],0)</f>
        <v>2253312445643</v>
      </c>
    </row>
    <row r="1548" spans="1:14" ht="16.2" customHeight="1">
      <c r="A1548" s="17" t="s">
        <v>3945</v>
      </c>
      <c r="B1548" s="42" t="s">
        <v>3969</v>
      </c>
      <c r="C1548" s="17" t="s">
        <v>610</v>
      </c>
      <c r="D1548" s="17" t="s">
        <v>691</v>
      </c>
      <c r="E1548" s="17" t="s">
        <v>699</v>
      </c>
      <c r="F1548" s="17">
        <v>3</v>
      </c>
      <c r="G1548" s="93" t="s">
        <v>698</v>
      </c>
      <c r="H1548" s="17" t="s">
        <v>3598</v>
      </c>
      <c r="I1548" s="23">
        <v>225309</v>
      </c>
      <c r="J1548" s="23">
        <v>2445622</v>
      </c>
      <c r="K1548" s="17">
        <v>120.760684</v>
      </c>
      <c r="L1548" s="17">
        <v>22.108792000000001</v>
      </c>
      <c r="N1548" t="str">
        <f>ROUND(表格3[[#This Row],[TWD97_X
]],0)&amp;ROUND(表格3[[#This Row],[TWD97_Y
]],0)</f>
        <v>2253092445622</v>
      </c>
    </row>
    <row r="1549" spans="1:14" ht="16.2" customHeight="1">
      <c r="A1549" s="17" t="s">
        <v>3945</v>
      </c>
      <c r="B1549" s="42" t="s">
        <v>3969</v>
      </c>
      <c r="C1549" s="17" t="s">
        <v>610</v>
      </c>
      <c r="D1549" s="17" t="s">
        <v>691</v>
      </c>
      <c r="E1549" s="17" t="s">
        <v>699</v>
      </c>
      <c r="F1549" s="17">
        <v>4</v>
      </c>
      <c r="G1549" s="93" t="s">
        <v>698</v>
      </c>
      <c r="H1549" s="17" t="s">
        <v>3599</v>
      </c>
      <c r="I1549" s="23">
        <v>225275</v>
      </c>
      <c r="J1549" s="23">
        <v>2445618</v>
      </c>
      <c r="K1549" s="17">
        <v>120.76035400000001</v>
      </c>
      <c r="L1549" s="17">
        <v>22.108756</v>
      </c>
      <c r="N1549" t="str">
        <f>ROUND(表格3[[#This Row],[TWD97_X
]],0)&amp;ROUND(表格3[[#This Row],[TWD97_Y
]],0)</f>
        <v>2252752445618</v>
      </c>
    </row>
    <row r="1550" spans="1:14" ht="16.2" customHeight="1">
      <c r="A1550" s="17" t="s">
        <v>3945</v>
      </c>
      <c r="B1550" s="42" t="s">
        <v>3969</v>
      </c>
      <c r="C1550" s="17" t="s">
        <v>610</v>
      </c>
      <c r="D1550" s="17" t="s">
        <v>691</v>
      </c>
      <c r="E1550" s="17" t="s">
        <v>699</v>
      </c>
      <c r="F1550" s="17">
        <v>5</v>
      </c>
      <c r="G1550" s="93" t="s">
        <v>698</v>
      </c>
      <c r="H1550" s="17" t="s">
        <v>3600</v>
      </c>
      <c r="I1550" s="23">
        <v>225239</v>
      </c>
      <c r="J1550" s="23">
        <v>2445607</v>
      </c>
      <c r="K1550" s="17">
        <v>120.760006</v>
      </c>
      <c r="L1550" s="17">
        <v>22.108656</v>
      </c>
      <c r="N1550" t="str">
        <f>ROUND(表格3[[#This Row],[TWD97_X
]],0)&amp;ROUND(表格3[[#This Row],[TWD97_Y
]],0)</f>
        <v>2252392445607</v>
      </c>
    </row>
    <row r="1551" spans="1:14" ht="16.2" customHeight="1">
      <c r="A1551" s="17" t="s">
        <v>3945</v>
      </c>
      <c r="B1551" s="17" t="s">
        <v>2090</v>
      </c>
      <c r="C1551" s="17" t="s">
        <v>610</v>
      </c>
      <c r="D1551" s="17" t="s">
        <v>691</v>
      </c>
      <c r="E1551" s="17" t="s">
        <v>699</v>
      </c>
      <c r="F1551" s="17">
        <v>6</v>
      </c>
      <c r="G1551" s="93" t="s">
        <v>698</v>
      </c>
      <c r="H1551" s="17" t="s">
        <v>3601</v>
      </c>
      <c r="I1551" s="23">
        <v>225360</v>
      </c>
      <c r="J1551" s="23">
        <v>2445977</v>
      </c>
      <c r="K1551" s="17">
        <v>120.761173</v>
      </c>
      <c r="L1551" s="17">
        <v>22.111999000000001</v>
      </c>
      <c r="N1551" t="str">
        <f>ROUND(表格3[[#This Row],[TWD97_X
]],0)&amp;ROUND(表格3[[#This Row],[TWD97_Y
]],0)</f>
        <v>2253602445977</v>
      </c>
    </row>
    <row r="1552" spans="1:14" ht="16.2" customHeight="1">
      <c r="A1552" s="17" t="s">
        <v>2090</v>
      </c>
      <c r="B1552" s="18"/>
      <c r="C1552" s="17" t="s">
        <v>610</v>
      </c>
      <c r="D1552" s="17" t="s">
        <v>691</v>
      </c>
      <c r="E1552" s="17" t="s">
        <v>702</v>
      </c>
      <c r="F1552" s="17">
        <v>1</v>
      </c>
      <c r="G1552" s="93" t="s">
        <v>701</v>
      </c>
      <c r="H1552" s="17" t="s">
        <v>3602</v>
      </c>
      <c r="I1552" s="23">
        <v>230850</v>
      </c>
      <c r="J1552" s="23">
        <v>2440112</v>
      </c>
      <c r="K1552" s="17">
        <v>120.814454</v>
      </c>
      <c r="L1552" s="17">
        <v>22.059097999999999</v>
      </c>
      <c r="N1552" t="str">
        <f>ROUND(表格3[[#This Row],[TWD97_X
]],0)&amp;ROUND(表格3[[#This Row],[TWD97_Y
]],0)</f>
        <v>2308502440112</v>
      </c>
    </row>
    <row r="1553" spans="1:14" ht="16.2" customHeight="1">
      <c r="A1553" s="17" t="s">
        <v>2090</v>
      </c>
      <c r="B1553" s="18"/>
      <c r="C1553" s="17" t="s">
        <v>610</v>
      </c>
      <c r="D1553" s="17" t="s">
        <v>691</v>
      </c>
      <c r="E1553" s="17" t="s">
        <v>702</v>
      </c>
      <c r="F1553" s="17">
        <v>2</v>
      </c>
      <c r="G1553" s="93" t="s">
        <v>701</v>
      </c>
      <c r="H1553" s="17" t="s">
        <v>3603</v>
      </c>
      <c r="I1553" s="23">
        <v>230603</v>
      </c>
      <c r="J1553" s="23">
        <v>2439863</v>
      </c>
      <c r="K1553" s="17">
        <v>120.81206400000001</v>
      </c>
      <c r="L1553" s="17">
        <v>22.056846</v>
      </c>
      <c r="N1553" t="str">
        <f>ROUND(表格3[[#This Row],[TWD97_X
]],0)&amp;ROUND(表格3[[#This Row],[TWD97_Y
]],0)</f>
        <v>2306032439863</v>
      </c>
    </row>
    <row r="1554" spans="1:14" ht="16.2" customHeight="1">
      <c r="A1554" s="17" t="s">
        <v>2090</v>
      </c>
      <c r="B1554" s="18"/>
      <c r="C1554" s="17" t="s">
        <v>610</v>
      </c>
      <c r="D1554" s="17" t="s">
        <v>691</v>
      </c>
      <c r="E1554" s="17" t="s">
        <v>702</v>
      </c>
      <c r="F1554" s="17">
        <v>3</v>
      </c>
      <c r="G1554" s="93" t="s">
        <v>701</v>
      </c>
      <c r="H1554" s="17" t="s">
        <v>3604</v>
      </c>
      <c r="I1554" s="23">
        <v>230232</v>
      </c>
      <c r="J1554" s="23">
        <v>2438956</v>
      </c>
      <c r="K1554" s="17">
        <v>120.808481</v>
      </c>
      <c r="L1554" s="17">
        <v>22.048649999999999</v>
      </c>
      <c r="N1554" t="str">
        <f>ROUND(表格3[[#This Row],[TWD97_X
]],0)&amp;ROUND(表格3[[#This Row],[TWD97_Y
]],0)</f>
        <v>2302322438956</v>
      </c>
    </row>
    <row r="1555" spans="1:14" ht="16.2" customHeight="1">
      <c r="A1555" s="17" t="s">
        <v>2090</v>
      </c>
      <c r="B1555" s="18"/>
      <c r="C1555" s="17" t="s">
        <v>610</v>
      </c>
      <c r="D1555" s="17" t="s">
        <v>691</v>
      </c>
      <c r="E1555" s="17" t="s">
        <v>702</v>
      </c>
      <c r="F1555" s="17">
        <v>4</v>
      </c>
      <c r="G1555" s="93" t="s">
        <v>701</v>
      </c>
      <c r="H1555" s="17" t="s">
        <v>3605</v>
      </c>
      <c r="I1555" s="23">
        <v>230234</v>
      </c>
      <c r="J1555" s="23">
        <v>2438654</v>
      </c>
      <c r="K1555" s="17">
        <v>120.808504</v>
      </c>
      <c r="L1555" s="17">
        <v>22.045922000000001</v>
      </c>
      <c r="N1555" t="str">
        <f>ROUND(表格3[[#This Row],[TWD97_X
]],0)&amp;ROUND(表格3[[#This Row],[TWD97_Y
]],0)</f>
        <v>2302342438654</v>
      </c>
    </row>
    <row r="1556" spans="1:14" ht="16.2" customHeight="1">
      <c r="A1556" s="17" t="s">
        <v>2090</v>
      </c>
      <c r="B1556" s="18"/>
      <c r="C1556" s="17" t="s">
        <v>610</v>
      </c>
      <c r="D1556" s="17" t="s">
        <v>691</v>
      </c>
      <c r="E1556" s="17" t="s">
        <v>702</v>
      </c>
      <c r="F1556" s="17">
        <v>5</v>
      </c>
      <c r="G1556" s="93" t="s">
        <v>701</v>
      </c>
      <c r="H1556" s="17" t="s">
        <v>3606</v>
      </c>
      <c r="I1556" s="23">
        <v>230357</v>
      </c>
      <c r="J1556" s="23">
        <v>2438423</v>
      </c>
      <c r="K1556" s="17">
        <v>120.809698</v>
      </c>
      <c r="L1556" s="17">
        <v>22.043837</v>
      </c>
      <c r="N1556" t="str">
        <f>ROUND(表格3[[#This Row],[TWD97_X
]],0)&amp;ROUND(表格3[[#This Row],[TWD97_Y
]],0)</f>
        <v>2303572438423</v>
      </c>
    </row>
    <row r="1557" spans="1:14" ht="16.2" customHeight="1">
      <c r="A1557" s="17" t="s">
        <v>2090</v>
      </c>
      <c r="B1557" s="18"/>
      <c r="C1557" s="17" t="s">
        <v>610</v>
      </c>
      <c r="D1557" s="17" t="s">
        <v>691</v>
      </c>
      <c r="E1557" s="17" t="s">
        <v>702</v>
      </c>
      <c r="F1557" s="17">
        <v>6</v>
      </c>
      <c r="G1557" s="93" t="s">
        <v>701</v>
      </c>
      <c r="H1557" s="17" t="s">
        <v>3607</v>
      </c>
      <c r="I1557" s="23">
        <v>231173</v>
      </c>
      <c r="J1557" s="23">
        <v>2438674</v>
      </c>
      <c r="K1557" s="17">
        <v>120.817601</v>
      </c>
      <c r="L1557" s="17">
        <v>22.046112999999998</v>
      </c>
      <c r="N1557" t="str">
        <f>ROUND(表格3[[#This Row],[TWD97_X
]],0)&amp;ROUND(表格3[[#This Row],[TWD97_Y
]],0)</f>
        <v>2311732438674</v>
      </c>
    </row>
    <row r="1558" spans="1:14" ht="16.2" customHeight="1">
      <c r="A1558" s="17" t="s">
        <v>2090</v>
      </c>
      <c r="B1558" s="42"/>
      <c r="C1558" s="17" t="s">
        <v>610</v>
      </c>
      <c r="D1558" s="17" t="s">
        <v>691</v>
      </c>
      <c r="E1558" s="17" t="s">
        <v>705</v>
      </c>
      <c r="F1558" s="17">
        <v>1</v>
      </c>
      <c r="G1558" s="93" t="s">
        <v>704</v>
      </c>
      <c r="H1558" s="17" t="s">
        <v>3608</v>
      </c>
      <c r="I1558" s="23">
        <v>227277</v>
      </c>
      <c r="J1558" s="23">
        <v>2449661</v>
      </c>
      <c r="K1558" s="39">
        <v>120.779702</v>
      </c>
      <c r="L1558" s="39">
        <v>22.145298</v>
      </c>
      <c r="N1558" t="str">
        <f>ROUND(表格3[[#This Row],[TWD97_X
]],0)&amp;ROUND(表格3[[#This Row],[TWD97_Y
]],0)</f>
        <v>2272772449661</v>
      </c>
    </row>
    <row r="1559" spans="1:14" ht="16.2" customHeight="1">
      <c r="A1559" s="17" t="s">
        <v>2090</v>
      </c>
      <c r="B1559" s="42"/>
      <c r="C1559" s="17" t="s">
        <v>610</v>
      </c>
      <c r="D1559" s="17" t="s">
        <v>691</v>
      </c>
      <c r="E1559" s="17" t="s">
        <v>705</v>
      </c>
      <c r="F1559" s="17">
        <v>2</v>
      </c>
      <c r="G1559" s="93" t="s">
        <v>704</v>
      </c>
      <c r="H1559" s="17" t="s">
        <v>3609</v>
      </c>
      <c r="I1559" s="23">
        <v>227249</v>
      </c>
      <c r="J1559" s="23">
        <v>2449916</v>
      </c>
      <c r="K1559" s="39">
        <v>120.779427</v>
      </c>
      <c r="L1559" s="39">
        <v>22.147601000000002</v>
      </c>
      <c r="N1559" t="str">
        <f>ROUND(表格3[[#This Row],[TWD97_X
]],0)&amp;ROUND(表格3[[#This Row],[TWD97_Y
]],0)</f>
        <v>2272492449916</v>
      </c>
    </row>
    <row r="1560" spans="1:14" ht="16.2" customHeight="1">
      <c r="A1560" s="17" t="s">
        <v>2090</v>
      </c>
      <c r="B1560" s="42"/>
      <c r="C1560" s="17" t="s">
        <v>610</v>
      </c>
      <c r="D1560" s="17" t="s">
        <v>691</v>
      </c>
      <c r="E1560" s="17" t="s">
        <v>705</v>
      </c>
      <c r="F1560" s="17">
        <v>3</v>
      </c>
      <c r="G1560" s="93" t="s">
        <v>704</v>
      </c>
      <c r="H1560" s="17" t="s">
        <v>3610</v>
      </c>
      <c r="I1560" s="23">
        <v>227176</v>
      </c>
      <c r="J1560" s="23">
        <v>2450113</v>
      </c>
      <c r="K1560" s="39">
        <v>120.778716</v>
      </c>
      <c r="L1560" s="39">
        <v>22.149379</v>
      </c>
      <c r="N1560" t="str">
        <f>ROUND(表格3[[#This Row],[TWD97_X
]],0)&amp;ROUND(表格3[[#This Row],[TWD97_Y
]],0)</f>
        <v>2271762450113</v>
      </c>
    </row>
    <row r="1561" spans="1:14" ht="16.2" customHeight="1">
      <c r="A1561" s="17" t="s">
        <v>2090</v>
      </c>
      <c r="B1561" s="42"/>
      <c r="C1561" s="17" t="s">
        <v>610</v>
      </c>
      <c r="D1561" s="17" t="s">
        <v>691</v>
      </c>
      <c r="E1561" s="17" t="s">
        <v>705</v>
      </c>
      <c r="F1561" s="17">
        <v>4</v>
      </c>
      <c r="G1561" s="93" t="s">
        <v>704</v>
      </c>
      <c r="H1561" s="17" t="s">
        <v>3611</v>
      </c>
      <c r="I1561" s="23">
        <v>226947</v>
      </c>
      <c r="J1561" s="23">
        <v>2450151</v>
      </c>
      <c r="K1561" s="39">
        <v>120.776495</v>
      </c>
      <c r="L1561" s="39">
        <v>22.149719000000001</v>
      </c>
      <c r="N1561" t="str">
        <f>ROUND(表格3[[#This Row],[TWD97_X
]],0)&amp;ROUND(表格3[[#This Row],[TWD97_Y
]],0)</f>
        <v>2269472450151</v>
      </c>
    </row>
    <row r="1562" spans="1:14" ht="16.2" customHeight="1">
      <c r="A1562" s="17" t="s">
        <v>2090</v>
      </c>
      <c r="B1562" s="42"/>
      <c r="C1562" s="17" t="s">
        <v>610</v>
      </c>
      <c r="D1562" s="17" t="s">
        <v>691</v>
      </c>
      <c r="E1562" s="17" t="s">
        <v>705</v>
      </c>
      <c r="F1562" s="17">
        <v>5</v>
      </c>
      <c r="G1562" s="93" t="s">
        <v>704</v>
      </c>
      <c r="H1562" s="17" t="s">
        <v>3612</v>
      </c>
      <c r="I1562" s="23">
        <v>227027</v>
      </c>
      <c r="J1562" s="23">
        <v>2450378</v>
      </c>
      <c r="K1562" s="39">
        <v>120.77726800000001</v>
      </c>
      <c r="L1562" s="39">
        <v>22.151771</v>
      </c>
      <c r="N1562" t="str">
        <f>ROUND(表格3[[#This Row],[TWD97_X
]],0)&amp;ROUND(表格3[[#This Row],[TWD97_Y
]],0)</f>
        <v>2270272450378</v>
      </c>
    </row>
    <row r="1563" spans="1:14" ht="16.2" customHeight="1">
      <c r="A1563" s="17" t="s">
        <v>2090</v>
      </c>
      <c r="B1563" s="42"/>
      <c r="C1563" s="17" t="s">
        <v>610</v>
      </c>
      <c r="D1563" s="17" t="s">
        <v>691</v>
      </c>
      <c r="E1563" s="17" t="s">
        <v>705</v>
      </c>
      <c r="F1563" s="17">
        <v>6</v>
      </c>
      <c r="G1563" s="93" t="s">
        <v>704</v>
      </c>
      <c r="H1563" s="17" t="s">
        <v>3613</v>
      </c>
      <c r="I1563" s="23">
        <v>227213</v>
      </c>
      <c r="J1563" s="23">
        <v>2450483</v>
      </c>
      <c r="K1563" s="39">
        <v>120.77907</v>
      </c>
      <c r="L1563" s="39">
        <v>22.152721</v>
      </c>
      <c r="N1563" t="str">
        <f>ROUND(表格3[[#This Row],[TWD97_X
]],0)&amp;ROUND(表格3[[#This Row],[TWD97_Y
]],0)</f>
        <v>2272132450483</v>
      </c>
    </row>
    <row r="1564" spans="1:14" ht="16.2" customHeight="1">
      <c r="A1564" s="17" t="s">
        <v>2090</v>
      </c>
      <c r="B1564" s="17"/>
      <c r="C1564" s="17" t="s">
        <v>610</v>
      </c>
      <c r="D1564" s="17" t="s">
        <v>691</v>
      </c>
      <c r="E1564" s="17" t="s">
        <v>707</v>
      </c>
      <c r="F1564" s="17">
        <v>1</v>
      </c>
      <c r="G1564" s="93" t="s">
        <v>706</v>
      </c>
      <c r="H1564" s="17" t="s">
        <v>3614</v>
      </c>
      <c r="I1564" s="23">
        <v>233585</v>
      </c>
      <c r="J1564" s="23">
        <v>2444850</v>
      </c>
      <c r="K1564" s="17">
        <v>120.840906</v>
      </c>
      <c r="L1564" s="17">
        <v>22.101918000000001</v>
      </c>
      <c r="N1564" t="str">
        <f>ROUND(表格3[[#This Row],[TWD97_X
]],0)&amp;ROUND(表格3[[#This Row],[TWD97_Y
]],0)</f>
        <v>2335852444850</v>
      </c>
    </row>
    <row r="1565" spans="1:14" ht="16.2" customHeight="1">
      <c r="A1565" s="17" t="s">
        <v>2090</v>
      </c>
      <c r="B1565" s="17"/>
      <c r="C1565" s="17" t="s">
        <v>610</v>
      </c>
      <c r="D1565" s="17" t="s">
        <v>691</v>
      </c>
      <c r="E1565" s="17" t="s">
        <v>707</v>
      </c>
      <c r="F1565" s="17">
        <v>2</v>
      </c>
      <c r="G1565" s="93" t="s">
        <v>706</v>
      </c>
      <c r="H1565" s="17" t="s">
        <v>3615</v>
      </c>
      <c r="I1565" s="23">
        <v>233581</v>
      </c>
      <c r="J1565" s="23">
        <v>2445124</v>
      </c>
      <c r="K1565" s="17">
        <v>120.840864</v>
      </c>
      <c r="L1565" s="17">
        <v>22.104392000000001</v>
      </c>
      <c r="N1565" t="str">
        <f>ROUND(表格3[[#This Row],[TWD97_X
]],0)&amp;ROUND(表格3[[#This Row],[TWD97_Y
]],0)</f>
        <v>2335812445124</v>
      </c>
    </row>
    <row r="1566" spans="1:14" ht="16.2" customHeight="1">
      <c r="A1566" s="17" t="s">
        <v>2090</v>
      </c>
      <c r="B1566" s="17"/>
      <c r="C1566" s="17" t="s">
        <v>610</v>
      </c>
      <c r="D1566" s="17" t="s">
        <v>691</v>
      </c>
      <c r="E1566" s="17" t="s">
        <v>707</v>
      </c>
      <c r="F1566" s="17">
        <v>3</v>
      </c>
      <c r="G1566" s="93" t="s">
        <v>706</v>
      </c>
      <c r="H1566" s="17" t="s">
        <v>3616</v>
      </c>
      <c r="I1566" s="23">
        <v>234466</v>
      </c>
      <c r="J1566" s="23">
        <v>2445230</v>
      </c>
      <c r="K1566" s="39">
        <v>120.849441</v>
      </c>
      <c r="L1566" s="39">
        <v>22.105357999999999</v>
      </c>
      <c r="N1566" t="str">
        <f>ROUND(表格3[[#This Row],[TWD97_X
]],0)&amp;ROUND(表格3[[#This Row],[TWD97_Y
]],0)</f>
        <v>2344662445230</v>
      </c>
    </row>
    <row r="1567" spans="1:14" ht="16.2" customHeight="1">
      <c r="A1567" s="17" t="s">
        <v>2090</v>
      </c>
      <c r="B1567" s="17"/>
      <c r="C1567" s="17" t="s">
        <v>610</v>
      </c>
      <c r="D1567" s="17" t="s">
        <v>691</v>
      </c>
      <c r="E1567" s="17" t="s">
        <v>707</v>
      </c>
      <c r="F1567" s="17">
        <v>4</v>
      </c>
      <c r="G1567" s="93" t="s">
        <v>706</v>
      </c>
      <c r="H1567" s="17" t="s">
        <v>3617</v>
      </c>
      <c r="I1567" s="23">
        <v>233839</v>
      </c>
      <c r="J1567" s="23">
        <v>2445032</v>
      </c>
      <c r="K1567" s="17">
        <v>120.843366</v>
      </c>
      <c r="L1567" s="17">
        <v>22.103563999999999</v>
      </c>
      <c r="N1567" t="str">
        <f>ROUND(表格3[[#This Row],[TWD97_X
]],0)&amp;ROUND(表格3[[#This Row],[TWD97_Y
]],0)</f>
        <v>2338392445032</v>
      </c>
    </row>
    <row r="1568" spans="1:14" ht="16.2" customHeight="1">
      <c r="A1568" s="17" t="s">
        <v>2090</v>
      </c>
      <c r="B1568" s="17"/>
      <c r="C1568" s="17" t="s">
        <v>610</v>
      </c>
      <c r="D1568" s="17" t="s">
        <v>691</v>
      </c>
      <c r="E1568" s="17" t="s">
        <v>707</v>
      </c>
      <c r="F1568" s="17">
        <v>5</v>
      </c>
      <c r="G1568" s="93" t="s">
        <v>706</v>
      </c>
      <c r="H1568" s="17" t="s">
        <v>3618</v>
      </c>
      <c r="I1568" s="23">
        <v>234054</v>
      </c>
      <c r="J1568" s="23">
        <v>2444950</v>
      </c>
      <c r="K1568" s="17">
        <v>120.845451</v>
      </c>
      <c r="L1568" s="17">
        <v>22.102824999999999</v>
      </c>
      <c r="N1568" t="str">
        <f>ROUND(表格3[[#This Row],[TWD97_X
]],0)&amp;ROUND(表格3[[#This Row],[TWD97_Y
]],0)</f>
        <v>2340542444950</v>
      </c>
    </row>
    <row r="1569" spans="1:14" ht="16.2" customHeight="1">
      <c r="A1569" s="17" t="s">
        <v>2090</v>
      </c>
      <c r="B1569" s="17"/>
      <c r="C1569" s="17" t="s">
        <v>610</v>
      </c>
      <c r="D1569" s="17" t="s">
        <v>691</v>
      </c>
      <c r="E1569" s="17" t="s">
        <v>707</v>
      </c>
      <c r="F1569" s="17">
        <v>6</v>
      </c>
      <c r="G1569" s="93" t="s">
        <v>706</v>
      </c>
      <c r="H1569" s="17" t="s">
        <v>3619</v>
      </c>
      <c r="I1569" s="23">
        <v>234218</v>
      </c>
      <c r="J1569" s="23">
        <v>2445024</v>
      </c>
      <c r="K1569" s="17">
        <v>120.847039</v>
      </c>
      <c r="L1569" s="17">
        <v>22.103494999999999</v>
      </c>
      <c r="N1569" t="str">
        <f>ROUND(表格3[[#This Row],[TWD97_X
]],0)&amp;ROUND(表格3[[#This Row],[TWD97_Y
]],0)</f>
        <v>2342182445024</v>
      </c>
    </row>
    <row r="1570" spans="1:14" ht="16.2" customHeight="1">
      <c r="A1570" s="17" t="s">
        <v>2090</v>
      </c>
      <c r="B1570" s="18"/>
      <c r="C1570" s="17" t="s">
        <v>610</v>
      </c>
      <c r="D1570" s="17" t="s">
        <v>691</v>
      </c>
      <c r="E1570" s="17" t="s">
        <v>710</v>
      </c>
      <c r="F1570" s="17">
        <v>1</v>
      </c>
      <c r="G1570" s="93" t="s">
        <v>709</v>
      </c>
      <c r="H1570" s="17" t="s">
        <v>3620</v>
      </c>
      <c r="I1570" s="23">
        <v>231500</v>
      </c>
      <c r="J1570" s="23">
        <v>2436708</v>
      </c>
      <c r="K1570" s="17">
        <v>120.820791</v>
      </c>
      <c r="L1570" s="17">
        <v>22.028359999999999</v>
      </c>
      <c r="N1570" t="str">
        <f>ROUND(表格3[[#This Row],[TWD97_X
]],0)&amp;ROUND(表格3[[#This Row],[TWD97_Y
]],0)</f>
        <v>2315002436708</v>
      </c>
    </row>
    <row r="1571" spans="1:14" ht="16.2" customHeight="1">
      <c r="A1571" s="17" t="s">
        <v>2090</v>
      </c>
      <c r="B1571" s="18"/>
      <c r="C1571" s="17" t="s">
        <v>610</v>
      </c>
      <c r="D1571" s="17" t="s">
        <v>691</v>
      </c>
      <c r="E1571" s="17" t="s">
        <v>710</v>
      </c>
      <c r="F1571" s="17">
        <v>2</v>
      </c>
      <c r="G1571" s="93" t="s">
        <v>709</v>
      </c>
      <c r="H1571" s="17" t="s">
        <v>3621</v>
      </c>
      <c r="I1571" s="23">
        <v>231137</v>
      </c>
      <c r="J1571" s="23">
        <v>2436350</v>
      </c>
      <c r="K1571" s="17">
        <v>120.817279</v>
      </c>
      <c r="L1571" s="17">
        <v>22.025123000000001</v>
      </c>
      <c r="N1571" t="str">
        <f>ROUND(表格3[[#This Row],[TWD97_X
]],0)&amp;ROUND(表格3[[#This Row],[TWD97_Y
]],0)</f>
        <v>2311372436350</v>
      </c>
    </row>
    <row r="1572" spans="1:14" ht="16.2" customHeight="1">
      <c r="A1572" s="17" t="s">
        <v>2090</v>
      </c>
      <c r="B1572" s="18"/>
      <c r="C1572" s="17" t="s">
        <v>610</v>
      </c>
      <c r="D1572" s="17" t="s">
        <v>691</v>
      </c>
      <c r="E1572" s="17" t="s">
        <v>710</v>
      </c>
      <c r="F1572" s="17">
        <v>3</v>
      </c>
      <c r="G1572" s="93" t="s">
        <v>709</v>
      </c>
      <c r="H1572" s="17" t="s">
        <v>3622</v>
      </c>
      <c r="I1572" s="23">
        <v>230514</v>
      </c>
      <c r="J1572" s="23">
        <v>2436578</v>
      </c>
      <c r="K1572" s="17">
        <v>120.811241</v>
      </c>
      <c r="L1572" s="17">
        <v>22.027176000000001</v>
      </c>
      <c r="N1572" t="str">
        <f>ROUND(表格3[[#This Row],[TWD97_X
]],0)&amp;ROUND(表格3[[#This Row],[TWD97_Y
]],0)</f>
        <v>2305142436578</v>
      </c>
    </row>
    <row r="1573" spans="1:14" ht="16.2" customHeight="1">
      <c r="A1573" s="17" t="s">
        <v>2090</v>
      </c>
      <c r="B1573" s="18"/>
      <c r="C1573" s="17" t="s">
        <v>610</v>
      </c>
      <c r="D1573" s="17" t="s">
        <v>691</v>
      </c>
      <c r="E1573" s="17" t="s">
        <v>710</v>
      </c>
      <c r="F1573" s="17">
        <v>4</v>
      </c>
      <c r="G1573" s="93" t="s">
        <v>709</v>
      </c>
      <c r="H1573" s="17" t="s">
        <v>3623</v>
      </c>
      <c r="I1573" s="23">
        <v>230163</v>
      </c>
      <c r="J1573" s="23">
        <v>2436797</v>
      </c>
      <c r="K1573" s="17">
        <v>120.807838</v>
      </c>
      <c r="L1573" s="17">
        <v>22.029150000000001</v>
      </c>
      <c r="N1573" t="str">
        <f>ROUND(表格3[[#This Row],[TWD97_X
]],0)&amp;ROUND(表格3[[#This Row],[TWD97_Y
]],0)</f>
        <v>2301632436797</v>
      </c>
    </row>
    <row r="1574" spans="1:14" ht="16.2" customHeight="1">
      <c r="A1574" s="17" t="s">
        <v>2090</v>
      </c>
      <c r="B1574" s="18"/>
      <c r="C1574" s="17" t="s">
        <v>610</v>
      </c>
      <c r="D1574" s="17" t="s">
        <v>691</v>
      </c>
      <c r="E1574" s="17" t="s">
        <v>710</v>
      </c>
      <c r="F1574" s="17">
        <v>5</v>
      </c>
      <c r="G1574" s="93" t="s">
        <v>709</v>
      </c>
      <c r="H1574" s="17" t="s">
        <v>3624</v>
      </c>
      <c r="I1574" s="23">
        <v>230238</v>
      </c>
      <c r="J1574" s="23">
        <v>2437049</v>
      </c>
      <c r="K1574" s="17">
        <v>120.80856199999999</v>
      </c>
      <c r="L1574" s="17">
        <v>22.031426</v>
      </c>
      <c r="N1574" t="str">
        <f>ROUND(表格3[[#This Row],[TWD97_X
]],0)&amp;ROUND(表格3[[#This Row],[TWD97_Y
]],0)</f>
        <v>2302382437049</v>
      </c>
    </row>
    <row r="1575" spans="1:14" ht="16.2" customHeight="1">
      <c r="A1575" s="17" t="s">
        <v>2090</v>
      </c>
      <c r="B1575" s="18"/>
      <c r="C1575" s="17" t="s">
        <v>610</v>
      </c>
      <c r="D1575" s="17" t="s">
        <v>691</v>
      </c>
      <c r="E1575" s="17" t="s">
        <v>710</v>
      </c>
      <c r="F1575" s="17">
        <v>6</v>
      </c>
      <c r="G1575" s="93" t="s">
        <v>709</v>
      </c>
      <c r="H1575" s="17" t="s">
        <v>3625</v>
      </c>
      <c r="I1575" s="23">
        <v>229913</v>
      </c>
      <c r="J1575" s="23">
        <v>2436920</v>
      </c>
      <c r="K1575" s="17">
        <v>120.805415</v>
      </c>
      <c r="L1575" s="17">
        <v>22.030258</v>
      </c>
      <c r="N1575" t="str">
        <f>ROUND(表格3[[#This Row],[TWD97_X
]],0)&amp;ROUND(表格3[[#This Row],[TWD97_Y
]],0)</f>
        <v>2299132436920</v>
      </c>
    </row>
    <row r="1576" spans="1:14" ht="16.2" customHeight="1">
      <c r="A1576" s="17" t="s">
        <v>2090</v>
      </c>
      <c r="B1576" s="42"/>
      <c r="C1576" s="17" t="s">
        <v>610</v>
      </c>
      <c r="D1576" s="17" t="s">
        <v>691</v>
      </c>
      <c r="E1576" s="17" t="s">
        <v>2677</v>
      </c>
      <c r="F1576" s="17">
        <v>2</v>
      </c>
      <c r="G1576" s="93" t="s">
        <v>2678</v>
      </c>
      <c r="H1576" s="17" t="s">
        <v>2679</v>
      </c>
      <c r="I1576" s="23">
        <v>223658</v>
      </c>
      <c r="J1576" s="23">
        <v>2445942</v>
      </c>
      <c r="K1576" s="39">
        <v>120.744676</v>
      </c>
      <c r="L1576" s="39">
        <v>22.111657999999998</v>
      </c>
      <c r="N1576" t="str">
        <f>ROUND(表格3[[#This Row],[TWD97_X
]],0)&amp;ROUND(表格3[[#This Row],[TWD97_Y
]],0)</f>
        <v>2236582445942</v>
      </c>
    </row>
    <row r="1577" spans="1:14" ht="16.2" customHeight="1">
      <c r="A1577" s="17" t="s">
        <v>2090</v>
      </c>
      <c r="B1577" s="42"/>
      <c r="C1577" s="17" t="s">
        <v>610</v>
      </c>
      <c r="D1577" s="17" t="s">
        <v>691</v>
      </c>
      <c r="E1577" s="17" t="s">
        <v>2677</v>
      </c>
      <c r="F1577" s="17">
        <v>3</v>
      </c>
      <c r="G1577" s="93" t="s">
        <v>2678</v>
      </c>
      <c r="H1577" s="17" t="s">
        <v>2680</v>
      </c>
      <c r="I1577" s="23">
        <v>223725</v>
      </c>
      <c r="J1577" s="23">
        <v>2446175</v>
      </c>
      <c r="K1577" s="39">
        <v>120.745322</v>
      </c>
      <c r="L1577" s="39">
        <v>22.113764</v>
      </c>
      <c r="N1577" t="str">
        <f>ROUND(表格3[[#This Row],[TWD97_X
]],0)&amp;ROUND(表格3[[#This Row],[TWD97_Y
]],0)</f>
        <v>2237252446175</v>
      </c>
    </row>
    <row r="1578" spans="1:14" ht="16.2" customHeight="1">
      <c r="A1578" s="17" t="s">
        <v>2090</v>
      </c>
      <c r="B1578" s="42"/>
      <c r="C1578" s="17" t="s">
        <v>610</v>
      </c>
      <c r="D1578" s="17" t="s">
        <v>691</v>
      </c>
      <c r="E1578" s="17" t="s">
        <v>2677</v>
      </c>
      <c r="F1578" s="17">
        <v>4</v>
      </c>
      <c r="G1578" s="93" t="s">
        <v>2678</v>
      </c>
      <c r="H1578" s="17" t="s">
        <v>2681</v>
      </c>
      <c r="I1578" s="23">
        <v>223812</v>
      </c>
      <c r="J1578" s="23">
        <v>2446416</v>
      </c>
      <c r="K1578" s="39">
        <v>120.746161</v>
      </c>
      <c r="L1578" s="39">
        <v>22.115942</v>
      </c>
      <c r="N1578" t="str">
        <f>ROUND(表格3[[#This Row],[TWD97_X
]],0)&amp;ROUND(表格3[[#This Row],[TWD97_Y
]],0)</f>
        <v>2238122446416</v>
      </c>
    </row>
    <row r="1579" spans="1:14" ht="16.2" customHeight="1">
      <c r="A1579" s="17" t="s">
        <v>2090</v>
      </c>
      <c r="B1579" s="42"/>
      <c r="C1579" s="17" t="s">
        <v>610</v>
      </c>
      <c r="D1579" s="17" t="s">
        <v>691</v>
      </c>
      <c r="E1579" s="17" t="s">
        <v>2677</v>
      </c>
      <c r="F1579" s="17">
        <v>5</v>
      </c>
      <c r="G1579" s="21" t="s">
        <v>2678</v>
      </c>
      <c r="H1579" s="17" t="s">
        <v>2682</v>
      </c>
      <c r="I1579" s="23">
        <v>223836</v>
      </c>
      <c r="J1579" s="23">
        <v>2446665</v>
      </c>
      <c r="K1579" s="39">
        <v>120.74639000000001</v>
      </c>
      <c r="L1579" s="39">
        <v>22.118190999999999</v>
      </c>
      <c r="N1579" t="str">
        <f>ROUND(表格3[[#This Row],[TWD97_X
]],0)&amp;ROUND(表格3[[#This Row],[TWD97_Y
]],0)</f>
        <v>2238362446665</v>
      </c>
    </row>
    <row r="1580" spans="1:14" ht="16.2" customHeight="1">
      <c r="A1580" s="17" t="s">
        <v>2090</v>
      </c>
      <c r="B1580" s="42"/>
      <c r="C1580" s="17" t="s">
        <v>610</v>
      </c>
      <c r="D1580" s="17" t="s">
        <v>691</v>
      </c>
      <c r="E1580" s="17" t="s">
        <v>2677</v>
      </c>
      <c r="F1580" s="17">
        <v>6</v>
      </c>
      <c r="G1580" s="21" t="s">
        <v>2678</v>
      </c>
      <c r="H1580" s="17" t="s">
        <v>2683</v>
      </c>
      <c r="I1580" s="23">
        <v>223936</v>
      </c>
      <c r="J1580" s="23">
        <v>2446845</v>
      </c>
      <c r="K1580" s="39">
        <v>120.747356</v>
      </c>
      <c r="L1580" s="39">
        <v>22.119817999999999</v>
      </c>
      <c r="N1580" t="str">
        <f>ROUND(表格3[[#This Row],[TWD97_X
]],0)&amp;ROUND(表格3[[#This Row],[TWD97_Y
]],0)</f>
        <v>2239362446845</v>
      </c>
    </row>
    <row r="1581" spans="1:14" ht="16.2" customHeight="1">
      <c r="A1581" s="17" t="s">
        <v>2090</v>
      </c>
      <c r="B1581" s="42"/>
      <c r="C1581" s="39" t="s">
        <v>610</v>
      </c>
      <c r="D1581" s="17" t="s">
        <v>691</v>
      </c>
      <c r="E1581" s="39" t="s">
        <v>3970</v>
      </c>
      <c r="F1581" s="39">
        <v>1</v>
      </c>
      <c r="G1581" s="39" t="s">
        <v>2684</v>
      </c>
      <c r="H1581" s="39" t="s">
        <v>3971</v>
      </c>
      <c r="I1581" s="23">
        <v>233461</v>
      </c>
      <c r="J1581" s="23">
        <v>2426866</v>
      </c>
      <c r="K1581" s="39">
        <v>120.839887</v>
      </c>
      <c r="L1581" s="39">
        <v>21.939488999999998</v>
      </c>
      <c r="N1581" t="str">
        <f>ROUND(表格3[[#This Row],[TWD97_X
]],0)&amp;ROUND(表格3[[#This Row],[TWD97_Y
]],0)</f>
        <v>2334612426866</v>
      </c>
    </row>
    <row r="1582" spans="1:14" ht="16.2" customHeight="1">
      <c r="A1582" s="17" t="s">
        <v>2090</v>
      </c>
      <c r="B1582" s="42"/>
      <c r="C1582" s="39" t="s">
        <v>610</v>
      </c>
      <c r="D1582" s="17" t="s">
        <v>691</v>
      </c>
      <c r="E1582" s="39" t="s">
        <v>3970</v>
      </c>
      <c r="F1582" s="39">
        <v>2</v>
      </c>
      <c r="G1582" s="39" t="s">
        <v>2684</v>
      </c>
      <c r="H1582" s="39" t="s">
        <v>2685</v>
      </c>
      <c r="I1582" s="23">
        <v>233294</v>
      </c>
      <c r="J1582" s="23">
        <v>2426977</v>
      </c>
      <c r="K1582" s="39">
        <v>120.838269</v>
      </c>
      <c r="L1582" s="39">
        <v>21.94049</v>
      </c>
      <c r="N1582" t="str">
        <f>ROUND(表格3[[#This Row],[TWD97_X
]],0)&amp;ROUND(表格3[[#This Row],[TWD97_Y
]],0)</f>
        <v>2332942426977</v>
      </c>
    </row>
    <row r="1583" spans="1:14" ht="16.2" customHeight="1">
      <c r="A1583" s="17" t="s">
        <v>2090</v>
      </c>
      <c r="B1583" s="42"/>
      <c r="C1583" s="39" t="s">
        <v>610</v>
      </c>
      <c r="D1583" s="17" t="s">
        <v>691</v>
      </c>
      <c r="E1583" s="39" t="s">
        <v>3970</v>
      </c>
      <c r="F1583" s="39">
        <v>3</v>
      </c>
      <c r="G1583" s="39" t="s">
        <v>2684</v>
      </c>
      <c r="H1583" s="39" t="s">
        <v>2686</v>
      </c>
      <c r="I1583" s="23">
        <v>233101</v>
      </c>
      <c r="J1583" s="23">
        <v>2427100</v>
      </c>
      <c r="K1583" s="39">
        <v>120.836399</v>
      </c>
      <c r="L1583" s="39">
        <v>21.941599</v>
      </c>
      <c r="N1583" t="str">
        <f>ROUND(表格3[[#This Row],[TWD97_X
]],0)&amp;ROUND(表格3[[#This Row],[TWD97_Y
]],0)</f>
        <v>2331012427100</v>
      </c>
    </row>
    <row r="1584" spans="1:14" ht="16.2" customHeight="1">
      <c r="A1584" s="17" t="s">
        <v>2090</v>
      </c>
      <c r="B1584" s="42"/>
      <c r="C1584" s="39" t="s">
        <v>610</v>
      </c>
      <c r="D1584" s="17" t="s">
        <v>691</v>
      </c>
      <c r="E1584" s="39" t="s">
        <v>3970</v>
      </c>
      <c r="F1584" s="39">
        <v>4</v>
      </c>
      <c r="G1584" s="39" t="s">
        <v>2684</v>
      </c>
      <c r="H1584" s="39" t="s">
        <v>2687</v>
      </c>
      <c r="I1584" s="23">
        <v>233206</v>
      </c>
      <c r="J1584" s="23">
        <v>2427292</v>
      </c>
      <c r="K1584" s="39">
        <v>120.837414</v>
      </c>
      <c r="L1584" s="39">
        <v>21.943334</v>
      </c>
      <c r="N1584" t="str">
        <f>ROUND(表格3[[#This Row],[TWD97_X
]],0)&amp;ROUND(表格3[[#This Row],[TWD97_Y
]],0)</f>
        <v>2332062427292</v>
      </c>
    </row>
    <row r="1585" spans="1:14" ht="16.2" customHeight="1">
      <c r="A1585" s="17" t="s">
        <v>2090</v>
      </c>
      <c r="B1585" s="42"/>
      <c r="C1585" s="39" t="s">
        <v>610</v>
      </c>
      <c r="D1585" s="17" t="s">
        <v>691</v>
      </c>
      <c r="E1585" s="39" t="s">
        <v>3970</v>
      </c>
      <c r="F1585" s="39">
        <v>5</v>
      </c>
      <c r="G1585" s="39" t="s">
        <v>2684</v>
      </c>
      <c r="H1585" s="39" t="s">
        <v>2688</v>
      </c>
      <c r="I1585" s="23">
        <v>233351</v>
      </c>
      <c r="J1585" s="23">
        <v>2427565</v>
      </c>
      <c r="K1585" s="39">
        <v>120.838815</v>
      </c>
      <c r="L1585" s="39">
        <v>21.945800999999999</v>
      </c>
      <c r="N1585" t="str">
        <f>ROUND(表格3[[#This Row],[TWD97_X
]],0)&amp;ROUND(表格3[[#This Row],[TWD97_Y
]],0)</f>
        <v>2333512427565</v>
      </c>
    </row>
    <row r="1586" spans="1:14" ht="16.2" customHeight="1">
      <c r="A1586" s="17" t="s">
        <v>2090</v>
      </c>
      <c r="B1586" s="42"/>
      <c r="C1586" s="39" t="s">
        <v>610</v>
      </c>
      <c r="D1586" s="17" t="s">
        <v>691</v>
      </c>
      <c r="E1586" s="39" t="s">
        <v>3970</v>
      </c>
      <c r="F1586" s="39">
        <v>6</v>
      </c>
      <c r="G1586" s="39" t="s">
        <v>2684</v>
      </c>
      <c r="H1586" s="39" t="s">
        <v>2689</v>
      </c>
      <c r="I1586" s="23">
        <v>233266</v>
      </c>
      <c r="J1586" s="23">
        <v>2427785</v>
      </c>
      <c r="K1586" s="39">
        <v>120.83799</v>
      </c>
      <c r="L1586" s="39">
        <v>21.947787000000002</v>
      </c>
      <c r="N1586" t="str">
        <f>ROUND(表格3[[#This Row],[TWD97_X
]],0)&amp;ROUND(表格3[[#This Row],[TWD97_Y
]],0)</f>
        <v>2332662427785</v>
      </c>
    </row>
    <row r="1587" spans="1:14" ht="16.2" customHeight="1">
      <c r="A1587" s="17" t="s">
        <v>2090</v>
      </c>
      <c r="B1587" s="49"/>
      <c r="C1587" s="26" t="s">
        <v>610</v>
      </c>
      <c r="D1587" s="17" t="s">
        <v>691</v>
      </c>
      <c r="E1587" s="17" t="s">
        <v>3972</v>
      </c>
      <c r="F1587" s="26">
        <v>1</v>
      </c>
      <c r="G1587" s="21" t="s">
        <v>2690</v>
      </c>
      <c r="H1587" s="17" t="s">
        <v>3973</v>
      </c>
      <c r="I1587" s="23">
        <v>226283</v>
      </c>
      <c r="J1587" s="23">
        <v>2438213</v>
      </c>
      <c r="K1587" s="17">
        <v>120.77023199999999</v>
      </c>
      <c r="L1587" s="27">
        <v>22.041889999999999</v>
      </c>
      <c r="N1587" t="str">
        <f>ROUND(表格3[[#This Row],[TWD97_X
]],0)&amp;ROUND(表格3[[#This Row],[TWD97_Y
]],0)</f>
        <v>2262832438213</v>
      </c>
    </row>
    <row r="1588" spans="1:14" ht="16.2" customHeight="1">
      <c r="A1588" s="17" t="s">
        <v>2090</v>
      </c>
      <c r="B1588" s="49"/>
      <c r="C1588" s="26" t="s">
        <v>610</v>
      </c>
      <c r="D1588" s="17" t="s">
        <v>691</v>
      </c>
      <c r="E1588" s="17" t="s">
        <v>3972</v>
      </c>
      <c r="F1588" s="26">
        <v>2</v>
      </c>
      <c r="G1588" s="21" t="s">
        <v>2690</v>
      </c>
      <c r="H1588" s="17" t="s">
        <v>2691</v>
      </c>
      <c r="I1588" s="23">
        <v>226203</v>
      </c>
      <c r="J1588" s="23">
        <v>2438507</v>
      </c>
      <c r="K1588" s="17">
        <v>120.769453</v>
      </c>
      <c r="L1588" s="27">
        <v>22.044543999999998</v>
      </c>
      <c r="N1588" t="str">
        <f>ROUND(表格3[[#This Row],[TWD97_X
]],0)&amp;ROUND(表格3[[#This Row],[TWD97_Y
]],0)</f>
        <v>2262032438507</v>
      </c>
    </row>
    <row r="1589" spans="1:14" ht="16.2" customHeight="1">
      <c r="A1589" s="17" t="s">
        <v>2090</v>
      </c>
      <c r="B1589" s="49"/>
      <c r="C1589" s="26" t="s">
        <v>610</v>
      </c>
      <c r="D1589" s="17" t="s">
        <v>691</v>
      </c>
      <c r="E1589" s="17" t="s">
        <v>3972</v>
      </c>
      <c r="F1589" s="26">
        <v>3</v>
      </c>
      <c r="G1589" s="21" t="s">
        <v>2690</v>
      </c>
      <c r="H1589" s="17" t="s">
        <v>2692</v>
      </c>
      <c r="I1589" s="23">
        <v>226127</v>
      </c>
      <c r="J1589" s="23">
        <v>2438915</v>
      </c>
      <c r="K1589" s="17">
        <v>120.768711</v>
      </c>
      <c r="L1589" s="27">
        <v>22.048228000000002</v>
      </c>
      <c r="N1589" t="str">
        <f>ROUND(表格3[[#This Row],[TWD97_X
]],0)&amp;ROUND(表格3[[#This Row],[TWD97_Y
]],0)</f>
        <v>2261272438915</v>
      </c>
    </row>
    <row r="1590" spans="1:14" ht="16.2" customHeight="1">
      <c r="A1590" s="17" t="s">
        <v>2090</v>
      </c>
      <c r="B1590" s="49"/>
      <c r="C1590" s="26" t="s">
        <v>610</v>
      </c>
      <c r="D1590" s="17" t="s">
        <v>691</v>
      </c>
      <c r="E1590" s="17" t="s">
        <v>3972</v>
      </c>
      <c r="F1590" s="26">
        <v>4</v>
      </c>
      <c r="G1590" s="21" t="s">
        <v>2690</v>
      </c>
      <c r="H1590" s="17" t="s">
        <v>2693</v>
      </c>
      <c r="I1590" s="23">
        <v>225570</v>
      </c>
      <c r="J1590" s="23">
        <v>2439017</v>
      </c>
      <c r="K1590" s="17">
        <v>120.763313</v>
      </c>
      <c r="L1590" s="27">
        <v>22.049142</v>
      </c>
      <c r="N1590" t="str">
        <f>ROUND(表格3[[#This Row],[TWD97_X
]],0)&amp;ROUND(表格3[[#This Row],[TWD97_Y
]],0)</f>
        <v>2255702439017</v>
      </c>
    </row>
    <row r="1591" spans="1:14" ht="16.2" customHeight="1">
      <c r="A1591" s="17" t="s">
        <v>2090</v>
      </c>
      <c r="B1591" s="49"/>
      <c r="C1591" s="26" t="s">
        <v>610</v>
      </c>
      <c r="D1591" s="17" t="s">
        <v>691</v>
      </c>
      <c r="E1591" s="17" t="s">
        <v>3972</v>
      </c>
      <c r="F1591" s="26">
        <v>5</v>
      </c>
      <c r="G1591" s="21" t="s">
        <v>2690</v>
      </c>
      <c r="H1591" s="17" t="s">
        <v>2694</v>
      </c>
      <c r="I1591" s="23">
        <v>226142</v>
      </c>
      <c r="J1591" s="23">
        <v>2439563</v>
      </c>
      <c r="K1591" s="17">
        <v>120.76884699999999</v>
      </c>
      <c r="L1591" s="27">
        <v>22.054081</v>
      </c>
      <c r="N1591" t="str">
        <f>ROUND(表格3[[#This Row],[TWD97_X
]],0)&amp;ROUND(表格3[[#This Row],[TWD97_Y
]],0)</f>
        <v>2261422439563</v>
      </c>
    </row>
    <row r="1592" spans="1:14" ht="16.2" customHeight="1">
      <c r="A1592" s="17" t="s">
        <v>2090</v>
      </c>
      <c r="B1592" s="49"/>
      <c r="C1592" s="26" t="s">
        <v>610</v>
      </c>
      <c r="D1592" s="17" t="s">
        <v>691</v>
      </c>
      <c r="E1592" s="17" t="s">
        <v>3972</v>
      </c>
      <c r="F1592" s="26">
        <v>6</v>
      </c>
      <c r="G1592" s="21" t="s">
        <v>2690</v>
      </c>
      <c r="H1592" s="17" t="s">
        <v>2695</v>
      </c>
      <c r="I1592" s="23">
        <v>226217</v>
      </c>
      <c r="J1592" s="23">
        <v>2440194</v>
      </c>
      <c r="K1592" s="17">
        <v>120.769564</v>
      </c>
      <c r="L1592" s="27">
        <v>22.059781000000001</v>
      </c>
      <c r="N1592" t="str">
        <f>ROUND(表格3[[#This Row],[TWD97_X
]],0)&amp;ROUND(表格3[[#This Row],[TWD97_Y
]],0)</f>
        <v>2262172440194</v>
      </c>
    </row>
    <row r="1593" spans="1:14" ht="16.2" customHeight="1">
      <c r="A1593" s="17" t="s">
        <v>2090</v>
      </c>
      <c r="B1593" s="49"/>
      <c r="C1593" s="26" t="s">
        <v>610</v>
      </c>
      <c r="D1593" s="17" t="s">
        <v>691</v>
      </c>
      <c r="E1593" s="17" t="s">
        <v>3974</v>
      </c>
      <c r="F1593" s="26">
        <v>1</v>
      </c>
      <c r="G1593" s="21" t="s">
        <v>2696</v>
      </c>
      <c r="H1593" s="17" t="s">
        <v>3975</v>
      </c>
      <c r="I1593" s="23">
        <v>238670</v>
      </c>
      <c r="J1593" s="23">
        <v>2443090</v>
      </c>
      <c r="K1593" s="17">
        <v>120.890202</v>
      </c>
      <c r="L1593" s="27">
        <v>22.086061999999998</v>
      </c>
      <c r="N1593" t="str">
        <f>ROUND(表格3[[#This Row],[TWD97_X
]],0)&amp;ROUND(表格3[[#This Row],[TWD97_Y
]],0)</f>
        <v>2386702443090</v>
      </c>
    </row>
    <row r="1594" spans="1:14" ht="16.2" customHeight="1">
      <c r="A1594" s="17" t="s">
        <v>2090</v>
      </c>
      <c r="B1594" s="49"/>
      <c r="C1594" s="26" t="s">
        <v>610</v>
      </c>
      <c r="D1594" s="17" t="s">
        <v>691</v>
      </c>
      <c r="E1594" s="17" t="s">
        <v>3974</v>
      </c>
      <c r="F1594" s="26">
        <v>2</v>
      </c>
      <c r="G1594" s="21" t="s">
        <v>2696</v>
      </c>
      <c r="H1594" s="17" t="s">
        <v>2697</v>
      </c>
      <c r="I1594" s="23">
        <v>238870</v>
      </c>
      <c r="J1594" s="23">
        <v>2443395</v>
      </c>
      <c r="K1594" s="17">
        <v>120.892138</v>
      </c>
      <c r="L1594" s="27">
        <v>22.088818</v>
      </c>
      <c r="N1594" t="str">
        <f>ROUND(表格3[[#This Row],[TWD97_X
]],0)&amp;ROUND(表格3[[#This Row],[TWD97_Y
]],0)</f>
        <v>2388702443395</v>
      </c>
    </row>
    <row r="1595" spans="1:14" ht="16.2" customHeight="1">
      <c r="A1595" s="17" t="s">
        <v>2090</v>
      </c>
      <c r="B1595" s="49"/>
      <c r="C1595" s="26" t="s">
        <v>610</v>
      </c>
      <c r="D1595" s="17" t="s">
        <v>691</v>
      </c>
      <c r="E1595" s="17" t="s">
        <v>3974</v>
      </c>
      <c r="F1595" s="26">
        <v>3</v>
      </c>
      <c r="G1595" s="21" t="s">
        <v>2696</v>
      </c>
      <c r="H1595" s="17" t="s">
        <v>2698</v>
      </c>
      <c r="I1595" s="23">
        <v>239085</v>
      </c>
      <c r="J1595" s="23">
        <v>2443601</v>
      </c>
      <c r="K1595" s="17">
        <v>120.89422</v>
      </c>
      <c r="L1595" s="27">
        <v>22.090679999999999</v>
      </c>
      <c r="N1595" t="str">
        <f>ROUND(表格3[[#This Row],[TWD97_X
]],0)&amp;ROUND(表格3[[#This Row],[TWD97_Y
]],0)</f>
        <v>2390852443601</v>
      </c>
    </row>
    <row r="1596" spans="1:14" ht="16.2" customHeight="1">
      <c r="A1596" s="17" t="s">
        <v>2090</v>
      </c>
      <c r="B1596" s="49"/>
      <c r="C1596" s="26" t="s">
        <v>610</v>
      </c>
      <c r="D1596" s="17" t="s">
        <v>691</v>
      </c>
      <c r="E1596" s="17" t="s">
        <v>3974</v>
      </c>
      <c r="F1596" s="26">
        <v>4</v>
      </c>
      <c r="G1596" s="21" t="s">
        <v>2696</v>
      </c>
      <c r="H1596" s="17" t="s">
        <v>2699</v>
      </c>
      <c r="I1596" s="23">
        <v>239257</v>
      </c>
      <c r="J1596" s="23">
        <v>2443913</v>
      </c>
      <c r="K1596" s="17">
        <v>120.89588500000001</v>
      </c>
      <c r="L1596" s="27">
        <v>22.093499000000001</v>
      </c>
      <c r="N1596" t="str">
        <f>ROUND(表格3[[#This Row],[TWD97_X
]],0)&amp;ROUND(表格3[[#This Row],[TWD97_Y
]],0)</f>
        <v>2392572443913</v>
      </c>
    </row>
    <row r="1597" spans="1:14" ht="16.2" customHeight="1">
      <c r="A1597" s="17" t="s">
        <v>2090</v>
      </c>
      <c r="B1597" s="49"/>
      <c r="C1597" s="26" t="s">
        <v>610</v>
      </c>
      <c r="D1597" s="17" t="s">
        <v>691</v>
      </c>
      <c r="E1597" s="17" t="s">
        <v>3974</v>
      </c>
      <c r="F1597" s="26">
        <v>5</v>
      </c>
      <c r="G1597" s="21" t="s">
        <v>2696</v>
      </c>
      <c r="H1597" s="17" t="s">
        <v>2700</v>
      </c>
      <c r="I1597" s="23">
        <v>239355</v>
      </c>
      <c r="J1597" s="23">
        <v>2444177</v>
      </c>
      <c r="K1597" s="17">
        <v>120.896833</v>
      </c>
      <c r="L1597" s="27">
        <v>22.095884000000002</v>
      </c>
      <c r="N1597" t="str">
        <f>ROUND(表格3[[#This Row],[TWD97_X
]],0)&amp;ROUND(表格3[[#This Row],[TWD97_Y
]],0)</f>
        <v>2393552444177</v>
      </c>
    </row>
    <row r="1598" spans="1:14" ht="16.2" customHeight="1">
      <c r="A1598" s="17" t="s">
        <v>2090</v>
      </c>
      <c r="B1598" s="49"/>
      <c r="C1598" s="26" t="s">
        <v>610</v>
      </c>
      <c r="D1598" s="17" t="s">
        <v>691</v>
      </c>
      <c r="E1598" s="17" t="s">
        <v>3974</v>
      </c>
      <c r="F1598" s="26">
        <v>6</v>
      </c>
      <c r="G1598" s="21" t="s">
        <v>2696</v>
      </c>
      <c r="H1598" s="17" t="s">
        <v>2701</v>
      </c>
      <c r="I1598" s="23">
        <v>239371</v>
      </c>
      <c r="J1598" s="23">
        <v>2444560</v>
      </c>
      <c r="K1598" s="17">
        <v>120.896986</v>
      </c>
      <c r="L1598" s="27">
        <v>22.099343999999999</v>
      </c>
      <c r="N1598" t="str">
        <f>ROUND(表格3[[#This Row],[TWD97_X
]],0)&amp;ROUND(表格3[[#This Row],[TWD97_Y
]],0)</f>
        <v>2393712444560</v>
      </c>
    </row>
    <row r="1599" spans="1:14" ht="16.2" customHeight="1">
      <c r="A1599" s="17" t="s">
        <v>3945</v>
      </c>
      <c r="B1599" s="49" t="s">
        <v>2090</v>
      </c>
      <c r="C1599" s="17" t="s">
        <v>610</v>
      </c>
      <c r="D1599" s="17" t="s">
        <v>691</v>
      </c>
      <c r="E1599" s="17" t="s">
        <v>718</v>
      </c>
      <c r="F1599" s="17">
        <v>1</v>
      </c>
      <c r="G1599" s="93" t="s">
        <v>717</v>
      </c>
      <c r="H1599" s="17" t="s">
        <v>3626</v>
      </c>
      <c r="I1599" s="23">
        <v>226878</v>
      </c>
      <c r="J1599" s="23">
        <v>2441576</v>
      </c>
      <c r="K1599" s="39">
        <v>120.775949</v>
      </c>
      <c r="L1599" s="39">
        <v>22.072272000000002</v>
      </c>
      <c r="N1599" t="str">
        <f>ROUND(表格3[[#This Row],[TWD97_X
]],0)&amp;ROUND(表格3[[#This Row],[TWD97_Y
]],0)</f>
        <v>2268782441576</v>
      </c>
    </row>
    <row r="1600" spans="1:14" ht="16.2" customHeight="1">
      <c r="A1600" s="17" t="s">
        <v>3945</v>
      </c>
      <c r="B1600" s="49" t="s">
        <v>2090</v>
      </c>
      <c r="C1600" s="17" t="s">
        <v>610</v>
      </c>
      <c r="D1600" s="17" t="s">
        <v>691</v>
      </c>
      <c r="E1600" s="17" t="s">
        <v>718</v>
      </c>
      <c r="F1600" s="17">
        <v>2</v>
      </c>
      <c r="G1600" s="93" t="s">
        <v>717</v>
      </c>
      <c r="H1600" s="17" t="s">
        <v>3627</v>
      </c>
      <c r="I1600" s="23">
        <v>227115</v>
      </c>
      <c r="J1600" s="23">
        <v>2441800</v>
      </c>
      <c r="K1600" s="39">
        <v>120.77824200000001</v>
      </c>
      <c r="L1600" s="39">
        <v>22.074297999999999</v>
      </c>
      <c r="N1600" t="str">
        <f>ROUND(表格3[[#This Row],[TWD97_X
]],0)&amp;ROUND(表格3[[#This Row],[TWD97_Y
]],0)</f>
        <v>2271152441800</v>
      </c>
    </row>
    <row r="1601" spans="1:14" ht="16.2" customHeight="1">
      <c r="A1601" s="17" t="s">
        <v>3945</v>
      </c>
      <c r="B1601" s="49" t="s">
        <v>2090</v>
      </c>
      <c r="C1601" s="17" t="s">
        <v>610</v>
      </c>
      <c r="D1601" s="17" t="s">
        <v>691</v>
      </c>
      <c r="E1601" s="17" t="s">
        <v>718</v>
      </c>
      <c r="F1601" s="17">
        <v>3</v>
      </c>
      <c r="G1601" s="93" t="s">
        <v>717</v>
      </c>
      <c r="H1601" s="17" t="s">
        <v>3628</v>
      </c>
      <c r="I1601" s="23">
        <v>227211</v>
      </c>
      <c r="J1601" s="23">
        <v>2442016</v>
      </c>
      <c r="K1601" s="39">
        <v>120.779169</v>
      </c>
      <c r="L1601" s="39">
        <v>22.076250000000002</v>
      </c>
      <c r="N1601" t="str">
        <f>ROUND(表格3[[#This Row],[TWD97_X
]],0)&amp;ROUND(表格3[[#This Row],[TWD97_Y
]],0)</f>
        <v>2272112442016</v>
      </c>
    </row>
    <row r="1602" spans="1:14" ht="16.2" customHeight="1">
      <c r="A1602" s="17" t="s">
        <v>3945</v>
      </c>
      <c r="B1602" s="42" t="s">
        <v>3976</v>
      </c>
      <c r="C1602" s="17" t="s">
        <v>610</v>
      </c>
      <c r="D1602" s="17" t="s">
        <v>691</v>
      </c>
      <c r="E1602" s="17" t="s">
        <v>718</v>
      </c>
      <c r="F1602" s="17">
        <v>4</v>
      </c>
      <c r="G1602" s="93" t="s">
        <v>717</v>
      </c>
      <c r="H1602" s="17" t="s">
        <v>3629</v>
      </c>
      <c r="I1602" s="23">
        <v>226836</v>
      </c>
      <c r="J1602" s="23">
        <v>2442117</v>
      </c>
      <c r="K1602" s="39">
        <v>120.77553399999999</v>
      </c>
      <c r="L1602" s="39">
        <v>22.077157</v>
      </c>
      <c r="N1602" t="str">
        <f>ROUND(表格3[[#This Row],[TWD97_X
]],0)&amp;ROUND(表格3[[#This Row],[TWD97_Y
]],0)</f>
        <v>2268362442117</v>
      </c>
    </row>
    <row r="1603" spans="1:14" ht="16.2" customHeight="1">
      <c r="A1603" s="17" t="s">
        <v>3945</v>
      </c>
      <c r="B1603" s="42" t="s">
        <v>3976</v>
      </c>
      <c r="C1603" s="17" t="s">
        <v>610</v>
      </c>
      <c r="D1603" s="17" t="s">
        <v>691</v>
      </c>
      <c r="E1603" s="17" t="s">
        <v>718</v>
      </c>
      <c r="F1603" s="17">
        <v>5</v>
      </c>
      <c r="G1603" s="93" t="s">
        <v>717</v>
      </c>
      <c r="H1603" s="17" t="s">
        <v>3630</v>
      </c>
      <c r="I1603" s="23">
        <v>226753</v>
      </c>
      <c r="J1603" s="23">
        <v>2441909</v>
      </c>
      <c r="K1603" s="39">
        <v>120.774733</v>
      </c>
      <c r="L1603" s="39">
        <v>22.075278000000001</v>
      </c>
      <c r="N1603" t="str">
        <f>ROUND(表格3[[#This Row],[TWD97_X
]],0)&amp;ROUND(表格3[[#This Row],[TWD97_Y
]],0)</f>
        <v>2267532441909</v>
      </c>
    </row>
    <row r="1604" spans="1:14" ht="16.2" customHeight="1">
      <c r="A1604" s="17" t="s">
        <v>3945</v>
      </c>
      <c r="B1604" s="42" t="s">
        <v>3976</v>
      </c>
      <c r="C1604" s="17" t="s">
        <v>610</v>
      </c>
      <c r="D1604" s="17" t="s">
        <v>691</v>
      </c>
      <c r="E1604" s="17" t="s">
        <v>718</v>
      </c>
      <c r="F1604" s="17">
        <v>6</v>
      </c>
      <c r="G1604" s="93" t="s">
        <v>717</v>
      </c>
      <c r="H1604" s="17" t="s">
        <v>3631</v>
      </c>
      <c r="I1604" s="23">
        <v>226397</v>
      </c>
      <c r="J1604" s="23">
        <v>2441660</v>
      </c>
      <c r="K1604" s="39">
        <v>120.771287</v>
      </c>
      <c r="L1604" s="39">
        <v>22.073024</v>
      </c>
      <c r="N1604" t="str">
        <f>ROUND(表格3[[#This Row],[TWD97_X
]],0)&amp;ROUND(表格3[[#This Row],[TWD97_Y
]],0)</f>
        <v>2263972441660</v>
      </c>
    </row>
    <row r="1605" spans="1:14" ht="16.2" customHeight="1">
      <c r="A1605" s="17" t="s">
        <v>3945</v>
      </c>
      <c r="B1605" s="42" t="s">
        <v>3977</v>
      </c>
      <c r="C1605" s="17" t="s">
        <v>610</v>
      </c>
      <c r="D1605" s="17" t="s">
        <v>691</v>
      </c>
      <c r="E1605" s="17" t="s">
        <v>720</v>
      </c>
      <c r="F1605" s="17">
        <v>1</v>
      </c>
      <c r="G1605" s="93" t="s">
        <v>719</v>
      </c>
      <c r="H1605" s="17" t="s">
        <v>3632</v>
      </c>
      <c r="I1605" s="23">
        <v>232340</v>
      </c>
      <c r="J1605" s="23">
        <v>2440428</v>
      </c>
      <c r="K1605" s="17">
        <v>120.82888800000001</v>
      </c>
      <c r="L1605" s="17">
        <v>22.061966999999999</v>
      </c>
      <c r="N1605" t="str">
        <f>ROUND(表格3[[#This Row],[TWD97_X
]],0)&amp;ROUND(表格3[[#This Row],[TWD97_Y
]],0)</f>
        <v>2323402440428</v>
      </c>
    </row>
    <row r="1606" spans="1:14" ht="16.2" customHeight="1">
      <c r="A1606" s="17" t="s">
        <v>3945</v>
      </c>
      <c r="B1606" s="42" t="s">
        <v>3977</v>
      </c>
      <c r="C1606" s="17" t="s">
        <v>610</v>
      </c>
      <c r="D1606" s="17" t="s">
        <v>691</v>
      </c>
      <c r="E1606" s="17" t="s">
        <v>720</v>
      </c>
      <c r="F1606" s="17">
        <v>2</v>
      </c>
      <c r="G1606" s="93" t="s">
        <v>719</v>
      </c>
      <c r="H1606" s="17" t="s">
        <v>3633</v>
      </c>
      <c r="I1606" s="23">
        <v>232377</v>
      </c>
      <c r="J1606" s="23">
        <v>2440505</v>
      </c>
      <c r="K1606" s="17">
        <v>120.829245</v>
      </c>
      <c r="L1606" s="17">
        <v>22.062663000000001</v>
      </c>
      <c r="N1606" t="str">
        <f>ROUND(表格3[[#This Row],[TWD97_X
]],0)&amp;ROUND(表格3[[#This Row],[TWD97_Y
]],0)</f>
        <v>2323772440505</v>
      </c>
    </row>
    <row r="1607" spans="1:14" ht="16.2" customHeight="1">
      <c r="A1607" s="17" t="s">
        <v>3945</v>
      </c>
      <c r="B1607" s="42" t="s">
        <v>3977</v>
      </c>
      <c r="C1607" s="17" t="s">
        <v>610</v>
      </c>
      <c r="D1607" s="17" t="s">
        <v>691</v>
      </c>
      <c r="E1607" s="17" t="s">
        <v>720</v>
      </c>
      <c r="F1607" s="17">
        <v>3</v>
      </c>
      <c r="G1607" s="93" t="s">
        <v>719</v>
      </c>
      <c r="H1607" s="17" t="s">
        <v>3634</v>
      </c>
      <c r="I1607" s="23">
        <v>232394</v>
      </c>
      <c r="J1607" s="23">
        <v>2440351</v>
      </c>
      <c r="K1607" s="17">
        <v>120.829412</v>
      </c>
      <c r="L1607" s="17">
        <v>22.061271999999999</v>
      </c>
      <c r="N1607" t="str">
        <f>ROUND(表格3[[#This Row],[TWD97_X
]],0)&amp;ROUND(表格3[[#This Row],[TWD97_Y
]],0)</f>
        <v>2323942440351</v>
      </c>
    </row>
    <row r="1608" spans="1:14" ht="16.2" customHeight="1">
      <c r="A1608" s="17" t="s">
        <v>3945</v>
      </c>
      <c r="B1608" s="42" t="s">
        <v>3977</v>
      </c>
      <c r="C1608" s="17" t="s">
        <v>610</v>
      </c>
      <c r="D1608" s="17" t="s">
        <v>691</v>
      </c>
      <c r="E1608" s="17" t="s">
        <v>720</v>
      </c>
      <c r="F1608" s="17">
        <v>4</v>
      </c>
      <c r="G1608" s="93" t="s">
        <v>719</v>
      </c>
      <c r="H1608" s="17" t="s">
        <v>3635</v>
      </c>
      <c r="I1608" s="23">
        <v>232486</v>
      </c>
      <c r="J1608" s="23">
        <v>2440289</v>
      </c>
      <c r="K1608" s="17">
        <v>120.830304</v>
      </c>
      <c r="L1608" s="17">
        <v>22.060713</v>
      </c>
      <c r="N1608" t="str">
        <f>ROUND(表格3[[#This Row],[TWD97_X
]],0)&amp;ROUND(表格3[[#This Row],[TWD97_Y
]],0)</f>
        <v>2324862440289</v>
      </c>
    </row>
    <row r="1609" spans="1:14" ht="16.2" customHeight="1">
      <c r="A1609" s="17" t="s">
        <v>3945</v>
      </c>
      <c r="B1609" s="42" t="s">
        <v>3977</v>
      </c>
      <c r="C1609" s="17" t="s">
        <v>610</v>
      </c>
      <c r="D1609" s="17" t="s">
        <v>691</v>
      </c>
      <c r="E1609" s="17" t="s">
        <v>720</v>
      </c>
      <c r="F1609" s="17">
        <v>5</v>
      </c>
      <c r="G1609" s="93" t="s">
        <v>719</v>
      </c>
      <c r="H1609" s="17" t="s">
        <v>3636</v>
      </c>
      <c r="I1609" s="23">
        <v>232549</v>
      </c>
      <c r="J1609" s="23">
        <v>2440388</v>
      </c>
      <c r="K1609" s="17">
        <v>120.830913</v>
      </c>
      <c r="L1609" s="17">
        <v>22.061608</v>
      </c>
      <c r="N1609" t="str">
        <f>ROUND(表格3[[#This Row],[TWD97_X
]],0)&amp;ROUND(表格3[[#This Row],[TWD97_Y
]],0)</f>
        <v>2325492440388</v>
      </c>
    </row>
    <row r="1610" spans="1:14" ht="16.2" customHeight="1">
      <c r="A1610" s="17" t="s">
        <v>3945</v>
      </c>
      <c r="B1610" s="42" t="s">
        <v>3977</v>
      </c>
      <c r="C1610" s="17" t="s">
        <v>610</v>
      </c>
      <c r="D1610" s="17" t="s">
        <v>691</v>
      </c>
      <c r="E1610" s="17" t="s">
        <v>720</v>
      </c>
      <c r="F1610" s="17">
        <v>6</v>
      </c>
      <c r="G1610" s="93" t="s">
        <v>719</v>
      </c>
      <c r="H1610" s="17" t="s">
        <v>3637</v>
      </c>
      <c r="I1610" s="23">
        <v>232695</v>
      </c>
      <c r="J1610" s="23">
        <v>2440391</v>
      </c>
      <c r="K1610" s="17">
        <v>120.832328</v>
      </c>
      <c r="L1610" s="17">
        <v>22.061637000000001</v>
      </c>
      <c r="N1610" t="str">
        <f>ROUND(表格3[[#This Row],[TWD97_X
]],0)&amp;ROUND(表格3[[#This Row],[TWD97_Y
]],0)</f>
        <v>2326952440391</v>
      </c>
    </row>
    <row r="1611" spans="1:14" ht="16.2" customHeight="1">
      <c r="A1611" s="94" t="s">
        <v>2090</v>
      </c>
      <c r="B1611" s="94"/>
      <c r="C1611" s="50" t="s">
        <v>209</v>
      </c>
      <c r="D1611" s="50" t="s">
        <v>376</v>
      </c>
      <c r="E1611" s="94" t="s">
        <v>404</v>
      </c>
      <c r="F1611" s="94">
        <v>1</v>
      </c>
      <c r="G1611" s="37" t="s">
        <v>403</v>
      </c>
      <c r="H1611" s="95" t="s">
        <v>2703</v>
      </c>
      <c r="I1611" s="23">
        <v>292275</v>
      </c>
      <c r="J1611" s="23">
        <v>2637751</v>
      </c>
      <c r="K1611" s="95">
        <v>121.41501100000001</v>
      </c>
      <c r="L1611" s="95">
        <v>23.84348</v>
      </c>
      <c r="N1611" t="str">
        <f>ROUND(表格3[[#This Row],[TWD97_X
]],0)&amp;ROUND(表格3[[#This Row],[TWD97_Y
]],0)</f>
        <v>2922752637751</v>
      </c>
    </row>
    <row r="1612" spans="1:14" ht="16.2" customHeight="1">
      <c r="A1612" s="94" t="s">
        <v>2090</v>
      </c>
      <c r="B1612" s="94"/>
      <c r="C1612" s="50" t="s">
        <v>209</v>
      </c>
      <c r="D1612" s="50" t="s">
        <v>376</v>
      </c>
      <c r="E1612" s="94" t="s">
        <v>404</v>
      </c>
      <c r="F1612" s="94">
        <v>2</v>
      </c>
      <c r="G1612" s="37" t="s">
        <v>403</v>
      </c>
      <c r="H1612" s="94" t="s">
        <v>2704</v>
      </c>
      <c r="I1612" s="23">
        <v>292498</v>
      </c>
      <c r="J1612" s="23">
        <v>2637677</v>
      </c>
      <c r="K1612" s="94">
        <v>121.417198</v>
      </c>
      <c r="L1612" s="94">
        <v>23.842804999999998</v>
      </c>
      <c r="N1612" t="str">
        <f>ROUND(表格3[[#This Row],[TWD97_X
]],0)&amp;ROUND(表格3[[#This Row],[TWD97_Y
]],0)</f>
        <v>2924982637677</v>
      </c>
    </row>
    <row r="1613" spans="1:14" ht="16.2" customHeight="1">
      <c r="A1613" s="94" t="s">
        <v>2090</v>
      </c>
      <c r="B1613" s="94"/>
      <c r="C1613" s="50" t="s">
        <v>209</v>
      </c>
      <c r="D1613" s="50" t="s">
        <v>376</v>
      </c>
      <c r="E1613" s="94" t="s">
        <v>404</v>
      </c>
      <c r="F1613" s="94">
        <v>3</v>
      </c>
      <c r="G1613" s="37" t="s">
        <v>403</v>
      </c>
      <c r="H1613" s="94" t="s">
        <v>2705</v>
      </c>
      <c r="I1613" s="23">
        <v>292737</v>
      </c>
      <c r="J1613" s="23">
        <v>2637415</v>
      </c>
      <c r="K1613" s="94">
        <v>121.41953599999999</v>
      </c>
      <c r="L1613" s="94">
        <v>23.840433000000001</v>
      </c>
      <c r="N1613" t="str">
        <f>ROUND(表格3[[#This Row],[TWD97_X
]],0)&amp;ROUND(表格3[[#This Row],[TWD97_Y
]],0)</f>
        <v>2927372637415</v>
      </c>
    </row>
    <row r="1614" spans="1:14" ht="16.2" customHeight="1">
      <c r="A1614" s="94" t="s">
        <v>2090</v>
      </c>
      <c r="B1614" s="94"/>
      <c r="C1614" s="50" t="s">
        <v>209</v>
      </c>
      <c r="D1614" s="50" t="s">
        <v>376</v>
      </c>
      <c r="E1614" s="94" t="s">
        <v>404</v>
      </c>
      <c r="F1614" s="94">
        <v>4</v>
      </c>
      <c r="G1614" s="37" t="s">
        <v>403</v>
      </c>
      <c r="H1614" s="94" t="s">
        <v>2706</v>
      </c>
      <c r="I1614" s="23">
        <v>292953</v>
      </c>
      <c r="J1614" s="23">
        <v>2637169</v>
      </c>
      <c r="K1614" s="94">
        <v>121.421649</v>
      </c>
      <c r="L1614" s="94">
        <v>23.838206</v>
      </c>
      <c r="N1614" t="str">
        <f>ROUND(表格3[[#This Row],[TWD97_X
]],0)&amp;ROUND(表格3[[#This Row],[TWD97_Y
]],0)</f>
        <v>2929532637169</v>
      </c>
    </row>
    <row r="1615" spans="1:14" ht="16.2" customHeight="1">
      <c r="A1615" s="94" t="s">
        <v>2090</v>
      </c>
      <c r="B1615" s="94"/>
      <c r="C1615" s="50" t="s">
        <v>209</v>
      </c>
      <c r="D1615" s="50" t="s">
        <v>376</v>
      </c>
      <c r="E1615" s="94" t="s">
        <v>404</v>
      </c>
      <c r="F1615" s="94">
        <v>5</v>
      </c>
      <c r="G1615" s="37" t="s">
        <v>403</v>
      </c>
      <c r="H1615" s="94" t="s">
        <v>2707</v>
      </c>
      <c r="I1615" s="23">
        <v>293063</v>
      </c>
      <c r="J1615" s="23">
        <v>2636976</v>
      </c>
      <c r="K1615" s="94">
        <v>121.422723</v>
      </c>
      <c r="L1615" s="94">
        <v>23.836461</v>
      </c>
      <c r="N1615" t="str">
        <f>ROUND(表格3[[#This Row],[TWD97_X
]],0)&amp;ROUND(表格3[[#This Row],[TWD97_Y
]],0)</f>
        <v>2930632636976</v>
      </c>
    </row>
    <row r="1616" spans="1:14" ht="16.2" customHeight="1">
      <c r="A1616" s="94" t="s">
        <v>2090</v>
      </c>
      <c r="B1616" s="94"/>
      <c r="C1616" s="50" t="s">
        <v>209</v>
      </c>
      <c r="D1616" s="50" t="s">
        <v>376</v>
      </c>
      <c r="E1616" s="94" t="s">
        <v>404</v>
      </c>
      <c r="F1616" s="94">
        <v>6</v>
      </c>
      <c r="G1616" s="37" t="s">
        <v>403</v>
      </c>
      <c r="H1616" s="94" t="s">
        <v>2708</v>
      </c>
      <c r="I1616" s="23">
        <v>293226</v>
      </c>
      <c r="J1616" s="23">
        <v>2636741</v>
      </c>
      <c r="K1616" s="94">
        <v>121.424317</v>
      </c>
      <c r="L1616" s="94">
        <v>23.834333999999998</v>
      </c>
      <c r="N1616" t="str">
        <f>ROUND(表格3[[#This Row],[TWD97_X
]],0)&amp;ROUND(表格3[[#This Row],[TWD97_Y
]],0)</f>
        <v>2932262636741</v>
      </c>
    </row>
    <row r="1617" spans="1:14" ht="16.2" customHeight="1">
      <c r="A1617" s="94" t="s">
        <v>2090</v>
      </c>
      <c r="B1617" s="94"/>
      <c r="C1617" s="50" t="s">
        <v>209</v>
      </c>
      <c r="D1617" s="50" t="s">
        <v>376</v>
      </c>
      <c r="E1617" s="94" t="s">
        <v>407</v>
      </c>
      <c r="F1617" s="94">
        <v>1</v>
      </c>
      <c r="G1617" s="37" t="s">
        <v>406</v>
      </c>
      <c r="H1617" s="94" t="s">
        <v>2709</v>
      </c>
      <c r="I1617" s="23">
        <v>296415</v>
      </c>
      <c r="J1617" s="23">
        <v>2637618</v>
      </c>
      <c r="K1617" s="94">
        <v>121.455647</v>
      </c>
      <c r="L1617" s="94">
        <v>23.842164</v>
      </c>
      <c r="N1617" t="str">
        <f>ROUND(表格3[[#This Row],[TWD97_X
]],0)&amp;ROUND(表格3[[#This Row],[TWD97_Y
]],0)</f>
        <v>2964152637618</v>
      </c>
    </row>
    <row r="1618" spans="1:14" ht="16.2" customHeight="1">
      <c r="A1618" s="94" t="s">
        <v>2090</v>
      </c>
      <c r="B1618" s="94"/>
      <c r="C1618" s="50" t="s">
        <v>209</v>
      </c>
      <c r="D1618" s="50" t="s">
        <v>376</v>
      </c>
      <c r="E1618" s="94" t="s">
        <v>407</v>
      </c>
      <c r="F1618" s="94">
        <v>2</v>
      </c>
      <c r="G1618" s="37" t="s">
        <v>406</v>
      </c>
      <c r="H1618" s="94" t="s">
        <v>2710</v>
      </c>
      <c r="I1618" s="23">
        <v>296556</v>
      </c>
      <c r="J1618" s="23">
        <v>2637894</v>
      </c>
      <c r="K1618" s="94">
        <v>121.45704000000001</v>
      </c>
      <c r="L1618" s="94">
        <v>23.844652</v>
      </c>
      <c r="N1618" t="str">
        <f>ROUND(表格3[[#This Row],[TWD97_X
]],0)&amp;ROUND(表格3[[#This Row],[TWD97_Y
]],0)</f>
        <v>2965562637894</v>
      </c>
    </row>
    <row r="1619" spans="1:14" ht="16.2" customHeight="1">
      <c r="A1619" s="94" t="s">
        <v>2090</v>
      </c>
      <c r="B1619" s="94"/>
      <c r="C1619" s="50" t="s">
        <v>209</v>
      </c>
      <c r="D1619" s="50" t="s">
        <v>376</v>
      </c>
      <c r="E1619" s="94" t="s">
        <v>407</v>
      </c>
      <c r="F1619" s="94">
        <v>3</v>
      </c>
      <c r="G1619" s="37" t="s">
        <v>406</v>
      </c>
      <c r="H1619" s="94" t="s">
        <v>2711</v>
      </c>
      <c r="I1619" s="23">
        <v>296598</v>
      </c>
      <c r="J1619" s="23">
        <v>2637698</v>
      </c>
      <c r="K1619" s="94">
        <v>121.457446</v>
      </c>
      <c r="L1619" s="94">
        <v>23.842880999999998</v>
      </c>
      <c r="N1619" t="str">
        <f>ROUND(表格3[[#This Row],[TWD97_X
]],0)&amp;ROUND(表格3[[#This Row],[TWD97_Y
]],0)</f>
        <v>2965982637698</v>
      </c>
    </row>
    <row r="1620" spans="1:14" ht="16.2" customHeight="1">
      <c r="A1620" s="94" t="s">
        <v>2090</v>
      </c>
      <c r="B1620" s="94"/>
      <c r="C1620" s="50" t="s">
        <v>209</v>
      </c>
      <c r="D1620" s="50" t="s">
        <v>376</v>
      </c>
      <c r="E1620" s="94" t="s">
        <v>407</v>
      </c>
      <c r="F1620" s="94">
        <v>4</v>
      </c>
      <c r="G1620" s="37" t="s">
        <v>406</v>
      </c>
      <c r="H1620" s="94" t="s">
        <v>2712</v>
      </c>
      <c r="I1620" s="23">
        <v>296836</v>
      </c>
      <c r="J1620" s="23">
        <v>2637699</v>
      </c>
      <c r="K1620" s="94">
        <v>121.459783</v>
      </c>
      <c r="L1620" s="94">
        <v>23.842883</v>
      </c>
      <c r="N1620" t="str">
        <f>ROUND(表格3[[#This Row],[TWD97_X
]],0)&amp;ROUND(表格3[[#This Row],[TWD97_Y
]],0)</f>
        <v>2968362637699</v>
      </c>
    </row>
    <row r="1621" spans="1:14" ht="16.2" customHeight="1">
      <c r="A1621" s="94" t="s">
        <v>2090</v>
      </c>
      <c r="B1621" s="94"/>
      <c r="C1621" s="50" t="s">
        <v>209</v>
      </c>
      <c r="D1621" s="50" t="s">
        <v>376</v>
      </c>
      <c r="E1621" s="94" t="s">
        <v>407</v>
      </c>
      <c r="F1621" s="94">
        <v>5</v>
      </c>
      <c r="G1621" s="37" t="s">
        <v>406</v>
      </c>
      <c r="H1621" s="94" t="s">
        <v>2713</v>
      </c>
      <c r="I1621" s="23">
        <v>296978</v>
      </c>
      <c r="J1621" s="23">
        <v>2637562</v>
      </c>
      <c r="K1621" s="94">
        <v>121.461172</v>
      </c>
      <c r="L1621" s="94">
        <v>23.841642</v>
      </c>
      <c r="N1621" t="str">
        <f>ROUND(表格3[[#This Row],[TWD97_X
]],0)&amp;ROUND(表格3[[#This Row],[TWD97_Y
]],0)</f>
        <v>2969782637562</v>
      </c>
    </row>
    <row r="1622" spans="1:14" ht="16.2" customHeight="1">
      <c r="A1622" s="94" t="s">
        <v>2090</v>
      </c>
      <c r="B1622" s="94"/>
      <c r="C1622" s="50" t="s">
        <v>209</v>
      </c>
      <c r="D1622" s="50" t="s">
        <v>376</v>
      </c>
      <c r="E1622" s="94" t="s">
        <v>407</v>
      </c>
      <c r="F1622" s="94">
        <v>7</v>
      </c>
      <c r="G1622" s="37" t="s">
        <v>406</v>
      </c>
      <c r="H1622" s="94" t="s">
        <v>2714</v>
      </c>
      <c r="I1622" s="23">
        <v>296313</v>
      </c>
      <c r="J1622" s="23">
        <v>2637819</v>
      </c>
      <c r="K1622" s="94">
        <v>121.45465299999999</v>
      </c>
      <c r="L1622" s="94">
        <v>23.843982</v>
      </c>
      <c r="N1622" t="str">
        <f>ROUND(表格3[[#This Row],[TWD97_X
]],0)&amp;ROUND(表格3[[#This Row],[TWD97_Y
]],0)</f>
        <v>2963132637819</v>
      </c>
    </row>
    <row r="1623" spans="1:14" ht="16.2" customHeight="1">
      <c r="A1623" s="94" t="s">
        <v>2090</v>
      </c>
      <c r="B1623" s="94"/>
      <c r="C1623" s="50" t="s">
        <v>209</v>
      </c>
      <c r="D1623" s="50" t="s">
        <v>376</v>
      </c>
      <c r="E1623" s="94" t="s">
        <v>410</v>
      </c>
      <c r="F1623" s="94">
        <v>1</v>
      </c>
      <c r="G1623" s="37" t="s">
        <v>409</v>
      </c>
      <c r="H1623" s="94" t="s">
        <v>2715</v>
      </c>
      <c r="I1623" s="23">
        <v>296918</v>
      </c>
      <c r="J1623" s="23">
        <v>2636921</v>
      </c>
      <c r="K1623" s="94">
        <v>121.46056299999999</v>
      </c>
      <c r="L1623" s="94">
        <v>23.835856</v>
      </c>
      <c r="N1623" t="str">
        <f>ROUND(表格3[[#This Row],[TWD97_X
]],0)&amp;ROUND(表格3[[#This Row],[TWD97_Y
]],0)</f>
        <v>2969182636921</v>
      </c>
    </row>
    <row r="1624" spans="1:14" ht="16.2" customHeight="1">
      <c r="A1624" s="94" t="s">
        <v>2090</v>
      </c>
      <c r="B1624" s="94"/>
      <c r="C1624" s="50" t="s">
        <v>209</v>
      </c>
      <c r="D1624" s="50" t="s">
        <v>376</v>
      </c>
      <c r="E1624" s="94" t="s">
        <v>410</v>
      </c>
      <c r="F1624" s="94">
        <v>3</v>
      </c>
      <c r="G1624" s="37" t="s">
        <v>409</v>
      </c>
      <c r="H1624" s="94" t="s">
        <v>2716</v>
      </c>
      <c r="I1624" s="23">
        <v>296937</v>
      </c>
      <c r="J1624" s="23">
        <v>2636684</v>
      </c>
      <c r="K1624" s="94">
        <v>121.460742</v>
      </c>
      <c r="L1624" s="94">
        <v>23.833715000000002</v>
      </c>
      <c r="N1624" t="str">
        <f>ROUND(表格3[[#This Row],[TWD97_X
]],0)&amp;ROUND(表格3[[#This Row],[TWD97_Y
]],0)</f>
        <v>2969372636684</v>
      </c>
    </row>
    <row r="1625" spans="1:14" ht="16.2" customHeight="1">
      <c r="A1625" s="94" t="s">
        <v>2090</v>
      </c>
      <c r="B1625" s="94"/>
      <c r="C1625" s="50" t="s">
        <v>209</v>
      </c>
      <c r="D1625" s="50" t="s">
        <v>376</v>
      </c>
      <c r="E1625" s="94" t="s">
        <v>410</v>
      </c>
      <c r="F1625" s="94">
        <v>4</v>
      </c>
      <c r="G1625" s="37" t="s">
        <v>409</v>
      </c>
      <c r="H1625" s="94" t="s">
        <v>2717</v>
      </c>
      <c r="I1625" s="23">
        <v>296635</v>
      </c>
      <c r="J1625" s="23">
        <v>2636788</v>
      </c>
      <c r="K1625" s="94">
        <v>121.457781</v>
      </c>
      <c r="L1625" s="94">
        <v>23.834662999999999</v>
      </c>
      <c r="N1625" t="str">
        <f>ROUND(表格3[[#This Row],[TWD97_X
]],0)&amp;ROUND(表格3[[#This Row],[TWD97_Y
]],0)</f>
        <v>2966352636788</v>
      </c>
    </row>
    <row r="1626" spans="1:14" ht="16.2" customHeight="1">
      <c r="A1626" s="94" t="s">
        <v>2090</v>
      </c>
      <c r="B1626" s="94"/>
      <c r="C1626" s="50" t="s">
        <v>209</v>
      </c>
      <c r="D1626" s="50" t="s">
        <v>376</v>
      </c>
      <c r="E1626" s="94" t="s">
        <v>410</v>
      </c>
      <c r="F1626" s="94">
        <v>5</v>
      </c>
      <c r="G1626" s="37" t="s">
        <v>409</v>
      </c>
      <c r="H1626" s="94" t="s">
        <v>2718</v>
      </c>
      <c r="I1626" s="23">
        <v>296486</v>
      </c>
      <c r="J1626" s="23">
        <v>2636964</v>
      </c>
      <c r="K1626" s="94">
        <v>121.456324</v>
      </c>
      <c r="L1626" s="94">
        <v>23.836255999999999</v>
      </c>
      <c r="N1626" t="str">
        <f>ROUND(表格3[[#This Row],[TWD97_X
]],0)&amp;ROUND(表格3[[#This Row],[TWD97_Y
]],0)</f>
        <v>2964862636964</v>
      </c>
    </row>
    <row r="1627" spans="1:14" ht="16.2" customHeight="1">
      <c r="A1627" s="94" t="s">
        <v>2090</v>
      </c>
      <c r="B1627" s="94"/>
      <c r="C1627" s="50" t="s">
        <v>209</v>
      </c>
      <c r="D1627" s="50" t="s">
        <v>376</v>
      </c>
      <c r="E1627" s="94" t="s">
        <v>410</v>
      </c>
      <c r="F1627" s="94">
        <v>6</v>
      </c>
      <c r="G1627" s="37" t="s">
        <v>409</v>
      </c>
      <c r="H1627" s="94" t="s">
        <v>2719</v>
      </c>
      <c r="I1627" s="23">
        <v>296367</v>
      </c>
      <c r="J1627" s="23">
        <v>2637139</v>
      </c>
      <c r="K1627" s="94">
        <v>121.455161</v>
      </c>
      <c r="L1627" s="94">
        <v>23.83784</v>
      </c>
      <c r="N1627" t="str">
        <f>ROUND(表格3[[#This Row],[TWD97_X
]],0)&amp;ROUND(表格3[[#This Row],[TWD97_Y
]],0)</f>
        <v>2963672637139</v>
      </c>
    </row>
    <row r="1628" spans="1:14" ht="16.2" customHeight="1">
      <c r="A1628" s="94" t="s">
        <v>2090</v>
      </c>
      <c r="B1628" s="94"/>
      <c r="C1628" s="50" t="s">
        <v>209</v>
      </c>
      <c r="D1628" s="50" t="s">
        <v>376</v>
      </c>
      <c r="E1628" s="94" t="s">
        <v>410</v>
      </c>
      <c r="F1628" s="94">
        <v>7</v>
      </c>
      <c r="G1628" s="37" t="s">
        <v>409</v>
      </c>
      <c r="H1628" s="94" t="s">
        <v>2720</v>
      </c>
      <c r="I1628" s="23">
        <v>296403</v>
      </c>
      <c r="J1628" s="23">
        <v>2637354</v>
      </c>
      <c r="K1628" s="94">
        <v>121.455521</v>
      </c>
      <c r="L1628" s="94">
        <v>23.839780000000001</v>
      </c>
      <c r="N1628" t="str">
        <f>ROUND(表格3[[#This Row],[TWD97_X
]],0)&amp;ROUND(表格3[[#This Row],[TWD97_Y
]],0)</f>
        <v>2964032637354</v>
      </c>
    </row>
    <row r="1629" spans="1:14" ht="16.2" customHeight="1">
      <c r="A1629" s="94" t="s">
        <v>2090</v>
      </c>
      <c r="B1629" s="94"/>
      <c r="C1629" s="50" t="s">
        <v>209</v>
      </c>
      <c r="D1629" s="50" t="s">
        <v>376</v>
      </c>
      <c r="E1629" s="94" t="s">
        <v>416</v>
      </c>
      <c r="F1629" s="94">
        <v>1</v>
      </c>
      <c r="G1629" s="37" t="s">
        <v>415</v>
      </c>
      <c r="H1629" s="94" t="s">
        <v>2721</v>
      </c>
      <c r="I1629" s="23">
        <v>306285</v>
      </c>
      <c r="J1629" s="23">
        <v>2654907</v>
      </c>
      <c r="K1629" s="94">
        <v>121.553201</v>
      </c>
      <c r="L1629" s="94">
        <v>23.997954</v>
      </c>
      <c r="N1629" t="str">
        <f>ROUND(表格3[[#This Row],[TWD97_X
]],0)&amp;ROUND(表格3[[#This Row],[TWD97_Y
]],0)</f>
        <v>3062852654907</v>
      </c>
    </row>
    <row r="1630" spans="1:14" ht="16.2" customHeight="1">
      <c r="A1630" s="94" t="s">
        <v>2090</v>
      </c>
      <c r="B1630" s="94"/>
      <c r="C1630" s="50" t="s">
        <v>209</v>
      </c>
      <c r="D1630" s="50" t="s">
        <v>376</v>
      </c>
      <c r="E1630" s="94" t="s">
        <v>416</v>
      </c>
      <c r="F1630" s="94">
        <v>2</v>
      </c>
      <c r="G1630" s="37" t="s">
        <v>415</v>
      </c>
      <c r="H1630" s="94" t="s">
        <v>2722</v>
      </c>
      <c r="I1630" s="23">
        <v>306388</v>
      </c>
      <c r="J1630" s="23">
        <v>2654601</v>
      </c>
      <c r="K1630" s="94">
        <v>121.55420100000001</v>
      </c>
      <c r="L1630" s="94">
        <v>23.995187000000001</v>
      </c>
      <c r="N1630" t="str">
        <f>ROUND(表格3[[#This Row],[TWD97_X
]],0)&amp;ROUND(表格3[[#This Row],[TWD97_Y
]],0)</f>
        <v>3063882654601</v>
      </c>
    </row>
    <row r="1631" spans="1:14" ht="16.2" customHeight="1">
      <c r="A1631" s="94" t="s">
        <v>2090</v>
      </c>
      <c r="B1631" s="94"/>
      <c r="C1631" s="50" t="s">
        <v>209</v>
      </c>
      <c r="D1631" s="50" t="s">
        <v>376</v>
      </c>
      <c r="E1631" s="94" t="s">
        <v>416</v>
      </c>
      <c r="F1631" s="94">
        <v>3</v>
      </c>
      <c r="G1631" s="37" t="s">
        <v>415</v>
      </c>
      <c r="H1631" s="94" t="s">
        <v>2723</v>
      </c>
      <c r="I1631" s="23">
        <v>306168</v>
      </c>
      <c r="J1631" s="23">
        <v>2654221</v>
      </c>
      <c r="K1631" s="94">
        <v>121.552024</v>
      </c>
      <c r="L1631" s="94">
        <v>23.991764</v>
      </c>
      <c r="N1631" t="str">
        <f>ROUND(表格3[[#This Row],[TWD97_X
]],0)&amp;ROUND(表格3[[#This Row],[TWD97_Y
]],0)</f>
        <v>3061682654221</v>
      </c>
    </row>
    <row r="1632" spans="1:14" ht="16.2" customHeight="1">
      <c r="A1632" s="94" t="s">
        <v>2090</v>
      </c>
      <c r="B1632" s="94"/>
      <c r="C1632" s="50" t="s">
        <v>209</v>
      </c>
      <c r="D1632" s="50" t="s">
        <v>376</v>
      </c>
      <c r="E1632" s="94" t="s">
        <v>416</v>
      </c>
      <c r="F1632" s="94">
        <v>4</v>
      </c>
      <c r="G1632" s="37" t="s">
        <v>415</v>
      </c>
      <c r="H1632" s="94" t="s">
        <v>2724</v>
      </c>
      <c r="I1632" s="23">
        <v>305920</v>
      </c>
      <c r="J1632" s="23">
        <v>2654165</v>
      </c>
      <c r="K1632" s="94">
        <v>121.54958499999999</v>
      </c>
      <c r="L1632" s="94">
        <v>23.991267000000001</v>
      </c>
      <c r="N1632" t="str">
        <f>ROUND(表格3[[#This Row],[TWD97_X
]],0)&amp;ROUND(表格3[[#This Row],[TWD97_Y
]],0)</f>
        <v>3059202654165</v>
      </c>
    </row>
    <row r="1633" spans="1:14" ht="16.2" customHeight="1">
      <c r="A1633" s="94" t="s">
        <v>2090</v>
      </c>
      <c r="B1633" s="94"/>
      <c r="C1633" s="50" t="s">
        <v>209</v>
      </c>
      <c r="D1633" s="50" t="s">
        <v>376</v>
      </c>
      <c r="E1633" s="94" t="s">
        <v>416</v>
      </c>
      <c r="F1633" s="94">
        <v>5</v>
      </c>
      <c r="G1633" s="37" t="s">
        <v>415</v>
      </c>
      <c r="H1633" s="94" t="s">
        <v>2725</v>
      </c>
      <c r="I1633" s="23">
        <v>305682</v>
      </c>
      <c r="J1633" s="23">
        <v>2654240</v>
      </c>
      <c r="K1633" s="94">
        <v>121.54724899999999</v>
      </c>
      <c r="L1633" s="94">
        <v>23.991952000000001</v>
      </c>
      <c r="N1633" t="str">
        <f>ROUND(表格3[[#This Row],[TWD97_X
]],0)&amp;ROUND(表格3[[#This Row],[TWD97_Y
]],0)</f>
        <v>3056822654240</v>
      </c>
    </row>
    <row r="1634" spans="1:14" ht="16.2" customHeight="1">
      <c r="A1634" s="94" t="s">
        <v>2090</v>
      </c>
      <c r="B1634" s="94"/>
      <c r="C1634" s="50" t="s">
        <v>209</v>
      </c>
      <c r="D1634" s="50" t="s">
        <v>376</v>
      </c>
      <c r="E1634" s="94" t="s">
        <v>416</v>
      </c>
      <c r="F1634" s="94">
        <v>6</v>
      </c>
      <c r="G1634" s="37" t="s">
        <v>415</v>
      </c>
      <c r="H1634" s="94" t="s">
        <v>2726</v>
      </c>
      <c r="I1634" s="23">
        <v>305964</v>
      </c>
      <c r="J1634" s="23">
        <v>2654429</v>
      </c>
      <c r="K1634" s="94">
        <v>121.550027</v>
      </c>
      <c r="L1634" s="94">
        <v>23.993649000000001</v>
      </c>
      <c r="N1634" t="str">
        <f>ROUND(表格3[[#This Row],[TWD97_X
]],0)&amp;ROUND(表格3[[#This Row],[TWD97_Y
]],0)</f>
        <v>3059642654429</v>
      </c>
    </row>
    <row r="1635" spans="1:14" ht="16.2" customHeight="1">
      <c r="A1635" s="94" t="s">
        <v>2090</v>
      </c>
      <c r="B1635" s="94"/>
      <c r="C1635" s="50" t="s">
        <v>209</v>
      </c>
      <c r="D1635" s="50" t="s">
        <v>376</v>
      </c>
      <c r="E1635" s="94" t="s">
        <v>419</v>
      </c>
      <c r="F1635" s="94">
        <v>1</v>
      </c>
      <c r="G1635" s="37" t="s">
        <v>418</v>
      </c>
      <c r="H1635" s="94" t="s">
        <v>2727</v>
      </c>
      <c r="I1635" s="23">
        <v>305983</v>
      </c>
      <c r="J1635" s="23">
        <v>2651976</v>
      </c>
      <c r="K1635" s="94">
        <v>121.55012000000001</v>
      </c>
      <c r="L1635" s="94">
        <v>23.971499999999999</v>
      </c>
      <c r="N1635" t="str">
        <f>ROUND(表格3[[#This Row],[TWD97_X
]],0)&amp;ROUND(表格3[[#This Row],[TWD97_Y
]],0)</f>
        <v>3059832651976</v>
      </c>
    </row>
    <row r="1636" spans="1:14" ht="16.2" customHeight="1">
      <c r="A1636" s="94" t="s">
        <v>2090</v>
      </c>
      <c r="B1636" s="94"/>
      <c r="C1636" s="50" t="s">
        <v>209</v>
      </c>
      <c r="D1636" s="50" t="s">
        <v>376</v>
      </c>
      <c r="E1636" s="94" t="s">
        <v>419</v>
      </c>
      <c r="F1636" s="94">
        <v>2</v>
      </c>
      <c r="G1636" s="37" t="s">
        <v>418</v>
      </c>
      <c r="H1636" s="94" t="s">
        <v>2728</v>
      </c>
      <c r="I1636" s="23">
        <v>306008</v>
      </c>
      <c r="J1636" s="23">
        <v>2651730</v>
      </c>
      <c r="K1636" s="94">
        <v>121.55035599999999</v>
      </c>
      <c r="L1636" s="94">
        <v>23.969277999999999</v>
      </c>
      <c r="N1636" t="str">
        <f>ROUND(表格3[[#This Row],[TWD97_X
]],0)&amp;ROUND(表格3[[#This Row],[TWD97_Y
]],0)</f>
        <v>3060082651730</v>
      </c>
    </row>
    <row r="1637" spans="1:14" ht="16.2" customHeight="1">
      <c r="A1637" s="94" t="s">
        <v>2090</v>
      </c>
      <c r="B1637" s="94"/>
      <c r="C1637" s="50" t="s">
        <v>209</v>
      </c>
      <c r="D1637" s="50" t="s">
        <v>376</v>
      </c>
      <c r="E1637" s="94" t="s">
        <v>419</v>
      </c>
      <c r="F1637" s="94">
        <v>3</v>
      </c>
      <c r="G1637" s="37" t="s">
        <v>418</v>
      </c>
      <c r="H1637" s="94" t="s">
        <v>2729</v>
      </c>
      <c r="I1637" s="23">
        <v>305396</v>
      </c>
      <c r="J1637" s="23">
        <v>2651962</v>
      </c>
      <c r="K1637" s="94">
        <v>121.544352</v>
      </c>
      <c r="L1637" s="94">
        <v>23.971394</v>
      </c>
      <c r="N1637" t="str">
        <f>ROUND(表格3[[#This Row],[TWD97_X
]],0)&amp;ROUND(表格3[[#This Row],[TWD97_Y
]],0)</f>
        <v>3053962651962</v>
      </c>
    </row>
    <row r="1638" spans="1:14" ht="16.2" customHeight="1">
      <c r="A1638" s="94" t="s">
        <v>2090</v>
      </c>
      <c r="B1638" s="94"/>
      <c r="C1638" s="50" t="s">
        <v>209</v>
      </c>
      <c r="D1638" s="50" t="s">
        <v>376</v>
      </c>
      <c r="E1638" s="94" t="s">
        <v>419</v>
      </c>
      <c r="F1638" s="94">
        <v>4</v>
      </c>
      <c r="G1638" s="37" t="s">
        <v>418</v>
      </c>
      <c r="H1638" s="94" t="s">
        <v>2730</v>
      </c>
      <c r="I1638" s="23">
        <v>305683</v>
      </c>
      <c r="J1638" s="23">
        <v>2651489</v>
      </c>
      <c r="K1638" s="94">
        <v>121.54715400000001</v>
      </c>
      <c r="L1638" s="94">
        <v>23.967113000000001</v>
      </c>
      <c r="N1638" t="str">
        <f>ROUND(表格3[[#This Row],[TWD97_X
]],0)&amp;ROUND(表格3[[#This Row],[TWD97_Y
]],0)</f>
        <v>3056832651489</v>
      </c>
    </row>
    <row r="1639" spans="1:14" ht="16.2" customHeight="1">
      <c r="A1639" s="94" t="s">
        <v>2090</v>
      </c>
      <c r="B1639" s="94"/>
      <c r="C1639" s="50" t="s">
        <v>209</v>
      </c>
      <c r="D1639" s="50" t="s">
        <v>376</v>
      </c>
      <c r="E1639" s="94" t="s">
        <v>419</v>
      </c>
      <c r="F1639" s="94">
        <v>5</v>
      </c>
      <c r="G1639" s="37" t="s">
        <v>418</v>
      </c>
      <c r="H1639" s="94" t="s">
        <v>2731</v>
      </c>
      <c r="I1639" s="23">
        <v>305448</v>
      </c>
      <c r="J1639" s="23">
        <v>2651208</v>
      </c>
      <c r="K1639" s="94">
        <v>121.54483399999999</v>
      </c>
      <c r="L1639" s="94">
        <v>23.964583999999999</v>
      </c>
      <c r="N1639" t="str">
        <f>ROUND(表格3[[#This Row],[TWD97_X
]],0)&amp;ROUND(表格3[[#This Row],[TWD97_Y
]],0)</f>
        <v>3054482651208</v>
      </c>
    </row>
    <row r="1640" spans="1:14" ht="16.2" customHeight="1">
      <c r="A1640" s="94" t="s">
        <v>2090</v>
      </c>
      <c r="B1640" s="94"/>
      <c r="C1640" s="50" t="s">
        <v>209</v>
      </c>
      <c r="D1640" s="50" t="s">
        <v>376</v>
      </c>
      <c r="E1640" s="94" t="s">
        <v>419</v>
      </c>
      <c r="F1640" s="94">
        <v>6</v>
      </c>
      <c r="G1640" s="37" t="s">
        <v>418</v>
      </c>
      <c r="H1640" s="94" t="s">
        <v>2732</v>
      </c>
      <c r="I1640" s="23">
        <v>305391</v>
      </c>
      <c r="J1640" s="23">
        <v>2651651</v>
      </c>
      <c r="K1640" s="94">
        <v>121.544291</v>
      </c>
      <c r="L1640" s="94">
        <v>23.968585999999998</v>
      </c>
      <c r="N1640" t="str">
        <f>ROUND(表格3[[#This Row],[TWD97_X
]],0)&amp;ROUND(表格3[[#This Row],[TWD97_Y
]],0)</f>
        <v>3053912651651</v>
      </c>
    </row>
    <row r="1641" spans="1:14" ht="16.2" customHeight="1">
      <c r="A1641" s="94" t="s">
        <v>2090</v>
      </c>
      <c r="B1641" s="94"/>
      <c r="C1641" s="50" t="s">
        <v>209</v>
      </c>
      <c r="D1641" s="50" t="s">
        <v>376</v>
      </c>
      <c r="E1641" s="94" t="s">
        <v>421</v>
      </c>
      <c r="F1641" s="94">
        <v>1</v>
      </c>
      <c r="G1641" s="37" t="s">
        <v>420</v>
      </c>
      <c r="H1641" s="94" t="s">
        <v>2733</v>
      </c>
      <c r="I1641" s="23">
        <v>304541</v>
      </c>
      <c r="J1641" s="23">
        <v>2656454</v>
      </c>
      <c r="K1641" s="94">
        <v>121.536118</v>
      </c>
      <c r="L1641" s="94">
        <v>24.011983000000001</v>
      </c>
      <c r="N1641" t="str">
        <f>ROUND(表格3[[#This Row],[TWD97_X
]],0)&amp;ROUND(表格3[[#This Row],[TWD97_Y
]],0)</f>
        <v>3045412656454</v>
      </c>
    </row>
    <row r="1642" spans="1:14" ht="16.2" customHeight="1">
      <c r="A1642" s="94" t="s">
        <v>2090</v>
      </c>
      <c r="B1642" s="94"/>
      <c r="C1642" s="50" t="s">
        <v>209</v>
      </c>
      <c r="D1642" s="50" t="s">
        <v>376</v>
      </c>
      <c r="E1642" s="94" t="s">
        <v>421</v>
      </c>
      <c r="F1642" s="94">
        <v>2</v>
      </c>
      <c r="G1642" s="37" t="s">
        <v>420</v>
      </c>
      <c r="H1642" s="94" t="s">
        <v>2734</v>
      </c>
      <c r="I1642" s="23">
        <v>304782</v>
      </c>
      <c r="J1642" s="23">
        <v>2656336</v>
      </c>
      <c r="K1642" s="94">
        <v>121.538483</v>
      </c>
      <c r="L1642" s="94">
        <v>24.010909000000002</v>
      </c>
      <c r="N1642" t="str">
        <f>ROUND(表格3[[#This Row],[TWD97_X
]],0)&amp;ROUND(表格3[[#This Row],[TWD97_Y
]],0)</f>
        <v>3047822656336</v>
      </c>
    </row>
    <row r="1643" spans="1:14" ht="16.2" customHeight="1">
      <c r="A1643" s="94" t="s">
        <v>2090</v>
      </c>
      <c r="B1643" s="94"/>
      <c r="C1643" s="50" t="s">
        <v>209</v>
      </c>
      <c r="D1643" s="50" t="s">
        <v>376</v>
      </c>
      <c r="E1643" s="94" t="s">
        <v>421</v>
      </c>
      <c r="F1643" s="94">
        <v>3</v>
      </c>
      <c r="G1643" s="37" t="s">
        <v>420</v>
      </c>
      <c r="H1643" s="94" t="s">
        <v>2735</v>
      </c>
      <c r="I1643" s="23">
        <v>304985</v>
      </c>
      <c r="J1643" s="23">
        <v>2656305</v>
      </c>
      <c r="K1643" s="94">
        <v>121.540477</v>
      </c>
      <c r="L1643" s="94">
        <v>24.010622000000001</v>
      </c>
      <c r="N1643" t="str">
        <f>ROUND(表格3[[#This Row],[TWD97_X
]],0)&amp;ROUND(表格3[[#This Row],[TWD97_Y
]],0)</f>
        <v>3049852656305</v>
      </c>
    </row>
    <row r="1644" spans="1:14" ht="16.2" customHeight="1">
      <c r="A1644" s="94" t="s">
        <v>2090</v>
      </c>
      <c r="B1644" s="94"/>
      <c r="C1644" s="50" t="s">
        <v>209</v>
      </c>
      <c r="D1644" s="50" t="s">
        <v>376</v>
      </c>
      <c r="E1644" s="94" t="s">
        <v>421</v>
      </c>
      <c r="F1644" s="94">
        <v>4</v>
      </c>
      <c r="G1644" s="37" t="s">
        <v>420</v>
      </c>
      <c r="H1644" s="94" t="s">
        <v>2736</v>
      </c>
      <c r="I1644" s="23">
        <v>305202</v>
      </c>
      <c r="J1644" s="23">
        <v>2656132</v>
      </c>
      <c r="K1644" s="94">
        <v>121.542603</v>
      </c>
      <c r="L1644" s="94">
        <v>24.009052000000001</v>
      </c>
      <c r="N1644" t="str">
        <f>ROUND(表格3[[#This Row],[TWD97_X
]],0)&amp;ROUND(表格3[[#This Row],[TWD97_Y
]],0)</f>
        <v>3052022656132</v>
      </c>
    </row>
    <row r="1645" spans="1:14" ht="16.2" customHeight="1">
      <c r="A1645" s="94" t="s">
        <v>2090</v>
      </c>
      <c r="B1645" s="94"/>
      <c r="C1645" s="50" t="s">
        <v>209</v>
      </c>
      <c r="D1645" s="50" t="s">
        <v>376</v>
      </c>
      <c r="E1645" s="94" t="s">
        <v>421</v>
      </c>
      <c r="F1645" s="94">
        <v>5</v>
      </c>
      <c r="G1645" s="37" t="s">
        <v>420</v>
      </c>
      <c r="H1645" s="94" t="s">
        <v>2737</v>
      </c>
      <c r="I1645" s="23">
        <v>305413</v>
      </c>
      <c r="J1645" s="23">
        <v>2655891</v>
      </c>
      <c r="K1645" s="94">
        <v>121.544668</v>
      </c>
      <c r="L1645" s="94">
        <v>24.006868999999998</v>
      </c>
      <c r="N1645" t="str">
        <f>ROUND(表格3[[#This Row],[TWD97_X
]],0)&amp;ROUND(表格3[[#This Row],[TWD97_Y
]],0)</f>
        <v>3054132655891</v>
      </c>
    </row>
    <row r="1646" spans="1:14" ht="16.2" customHeight="1">
      <c r="A1646" s="94" t="s">
        <v>2090</v>
      </c>
      <c r="B1646" s="94"/>
      <c r="C1646" s="50" t="s">
        <v>209</v>
      </c>
      <c r="D1646" s="50" t="s">
        <v>376</v>
      </c>
      <c r="E1646" s="94" t="s">
        <v>421</v>
      </c>
      <c r="F1646" s="94">
        <v>6</v>
      </c>
      <c r="G1646" s="37" t="s">
        <v>420</v>
      </c>
      <c r="H1646" s="94" t="s">
        <v>2738</v>
      </c>
      <c r="I1646" s="23">
        <v>305562</v>
      </c>
      <c r="J1646" s="23">
        <v>2655557</v>
      </c>
      <c r="K1646" s="94">
        <v>121.54612</v>
      </c>
      <c r="L1646" s="94">
        <v>24.003848000000001</v>
      </c>
      <c r="N1646" t="str">
        <f>ROUND(表格3[[#This Row],[TWD97_X
]],0)&amp;ROUND(表格3[[#This Row],[TWD97_Y
]],0)</f>
        <v>3055622655557</v>
      </c>
    </row>
    <row r="1647" spans="1:14" ht="16.2" customHeight="1">
      <c r="A1647" s="30" t="s">
        <v>2090</v>
      </c>
      <c r="B1647" s="49"/>
      <c r="C1647" s="50" t="s">
        <v>209</v>
      </c>
      <c r="D1647" s="50" t="s">
        <v>376</v>
      </c>
      <c r="E1647" s="94" t="s">
        <v>378</v>
      </c>
      <c r="F1647" s="94">
        <v>1</v>
      </c>
      <c r="G1647" s="37" t="s">
        <v>377</v>
      </c>
      <c r="H1647" s="96" t="s">
        <v>2739</v>
      </c>
      <c r="I1647" s="23">
        <v>306791</v>
      </c>
      <c r="J1647" s="23">
        <v>2631518</v>
      </c>
      <c r="K1647" s="94">
        <v>121.557277</v>
      </c>
      <c r="L1647" s="94">
        <v>23.786705999999999</v>
      </c>
      <c r="N1647" t="str">
        <f>ROUND(表格3[[#This Row],[TWD97_X
]],0)&amp;ROUND(表格3[[#This Row],[TWD97_Y
]],0)</f>
        <v>3067912631518</v>
      </c>
    </row>
    <row r="1648" spans="1:14" ht="16.2" customHeight="1">
      <c r="A1648" s="94" t="s">
        <v>2090</v>
      </c>
      <c r="B1648" s="49"/>
      <c r="C1648" s="50" t="s">
        <v>209</v>
      </c>
      <c r="D1648" s="50" t="s">
        <v>376</v>
      </c>
      <c r="E1648" s="94" t="s">
        <v>378</v>
      </c>
      <c r="F1648" s="94">
        <v>2</v>
      </c>
      <c r="G1648" s="37" t="s">
        <v>377</v>
      </c>
      <c r="H1648" s="96" t="s">
        <v>2740</v>
      </c>
      <c r="I1648" s="23">
        <v>306632</v>
      </c>
      <c r="J1648" s="23">
        <v>2631689</v>
      </c>
      <c r="K1648" s="94">
        <v>121.55571500000001</v>
      </c>
      <c r="L1648" s="94">
        <v>23.788298999999999</v>
      </c>
      <c r="N1648" t="str">
        <f>ROUND(表格3[[#This Row],[TWD97_X
]],0)&amp;ROUND(表格3[[#This Row],[TWD97_Y
]],0)</f>
        <v>3066322631689</v>
      </c>
    </row>
    <row r="1649" spans="1:14" ht="16.2" customHeight="1">
      <c r="A1649" s="94" t="s">
        <v>2090</v>
      </c>
      <c r="B1649" s="49"/>
      <c r="C1649" s="50" t="s">
        <v>209</v>
      </c>
      <c r="D1649" s="50" t="s">
        <v>376</v>
      </c>
      <c r="E1649" s="94" t="s">
        <v>378</v>
      </c>
      <c r="F1649" s="94">
        <v>3</v>
      </c>
      <c r="G1649" s="37" t="s">
        <v>377</v>
      </c>
      <c r="H1649" s="96" t="s">
        <v>2741</v>
      </c>
      <c r="I1649" s="23">
        <v>306891</v>
      </c>
      <c r="J1649" s="23">
        <v>2631725</v>
      </c>
      <c r="K1649" s="94">
        <v>121.558257</v>
      </c>
      <c r="L1649" s="94">
        <v>23.788615</v>
      </c>
      <c r="N1649" t="str">
        <f>ROUND(表格3[[#This Row],[TWD97_X
]],0)&amp;ROUND(表格3[[#This Row],[TWD97_Y
]],0)</f>
        <v>3068912631725</v>
      </c>
    </row>
    <row r="1650" spans="1:14" ht="16.2" customHeight="1">
      <c r="A1650" s="94" t="s">
        <v>2090</v>
      </c>
      <c r="B1650" s="49"/>
      <c r="C1650" s="50" t="s">
        <v>209</v>
      </c>
      <c r="D1650" s="50" t="s">
        <v>376</v>
      </c>
      <c r="E1650" s="94" t="s">
        <v>378</v>
      </c>
      <c r="F1650" s="94">
        <v>4</v>
      </c>
      <c r="G1650" s="37" t="s">
        <v>377</v>
      </c>
      <c r="H1650" s="96" t="s">
        <v>2742</v>
      </c>
      <c r="I1650" s="23">
        <v>306154</v>
      </c>
      <c r="J1650" s="23">
        <v>2631781</v>
      </c>
      <c r="K1650" s="94">
        <v>121.551028</v>
      </c>
      <c r="L1650" s="94">
        <v>23.789147</v>
      </c>
      <c r="N1650" t="str">
        <f>ROUND(表格3[[#This Row],[TWD97_X
]],0)&amp;ROUND(表格3[[#This Row],[TWD97_Y
]],0)</f>
        <v>3061542631781</v>
      </c>
    </row>
    <row r="1651" spans="1:14" ht="16.2" customHeight="1">
      <c r="A1651" s="94" t="s">
        <v>2090</v>
      </c>
      <c r="B1651" s="49"/>
      <c r="C1651" s="50" t="s">
        <v>209</v>
      </c>
      <c r="D1651" s="50" t="s">
        <v>376</v>
      </c>
      <c r="E1651" s="94" t="s">
        <v>378</v>
      </c>
      <c r="F1651" s="94">
        <v>5</v>
      </c>
      <c r="G1651" s="37" t="s">
        <v>377</v>
      </c>
      <c r="H1651" s="96" t="s">
        <v>2743</v>
      </c>
      <c r="I1651" s="23">
        <v>306444</v>
      </c>
      <c r="J1651" s="23">
        <v>2632054</v>
      </c>
      <c r="K1651" s="94">
        <v>121.553884</v>
      </c>
      <c r="L1651" s="94">
        <v>23.791602000000001</v>
      </c>
      <c r="N1651" t="str">
        <f>ROUND(表格3[[#This Row],[TWD97_X
]],0)&amp;ROUND(表格3[[#This Row],[TWD97_Y
]],0)</f>
        <v>3064442632054</v>
      </c>
    </row>
    <row r="1652" spans="1:14" ht="16.2" customHeight="1">
      <c r="A1652" s="94" t="s">
        <v>2090</v>
      </c>
      <c r="B1652" s="49"/>
      <c r="C1652" s="50" t="s">
        <v>209</v>
      </c>
      <c r="D1652" s="50" t="s">
        <v>376</v>
      </c>
      <c r="E1652" s="94" t="s">
        <v>378</v>
      </c>
      <c r="F1652" s="94">
        <v>6</v>
      </c>
      <c r="G1652" s="37" t="s">
        <v>377</v>
      </c>
      <c r="H1652" s="96" t="s">
        <v>2744</v>
      </c>
      <c r="I1652" s="23">
        <v>306591</v>
      </c>
      <c r="J1652" s="23">
        <v>2631863</v>
      </c>
      <c r="K1652" s="94">
        <v>121.555319</v>
      </c>
      <c r="L1652" s="94">
        <v>23.789871999999999</v>
      </c>
      <c r="N1652" t="str">
        <f>ROUND(表格3[[#This Row],[TWD97_X
]],0)&amp;ROUND(表格3[[#This Row],[TWD97_Y
]],0)</f>
        <v>3065912631863</v>
      </c>
    </row>
    <row r="1653" spans="1:14" ht="16.2" customHeight="1">
      <c r="A1653" s="94" t="s">
        <v>2090</v>
      </c>
      <c r="B1653" s="97"/>
      <c r="C1653" s="50" t="s">
        <v>209</v>
      </c>
      <c r="D1653" s="50" t="s">
        <v>376</v>
      </c>
      <c r="E1653" s="94" t="s">
        <v>383</v>
      </c>
      <c r="F1653" s="94">
        <v>1</v>
      </c>
      <c r="G1653" s="37" t="s">
        <v>382</v>
      </c>
      <c r="H1653" s="96" t="s">
        <v>2745</v>
      </c>
      <c r="I1653" s="23">
        <v>304920</v>
      </c>
      <c r="J1653" s="23">
        <v>2629684</v>
      </c>
      <c r="K1653" s="94">
        <v>121.538844</v>
      </c>
      <c r="L1653" s="94">
        <v>23.77026</v>
      </c>
      <c r="N1653" t="str">
        <f>ROUND(表格3[[#This Row],[TWD97_X
]],0)&amp;ROUND(表格3[[#This Row],[TWD97_Y
]],0)</f>
        <v>3049202629684</v>
      </c>
    </row>
    <row r="1654" spans="1:14" ht="16.2" customHeight="1">
      <c r="A1654" s="94" t="s">
        <v>2090</v>
      </c>
      <c r="B1654" s="94"/>
      <c r="C1654" s="50" t="s">
        <v>209</v>
      </c>
      <c r="D1654" s="50" t="s">
        <v>376</v>
      </c>
      <c r="E1654" s="94" t="s">
        <v>383</v>
      </c>
      <c r="F1654" s="94">
        <v>2</v>
      </c>
      <c r="G1654" s="37" t="s">
        <v>382</v>
      </c>
      <c r="H1654" s="96" t="s">
        <v>2746</v>
      </c>
      <c r="I1654" s="23">
        <v>304979</v>
      </c>
      <c r="J1654" s="23">
        <v>2629880</v>
      </c>
      <c r="K1654" s="94">
        <v>121.539427</v>
      </c>
      <c r="L1654" s="94">
        <v>23.772023000000001</v>
      </c>
      <c r="N1654" t="str">
        <f>ROUND(表格3[[#This Row],[TWD97_X
]],0)&amp;ROUND(表格3[[#This Row],[TWD97_Y
]],0)</f>
        <v>3049792629880</v>
      </c>
    </row>
    <row r="1655" spans="1:14" ht="16.2" customHeight="1">
      <c r="A1655" s="94" t="s">
        <v>2090</v>
      </c>
      <c r="B1655" s="94"/>
      <c r="C1655" s="50" t="s">
        <v>209</v>
      </c>
      <c r="D1655" s="50" t="s">
        <v>376</v>
      </c>
      <c r="E1655" s="94" t="s">
        <v>383</v>
      </c>
      <c r="F1655" s="94">
        <v>3</v>
      </c>
      <c r="G1655" s="37" t="s">
        <v>382</v>
      </c>
      <c r="H1655" s="96" t="s">
        <v>2747</v>
      </c>
      <c r="I1655" s="23">
        <v>304716</v>
      </c>
      <c r="J1655" s="23">
        <v>2629916</v>
      </c>
      <c r="K1655" s="94">
        <v>121.53684800000001</v>
      </c>
      <c r="L1655" s="94">
        <v>23.772357</v>
      </c>
      <c r="N1655" t="str">
        <f>ROUND(表格3[[#This Row],[TWD97_X
]],0)&amp;ROUND(表格3[[#This Row],[TWD97_Y
]],0)</f>
        <v>3047162629916</v>
      </c>
    </row>
    <row r="1656" spans="1:14" ht="16.2" customHeight="1">
      <c r="A1656" s="94" t="s">
        <v>2090</v>
      </c>
      <c r="B1656" s="94"/>
      <c r="C1656" s="50" t="s">
        <v>209</v>
      </c>
      <c r="D1656" s="50" t="s">
        <v>376</v>
      </c>
      <c r="E1656" s="94" t="s">
        <v>383</v>
      </c>
      <c r="F1656" s="94">
        <v>4</v>
      </c>
      <c r="G1656" s="37" t="s">
        <v>382</v>
      </c>
      <c r="H1656" s="96" t="s">
        <v>2748</v>
      </c>
      <c r="I1656" s="23">
        <v>304474</v>
      </c>
      <c r="J1656" s="23">
        <v>2629968</v>
      </c>
      <c r="K1656" s="94">
        <v>121.534476</v>
      </c>
      <c r="L1656" s="94">
        <v>23.772835000000001</v>
      </c>
      <c r="N1656" t="str">
        <f>ROUND(表格3[[#This Row],[TWD97_X
]],0)&amp;ROUND(表格3[[#This Row],[TWD97_Y
]],0)</f>
        <v>3044742629968</v>
      </c>
    </row>
    <row r="1657" spans="1:14" ht="16.2" customHeight="1">
      <c r="A1657" s="94" t="s">
        <v>2090</v>
      </c>
      <c r="B1657" s="94"/>
      <c r="C1657" s="50" t="s">
        <v>209</v>
      </c>
      <c r="D1657" s="50" t="s">
        <v>376</v>
      </c>
      <c r="E1657" s="94" t="s">
        <v>383</v>
      </c>
      <c r="F1657" s="94">
        <v>5</v>
      </c>
      <c r="G1657" s="37" t="s">
        <v>382</v>
      </c>
      <c r="H1657" s="96" t="s">
        <v>2749</v>
      </c>
      <c r="I1657" s="23">
        <v>304172</v>
      </c>
      <c r="J1657" s="23">
        <v>2630056</v>
      </c>
      <c r="K1657" s="94">
        <v>121.531516</v>
      </c>
      <c r="L1657" s="94">
        <v>23.773638999999999</v>
      </c>
      <c r="N1657" t="str">
        <f>ROUND(表格3[[#This Row],[TWD97_X
]],0)&amp;ROUND(表格3[[#This Row],[TWD97_Y
]],0)</f>
        <v>3041722630056</v>
      </c>
    </row>
    <row r="1658" spans="1:14" ht="16.2" customHeight="1">
      <c r="A1658" s="94" t="s">
        <v>2090</v>
      </c>
      <c r="B1658" s="94"/>
      <c r="C1658" s="50" t="s">
        <v>209</v>
      </c>
      <c r="D1658" s="50" t="s">
        <v>376</v>
      </c>
      <c r="E1658" s="94" t="s">
        <v>383</v>
      </c>
      <c r="F1658" s="94">
        <v>6</v>
      </c>
      <c r="G1658" s="37" t="s">
        <v>382</v>
      </c>
      <c r="H1658" s="96" t="s">
        <v>2750</v>
      </c>
      <c r="I1658" s="23">
        <v>304073</v>
      </c>
      <c r="J1658" s="23">
        <v>2629910</v>
      </c>
      <c r="K1658" s="94">
        <v>121.530539</v>
      </c>
      <c r="L1658" s="94">
        <v>23.772324000000001</v>
      </c>
      <c r="N1658" t="str">
        <f>ROUND(表格3[[#This Row],[TWD97_X
]],0)&amp;ROUND(表格3[[#This Row],[TWD97_Y
]],0)</f>
        <v>3040732629910</v>
      </c>
    </row>
    <row r="1659" spans="1:14" ht="16.2" customHeight="1">
      <c r="A1659" s="94" t="s">
        <v>2090</v>
      </c>
      <c r="B1659" s="94"/>
      <c r="C1659" s="50" t="s">
        <v>209</v>
      </c>
      <c r="D1659" s="50" t="s">
        <v>376</v>
      </c>
      <c r="E1659" s="94" t="s">
        <v>385</v>
      </c>
      <c r="F1659" s="94">
        <v>1</v>
      </c>
      <c r="G1659" s="37" t="s">
        <v>384</v>
      </c>
      <c r="H1659" s="96" t="s">
        <v>2751</v>
      </c>
      <c r="I1659" s="23">
        <v>309508</v>
      </c>
      <c r="J1659" s="23">
        <v>2643731</v>
      </c>
      <c r="K1659" s="94">
        <v>121.584422</v>
      </c>
      <c r="L1659" s="94">
        <v>23.896926000000001</v>
      </c>
      <c r="N1659" t="str">
        <f>ROUND(表格3[[#This Row],[TWD97_X
]],0)&amp;ROUND(表格3[[#This Row],[TWD97_Y
]],0)</f>
        <v>3095082643731</v>
      </c>
    </row>
    <row r="1660" spans="1:14" ht="16.2" customHeight="1">
      <c r="A1660" s="94" t="s">
        <v>2090</v>
      </c>
      <c r="B1660" s="94"/>
      <c r="C1660" s="50" t="s">
        <v>209</v>
      </c>
      <c r="D1660" s="50" t="s">
        <v>376</v>
      </c>
      <c r="E1660" s="94" t="s">
        <v>385</v>
      </c>
      <c r="F1660" s="94">
        <v>2</v>
      </c>
      <c r="G1660" s="37" t="s">
        <v>384</v>
      </c>
      <c r="H1660" s="96" t="s">
        <v>2752</v>
      </c>
      <c r="I1660" s="23">
        <v>309393</v>
      </c>
      <c r="J1660" s="23">
        <v>2643570</v>
      </c>
      <c r="K1660" s="94">
        <v>121.583286</v>
      </c>
      <c r="L1660" s="94">
        <v>23.895477</v>
      </c>
      <c r="N1660" t="str">
        <f>ROUND(表格3[[#This Row],[TWD97_X
]],0)&amp;ROUND(表格3[[#This Row],[TWD97_Y
]],0)</f>
        <v>3093932643570</v>
      </c>
    </row>
    <row r="1661" spans="1:14" ht="16.2" customHeight="1">
      <c r="A1661" s="94" t="s">
        <v>2090</v>
      </c>
      <c r="B1661" s="94"/>
      <c r="C1661" s="50" t="s">
        <v>209</v>
      </c>
      <c r="D1661" s="50" t="s">
        <v>376</v>
      </c>
      <c r="E1661" s="94" t="s">
        <v>385</v>
      </c>
      <c r="F1661" s="94">
        <v>3</v>
      </c>
      <c r="G1661" s="37" t="s">
        <v>384</v>
      </c>
      <c r="H1661" s="96" t="s">
        <v>2753</v>
      </c>
      <c r="I1661" s="23">
        <v>309303</v>
      </c>
      <c r="J1661" s="23">
        <v>2643377</v>
      </c>
      <c r="K1661" s="94">
        <v>121.58239500000001</v>
      </c>
      <c r="L1661" s="94">
        <v>23.893737000000002</v>
      </c>
      <c r="N1661" t="str">
        <f>ROUND(表格3[[#This Row],[TWD97_X
]],0)&amp;ROUND(表格3[[#This Row],[TWD97_Y
]],0)</f>
        <v>3093032643377</v>
      </c>
    </row>
    <row r="1662" spans="1:14" ht="16.2" customHeight="1">
      <c r="A1662" s="94" t="s">
        <v>2090</v>
      </c>
      <c r="B1662" s="94"/>
      <c r="C1662" s="50" t="s">
        <v>209</v>
      </c>
      <c r="D1662" s="50" t="s">
        <v>376</v>
      </c>
      <c r="E1662" s="94" t="s">
        <v>385</v>
      </c>
      <c r="F1662" s="94">
        <v>4</v>
      </c>
      <c r="G1662" s="37" t="s">
        <v>384</v>
      </c>
      <c r="H1662" s="96" t="s">
        <v>2754</v>
      </c>
      <c r="I1662" s="23">
        <v>309201</v>
      </c>
      <c r="J1662" s="23">
        <v>2643171</v>
      </c>
      <c r="K1662" s="94">
        <v>121.581385</v>
      </c>
      <c r="L1662" s="94">
        <v>23.891881000000001</v>
      </c>
      <c r="N1662" t="str">
        <f>ROUND(表格3[[#This Row],[TWD97_X
]],0)&amp;ROUND(表格3[[#This Row],[TWD97_Y
]],0)</f>
        <v>3092012643171</v>
      </c>
    </row>
    <row r="1663" spans="1:14" ht="16.2" customHeight="1">
      <c r="A1663" s="94" t="s">
        <v>2090</v>
      </c>
      <c r="B1663" s="94"/>
      <c r="C1663" s="50" t="s">
        <v>209</v>
      </c>
      <c r="D1663" s="50" t="s">
        <v>376</v>
      </c>
      <c r="E1663" s="94" t="s">
        <v>385</v>
      </c>
      <c r="F1663" s="94">
        <v>5</v>
      </c>
      <c r="G1663" s="37" t="s">
        <v>384</v>
      </c>
      <c r="H1663" s="96" t="s">
        <v>2755</v>
      </c>
      <c r="I1663" s="23">
        <v>309069</v>
      </c>
      <c r="J1663" s="23">
        <v>2642961</v>
      </c>
      <c r="K1663" s="94">
        <v>121.58008</v>
      </c>
      <c r="L1663" s="94">
        <v>23.889990000000001</v>
      </c>
      <c r="N1663" t="str">
        <f>ROUND(表格3[[#This Row],[TWD97_X
]],0)&amp;ROUND(表格3[[#This Row],[TWD97_Y
]],0)</f>
        <v>3090692642961</v>
      </c>
    </row>
    <row r="1664" spans="1:14" ht="16.2" customHeight="1">
      <c r="A1664" s="94" t="s">
        <v>2090</v>
      </c>
      <c r="B1664" s="94"/>
      <c r="C1664" s="50" t="s">
        <v>209</v>
      </c>
      <c r="D1664" s="50" t="s">
        <v>376</v>
      </c>
      <c r="E1664" s="94" t="s">
        <v>385</v>
      </c>
      <c r="F1664" s="94">
        <v>6</v>
      </c>
      <c r="G1664" s="37" t="s">
        <v>384</v>
      </c>
      <c r="H1664" s="96" t="s">
        <v>2756</v>
      </c>
      <c r="I1664" s="23">
        <v>308835</v>
      </c>
      <c r="J1664" s="23">
        <v>2642861</v>
      </c>
      <c r="K1664" s="94">
        <v>121.577778</v>
      </c>
      <c r="L1664" s="94">
        <v>23.889095999999999</v>
      </c>
      <c r="N1664" t="str">
        <f>ROUND(表格3[[#This Row],[TWD97_X
]],0)&amp;ROUND(表格3[[#This Row],[TWD97_Y
]],0)</f>
        <v>3088352642861</v>
      </c>
    </row>
    <row r="1665" spans="1:14" ht="16.2" customHeight="1">
      <c r="A1665" s="94" t="s">
        <v>2090</v>
      </c>
      <c r="B1665" s="94"/>
      <c r="C1665" s="50" t="s">
        <v>209</v>
      </c>
      <c r="D1665" s="50" t="s">
        <v>376</v>
      </c>
      <c r="E1665" s="94" t="s">
        <v>385</v>
      </c>
      <c r="F1665" s="94">
        <v>7</v>
      </c>
      <c r="G1665" s="37" t="s">
        <v>384</v>
      </c>
      <c r="H1665" s="96" t="s">
        <v>2757</v>
      </c>
      <c r="I1665" s="23">
        <v>309406</v>
      </c>
      <c r="J1665" s="23">
        <v>2643163</v>
      </c>
      <c r="K1665" s="94">
        <v>121.58339700000001</v>
      </c>
      <c r="L1665" s="94">
        <v>23.891801000000001</v>
      </c>
      <c r="N1665" t="str">
        <f>ROUND(表格3[[#This Row],[TWD97_X
]],0)&amp;ROUND(表格3[[#This Row],[TWD97_Y
]],0)</f>
        <v>3094062643163</v>
      </c>
    </row>
    <row r="1666" spans="1:14" ht="16.2" customHeight="1">
      <c r="A1666" s="94" t="s">
        <v>2090</v>
      </c>
      <c r="B1666" s="94"/>
      <c r="C1666" s="50" t="s">
        <v>209</v>
      </c>
      <c r="D1666" s="50" t="s">
        <v>376</v>
      </c>
      <c r="E1666" s="94" t="s">
        <v>393</v>
      </c>
      <c r="F1666" s="94">
        <v>1</v>
      </c>
      <c r="G1666" s="37" t="s">
        <v>392</v>
      </c>
      <c r="H1666" s="96" t="s">
        <v>2758</v>
      </c>
      <c r="I1666" s="23">
        <v>308278</v>
      </c>
      <c r="J1666" s="23">
        <v>2639984</v>
      </c>
      <c r="K1666" s="94">
        <v>121.572194</v>
      </c>
      <c r="L1666" s="94">
        <v>23.863139</v>
      </c>
      <c r="N1666" t="str">
        <f>ROUND(表格3[[#This Row],[TWD97_X
]],0)&amp;ROUND(表格3[[#This Row],[TWD97_Y
]],0)</f>
        <v>3082782639984</v>
      </c>
    </row>
    <row r="1667" spans="1:14" ht="16.2" customHeight="1">
      <c r="A1667" s="94" t="s">
        <v>2090</v>
      </c>
      <c r="B1667" s="94"/>
      <c r="C1667" s="50" t="s">
        <v>209</v>
      </c>
      <c r="D1667" s="50" t="s">
        <v>376</v>
      </c>
      <c r="E1667" s="94" t="s">
        <v>393</v>
      </c>
      <c r="F1667" s="94">
        <v>2</v>
      </c>
      <c r="G1667" s="37" t="s">
        <v>392</v>
      </c>
      <c r="H1667" s="96" t="s">
        <v>2759</v>
      </c>
      <c r="I1667" s="23">
        <v>308202</v>
      </c>
      <c r="J1667" s="23">
        <v>2639766</v>
      </c>
      <c r="K1667" s="94">
        <v>121.571439</v>
      </c>
      <c r="L1667" s="94">
        <v>23.861173000000001</v>
      </c>
      <c r="N1667" t="str">
        <f>ROUND(表格3[[#This Row],[TWD97_X
]],0)&amp;ROUND(表格3[[#This Row],[TWD97_Y
]],0)</f>
        <v>3082022639766</v>
      </c>
    </row>
    <row r="1668" spans="1:14" ht="16.2" customHeight="1">
      <c r="A1668" s="94" t="s">
        <v>2090</v>
      </c>
      <c r="B1668" s="94"/>
      <c r="C1668" s="50" t="s">
        <v>209</v>
      </c>
      <c r="D1668" s="50" t="s">
        <v>376</v>
      </c>
      <c r="E1668" s="94" t="s">
        <v>393</v>
      </c>
      <c r="F1668" s="94">
        <v>3</v>
      </c>
      <c r="G1668" s="37" t="s">
        <v>392</v>
      </c>
      <c r="H1668" s="96" t="s">
        <v>2760</v>
      </c>
      <c r="I1668" s="23">
        <v>308132</v>
      </c>
      <c r="J1668" s="23">
        <v>2639544</v>
      </c>
      <c r="K1668" s="94">
        <v>121.57074299999999</v>
      </c>
      <c r="L1668" s="94">
        <v>23.859171</v>
      </c>
      <c r="N1668" t="str">
        <f>ROUND(表格3[[#This Row],[TWD97_X
]],0)&amp;ROUND(表格3[[#This Row],[TWD97_Y
]],0)</f>
        <v>3081322639544</v>
      </c>
    </row>
    <row r="1669" spans="1:14" ht="16.2" customHeight="1">
      <c r="A1669" s="94" t="s">
        <v>2090</v>
      </c>
      <c r="B1669" s="94"/>
      <c r="C1669" s="50" t="s">
        <v>209</v>
      </c>
      <c r="D1669" s="50" t="s">
        <v>376</v>
      </c>
      <c r="E1669" s="94" t="s">
        <v>393</v>
      </c>
      <c r="F1669" s="94">
        <v>4</v>
      </c>
      <c r="G1669" s="37" t="s">
        <v>392</v>
      </c>
      <c r="H1669" s="96" t="s">
        <v>2761</v>
      </c>
      <c r="I1669" s="23">
        <v>307949</v>
      </c>
      <c r="J1669" s="23">
        <v>2639386</v>
      </c>
      <c r="K1669" s="94">
        <v>121.56894</v>
      </c>
      <c r="L1669" s="94">
        <v>23.857751</v>
      </c>
      <c r="N1669" t="str">
        <f>ROUND(表格3[[#This Row],[TWD97_X
]],0)&amp;ROUND(表格3[[#This Row],[TWD97_Y
]],0)</f>
        <v>3079492639386</v>
      </c>
    </row>
    <row r="1670" spans="1:14" ht="16.2" customHeight="1">
      <c r="A1670" s="94" t="s">
        <v>2090</v>
      </c>
      <c r="B1670" s="94"/>
      <c r="C1670" s="50" t="s">
        <v>209</v>
      </c>
      <c r="D1670" s="50" t="s">
        <v>376</v>
      </c>
      <c r="E1670" s="94" t="s">
        <v>393</v>
      </c>
      <c r="F1670" s="94">
        <v>5</v>
      </c>
      <c r="G1670" s="37" t="s">
        <v>392</v>
      </c>
      <c r="H1670" s="96" t="s">
        <v>2762</v>
      </c>
      <c r="I1670" s="23">
        <v>307864</v>
      </c>
      <c r="J1670" s="23">
        <v>2639248</v>
      </c>
      <c r="K1670" s="94">
        <v>121.5681</v>
      </c>
      <c r="L1670" s="94">
        <v>23.856508000000002</v>
      </c>
      <c r="N1670" t="str">
        <f>ROUND(表格3[[#This Row],[TWD97_X
]],0)&amp;ROUND(表格3[[#This Row],[TWD97_Y
]],0)</f>
        <v>3078642639248</v>
      </c>
    </row>
    <row r="1671" spans="1:14" ht="16.2" customHeight="1">
      <c r="A1671" s="94" t="s">
        <v>2090</v>
      </c>
      <c r="B1671" s="94"/>
      <c r="C1671" s="50" t="s">
        <v>209</v>
      </c>
      <c r="D1671" s="50" t="s">
        <v>376</v>
      </c>
      <c r="E1671" s="94" t="s">
        <v>393</v>
      </c>
      <c r="F1671" s="94">
        <v>6</v>
      </c>
      <c r="G1671" s="37" t="s">
        <v>392</v>
      </c>
      <c r="H1671" s="96" t="s">
        <v>2763</v>
      </c>
      <c r="I1671" s="23">
        <v>307800</v>
      </c>
      <c r="J1671" s="23">
        <v>2639081</v>
      </c>
      <c r="K1671" s="94">
        <v>121.567466</v>
      </c>
      <c r="L1671" s="94">
        <v>23.855003</v>
      </c>
      <c r="N1671" t="str">
        <f>ROUND(表格3[[#This Row],[TWD97_X
]],0)&amp;ROUND(表格3[[#This Row],[TWD97_Y
]],0)</f>
        <v>3078002639081</v>
      </c>
    </row>
    <row r="1672" spans="1:14" ht="16.2" customHeight="1">
      <c r="A1672" s="94" t="s">
        <v>2090</v>
      </c>
      <c r="B1672" s="94"/>
      <c r="C1672" s="50" t="s">
        <v>209</v>
      </c>
      <c r="D1672" s="50" t="s">
        <v>376</v>
      </c>
      <c r="E1672" s="94" t="s">
        <v>393</v>
      </c>
      <c r="F1672" s="94">
        <v>7</v>
      </c>
      <c r="G1672" s="37" t="s">
        <v>392</v>
      </c>
      <c r="H1672" s="96" t="s">
        <v>2764</v>
      </c>
      <c r="I1672" s="23">
        <v>307671</v>
      </c>
      <c r="J1672" s="23">
        <v>2638872</v>
      </c>
      <c r="K1672" s="94">
        <v>121.566191</v>
      </c>
      <c r="L1672" s="94">
        <v>23.853120000000001</v>
      </c>
      <c r="N1672" t="str">
        <f>ROUND(表格3[[#This Row],[TWD97_X
]],0)&amp;ROUND(表格3[[#This Row],[TWD97_Y
]],0)</f>
        <v>3076712638872</v>
      </c>
    </row>
    <row r="1673" spans="1:14" ht="16.2" customHeight="1">
      <c r="A1673" s="94" t="s">
        <v>2090</v>
      </c>
      <c r="B1673" s="94"/>
      <c r="C1673" s="50" t="s">
        <v>209</v>
      </c>
      <c r="D1673" s="50" t="s">
        <v>376</v>
      </c>
      <c r="E1673" s="94" t="s">
        <v>395</v>
      </c>
      <c r="F1673" s="94">
        <v>1</v>
      </c>
      <c r="G1673" s="37" t="s">
        <v>394</v>
      </c>
      <c r="H1673" s="96" t="s">
        <v>2765</v>
      </c>
      <c r="I1673" s="23">
        <v>307295</v>
      </c>
      <c r="J1673" s="23">
        <v>2640471</v>
      </c>
      <c r="K1673" s="94">
        <v>121.562562</v>
      </c>
      <c r="L1673" s="94">
        <v>23.867571999999999</v>
      </c>
      <c r="N1673" t="str">
        <f>ROUND(表格3[[#This Row],[TWD97_X
]],0)&amp;ROUND(表格3[[#This Row],[TWD97_Y
]],0)</f>
        <v>3072952640471</v>
      </c>
    </row>
    <row r="1674" spans="1:14" ht="16.2" customHeight="1">
      <c r="A1674" s="94" t="s">
        <v>2090</v>
      </c>
      <c r="B1674" s="94"/>
      <c r="C1674" s="50" t="s">
        <v>209</v>
      </c>
      <c r="D1674" s="50" t="s">
        <v>376</v>
      </c>
      <c r="E1674" s="94" t="s">
        <v>395</v>
      </c>
      <c r="F1674" s="94">
        <v>2</v>
      </c>
      <c r="G1674" s="37" t="s">
        <v>394</v>
      </c>
      <c r="H1674" s="96" t="s">
        <v>2766</v>
      </c>
      <c r="I1674" s="23">
        <v>307472</v>
      </c>
      <c r="J1674" s="23">
        <v>2640408</v>
      </c>
      <c r="K1674" s="94">
        <v>121.564297</v>
      </c>
      <c r="L1674" s="94">
        <v>23.866996</v>
      </c>
      <c r="N1674" t="str">
        <f>ROUND(表格3[[#This Row],[TWD97_X
]],0)&amp;ROUND(表格3[[#This Row],[TWD97_Y
]],0)</f>
        <v>3074722640408</v>
      </c>
    </row>
    <row r="1675" spans="1:14" ht="16.2" customHeight="1">
      <c r="A1675" s="94" t="s">
        <v>2090</v>
      </c>
      <c r="B1675" s="94"/>
      <c r="C1675" s="50" t="s">
        <v>209</v>
      </c>
      <c r="D1675" s="50" t="s">
        <v>376</v>
      </c>
      <c r="E1675" s="94" t="s">
        <v>395</v>
      </c>
      <c r="F1675" s="94">
        <v>3</v>
      </c>
      <c r="G1675" s="37" t="s">
        <v>394</v>
      </c>
      <c r="H1675" s="96" t="s">
        <v>2767</v>
      </c>
      <c r="I1675" s="23">
        <v>307182</v>
      </c>
      <c r="J1675" s="23">
        <v>2640201</v>
      </c>
      <c r="K1675" s="94">
        <v>121.561442</v>
      </c>
      <c r="L1675" s="94">
        <v>23.865138000000002</v>
      </c>
      <c r="N1675" t="str">
        <f>ROUND(表格3[[#This Row],[TWD97_X
]],0)&amp;ROUND(表格3[[#This Row],[TWD97_Y
]],0)</f>
        <v>3071822640201</v>
      </c>
    </row>
    <row r="1676" spans="1:14" ht="16.2" customHeight="1">
      <c r="A1676" s="94" t="s">
        <v>2090</v>
      </c>
      <c r="B1676" s="94"/>
      <c r="C1676" s="50" t="s">
        <v>209</v>
      </c>
      <c r="D1676" s="50" t="s">
        <v>376</v>
      </c>
      <c r="E1676" s="94" t="s">
        <v>395</v>
      </c>
      <c r="F1676" s="94">
        <v>4</v>
      </c>
      <c r="G1676" s="37" t="s">
        <v>394</v>
      </c>
      <c r="H1676" s="96" t="s">
        <v>2768</v>
      </c>
      <c r="I1676" s="23">
        <v>307294</v>
      </c>
      <c r="J1676" s="23">
        <v>2640021</v>
      </c>
      <c r="K1676" s="94">
        <v>121.562535</v>
      </c>
      <c r="L1676" s="94">
        <v>23.863507999999999</v>
      </c>
      <c r="N1676" t="str">
        <f>ROUND(表格3[[#This Row],[TWD97_X
]],0)&amp;ROUND(表格3[[#This Row],[TWD97_Y
]],0)</f>
        <v>3072942640021</v>
      </c>
    </row>
    <row r="1677" spans="1:14" ht="16.2" customHeight="1">
      <c r="A1677" s="94" t="s">
        <v>2090</v>
      </c>
      <c r="B1677" s="94"/>
      <c r="C1677" s="50" t="s">
        <v>209</v>
      </c>
      <c r="D1677" s="50" t="s">
        <v>376</v>
      </c>
      <c r="E1677" s="94" t="s">
        <v>395</v>
      </c>
      <c r="F1677" s="94">
        <v>5</v>
      </c>
      <c r="G1677" s="37" t="s">
        <v>394</v>
      </c>
      <c r="H1677" s="96" t="s">
        <v>2769</v>
      </c>
      <c r="I1677" s="23">
        <v>307046</v>
      </c>
      <c r="J1677" s="23">
        <v>2639977</v>
      </c>
      <c r="K1677" s="94">
        <v>121.560098</v>
      </c>
      <c r="L1677" s="94">
        <v>23.863119999999999</v>
      </c>
      <c r="N1677" t="str">
        <f>ROUND(表格3[[#This Row],[TWD97_X
]],0)&amp;ROUND(表格3[[#This Row],[TWD97_Y
]],0)</f>
        <v>3070462639977</v>
      </c>
    </row>
    <row r="1678" spans="1:14" ht="16.2" customHeight="1">
      <c r="A1678" s="94" t="s">
        <v>2090</v>
      </c>
      <c r="B1678" s="94"/>
      <c r="C1678" s="50" t="s">
        <v>209</v>
      </c>
      <c r="D1678" s="50" t="s">
        <v>376</v>
      </c>
      <c r="E1678" s="94" t="s">
        <v>395</v>
      </c>
      <c r="F1678" s="94">
        <v>6</v>
      </c>
      <c r="G1678" s="37" t="s">
        <v>394</v>
      </c>
      <c r="H1678" s="96" t="s">
        <v>2770</v>
      </c>
      <c r="I1678" s="23">
        <v>306837</v>
      </c>
      <c r="J1678" s="23">
        <v>2640233</v>
      </c>
      <c r="K1678" s="94">
        <v>121.55805599999999</v>
      </c>
      <c r="L1678" s="94">
        <v>23.865438999999999</v>
      </c>
      <c r="N1678" t="str">
        <f>ROUND(表格3[[#This Row],[TWD97_X
]],0)&amp;ROUND(表格3[[#This Row],[TWD97_Y
]],0)</f>
        <v>3068372640233</v>
      </c>
    </row>
    <row r="1679" spans="1:14" ht="16.2" customHeight="1">
      <c r="A1679" s="94" t="s">
        <v>2090</v>
      </c>
      <c r="B1679" s="94"/>
      <c r="C1679" s="50" t="s">
        <v>209</v>
      </c>
      <c r="D1679" s="50" t="s">
        <v>376</v>
      </c>
      <c r="E1679" s="94" t="s">
        <v>395</v>
      </c>
      <c r="F1679" s="94">
        <v>7</v>
      </c>
      <c r="G1679" s="37" t="s">
        <v>394</v>
      </c>
      <c r="H1679" s="96" t="s">
        <v>2771</v>
      </c>
      <c r="I1679" s="23">
        <v>306633</v>
      </c>
      <c r="J1679" s="23">
        <v>2639786</v>
      </c>
      <c r="K1679" s="94">
        <v>121.55603600000001</v>
      </c>
      <c r="L1679" s="94">
        <v>23.861409999999999</v>
      </c>
      <c r="N1679" t="str">
        <f>ROUND(表格3[[#This Row],[TWD97_X
]],0)&amp;ROUND(表格3[[#This Row],[TWD97_Y
]],0)</f>
        <v>3066332639786</v>
      </c>
    </row>
    <row r="1680" spans="1:14" ht="16.2" customHeight="1">
      <c r="A1680" s="94" t="s">
        <v>2090</v>
      </c>
      <c r="B1680" s="94"/>
      <c r="C1680" s="50" t="s">
        <v>209</v>
      </c>
      <c r="D1680" s="50" t="s">
        <v>376</v>
      </c>
      <c r="E1680" s="94" t="s">
        <v>400</v>
      </c>
      <c r="F1680" s="94">
        <v>1</v>
      </c>
      <c r="G1680" s="37" t="s">
        <v>399</v>
      </c>
      <c r="H1680" s="96" t="s">
        <v>2772</v>
      </c>
      <c r="I1680" s="23">
        <v>300225</v>
      </c>
      <c r="J1680" s="23">
        <v>2644826</v>
      </c>
      <c r="K1680" s="94">
        <v>121.493295</v>
      </c>
      <c r="L1680" s="94">
        <v>23.907133000000002</v>
      </c>
      <c r="N1680" t="str">
        <f>ROUND(表格3[[#This Row],[TWD97_X
]],0)&amp;ROUND(表格3[[#This Row],[TWD97_Y
]],0)</f>
        <v>3002252644826</v>
      </c>
    </row>
    <row r="1681" spans="1:14" ht="16.2" customHeight="1">
      <c r="A1681" s="94" t="s">
        <v>2090</v>
      </c>
      <c r="B1681" s="94"/>
      <c r="C1681" s="50" t="s">
        <v>209</v>
      </c>
      <c r="D1681" s="50" t="s">
        <v>376</v>
      </c>
      <c r="E1681" s="94" t="s">
        <v>400</v>
      </c>
      <c r="F1681" s="94">
        <v>2</v>
      </c>
      <c r="G1681" s="37" t="s">
        <v>399</v>
      </c>
      <c r="H1681" s="96" t="s">
        <v>2773</v>
      </c>
      <c r="I1681" s="23">
        <v>300062</v>
      </c>
      <c r="J1681" s="23">
        <v>2644688</v>
      </c>
      <c r="K1681" s="94">
        <v>121.49168899999999</v>
      </c>
      <c r="L1681" s="94">
        <v>23.905892000000001</v>
      </c>
      <c r="N1681" t="str">
        <f>ROUND(表格3[[#This Row],[TWD97_X
]],0)&amp;ROUND(表格3[[#This Row],[TWD97_Y
]],0)</f>
        <v>3000622644688</v>
      </c>
    </row>
    <row r="1682" spans="1:14" ht="16.2" customHeight="1">
      <c r="A1682" s="94" t="s">
        <v>2090</v>
      </c>
      <c r="B1682" s="97"/>
      <c r="C1682" s="50" t="s">
        <v>209</v>
      </c>
      <c r="D1682" s="50" t="s">
        <v>376</v>
      </c>
      <c r="E1682" s="94" t="s">
        <v>400</v>
      </c>
      <c r="F1682" s="94">
        <v>3</v>
      </c>
      <c r="G1682" s="37" t="s">
        <v>399</v>
      </c>
      <c r="H1682" s="96" t="s">
        <v>2774</v>
      </c>
      <c r="I1682" s="23">
        <v>299866</v>
      </c>
      <c r="J1682" s="23">
        <v>2644594</v>
      </c>
      <c r="K1682" s="94">
        <v>121.489763</v>
      </c>
      <c r="L1682" s="94">
        <v>23.905055999999998</v>
      </c>
      <c r="N1682" t="str">
        <f>ROUND(表格3[[#This Row],[TWD97_X
]],0)&amp;ROUND(表格3[[#This Row],[TWD97_Y
]],0)</f>
        <v>2998662644594</v>
      </c>
    </row>
    <row r="1683" spans="1:14" ht="16.2" customHeight="1">
      <c r="A1683" s="94" t="s">
        <v>2090</v>
      </c>
      <c r="B1683" s="94"/>
      <c r="C1683" s="50" t="s">
        <v>209</v>
      </c>
      <c r="D1683" s="50" t="s">
        <v>376</v>
      </c>
      <c r="E1683" s="94" t="s">
        <v>400</v>
      </c>
      <c r="F1683" s="94">
        <v>4</v>
      </c>
      <c r="G1683" s="37" t="s">
        <v>399</v>
      </c>
      <c r="H1683" s="96" t="s">
        <v>2775</v>
      </c>
      <c r="I1683" s="23">
        <v>299631</v>
      </c>
      <c r="J1683" s="23">
        <v>2644582</v>
      </c>
      <c r="K1683" s="94">
        <v>121.487453</v>
      </c>
      <c r="L1683" s="94">
        <v>23.904948000000001</v>
      </c>
      <c r="N1683" t="str">
        <f>ROUND(表格3[[#This Row],[TWD97_X
]],0)&amp;ROUND(表格3[[#This Row],[TWD97_Y
]],0)</f>
        <v>2996312644582</v>
      </c>
    </row>
    <row r="1684" spans="1:14" ht="16.2" customHeight="1">
      <c r="A1684" s="94" t="s">
        <v>2090</v>
      </c>
      <c r="B1684" s="94"/>
      <c r="C1684" s="50" t="s">
        <v>209</v>
      </c>
      <c r="D1684" s="50" t="s">
        <v>376</v>
      </c>
      <c r="E1684" s="94" t="s">
        <v>400</v>
      </c>
      <c r="F1684" s="94">
        <v>5</v>
      </c>
      <c r="G1684" s="37" t="s">
        <v>399</v>
      </c>
      <c r="H1684" s="96" t="s">
        <v>2776</v>
      </c>
      <c r="I1684" s="23">
        <v>299521</v>
      </c>
      <c r="J1684" s="23">
        <v>2644384</v>
      </c>
      <c r="K1684" s="94">
        <v>121.486366</v>
      </c>
      <c r="L1684" s="94">
        <v>23.903164</v>
      </c>
      <c r="N1684" t="str">
        <f>ROUND(表格3[[#This Row],[TWD97_X
]],0)&amp;ROUND(表格3[[#This Row],[TWD97_Y
]],0)</f>
        <v>2995212644384</v>
      </c>
    </row>
    <row r="1685" spans="1:14" ht="16.2" customHeight="1">
      <c r="A1685" s="94" t="s">
        <v>2090</v>
      </c>
      <c r="B1685" s="94"/>
      <c r="C1685" s="50" t="s">
        <v>209</v>
      </c>
      <c r="D1685" s="50" t="s">
        <v>376</v>
      </c>
      <c r="E1685" s="94" t="s">
        <v>400</v>
      </c>
      <c r="F1685" s="94">
        <v>6</v>
      </c>
      <c r="G1685" s="37" t="s">
        <v>399</v>
      </c>
      <c r="H1685" s="96" t="s">
        <v>2777</v>
      </c>
      <c r="I1685" s="23">
        <v>299364</v>
      </c>
      <c r="J1685" s="23">
        <v>2644212</v>
      </c>
      <c r="K1685" s="94">
        <v>121.484818</v>
      </c>
      <c r="L1685" s="94">
        <v>23.901615</v>
      </c>
      <c r="N1685" t="str">
        <f>ROUND(表格3[[#This Row],[TWD97_X
]],0)&amp;ROUND(表格3[[#This Row],[TWD97_Y
]],0)</f>
        <v>2993642644212</v>
      </c>
    </row>
    <row r="1686" spans="1:14" ht="16.2" customHeight="1">
      <c r="A1686" s="94" t="s">
        <v>2090</v>
      </c>
      <c r="B1686" s="94"/>
      <c r="C1686" s="50" t="s">
        <v>209</v>
      </c>
      <c r="D1686" s="50" t="s">
        <v>376</v>
      </c>
      <c r="E1686" s="94" t="s">
        <v>412</v>
      </c>
      <c r="F1686" s="94">
        <v>1</v>
      </c>
      <c r="G1686" s="37" t="s">
        <v>2778</v>
      </c>
      <c r="H1686" s="94" t="s">
        <v>2779</v>
      </c>
      <c r="I1686" s="23">
        <v>289791</v>
      </c>
      <c r="J1686" s="23">
        <v>2657618</v>
      </c>
      <c r="K1686" s="94">
        <v>121.391166</v>
      </c>
      <c r="L1686" s="94">
        <v>24.022931</v>
      </c>
      <c r="N1686" t="str">
        <f>ROUND(表格3[[#This Row],[TWD97_X
]],0)&amp;ROUND(表格3[[#This Row],[TWD97_Y
]],0)</f>
        <v>2897912657618</v>
      </c>
    </row>
    <row r="1687" spans="1:14" ht="16.2" customHeight="1">
      <c r="A1687" s="94" t="s">
        <v>2090</v>
      </c>
      <c r="B1687" s="94"/>
      <c r="C1687" s="50" t="s">
        <v>209</v>
      </c>
      <c r="D1687" s="50" t="s">
        <v>376</v>
      </c>
      <c r="E1687" s="94" t="s">
        <v>412</v>
      </c>
      <c r="F1687" s="94">
        <v>2</v>
      </c>
      <c r="G1687" s="37" t="s">
        <v>2778</v>
      </c>
      <c r="H1687" s="94" t="s">
        <v>2780</v>
      </c>
      <c r="I1687" s="23">
        <v>289612</v>
      </c>
      <c r="J1687" s="23">
        <v>2657702</v>
      </c>
      <c r="K1687" s="94">
        <v>121.389409</v>
      </c>
      <c r="L1687" s="94">
        <v>24.023693999999999</v>
      </c>
      <c r="N1687" t="str">
        <f>ROUND(表格3[[#This Row],[TWD97_X
]],0)&amp;ROUND(表格3[[#This Row],[TWD97_Y
]],0)</f>
        <v>2896122657702</v>
      </c>
    </row>
    <row r="1688" spans="1:14" ht="16.2" customHeight="1">
      <c r="A1688" s="94" t="s">
        <v>2090</v>
      </c>
      <c r="B1688" s="94"/>
      <c r="C1688" s="50" t="s">
        <v>209</v>
      </c>
      <c r="D1688" s="50" t="s">
        <v>376</v>
      </c>
      <c r="E1688" s="94" t="s">
        <v>412</v>
      </c>
      <c r="F1688" s="94">
        <v>3</v>
      </c>
      <c r="G1688" s="37" t="s">
        <v>2778</v>
      </c>
      <c r="H1688" s="94" t="s">
        <v>2781</v>
      </c>
      <c r="I1688" s="23">
        <v>289493</v>
      </c>
      <c r="J1688" s="23">
        <v>2657929</v>
      </c>
      <c r="K1688" s="94">
        <v>121.388245</v>
      </c>
      <c r="L1688" s="94">
        <v>24.025746999999999</v>
      </c>
      <c r="N1688" t="str">
        <f>ROUND(表格3[[#This Row],[TWD97_X
]],0)&amp;ROUND(表格3[[#This Row],[TWD97_Y
]],0)</f>
        <v>2894932657929</v>
      </c>
    </row>
    <row r="1689" spans="1:14" ht="16.2" customHeight="1">
      <c r="A1689" s="94" t="s">
        <v>2090</v>
      </c>
      <c r="B1689" s="94"/>
      <c r="C1689" s="50" t="s">
        <v>209</v>
      </c>
      <c r="D1689" s="50" t="s">
        <v>376</v>
      </c>
      <c r="E1689" s="94" t="s">
        <v>412</v>
      </c>
      <c r="F1689" s="94">
        <v>4</v>
      </c>
      <c r="G1689" s="37" t="s">
        <v>2778</v>
      </c>
      <c r="H1689" s="94" t="s">
        <v>2782</v>
      </c>
      <c r="I1689" s="23">
        <v>289318</v>
      </c>
      <c r="J1689" s="23">
        <v>2658103</v>
      </c>
      <c r="K1689" s="94">
        <v>121.386529</v>
      </c>
      <c r="L1689" s="94">
        <v>24.027322000000002</v>
      </c>
      <c r="N1689" t="str">
        <f>ROUND(表格3[[#This Row],[TWD97_X
]],0)&amp;ROUND(表格3[[#This Row],[TWD97_Y
]],0)</f>
        <v>2893182658103</v>
      </c>
    </row>
    <row r="1690" spans="1:14" ht="16.2" customHeight="1">
      <c r="A1690" s="94" t="s">
        <v>2090</v>
      </c>
      <c r="B1690" s="94"/>
      <c r="C1690" s="50" t="s">
        <v>209</v>
      </c>
      <c r="D1690" s="50" t="s">
        <v>376</v>
      </c>
      <c r="E1690" s="94" t="s">
        <v>412</v>
      </c>
      <c r="F1690" s="94">
        <v>5</v>
      </c>
      <c r="G1690" s="37" t="s">
        <v>2778</v>
      </c>
      <c r="H1690" s="94" t="s">
        <v>2783</v>
      </c>
      <c r="I1690" s="23">
        <v>289134</v>
      </c>
      <c r="J1690" s="23">
        <v>2658445</v>
      </c>
      <c r="K1690" s="94">
        <v>121.38473</v>
      </c>
      <c r="L1690" s="94">
        <v>24.030415000000001</v>
      </c>
      <c r="N1690" t="str">
        <f>ROUND(表格3[[#This Row],[TWD97_X
]],0)&amp;ROUND(表格3[[#This Row],[TWD97_Y
]],0)</f>
        <v>2891342658445</v>
      </c>
    </row>
    <row r="1691" spans="1:14" ht="16.2" customHeight="1">
      <c r="A1691" s="94" t="s">
        <v>2090</v>
      </c>
      <c r="B1691" s="94"/>
      <c r="C1691" s="50" t="s">
        <v>209</v>
      </c>
      <c r="D1691" s="50" t="s">
        <v>376</v>
      </c>
      <c r="E1691" s="94" t="s">
        <v>412</v>
      </c>
      <c r="F1691" s="94">
        <v>6</v>
      </c>
      <c r="G1691" s="37" t="s">
        <v>2778</v>
      </c>
      <c r="H1691" s="94" t="s">
        <v>2784</v>
      </c>
      <c r="I1691" s="23">
        <v>288987</v>
      </c>
      <c r="J1691" s="23">
        <v>2658668</v>
      </c>
      <c r="K1691" s="94">
        <v>121.38329</v>
      </c>
      <c r="L1691" s="94">
        <v>24.032432</v>
      </c>
      <c r="N1691" t="str">
        <f>ROUND(表格3[[#This Row],[TWD97_X
]],0)&amp;ROUND(表格3[[#This Row],[TWD97_Y
]],0)</f>
        <v>2889872658668</v>
      </c>
    </row>
    <row r="1692" spans="1:14" ht="16.2" customHeight="1">
      <c r="A1692" s="94" t="s">
        <v>2090</v>
      </c>
      <c r="B1692" s="94"/>
      <c r="C1692" s="50" t="s">
        <v>209</v>
      </c>
      <c r="D1692" s="50" t="s">
        <v>376</v>
      </c>
      <c r="E1692" s="94" t="s">
        <v>412</v>
      </c>
      <c r="F1692" s="94">
        <v>7</v>
      </c>
      <c r="G1692" s="37" t="s">
        <v>2778</v>
      </c>
      <c r="H1692" s="94" t="s">
        <v>2785</v>
      </c>
      <c r="I1692" s="23">
        <v>288886</v>
      </c>
      <c r="J1692" s="23">
        <v>2658874</v>
      </c>
      <c r="K1692" s="94">
        <v>121.38230299999999</v>
      </c>
      <c r="L1692" s="94">
        <v>24.034295</v>
      </c>
      <c r="N1692" t="str">
        <f>ROUND(表格3[[#This Row],[TWD97_X
]],0)&amp;ROUND(表格3[[#This Row],[TWD97_Y
]],0)</f>
        <v>2888862658874</v>
      </c>
    </row>
    <row r="1693" spans="1:14" ht="16.2" customHeight="1">
      <c r="A1693" s="94" t="s">
        <v>2090</v>
      </c>
      <c r="B1693" s="49"/>
      <c r="C1693" s="98" t="s">
        <v>209</v>
      </c>
      <c r="D1693" s="98" t="s">
        <v>240</v>
      </c>
      <c r="E1693" s="98" t="s">
        <v>242</v>
      </c>
      <c r="F1693" s="98">
        <v>1</v>
      </c>
      <c r="G1693" s="99" t="s">
        <v>241</v>
      </c>
      <c r="H1693" s="94" t="s">
        <v>2786</v>
      </c>
      <c r="I1693" s="23">
        <v>304532</v>
      </c>
      <c r="J1693" s="23">
        <v>2617986</v>
      </c>
      <c r="K1693" s="94">
        <v>121.534604</v>
      </c>
      <c r="L1693" s="94">
        <v>23.664641</v>
      </c>
      <c r="N1693" t="str">
        <f>ROUND(表格3[[#This Row],[TWD97_X
]],0)&amp;ROUND(表格3[[#This Row],[TWD97_Y
]],0)</f>
        <v>3045322617986</v>
      </c>
    </row>
    <row r="1694" spans="1:14" ht="16.2" customHeight="1">
      <c r="A1694" s="94" t="s">
        <v>2090</v>
      </c>
      <c r="B1694" s="49"/>
      <c r="C1694" s="98" t="s">
        <v>209</v>
      </c>
      <c r="D1694" s="98" t="s">
        <v>240</v>
      </c>
      <c r="E1694" s="98" t="s">
        <v>242</v>
      </c>
      <c r="F1694" s="98">
        <v>2</v>
      </c>
      <c r="G1694" s="99" t="s">
        <v>241</v>
      </c>
      <c r="H1694" s="94" t="s">
        <v>3978</v>
      </c>
      <c r="I1694" s="23">
        <v>304549</v>
      </c>
      <c r="J1694" s="23">
        <v>2617742</v>
      </c>
      <c r="K1694" s="94">
        <v>121.534761</v>
      </c>
      <c r="L1694" s="94">
        <v>23.662437000000001</v>
      </c>
      <c r="N1694" t="str">
        <f>ROUND(表格3[[#This Row],[TWD97_X
]],0)&amp;ROUND(表格3[[#This Row],[TWD97_Y
]],0)</f>
        <v>3045492617742</v>
      </c>
    </row>
    <row r="1695" spans="1:14" ht="16.2" customHeight="1">
      <c r="A1695" s="94" t="s">
        <v>2090</v>
      </c>
      <c r="B1695" s="49"/>
      <c r="C1695" s="98" t="s">
        <v>209</v>
      </c>
      <c r="D1695" s="98" t="s">
        <v>240</v>
      </c>
      <c r="E1695" s="98" t="s">
        <v>242</v>
      </c>
      <c r="F1695" s="98">
        <v>3</v>
      </c>
      <c r="G1695" s="99" t="s">
        <v>241</v>
      </c>
      <c r="H1695" s="94" t="s">
        <v>2787</v>
      </c>
      <c r="I1695" s="23">
        <v>304574</v>
      </c>
      <c r="J1695" s="23">
        <v>2617504</v>
      </c>
      <c r="K1695" s="94">
        <v>121.534998</v>
      </c>
      <c r="L1695" s="94">
        <v>23.660287</v>
      </c>
      <c r="N1695" t="str">
        <f>ROUND(表格3[[#This Row],[TWD97_X
]],0)&amp;ROUND(表格3[[#This Row],[TWD97_Y
]],0)</f>
        <v>3045742617504</v>
      </c>
    </row>
    <row r="1696" spans="1:14" ht="16.2" customHeight="1">
      <c r="A1696" s="94" t="s">
        <v>2090</v>
      </c>
      <c r="B1696" s="49"/>
      <c r="C1696" s="98" t="s">
        <v>209</v>
      </c>
      <c r="D1696" s="98" t="s">
        <v>240</v>
      </c>
      <c r="E1696" s="98" t="s">
        <v>242</v>
      </c>
      <c r="F1696" s="98">
        <v>4</v>
      </c>
      <c r="G1696" s="99" t="s">
        <v>241</v>
      </c>
      <c r="H1696" s="94" t="s">
        <v>2788</v>
      </c>
      <c r="I1696" s="23">
        <v>304299</v>
      </c>
      <c r="J1696" s="23">
        <v>2618013</v>
      </c>
      <c r="K1696" s="94">
        <v>121.532321</v>
      </c>
      <c r="L1696" s="94">
        <v>23.664892999999999</v>
      </c>
      <c r="N1696" t="str">
        <f>ROUND(表格3[[#This Row],[TWD97_X
]],0)&amp;ROUND(表格3[[#This Row],[TWD97_Y
]],0)</f>
        <v>3042992618013</v>
      </c>
    </row>
    <row r="1697" spans="1:14" ht="16.2" customHeight="1">
      <c r="A1697" s="94" t="s">
        <v>2090</v>
      </c>
      <c r="B1697" s="49"/>
      <c r="C1697" s="98" t="s">
        <v>209</v>
      </c>
      <c r="D1697" s="98" t="s">
        <v>240</v>
      </c>
      <c r="E1697" s="98" t="s">
        <v>242</v>
      </c>
      <c r="F1697" s="98">
        <v>5</v>
      </c>
      <c r="G1697" s="99" t="s">
        <v>241</v>
      </c>
      <c r="H1697" s="94" t="s">
        <v>2789</v>
      </c>
      <c r="I1697" s="23">
        <v>304696</v>
      </c>
      <c r="J1697" s="23">
        <v>2617330</v>
      </c>
      <c r="K1697" s="94">
        <v>121.536187</v>
      </c>
      <c r="L1697" s="94">
        <v>23.658712000000001</v>
      </c>
      <c r="N1697" t="str">
        <f>ROUND(表格3[[#This Row],[TWD97_X
]],0)&amp;ROUND(表格3[[#This Row],[TWD97_Y
]],0)</f>
        <v>3046962617330</v>
      </c>
    </row>
    <row r="1698" spans="1:14" ht="16.2" customHeight="1">
      <c r="A1698" s="94" t="s">
        <v>2090</v>
      </c>
      <c r="B1698" s="49"/>
      <c r="C1698" s="98" t="s">
        <v>209</v>
      </c>
      <c r="D1698" s="98" t="s">
        <v>240</v>
      </c>
      <c r="E1698" s="98" t="s">
        <v>242</v>
      </c>
      <c r="F1698" s="98">
        <v>6</v>
      </c>
      <c r="G1698" s="99" t="s">
        <v>241</v>
      </c>
      <c r="H1698" s="94" t="s">
        <v>2790</v>
      </c>
      <c r="I1698" s="23">
        <v>304695</v>
      </c>
      <c r="J1698" s="23">
        <v>2616981</v>
      </c>
      <c r="K1698" s="94">
        <v>121.536165</v>
      </c>
      <c r="L1698" s="94">
        <v>23.655560999999999</v>
      </c>
      <c r="N1698" t="str">
        <f>ROUND(表格3[[#This Row],[TWD97_X
]],0)&amp;ROUND(表格3[[#This Row],[TWD97_Y
]],0)</f>
        <v>3046952616981</v>
      </c>
    </row>
    <row r="1699" spans="1:14" ht="16.2" customHeight="1">
      <c r="A1699" s="94" t="s">
        <v>2090</v>
      </c>
      <c r="B1699" s="94"/>
      <c r="C1699" s="98" t="s">
        <v>209</v>
      </c>
      <c r="D1699" s="98" t="s">
        <v>240</v>
      </c>
      <c r="E1699" s="98" t="s">
        <v>245</v>
      </c>
      <c r="F1699" s="98">
        <v>1</v>
      </c>
      <c r="G1699" s="99" t="s">
        <v>244</v>
      </c>
      <c r="H1699" s="94" t="s">
        <v>2791</v>
      </c>
      <c r="I1699" s="23">
        <v>293400</v>
      </c>
      <c r="J1699" s="23">
        <v>2626860</v>
      </c>
      <c r="K1699" s="94">
        <v>121.42573400000001</v>
      </c>
      <c r="L1699" s="94">
        <v>23.745107999999998</v>
      </c>
      <c r="N1699" t="str">
        <f>ROUND(表格3[[#This Row],[TWD97_X
]],0)&amp;ROUND(表格3[[#This Row],[TWD97_Y
]],0)</f>
        <v>2934002626860</v>
      </c>
    </row>
    <row r="1700" spans="1:14" ht="16.2" customHeight="1">
      <c r="A1700" s="94" t="s">
        <v>2090</v>
      </c>
      <c r="B1700" s="94"/>
      <c r="C1700" s="98" t="s">
        <v>209</v>
      </c>
      <c r="D1700" s="98" t="s">
        <v>240</v>
      </c>
      <c r="E1700" s="98" t="s">
        <v>245</v>
      </c>
      <c r="F1700" s="98">
        <v>2</v>
      </c>
      <c r="G1700" s="99" t="s">
        <v>244</v>
      </c>
      <c r="H1700" s="94" t="s">
        <v>2792</v>
      </c>
      <c r="I1700" s="23">
        <v>293466</v>
      </c>
      <c r="J1700" s="23">
        <v>2627067</v>
      </c>
      <c r="K1700" s="94">
        <v>121.42638700000001</v>
      </c>
      <c r="L1700" s="94">
        <v>23.746976</v>
      </c>
      <c r="N1700" t="str">
        <f>ROUND(表格3[[#This Row],[TWD97_X
]],0)&amp;ROUND(表格3[[#This Row],[TWD97_Y
]],0)</f>
        <v>2934662627067</v>
      </c>
    </row>
    <row r="1701" spans="1:14" ht="16.2" customHeight="1">
      <c r="A1701" s="94" t="s">
        <v>2090</v>
      </c>
      <c r="B1701" s="94"/>
      <c r="C1701" s="98" t="s">
        <v>209</v>
      </c>
      <c r="D1701" s="98" t="s">
        <v>240</v>
      </c>
      <c r="E1701" s="98" t="s">
        <v>245</v>
      </c>
      <c r="F1701" s="98">
        <v>3</v>
      </c>
      <c r="G1701" s="99" t="s">
        <v>244</v>
      </c>
      <c r="H1701" s="94" t="s">
        <v>2793</v>
      </c>
      <c r="I1701" s="23">
        <v>293152</v>
      </c>
      <c r="J1701" s="23">
        <v>2627666</v>
      </c>
      <c r="K1701" s="94">
        <v>121.42332500000001</v>
      </c>
      <c r="L1701" s="94">
        <v>23.752393000000001</v>
      </c>
      <c r="N1701" t="str">
        <f>ROUND(表格3[[#This Row],[TWD97_X
]],0)&amp;ROUND(表格3[[#This Row],[TWD97_Y
]],0)</f>
        <v>2931522627666</v>
      </c>
    </row>
    <row r="1702" spans="1:14" ht="16.2" customHeight="1">
      <c r="A1702" s="94" t="s">
        <v>2090</v>
      </c>
      <c r="B1702" s="97"/>
      <c r="C1702" s="98" t="s">
        <v>209</v>
      </c>
      <c r="D1702" s="98" t="s">
        <v>240</v>
      </c>
      <c r="E1702" s="98" t="s">
        <v>245</v>
      </c>
      <c r="F1702" s="98">
        <v>4</v>
      </c>
      <c r="G1702" s="99" t="s">
        <v>244</v>
      </c>
      <c r="H1702" s="94" t="s">
        <v>2794</v>
      </c>
      <c r="I1702" s="23">
        <v>293343</v>
      </c>
      <c r="J1702" s="23">
        <v>2627409</v>
      </c>
      <c r="K1702" s="94">
        <v>121.425191</v>
      </c>
      <c r="L1702" s="94">
        <v>23.750067000000001</v>
      </c>
      <c r="N1702" t="str">
        <f>ROUND(表格3[[#This Row],[TWD97_X
]],0)&amp;ROUND(表格3[[#This Row],[TWD97_Y
]],0)</f>
        <v>2933432627409</v>
      </c>
    </row>
    <row r="1703" spans="1:14" ht="16.2" customHeight="1">
      <c r="A1703" s="94" t="s">
        <v>2090</v>
      </c>
      <c r="B1703" s="97"/>
      <c r="C1703" s="98" t="s">
        <v>209</v>
      </c>
      <c r="D1703" s="98" t="s">
        <v>240</v>
      </c>
      <c r="E1703" s="98" t="s">
        <v>245</v>
      </c>
      <c r="F1703" s="98">
        <v>5</v>
      </c>
      <c r="G1703" s="99" t="s">
        <v>244</v>
      </c>
      <c r="H1703" s="94" t="s">
        <v>2795</v>
      </c>
      <c r="I1703" s="23">
        <v>293430</v>
      </c>
      <c r="J1703" s="23">
        <v>2627251</v>
      </c>
      <c r="K1703" s="94">
        <v>121.42604</v>
      </c>
      <c r="L1703" s="94">
        <v>23.748638</v>
      </c>
      <c r="N1703" t="str">
        <f>ROUND(表格3[[#This Row],[TWD97_X
]],0)&amp;ROUND(表格3[[#This Row],[TWD97_Y
]],0)</f>
        <v>2934302627251</v>
      </c>
    </row>
    <row r="1704" spans="1:14" ht="16.2" customHeight="1">
      <c r="A1704" s="94" t="s">
        <v>2090</v>
      </c>
      <c r="B1704" s="97"/>
      <c r="C1704" s="98" t="s">
        <v>209</v>
      </c>
      <c r="D1704" s="98" t="s">
        <v>240</v>
      </c>
      <c r="E1704" s="98" t="s">
        <v>245</v>
      </c>
      <c r="F1704" s="98">
        <v>6</v>
      </c>
      <c r="G1704" s="99" t="s">
        <v>244</v>
      </c>
      <c r="H1704" s="94" t="s">
        <v>2796</v>
      </c>
      <c r="I1704" s="23">
        <v>293615</v>
      </c>
      <c r="J1704" s="23">
        <v>2626931</v>
      </c>
      <c r="K1704" s="94">
        <v>121.427845</v>
      </c>
      <c r="L1704" s="94">
        <v>23.745743999999998</v>
      </c>
      <c r="N1704" t="str">
        <f>ROUND(表格3[[#This Row],[TWD97_X
]],0)&amp;ROUND(表格3[[#This Row],[TWD97_Y
]],0)</f>
        <v>2936152626931</v>
      </c>
    </row>
    <row r="1705" spans="1:14" ht="16.2" customHeight="1">
      <c r="A1705" s="94" t="s">
        <v>2090</v>
      </c>
      <c r="B1705" s="94"/>
      <c r="C1705" s="98" t="s">
        <v>209</v>
      </c>
      <c r="D1705" s="98" t="s">
        <v>240</v>
      </c>
      <c r="E1705" s="98" t="s">
        <v>254</v>
      </c>
      <c r="F1705" s="98">
        <v>1</v>
      </c>
      <c r="G1705" s="99" t="s">
        <v>253</v>
      </c>
      <c r="H1705" s="94" t="s">
        <v>2797</v>
      </c>
      <c r="I1705" s="23">
        <v>301491</v>
      </c>
      <c r="J1705" s="23">
        <v>2627706</v>
      </c>
      <c r="K1705" s="94">
        <v>121.50512999999999</v>
      </c>
      <c r="L1705" s="94">
        <v>23.752507999999999</v>
      </c>
      <c r="N1705" t="str">
        <f>ROUND(表格3[[#This Row],[TWD97_X
]],0)&amp;ROUND(表格3[[#This Row],[TWD97_Y
]],0)</f>
        <v>3014912627706</v>
      </c>
    </row>
    <row r="1706" spans="1:14" ht="16.2" customHeight="1">
      <c r="A1706" s="94" t="s">
        <v>2090</v>
      </c>
      <c r="B1706" s="94"/>
      <c r="C1706" s="98" t="s">
        <v>209</v>
      </c>
      <c r="D1706" s="98" t="s">
        <v>240</v>
      </c>
      <c r="E1706" s="98" t="s">
        <v>254</v>
      </c>
      <c r="F1706" s="98">
        <v>2</v>
      </c>
      <c r="G1706" s="99" t="s">
        <v>253</v>
      </c>
      <c r="H1706" s="94" t="s">
        <v>2798</v>
      </c>
      <c r="I1706" s="23">
        <v>301297</v>
      </c>
      <c r="J1706" s="23">
        <v>2627797</v>
      </c>
      <c r="K1706" s="94">
        <v>121.50323</v>
      </c>
      <c r="L1706" s="94">
        <v>23.753336000000001</v>
      </c>
      <c r="N1706" t="str">
        <f>ROUND(表格3[[#This Row],[TWD97_X
]],0)&amp;ROUND(表格3[[#This Row],[TWD97_Y
]],0)</f>
        <v>3012972627797</v>
      </c>
    </row>
    <row r="1707" spans="1:14" ht="16.2" customHeight="1">
      <c r="A1707" s="94" t="s">
        <v>2090</v>
      </c>
      <c r="B1707" s="94"/>
      <c r="C1707" s="98" t="s">
        <v>209</v>
      </c>
      <c r="D1707" s="98" t="s">
        <v>240</v>
      </c>
      <c r="E1707" s="98" t="s">
        <v>254</v>
      </c>
      <c r="F1707" s="98">
        <v>3</v>
      </c>
      <c r="G1707" s="99" t="s">
        <v>253</v>
      </c>
      <c r="H1707" s="94" t="s">
        <v>2799</v>
      </c>
      <c r="I1707" s="23">
        <v>301081</v>
      </c>
      <c r="J1707" s="23">
        <v>2627714</v>
      </c>
      <c r="K1707" s="94">
        <v>121.501108</v>
      </c>
      <c r="L1707" s="94">
        <v>23.752593999999998</v>
      </c>
      <c r="N1707" t="str">
        <f>ROUND(表格3[[#This Row],[TWD97_X
]],0)&amp;ROUND(表格3[[#This Row],[TWD97_Y
]],0)</f>
        <v>3010812627714</v>
      </c>
    </row>
    <row r="1708" spans="1:14" ht="16.2" customHeight="1">
      <c r="A1708" s="94" t="s">
        <v>2090</v>
      </c>
      <c r="B1708" s="94"/>
      <c r="C1708" s="98" t="s">
        <v>209</v>
      </c>
      <c r="D1708" s="98" t="s">
        <v>240</v>
      </c>
      <c r="E1708" s="98" t="s">
        <v>254</v>
      </c>
      <c r="F1708" s="98">
        <v>4</v>
      </c>
      <c r="G1708" s="99" t="s">
        <v>253</v>
      </c>
      <c r="H1708" s="94" t="s">
        <v>2800</v>
      </c>
      <c r="I1708" s="23">
        <v>301241</v>
      </c>
      <c r="J1708" s="23">
        <v>2628337</v>
      </c>
      <c r="K1708" s="94">
        <v>121.50269900000001</v>
      </c>
      <c r="L1708" s="94">
        <v>23.758213999999999</v>
      </c>
      <c r="N1708" t="str">
        <f>ROUND(表格3[[#This Row],[TWD97_X
]],0)&amp;ROUND(表格3[[#This Row],[TWD97_Y
]],0)</f>
        <v>3012412628337</v>
      </c>
    </row>
    <row r="1709" spans="1:14" ht="16.2" customHeight="1">
      <c r="A1709" s="94" t="s">
        <v>2090</v>
      </c>
      <c r="B1709" s="94"/>
      <c r="C1709" s="98" t="s">
        <v>209</v>
      </c>
      <c r="D1709" s="98" t="s">
        <v>240</v>
      </c>
      <c r="E1709" s="98" t="s">
        <v>254</v>
      </c>
      <c r="F1709" s="98">
        <v>5</v>
      </c>
      <c r="G1709" s="99" t="s">
        <v>253</v>
      </c>
      <c r="H1709" s="94" t="s">
        <v>2801</v>
      </c>
      <c r="I1709" s="23">
        <v>300894</v>
      </c>
      <c r="J1709" s="23">
        <v>2628168</v>
      </c>
      <c r="K1709" s="94">
        <v>121.49929</v>
      </c>
      <c r="L1709" s="94">
        <v>23.756699000000001</v>
      </c>
      <c r="N1709" t="str">
        <f>ROUND(表格3[[#This Row],[TWD97_X
]],0)&amp;ROUND(表格3[[#This Row],[TWD97_Y
]],0)</f>
        <v>3008942628168</v>
      </c>
    </row>
    <row r="1710" spans="1:14" ht="16.2" customHeight="1">
      <c r="A1710" s="94" t="s">
        <v>2090</v>
      </c>
      <c r="B1710" s="94"/>
      <c r="C1710" s="98" t="s">
        <v>209</v>
      </c>
      <c r="D1710" s="98" t="s">
        <v>240</v>
      </c>
      <c r="E1710" s="98" t="s">
        <v>254</v>
      </c>
      <c r="F1710" s="98">
        <v>6</v>
      </c>
      <c r="G1710" s="99" t="s">
        <v>253</v>
      </c>
      <c r="H1710" s="94" t="s">
        <v>2802</v>
      </c>
      <c r="I1710" s="23">
        <v>300650</v>
      </c>
      <c r="J1710" s="23">
        <v>2627314</v>
      </c>
      <c r="K1710" s="94">
        <v>121.49686699999999</v>
      </c>
      <c r="L1710" s="94">
        <v>23.748996000000002</v>
      </c>
      <c r="N1710" t="str">
        <f>ROUND(表格3[[#This Row],[TWD97_X
]],0)&amp;ROUND(表格3[[#This Row],[TWD97_Y
]],0)</f>
        <v>3006502627314</v>
      </c>
    </row>
    <row r="1711" spans="1:14" ht="16.2" customHeight="1">
      <c r="A1711" s="94" t="s">
        <v>2090</v>
      </c>
      <c r="B1711" s="94"/>
      <c r="C1711" s="98" t="s">
        <v>209</v>
      </c>
      <c r="D1711" s="98" t="s">
        <v>240</v>
      </c>
      <c r="E1711" s="98" t="s">
        <v>262</v>
      </c>
      <c r="F1711" s="98">
        <v>1</v>
      </c>
      <c r="G1711" s="99" t="s">
        <v>261</v>
      </c>
      <c r="H1711" s="94" t="s">
        <v>2803</v>
      </c>
      <c r="I1711" s="23">
        <v>300600</v>
      </c>
      <c r="J1711" s="23">
        <v>2623645</v>
      </c>
      <c r="K1711" s="94">
        <v>121.496251</v>
      </c>
      <c r="L1711" s="94">
        <v>23.715868</v>
      </c>
      <c r="N1711" t="str">
        <f>ROUND(表格3[[#This Row],[TWD97_X
]],0)&amp;ROUND(表格3[[#This Row],[TWD97_Y
]],0)</f>
        <v>3006002623645</v>
      </c>
    </row>
    <row r="1712" spans="1:14" ht="16.2" customHeight="1">
      <c r="A1712" s="94" t="s">
        <v>2090</v>
      </c>
      <c r="B1712" s="94"/>
      <c r="C1712" s="98" t="s">
        <v>209</v>
      </c>
      <c r="D1712" s="98" t="s">
        <v>240</v>
      </c>
      <c r="E1712" s="98" t="s">
        <v>262</v>
      </c>
      <c r="F1712" s="98">
        <v>2</v>
      </c>
      <c r="G1712" s="99" t="s">
        <v>261</v>
      </c>
      <c r="H1712" s="94" t="s">
        <v>2804</v>
      </c>
      <c r="I1712" s="23">
        <v>300760</v>
      </c>
      <c r="J1712" s="23">
        <v>2623505</v>
      </c>
      <c r="K1712" s="94">
        <v>121.497815</v>
      </c>
      <c r="L1712" s="94">
        <v>23.714599</v>
      </c>
      <c r="N1712" t="str">
        <f>ROUND(表格3[[#This Row],[TWD97_X
]],0)&amp;ROUND(表格3[[#This Row],[TWD97_Y
]],0)</f>
        <v>3007602623505</v>
      </c>
    </row>
    <row r="1713" spans="1:14" ht="16.2" customHeight="1">
      <c r="A1713" s="94" t="s">
        <v>2090</v>
      </c>
      <c r="B1713" s="94"/>
      <c r="C1713" s="98" t="s">
        <v>209</v>
      </c>
      <c r="D1713" s="98" t="s">
        <v>240</v>
      </c>
      <c r="E1713" s="98" t="s">
        <v>262</v>
      </c>
      <c r="F1713" s="98">
        <v>3</v>
      </c>
      <c r="G1713" s="99" t="s">
        <v>261</v>
      </c>
      <c r="H1713" s="94" t="s">
        <v>2805</v>
      </c>
      <c r="I1713" s="23">
        <v>300516</v>
      </c>
      <c r="J1713" s="23">
        <v>2623200</v>
      </c>
      <c r="K1713" s="94">
        <v>121.495412</v>
      </c>
      <c r="L1713" s="94">
        <v>23.711852</v>
      </c>
      <c r="N1713" t="str">
        <f>ROUND(表格3[[#This Row],[TWD97_X
]],0)&amp;ROUND(表格3[[#This Row],[TWD97_Y
]],0)</f>
        <v>3005162623200</v>
      </c>
    </row>
    <row r="1714" spans="1:14" ht="16.2" customHeight="1">
      <c r="A1714" s="94" t="s">
        <v>2090</v>
      </c>
      <c r="B1714" s="94"/>
      <c r="C1714" s="98" t="s">
        <v>209</v>
      </c>
      <c r="D1714" s="98" t="s">
        <v>240</v>
      </c>
      <c r="E1714" s="98" t="s">
        <v>262</v>
      </c>
      <c r="F1714" s="98">
        <v>4</v>
      </c>
      <c r="G1714" s="99" t="s">
        <v>261</v>
      </c>
      <c r="H1714" s="94" t="s">
        <v>2806</v>
      </c>
      <c r="I1714" s="23">
        <v>300376</v>
      </c>
      <c r="J1714" s="23">
        <v>2622798</v>
      </c>
      <c r="K1714" s="94">
        <v>121.49402499999999</v>
      </c>
      <c r="L1714" s="94">
        <v>23.708227000000001</v>
      </c>
      <c r="N1714" t="str">
        <f>ROUND(表格3[[#This Row],[TWD97_X
]],0)&amp;ROUND(表格3[[#This Row],[TWD97_Y
]],0)</f>
        <v>3003762622798</v>
      </c>
    </row>
    <row r="1715" spans="1:14" ht="16.2" customHeight="1">
      <c r="A1715" s="94" t="s">
        <v>2090</v>
      </c>
      <c r="B1715" s="94"/>
      <c r="C1715" s="98" t="s">
        <v>209</v>
      </c>
      <c r="D1715" s="98" t="s">
        <v>240</v>
      </c>
      <c r="E1715" s="98" t="s">
        <v>262</v>
      </c>
      <c r="F1715" s="98">
        <v>5</v>
      </c>
      <c r="G1715" s="99" t="s">
        <v>261</v>
      </c>
      <c r="H1715" s="94" t="s">
        <v>2807</v>
      </c>
      <c r="I1715" s="23">
        <v>300034</v>
      </c>
      <c r="J1715" s="23">
        <v>2622033</v>
      </c>
      <c r="K1715" s="94">
        <v>121.490645</v>
      </c>
      <c r="L1715" s="94">
        <v>23.701329999999999</v>
      </c>
      <c r="N1715" t="str">
        <f>ROUND(表格3[[#This Row],[TWD97_X
]],0)&amp;ROUND(表格3[[#This Row],[TWD97_Y
]],0)</f>
        <v>3000342622033</v>
      </c>
    </row>
    <row r="1716" spans="1:14" ht="16.2" customHeight="1">
      <c r="A1716" s="94" t="s">
        <v>2090</v>
      </c>
      <c r="B1716" s="94"/>
      <c r="C1716" s="98" t="s">
        <v>209</v>
      </c>
      <c r="D1716" s="98" t="s">
        <v>240</v>
      </c>
      <c r="E1716" s="98" t="s">
        <v>262</v>
      </c>
      <c r="F1716" s="98">
        <v>6</v>
      </c>
      <c r="G1716" s="99" t="s">
        <v>261</v>
      </c>
      <c r="H1716" s="94" t="s">
        <v>2808</v>
      </c>
      <c r="I1716" s="23">
        <v>300324</v>
      </c>
      <c r="J1716" s="23">
        <v>2622042</v>
      </c>
      <c r="K1716" s="94">
        <v>121.493489</v>
      </c>
      <c r="L1716" s="94">
        <v>23.701402000000002</v>
      </c>
      <c r="N1716" t="str">
        <f>ROUND(表格3[[#This Row],[TWD97_X
]],0)&amp;ROUND(表格3[[#This Row],[TWD97_Y
]],0)</f>
        <v>3003242622042</v>
      </c>
    </row>
    <row r="1717" spans="1:14" ht="16.2" customHeight="1">
      <c r="A1717" s="94" t="s">
        <v>2090</v>
      </c>
      <c r="B1717" s="94"/>
      <c r="C1717" s="98" t="s">
        <v>209</v>
      </c>
      <c r="D1717" s="98" t="s">
        <v>240</v>
      </c>
      <c r="E1717" s="98" t="s">
        <v>270</v>
      </c>
      <c r="F1717" s="98">
        <v>1</v>
      </c>
      <c r="G1717" s="99" t="s">
        <v>269</v>
      </c>
      <c r="H1717" s="94" t="s">
        <v>2809</v>
      </c>
      <c r="I1717" s="23">
        <v>297343</v>
      </c>
      <c r="J1717" s="23">
        <v>2616626</v>
      </c>
      <c r="K1717" s="94">
        <v>121.464085</v>
      </c>
      <c r="L1717" s="94">
        <v>23.652588000000002</v>
      </c>
      <c r="N1717" t="str">
        <f>ROUND(表格3[[#This Row],[TWD97_X
]],0)&amp;ROUND(表格3[[#This Row],[TWD97_Y
]],0)</f>
        <v>2973432616626</v>
      </c>
    </row>
    <row r="1718" spans="1:14" ht="16.2" customHeight="1">
      <c r="A1718" s="94" t="s">
        <v>2090</v>
      </c>
      <c r="B1718" s="94"/>
      <c r="C1718" s="98" t="s">
        <v>209</v>
      </c>
      <c r="D1718" s="98" t="s">
        <v>240</v>
      </c>
      <c r="E1718" s="98" t="s">
        <v>270</v>
      </c>
      <c r="F1718" s="98">
        <v>2</v>
      </c>
      <c r="G1718" s="99" t="s">
        <v>269</v>
      </c>
      <c r="H1718" s="94" t="s">
        <v>2810</v>
      </c>
      <c r="I1718" s="23">
        <v>297820</v>
      </c>
      <c r="J1718" s="23">
        <v>2616831</v>
      </c>
      <c r="K1718" s="94">
        <v>121.468767</v>
      </c>
      <c r="L1718" s="94">
        <v>23.654425</v>
      </c>
      <c r="N1718" t="str">
        <f>ROUND(表格3[[#This Row],[TWD97_X
]],0)&amp;ROUND(表格3[[#This Row],[TWD97_Y
]],0)</f>
        <v>2978202616831</v>
      </c>
    </row>
    <row r="1719" spans="1:14" ht="16.2" customHeight="1">
      <c r="A1719" s="94" t="s">
        <v>2090</v>
      </c>
      <c r="B1719" s="94"/>
      <c r="C1719" s="98" t="s">
        <v>209</v>
      </c>
      <c r="D1719" s="98" t="s">
        <v>240</v>
      </c>
      <c r="E1719" s="98" t="s">
        <v>270</v>
      </c>
      <c r="F1719" s="98">
        <v>3</v>
      </c>
      <c r="G1719" s="99" t="s">
        <v>269</v>
      </c>
      <c r="H1719" s="94" t="s">
        <v>2811</v>
      </c>
      <c r="I1719" s="23">
        <v>298063</v>
      </c>
      <c r="J1719" s="23">
        <v>2616636</v>
      </c>
      <c r="K1719" s="94">
        <v>121.471143</v>
      </c>
      <c r="L1719" s="94">
        <v>23.652657000000001</v>
      </c>
      <c r="N1719" t="str">
        <f>ROUND(表格3[[#This Row],[TWD97_X
]],0)&amp;ROUND(表格3[[#This Row],[TWD97_Y
]],0)</f>
        <v>2980632616636</v>
      </c>
    </row>
    <row r="1720" spans="1:14" ht="16.2" customHeight="1">
      <c r="A1720" s="94" t="s">
        <v>2090</v>
      </c>
      <c r="B1720" s="94"/>
      <c r="C1720" s="98" t="s">
        <v>209</v>
      </c>
      <c r="D1720" s="98" t="s">
        <v>240</v>
      </c>
      <c r="E1720" s="98" t="s">
        <v>270</v>
      </c>
      <c r="F1720" s="98">
        <v>4</v>
      </c>
      <c r="G1720" s="99" t="s">
        <v>269</v>
      </c>
      <c r="H1720" s="94" t="s">
        <v>2812</v>
      </c>
      <c r="I1720" s="23">
        <v>297875</v>
      </c>
      <c r="J1720" s="23">
        <v>2616394</v>
      </c>
      <c r="K1720" s="94">
        <v>121.469292</v>
      </c>
      <c r="L1720" s="94">
        <v>23.650476999999999</v>
      </c>
      <c r="N1720" t="str">
        <f>ROUND(表格3[[#This Row],[TWD97_X
]],0)&amp;ROUND(表格3[[#This Row],[TWD97_Y
]],0)</f>
        <v>2978752616394</v>
      </c>
    </row>
    <row r="1721" spans="1:14" ht="16.2" customHeight="1">
      <c r="A1721" s="94" t="s">
        <v>2090</v>
      </c>
      <c r="B1721" s="94"/>
      <c r="C1721" s="98" t="s">
        <v>209</v>
      </c>
      <c r="D1721" s="98" t="s">
        <v>240</v>
      </c>
      <c r="E1721" s="98" t="s">
        <v>270</v>
      </c>
      <c r="F1721" s="98">
        <v>5</v>
      </c>
      <c r="G1721" s="99" t="s">
        <v>269</v>
      </c>
      <c r="H1721" s="94" t="s">
        <v>2813</v>
      </c>
      <c r="I1721" s="23">
        <v>298180</v>
      </c>
      <c r="J1721" s="23">
        <v>2616455</v>
      </c>
      <c r="K1721" s="94">
        <v>121.472284</v>
      </c>
      <c r="L1721" s="94">
        <v>23.651019000000002</v>
      </c>
      <c r="N1721" t="str">
        <f>ROUND(表格3[[#This Row],[TWD97_X
]],0)&amp;ROUND(表格3[[#This Row],[TWD97_Y
]],0)</f>
        <v>2981802616455</v>
      </c>
    </row>
    <row r="1722" spans="1:14" ht="16.2" customHeight="1">
      <c r="A1722" s="94" t="s">
        <v>2090</v>
      </c>
      <c r="B1722" s="94"/>
      <c r="C1722" s="98" t="s">
        <v>209</v>
      </c>
      <c r="D1722" s="98" t="s">
        <v>240</v>
      </c>
      <c r="E1722" s="98" t="s">
        <v>270</v>
      </c>
      <c r="F1722" s="98">
        <v>6</v>
      </c>
      <c r="G1722" s="99" t="s">
        <v>269</v>
      </c>
      <c r="H1722" s="94" t="s">
        <v>2814</v>
      </c>
      <c r="I1722" s="23">
        <v>298600</v>
      </c>
      <c r="J1722" s="23">
        <v>2616480</v>
      </c>
      <c r="K1722" s="94">
        <v>121.47640199999999</v>
      </c>
      <c r="L1722" s="94">
        <v>23.651232</v>
      </c>
      <c r="N1722" t="str">
        <f>ROUND(表格3[[#This Row],[TWD97_X
]],0)&amp;ROUND(表格3[[#This Row],[TWD97_Y
]],0)</f>
        <v>2986002616480</v>
      </c>
    </row>
    <row r="1723" spans="1:14" ht="16.2" customHeight="1">
      <c r="A1723" s="94" t="s">
        <v>2090</v>
      </c>
      <c r="B1723" s="94"/>
      <c r="C1723" s="98" t="s">
        <v>209</v>
      </c>
      <c r="D1723" s="98" t="s">
        <v>240</v>
      </c>
      <c r="E1723" s="98" t="s">
        <v>278</v>
      </c>
      <c r="F1723" s="98">
        <v>1</v>
      </c>
      <c r="G1723" s="99" t="s">
        <v>277</v>
      </c>
      <c r="H1723" s="94" t="s">
        <v>2815</v>
      </c>
      <c r="I1723" s="23">
        <v>299615</v>
      </c>
      <c r="J1723" s="23">
        <v>2615951</v>
      </c>
      <c r="K1723" s="94">
        <v>121.486333</v>
      </c>
      <c r="L1723" s="94">
        <v>23.646424</v>
      </c>
      <c r="N1723" t="str">
        <f>ROUND(表格3[[#This Row],[TWD97_X
]],0)&amp;ROUND(表格3[[#This Row],[TWD97_Y
]],0)</f>
        <v>2996152615951</v>
      </c>
    </row>
    <row r="1724" spans="1:14" ht="16.2" customHeight="1">
      <c r="A1724" s="94" t="s">
        <v>2090</v>
      </c>
      <c r="B1724" s="94"/>
      <c r="C1724" s="98" t="s">
        <v>209</v>
      </c>
      <c r="D1724" s="98" t="s">
        <v>240</v>
      </c>
      <c r="E1724" s="98" t="s">
        <v>278</v>
      </c>
      <c r="F1724" s="98">
        <v>2</v>
      </c>
      <c r="G1724" s="99" t="s">
        <v>277</v>
      </c>
      <c r="H1724" s="94" t="s">
        <v>2816</v>
      </c>
      <c r="I1724" s="23">
        <v>299759</v>
      </c>
      <c r="J1724" s="23">
        <v>2615796</v>
      </c>
      <c r="K1724" s="94">
        <v>121.48774</v>
      </c>
      <c r="L1724" s="94">
        <v>23.645019999999999</v>
      </c>
      <c r="N1724" t="str">
        <f>ROUND(表格3[[#This Row],[TWD97_X
]],0)&amp;ROUND(表格3[[#This Row],[TWD97_Y
]],0)</f>
        <v>2997592615796</v>
      </c>
    </row>
    <row r="1725" spans="1:14" ht="16.2" customHeight="1">
      <c r="A1725" s="94" t="s">
        <v>2090</v>
      </c>
      <c r="B1725" s="94"/>
      <c r="C1725" s="98" t="s">
        <v>209</v>
      </c>
      <c r="D1725" s="98" t="s">
        <v>240</v>
      </c>
      <c r="E1725" s="98" t="s">
        <v>278</v>
      </c>
      <c r="F1725" s="98">
        <v>3</v>
      </c>
      <c r="G1725" s="99" t="s">
        <v>277</v>
      </c>
      <c r="H1725" s="94" t="s">
        <v>2817</v>
      </c>
      <c r="I1725" s="23">
        <v>300289</v>
      </c>
      <c r="J1725" s="23">
        <v>2615885</v>
      </c>
      <c r="K1725" s="94">
        <v>121.492938</v>
      </c>
      <c r="L1725" s="94">
        <v>23.645807999999999</v>
      </c>
      <c r="N1725" t="str">
        <f>ROUND(表格3[[#This Row],[TWD97_X
]],0)&amp;ROUND(表格3[[#This Row],[TWD97_Y
]],0)</f>
        <v>3002892615885</v>
      </c>
    </row>
    <row r="1726" spans="1:14" ht="16.2" customHeight="1">
      <c r="A1726" s="94" t="s">
        <v>2090</v>
      </c>
      <c r="B1726" s="94"/>
      <c r="C1726" s="98" t="s">
        <v>209</v>
      </c>
      <c r="D1726" s="98" t="s">
        <v>240</v>
      </c>
      <c r="E1726" s="98" t="s">
        <v>278</v>
      </c>
      <c r="F1726" s="98">
        <v>4</v>
      </c>
      <c r="G1726" s="99" t="s">
        <v>277</v>
      </c>
      <c r="H1726" s="94" t="s">
        <v>2818</v>
      </c>
      <c r="I1726" s="23">
        <v>300069</v>
      </c>
      <c r="J1726" s="23">
        <v>2615568</v>
      </c>
      <c r="K1726" s="94">
        <v>121.490771</v>
      </c>
      <c r="L1726" s="94">
        <v>23.642952000000001</v>
      </c>
      <c r="N1726" t="str">
        <f>ROUND(表格3[[#This Row],[TWD97_X
]],0)&amp;ROUND(表格3[[#This Row],[TWD97_Y
]],0)</f>
        <v>3000692615568</v>
      </c>
    </row>
    <row r="1727" spans="1:14" ht="16.2" customHeight="1">
      <c r="A1727" s="94" t="s">
        <v>2090</v>
      </c>
      <c r="B1727" s="94"/>
      <c r="C1727" s="98" t="s">
        <v>209</v>
      </c>
      <c r="D1727" s="98" t="s">
        <v>240</v>
      </c>
      <c r="E1727" s="98" t="s">
        <v>278</v>
      </c>
      <c r="F1727" s="98">
        <v>5</v>
      </c>
      <c r="G1727" s="99" t="s">
        <v>277</v>
      </c>
      <c r="H1727" s="94" t="s">
        <v>2819</v>
      </c>
      <c r="I1727" s="23">
        <v>299832</v>
      </c>
      <c r="J1727" s="23">
        <v>2615245</v>
      </c>
      <c r="K1727" s="94">
        <v>121.488437</v>
      </c>
      <c r="L1727" s="94">
        <v>23.640042999999999</v>
      </c>
      <c r="N1727" t="str">
        <f>ROUND(表格3[[#This Row],[TWD97_X
]],0)&amp;ROUND(表格3[[#This Row],[TWD97_Y
]],0)</f>
        <v>2998322615245</v>
      </c>
    </row>
    <row r="1728" spans="1:14" ht="16.2" customHeight="1">
      <c r="A1728" s="94" t="s">
        <v>2090</v>
      </c>
      <c r="B1728" s="94"/>
      <c r="C1728" s="98" t="s">
        <v>209</v>
      </c>
      <c r="D1728" s="98" t="s">
        <v>240</v>
      </c>
      <c r="E1728" s="98" t="s">
        <v>278</v>
      </c>
      <c r="F1728" s="98">
        <v>6</v>
      </c>
      <c r="G1728" s="99" t="s">
        <v>277</v>
      </c>
      <c r="H1728" s="94" t="s">
        <v>2820</v>
      </c>
      <c r="I1728" s="23">
        <v>299972</v>
      </c>
      <c r="J1728" s="23">
        <v>2614773</v>
      </c>
      <c r="K1728" s="94">
        <v>121.48979300000001</v>
      </c>
      <c r="L1728" s="94">
        <v>23.635776</v>
      </c>
      <c r="N1728" t="str">
        <f>ROUND(表格3[[#This Row],[TWD97_X
]],0)&amp;ROUND(表格3[[#This Row],[TWD97_Y
]],0)</f>
        <v>2999722614773</v>
      </c>
    </row>
    <row r="1729" spans="1:14" ht="16.2" customHeight="1">
      <c r="A1729" s="94" t="s">
        <v>2090</v>
      </c>
      <c r="B1729" s="94"/>
      <c r="C1729" s="98" t="s">
        <v>209</v>
      </c>
      <c r="D1729" s="98" t="s">
        <v>240</v>
      </c>
      <c r="E1729" s="98" t="s">
        <v>286</v>
      </c>
      <c r="F1729" s="98">
        <v>1</v>
      </c>
      <c r="G1729" s="99" t="s">
        <v>285</v>
      </c>
      <c r="H1729" s="94" t="s">
        <v>2821</v>
      </c>
      <c r="I1729" s="23">
        <v>300758</v>
      </c>
      <c r="J1729" s="23">
        <v>2608541</v>
      </c>
      <c r="K1729" s="94">
        <v>121.49728399999999</v>
      </c>
      <c r="L1729" s="94">
        <v>23.579478999999999</v>
      </c>
      <c r="N1729" t="str">
        <f>ROUND(表格3[[#This Row],[TWD97_X
]],0)&amp;ROUND(表格3[[#This Row],[TWD97_Y
]],0)</f>
        <v>3007582608541</v>
      </c>
    </row>
    <row r="1730" spans="1:14" ht="16.2" customHeight="1">
      <c r="A1730" s="94" t="s">
        <v>2090</v>
      </c>
      <c r="B1730" s="94"/>
      <c r="C1730" s="98" t="s">
        <v>209</v>
      </c>
      <c r="D1730" s="98" t="s">
        <v>240</v>
      </c>
      <c r="E1730" s="98" t="s">
        <v>286</v>
      </c>
      <c r="F1730" s="98">
        <v>2</v>
      </c>
      <c r="G1730" s="99" t="s">
        <v>285</v>
      </c>
      <c r="H1730" s="94" t="s">
        <v>2822</v>
      </c>
      <c r="I1730" s="23">
        <v>300688</v>
      </c>
      <c r="J1730" s="23">
        <v>2608052</v>
      </c>
      <c r="K1730" s="94">
        <v>121.496582</v>
      </c>
      <c r="L1730" s="94">
        <v>23.575066</v>
      </c>
      <c r="N1730" t="str">
        <f>ROUND(表格3[[#This Row],[TWD97_X
]],0)&amp;ROUND(表格3[[#This Row],[TWD97_Y
]],0)</f>
        <v>3006882608052</v>
      </c>
    </row>
    <row r="1731" spans="1:14" ht="16.2" customHeight="1">
      <c r="A1731" s="94" t="s">
        <v>2090</v>
      </c>
      <c r="B1731" s="94"/>
      <c r="C1731" s="98" t="s">
        <v>209</v>
      </c>
      <c r="D1731" s="98" t="s">
        <v>240</v>
      </c>
      <c r="E1731" s="98" t="s">
        <v>286</v>
      </c>
      <c r="F1731" s="98">
        <v>3</v>
      </c>
      <c r="G1731" s="99" t="s">
        <v>285</v>
      </c>
      <c r="H1731" s="94" t="s">
        <v>2823</v>
      </c>
      <c r="I1731" s="23">
        <v>300424</v>
      </c>
      <c r="J1731" s="23">
        <v>2608068</v>
      </c>
      <c r="K1731" s="94">
        <v>121.493996</v>
      </c>
      <c r="L1731" s="94">
        <v>23.575218</v>
      </c>
      <c r="N1731" t="str">
        <f>ROUND(表格3[[#This Row],[TWD97_X
]],0)&amp;ROUND(表格3[[#This Row],[TWD97_Y
]],0)</f>
        <v>3004242608068</v>
      </c>
    </row>
    <row r="1732" spans="1:14" ht="16.2" customHeight="1">
      <c r="A1732" s="94" t="s">
        <v>2090</v>
      </c>
      <c r="B1732" s="94"/>
      <c r="C1732" s="98" t="s">
        <v>209</v>
      </c>
      <c r="D1732" s="98" t="s">
        <v>240</v>
      </c>
      <c r="E1732" s="98" t="s">
        <v>286</v>
      </c>
      <c r="F1732" s="98">
        <v>4</v>
      </c>
      <c r="G1732" s="99" t="s">
        <v>285</v>
      </c>
      <c r="H1732" s="94" t="s">
        <v>2824</v>
      </c>
      <c r="I1732" s="23">
        <v>300403</v>
      </c>
      <c r="J1732" s="23">
        <v>2607741</v>
      </c>
      <c r="K1732" s="94">
        <v>121.49378</v>
      </c>
      <c r="L1732" s="94">
        <v>23.572265999999999</v>
      </c>
      <c r="N1732" t="str">
        <f>ROUND(表格3[[#This Row],[TWD97_X
]],0)&amp;ROUND(表格3[[#This Row],[TWD97_Y
]],0)</f>
        <v>3004032607741</v>
      </c>
    </row>
    <row r="1733" spans="1:14" ht="16.2" customHeight="1">
      <c r="A1733" s="94" t="s">
        <v>2090</v>
      </c>
      <c r="B1733" s="94"/>
      <c r="C1733" s="98" t="s">
        <v>209</v>
      </c>
      <c r="D1733" s="98" t="s">
        <v>240</v>
      </c>
      <c r="E1733" s="98" t="s">
        <v>286</v>
      </c>
      <c r="F1733" s="98">
        <v>5</v>
      </c>
      <c r="G1733" s="99" t="s">
        <v>285</v>
      </c>
      <c r="H1733" s="94" t="s">
        <v>2825</v>
      </c>
      <c r="I1733" s="23">
        <v>299969</v>
      </c>
      <c r="J1733" s="23">
        <v>2607647</v>
      </c>
      <c r="K1733" s="94">
        <v>121.489525</v>
      </c>
      <c r="L1733" s="94">
        <v>23.571431</v>
      </c>
      <c r="N1733" t="str">
        <f>ROUND(表格3[[#This Row],[TWD97_X
]],0)&amp;ROUND(表格3[[#This Row],[TWD97_Y
]],0)</f>
        <v>2999692607647</v>
      </c>
    </row>
    <row r="1734" spans="1:14" ht="16.2" customHeight="1">
      <c r="A1734" s="94" t="s">
        <v>2090</v>
      </c>
      <c r="B1734" s="94"/>
      <c r="C1734" s="98" t="s">
        <v>209</v>
      </c>
      <c r="D1734" s="98" t="s">
        <v>240</v>
      </c>
      <c r="E1734" s="98" t="s">
        <v>286</v>
      </c>
      <c r="F1734" s="98">
        <v>6</v>
      </c>
      <c r="G1734" s="99" t="s">
        <v>285</v>
      </c>
      <c r="H1734" s="94" t="s">
        <v>2826</v>
      </c>
      <c r="I1734" s="23">
        <v>299720</v>
      </c>
      <c r="J1734" s="23">
        <v>2607453</v>
      </c>
      <c r="K1734" s="94">
        <v>121.48707899999999</v>
      </c>
      <c r="L1734" s="94">
        <v>23.569686999999998</v>
      </c>
      <c r="N1734" t="str">
        <f>ROUND(表格3[[#This Row],[TWD97_X
]],0)&amp;ROUND(表格3[[#This Row],[TWD97_Y
]],0)</f>
        <v>2997202607453</v>
      </c>
    </row>
    <row r="1735" spans="1:14" ht="16.2" customHeight="1">
      <c r="A1735" s="94" t="s">
        <v>2090</v>
      </c>
      <c r="B1735" s="94"/>
      <c r="C1735" s="98" t="s">
        <v>209</v>
      </c>
      <c r="D1735" s="98" t="s">
        <v>240</v>
      </c>
      <c r="E1735" s="98" t="s">
        <v>294</v>
      </c>
      <c r="F1735" s="98">
        <v>1</v>
      </c>
      <c r="G1735" s="99" t="s">
        <v>293</v>
      </c>
      <c r="H1735" s="94" t="s">
        <v>2827</v>
      </c>
      <c r="I1735" s="23">
        <v>306829</v>
      </c>
      <c r="J1735" s="23">
        <v>2627672</v>
      </c>
      <c r="K1735" s="94">
        <v>121.55749299999999</v>
      </c>
      <c r="L1735" s="94">
        <v>23.752020999999999</v>
      </c>
      <c r="N1735" t="str">
        <f>ROUND(表格3[[#This Row],[TWD97_X
]],0)&amp;ROUND(表格3[[#This Row],[TWD97_Y
]],0)</f>
        <v>3068292627672</v>
      </c>
    </row>
    <row r="1736" spans="1:14" ht="16.2" customHeight="1">
      <c r="A1736" s="94" t="s">
        <v>2090</v>
      </c>
      <c r="B1736" s="94"/>
      <c r="C1736" s="98" t="s">
        <v>209</v>
      </c>
      <c r="D1736" s="98" t="s">
        <v>240</v>
      </c>
      <c r="E1736" s="98" t="s">
        <v>294</v>
      </c>
      <c r="F1736" s="98">
        <v>2</v>
      </c>
      <c r="G1736" s="99" t="s">
        <v>293</v>
      </c>
      <c r="H1736" s="94" t="s">
        <v>2828</v>
      </c>
      <c r="I1736" s="23">
        <v>306623</v>
      </c>
      <c r="J1736" s="23">
        <v>2627607</v>
      </c>
      <c r="K1736" s="94">
        <v>121.55547</v>
      </c>
      <c r="L1736" s="94">
        <v>23.751442000000001</v>
      </c>
      <c r="N1736" t="str">
        <f>ROUND(表格3[[#This Row],[TWD97_X
]],0)&amp;ROUND(表格3[[#This Row],[TWD97_Y
]],0)</f>
        <v>3066232627607</v>
      </c>
    </row>
    <row r="1737" spans="1:14" ht="16.2" customHeight="1">
      <c r="A1737" s="94" t="s">
        <v>2090</v>
      </c>
      <c r="B1737" s="94"/>
      <c r="C1737" s="98" t="s">
        <v>209</v>
      </c>
      <c r="D1737" s="98" t="s">
        <v>240</v>
      </c>
      <c r="E1737" s="98" t="s">
        <v>294</v>
      </c>
      <c r="F1737" s="98">
        <v>3</v>
      </c>
      <c r="G1737" s="99" t="s">
        <v>293</v>
      </c>
      <c r="H1737" s="94" t="s">
        <v>2829</v>
      </c>
      <c r="I1737" s="23">
        <v>306383</v>
      </c>
      <c r="J1737" s="23">
        <v>2627904</v>
      </c>
      <c r="K1737" s="94">
        <v>121.553127</v>
      </c>
      <c r="L1737" s="94">
        <v>23.754131999999998</v>
      </c>
      <c r="N1737" t="str">
        <f>ROUND(表格3[[#This Row],[TWD97_X
]],0)&amp;ROUND(表格3[[#This Row],[TWD97_Y
]],0)</f>
        <v>3063832627904</v>
      </c>
    </row>
    <row r="1738" spans="1:14" ht="16.2" customHeight="1">
      <c r="A1738" s="94" t="s">
        <v>2090</v>
      </c>
      <c r="B1738" s="94"/>
      <c r="C1738" s="98" t="s">
        <v>209</v>
      </c>
      <c r="D1738" s="98" t="s">
        <v>240</v>
      </c>
      <c r="E1738" s="98" t="s">
        <v>294</v>
      </c>
      <c r="F1738" s="98">
        <v>4</v>
      </c>
      <c r="G1738" s="99" t="s">
        <v>293</v>
      </c>
      <c r="H1738" s="94" t="s">
        <v>2830</v>
      </c>
      <c r="I1738" s="23">
        <v>306349</v>
      </c>
      <c r="J1738" s="23">
        <v>2627558</v>
      </c>
      <c r="K1738" s="94">
        <v>121.55278</v>
      </c>
      <c r="L1738" s="94">
        <v>23.751009</v>
      </c>
      <c r="N1738" t="str">
        <f>ROUND(表格3[[#This Row],[TWD97_X
]],0)&amp;ROUND(表格3[[#This Row],[TWD97_Y
]],0)</f>
        <v>3063492627558</v>
      </c>
    </row>
    <row r="1739" spans="1:14" ht="16.2" customHeight="1">
      <c r="A1739" s="94" t="s">
        <v>2090</v>
      </c>
      <c r="B1739" s="94"/>
      <c r="C1739" s="98" t="s">
        <v>209</v>
      </c>
      <c r="D1739" s="98" t="s">
        <v>240</v>
      </c>
      <c r="E1739" s="98" t="s">
        <v>294</v>
      </c>
      <c r="F1739" s="98">
        <v>5</v>
      </c>
      <c r="G1739" s="99" t="s">
        <v>293</v>
      </c>
      <c r="H1739" s="94" t="s">
        <v>2831</v>
      </c>
      <c r="I1739" s="23">
        <v>305997</v>
      </c>
      <c r="J1739" s="23">
        <v>2627232</v>
      </c>
      <c r="K1739" s="94">
        <v>121.54931500000001</v>
      </c>
      <c r="L1739" s="94">
        <v>23.748078</v>
      </c>
      <c r="N1739" t="str">
        <f>ROUND(表格3[[#This Row],[TWD97_X
]],0)&amp;ROUND(表格3[[#This Row],[TWD97_Y
]],0)</f>
        <v>3059972627232</v>
      </c>
    </row>
    <row r="1740" spans="1:14" ht="16.2" customHeight="1">
      <c r="A1740" s="94" t="s">
        <v>2090</v>
      </c>
      <c r="B1740" s="94"/>
      <c r="C1740" s="98" t="s">
        <v>209</v>
      </c>
      <c r="D1740" s="98" t="s">
        <v>240</v>
      </c>
      <c r="E1740" s="98" t="s">
        <v>294</v>
      </c>
      <c r="F1740" s="98">
        <v>6</v>
      </c>
      <c r="G1740" s="99" t="s">
        <v>293</v>
      </c>
      <c r="H1740" s="94" t="s">
        <v>2832</v>
      </c>
      <c r="I1740" s="23">
        <v>305575</v>
      </c>
      <c r="J1740" s="23">
        <v>2627106</v>
      </c>
      <c r="K1740" s="94">
        <v>121.54517</v>
      </c>
      <c r="L1740" s="94">
        <v>23.746955</v>
      </c>
      <c r="N1740" t="str">
        <f>ROUND(表格3[[#This Row],[TWD97_X
]],0)&amp;ROUND(表格3[[#This Row],[TWD97_Y
]],0)</f>
        <v>3055752627106</v>
      </c>
    </row>
    <row r="1741" spans="1:14" ht="16.2" customHeight="1">
      <c r="A1741" s="94" t="s">
        <v>2090</v>
      </c>
      <c r="B1741" s="94"/>
      <c r="C1741" s="98" t="s">
        <v>209</v>
      </c>
      <c r="D1741" s="98" t="s">
        <v>240</v>
      </c>
      <c r="E1741" s="100" t="s">
        <v>302</v>
      </c>
      <c r="F1741" s="98">
        <v>1</v>
      </c>
      <c r="G1741" s="31" t="s">
        <v>301</v>
      </c>
      <c r="H1741" s="20" t="s">
        <v>3979</v>
      </c>
      <c r="I1741" s="23">
        <v>288937</v>
      </c>
      <c r="J1741" s="23">
        <v>2618275</v>
      </c>
      <c r="K1741" s="94">
        <v>121.38172900000001</v>
      </c>
      <c r="L1741" s="94">
        <v>23.667702999999999</v>
      </c>
      <c r="N1741" t="str">
        <f>ROUND(表格3[[#This Row],[TWD97_X
]],0)&amp;ROUND(表格3[[#This Row],[TWD97_Y
]],0)</f>
        <v>2889372618275</v>
      </c>
    </row>
    <row r="1742" spans="1:14" ht="16.2" customHeight="1">
      <c r="A1742" s="94" t="s">
        <v>2090</v>
      </c>
      <c r="B1742" s="94"/>
      <c r="C1742" s="98" t="s">
        <v>209</v>
      </c>
      <c r="D1742" s="98" t="s">
        <v>240</v>
      </c>
      <c r="E1742" s="100" t="s">
        <v>302</v>
      </c>
      <c r="F1742" s="98">
        <v>2</v>
      </c>
      <c r="G1742" s="31" t="s">
        <v>301</v>
      </c>
      <c r="H1742" s="20" t="s">
        <v>2833</v>
      </c>
      <c r="I1742" s="23">
        <v>288637</v>
      </c>
      <c r="J1742" s="23">
        <v>2618284</v>
      </c>
      <c r="K1742" s="94">
        <v>121.378788</v>
      </c>
      <c r="L1742" s="94">
        <v>23.667791000000001</v>
      </c>
      <c r="N1742" t="str">
        <f>ROUND(表格3[[#This Row],[TWD97_X
]],0)&amp;ROUND(表格3[[#This Row],[TWD97_Y
]],0)</f>
        <v>2886372618284</v>
      </c>
    </row>
    <row r="1743" spans="1:14" ht="16.2" customHeight="1">
      <c r="A1743" s="94" t="s">
        <v>2090</v>
      </c>
      <c r="B1743" s="94"/>
      <c r="C1743" s="98" t="s">
        <v>209</v>
      </c>
      <c r="D1743" s="98" t="s">
        <v>240</v>
      </c>
      <c r="E1743" s="100" t="s">
        <v>302</v>
      </c>
      <c r="F1743" s="98">
        <v>3</v>
      </c>
      <c r="G1743" s="31" t="s">
        <v>301</v>
      </c>
      <c r="H1743" s="20" t="s">
        <v>2834</v>
      </c>
      <c r="I1743" s="23">
        <v>288221</v>
      </c>
      <c r="J1743" s="23">
        <v>2618552</v>
      </c>
      <c r="K1743" s="94">
        <v>121.374717</v>
      </c>
      <c r="L1743" s="94">
        <v>23.670221000000002</v>
      </c>
      <c r="N1743" t="str">
        <f>ROUND(表格3[[#This Row],[TWD97_X
]],0)&amp;ROUND(表格3[[#This Row],[TWD97_Y
]],0)</f>
        <v>2882212618552</v>
      </c>
    </row>
    <row r="1744" spans="1:14" ht="16.2" customHeight="1">
      <c r="A1744" s="94" t="s">
        <v>2090</v>
      </c>
      <c r="B1744" s="94"/>
      <c r="C1744" s="98" t="s">
        <v>209</v>
      </c>
      <c r="D1744" s="98" t="s">
        <v>240</v>
      </c>
      <c r="E1744" s="100" t="s">
        <v>302</v>
      </c>
      <c r="F1744" s="98">
        <v>4</v>
      </c>
      <c r="G1744" s="31" t="s">
        <v>301</v>
      </c>
      <c r="H1744" s="20" t="s">
        <v>2835</v>
      </c>
      <c r="I1744" s="23">
        <v>287930</v>
      </c>
      <c r="J1744" s="23">
        <v>2618815</v>
      </c>
      <c r="K1744" s="94">
        <v>121.371871</v>
      </c>
      <c r="L1744" s="94">
        <v>23.672602999999999</v>
      </c>
      <c r="N1744" t="str">
        <f>ROUND(表格3[[#This Row],[TWD97_X
]],0)&amp;ROUND(表格3[[#This Row],[TWD97_Y
]],0)</f>
        <v>2879302618815</v>
      </c>
    </row>
    <row r="1745" spans="1:14" ht="16.2" customHeight="1">
      <c r="A1745" s="94" t="s">
        <v>2090</v>
      </c>
      <c r="B1745" s="94"/>
      <c r="C1745" s="98" t="s">
        <v>209</v>
      </c>
      <c r="D1745" s="98" t="s">
        <v>240</v>
      </c>
      <c r="E1745" s="100" t="s">
        <v>302</v>
      </c>
      <c r="F1745" s="98">
        <v>5</v>
      </c>
      <c r="G1745" s="31" t="s">
        <v>301</v>
      </c>
      <c r="H1745" s="20" t="s">
        <v>2836</v>
      </c>
      <c r="I1745" s="23">
        <v>288120</v>
      </c>
      <c r="J1745" s="23">
        <v>2618078</v>
      </c>
      <c r="K1745" s="94">
        <v>121.373715</v>
      </c>
      <c r="L1745" s="94">
        <v>23.665942999999999</v>
      </c>
      <c r="N1745" t="str">
        <f>ROUND(表格3[[#This Row],[TWD97_X
]],0)&amp;ROUND(表格3[[#This Row],[TWD97_Y
]],0)</f>
        <v>2881202618078</v>
      </c>
    </row>
    <row r="1746" spans="1:14" ht="16.2" customHeight="1">
      <c r="A1746" s="94" t="s">
        <v>2090</v>
      </c>
      <c r="B1746" s="94"/>
      <c r="C1746" s="98" t="s">
        <v>209</v>
      </c>
      <c r="D1746" s="98" t="s">
        <v>240</v>
      </c>
      <c r="E1746" s="100" t="s">
        <v>302</v>
      </c>
      <c r="F1746" s="98">
        <v>6</v>
      </c>
      <c r="G1746" s="31" t="s">
        <v>301</v>
      </c>
      <c r="H1746" s="20" t="s">
        <v>2837</v>
      </c>
      <c r="I1746" s="23">
        <v>287688</v>
      </c>
      <c r="J1746" s="23">
        <v>2618213</v>
      </c>
      <c r="K1746" s="94">
        <v>121.369483</v>
      </c>
      <c r="L1746" s="94">
        <v>23.667172000000001</v>
      </c>
      <c r="N1746" t="str">
        <f>ROUND(表格3[[#This Row],[TWD97_X
]],0)&amp;ROUND(表格3[[#This Row],[TWD97_Y
]],0)</f>
        <v>2876882618213</v>
      </c>
    </row>
    <row r="1747" spans="1:14" ht="16.2" customHeight="1">
      <c r="A1747" s="94" t="s">
        <v>2090</v>
      </c>
      <c r="B1747" s="94"/>
      <c r="C1747" s="98" t="s">
        <v>209</v>
      </c>
      <c r="D1747" s="98" t="s">
        <v>240</v>
      </c>
      <c r="E1747" s="98" t="s">
        <v>309</v>
      </c>
      <c r="F1747" s="98">
        <v>1</v>
      </c>
      <c r="G1747" s="99" t="s">
        <v>308</v>
      </c>
      <c r="H1747" s="94" t="s">
        <v>2838</v>
      </c>
      <c r="I1747" s="23">
        <v>285955</v>
      </c>
      <c r="J1747" s="23">
        <v>2618653</v>
      </c>
      <c r="K1747" s="94">
        <v>121.352504</v>
      </c>
      <c r="L1747" s="94">
        <v>23.671185000000001</v>
      </c>
      <c r="N1747" t="str">
        <f>ROUND(表格3[[#This Row],[TWD97_X
]],0)&amp;ROUND(表格3[[#This Row],[TWD97_Y
]],0)</f>
        <v>2859552618653</v>
      </c>
    </row>
    <row r="1748" spans="1:14" ht="16.2" customHeight="1">
      <c r="A1748" s="94" t="s">
        <v>2090</v>
      </c>
      <c r="B1748" s="94"/>
      <c r="C1748" s="98" t="s">
        <v>209</v>
      </c>
      <c r="D1748" s="98" t="s">
        <v>240</v>
      </c>
      <c r="E1748" s="98" t="s">
        <v>309</v>
      </c>
      <c r="F1748" s="98">
        <v>2</v>
      </c>
      <c r="G1748" s="99" t="s">
        <v>308</v>
      </c>
      <c r="H1748" s="94" t="s">
        <v>2839</v>
      </c>
      <c r="I1748" s="23">
        <v>286197</v>
      </c>
      <c r="J1748" s="23">
        <v>2618821</v>
      </c>
      <c r="K1748" s="94">
        <v>121.35488100000001</v>
      </c>
      <c r="L1748" s="94">
        <v>23.672696999999999</v>
      </c>
      <c r="N1748" t="str">
        <f>ROUND(表格3[[#This Row],[TWD97_X
]],0)&amp;ROUND(表格3[[#This Row],[TWD97_Y
]],0)</f>
        <v>2861972618821</v>
      </c>
    </row>
    <row r="1749" spans="1:14" ht="16.2" customHeight="1">
      <c r="A1749" s="94" t="s">
        <v>2090</v>
      </c>
      <c r="B1749" s="94"/>
      <c r="C1749" s="98" t="s">
        <v>209</v>
      </c>
      <c r="D1749" s="98" t="s">
        <v>240</v>
      </c>
      <c r="E1749" s="98" t="s">
        <v>309</v>
      </c>
      <c r="F1749" s="98">
        <v>3</v>
      </c>
      <c r="G1749" s="99" t="s">
        <v>308</v>
      </c>
      <c r="H1749" s="94" t="s">
        <v>2840</v>
      </c>
      <c r="I1749" s="23">
        <v>286399</v>
      </c>
      <c r="J1749" s="23">
        <v>2619249</v>
      </c>
      <c r="K1749" s="94">
        <v>121.356871</v>
      </c>
      <c r="L1749" s="94">
        <v>23.676556999999999</v>
      </c>
      <c r="N1749" t="str">
        <f>ROUND(表格3[[#This Row],[TWD97_X
]],0)&amp;ROUND(表格3[[#This Row],[TWD97_Y
]],0)</f>
        <v>2863992619249</v>
      </c>
    </row>
    <row r="1750" spans="1:14" ht="16.2" customHeight="1">
      <c r="A1750" s="94" t="s">
        <v>2090</v>
      </c>
      <c r="B1750" s="94"/>
      <c r="C1750" s="98" t="s">
        <v>209</v>
      </c>
      <c r="D1750" s="98" t="s">
        <v>240</v>
      </c>
      <c r="E1750" s="98" t="s">
        <v>309</v>
      </c>
      <c r="F1750" s="98">
        <v>4</v>
      </c>
      <c r="G1750" s="99" t="s">
        <v>308</v>
      </c>
      <c r="H1750" s="94" t="s">
        <v>2841</v>
      </c>
      <c r="I1750" s="23">
        <v>286568</v>
      </c>
      <c r="J1750" s="23">
        <v>2619137</v>
      </c>
      <c r="K1750" s="94">
        <v>121.358526</v>
      </c>
      <c r="L1750" s="94">
        <v>23.675542</v>
      </c>
      <c r="N1750" t="str">
        <f>ROUND(表格3[[#This Row],[TWD97_X
]],0)&amp;ROUND(表格3[[#This Row],[TWD97_Y
]],0)</f>
        <v>2865682619137</v>
      </c>
    </row>
    <row r="1751" spans="1:14" ht="16.2" customHeight="1">
      <c r="A1751" s="94" t="s">
        <v>2090</v>
      </c>
      <c r="B1751" s="94"/>
      <c r="C1751" s="98" t="s">
        <v>209</v>
      </c>
      <c r="D1751" s="98" t="s">
        <v>240</v>
      </c>
      <c r="E1751" s="98" t="s">
        <v>309</v>
      </c>
      <c r="F1751" s="98">
        <v>5</v>
      </c>
      <c r="G1751" s="99" t="s">
        <v>308</v>
      </c>
      <c r="H1751" s="94" t="s">
        <v>2842</v>
      </c>
      <c r="I1751" s="23">
        <v>286538</v>
      </c>
      <c r="J1751" s="23">
        <v>2619426</v>
      </c>
      <c r="K1751" s="94">
        <v>121.358239</v>
      </c>
      <c r="L1751" s="94">
        <v>23.678152000000001</v>
      </c>
      <c r="N1751" t="str">
        <f>ROUND(表格3[[#This Row],[TWD97_X
]],0)&amp;ROUND(表格3[[#This Row],[TWD97_Y
]],0)</f>
        <v>2865382619426</v>
      </c>
    </row>
    <row r="1752" spans="1:14" ht="16.2" customHeight="1">
      <c r="A1752" s="94" t="s">
        <v>2090</v>
      </c>
      <c r="B1752" s="94"/>
      <c r="C1752" s="98" t="s">
        <v>209</v>
      </c>
      <c r="D1752" s="98" t="s">
        <v>240</v>
      </c>
      <c r="E1752" s="98" t="s">
        <v>309</v>
      </c>
      <c r="F1752" s="98">
        <v>6</v>
      </c>
      <c r="G1752" s="99" t="s">
        <v>308</v>
      </c>
      <c r="H1752" s="94" t="s">
        <v>2843</v>
      </c>
      <c r="I1752" s="23">
        <v>286721</v>
      </c>
      <c r="J1752" s="23">
        <v>2618927</v>
      </c>
      <c r="K1752" s="94">
        <v>121.36002000000001</v>
      </c>
      <c r="L1752" s="94">
        <v>23.673642000000001</v>
      </c>
      <c r="N1752" t="str">
        <f>ROUND(表格3[[#This Row],[TWD97_X
]],0)&amp;ROUND(表格3[[#This Row],[TWD97_Y
]],0)</f>
        <v>2867212618927</v>
      </c>
    </row>
    <row r="1753" spans="1:14" ht="16.2" customHeight="1">
      <c r="A1753" s="94" t="s">
        <v>2090</v>
      </c>
      <c r="B1753" s="49"/>
      <c r="C1753" s="98" t="s">
        <v>209</v>
      </c>
      <c r="D1753" s="98" t="s">
        <v>240</v>
      </c>
      <c r="E1753" s="98" t="s">
        <v>315</v>
      </c>
      <c r="F1753" s="98">
        <v>1</v>
      </c>
      <c r="G1753" s="99" t="s">
        <v>314</v>
      </c>
      <c r="H1753" s="94" t="s">
        <v>2844</v>
      </c>
      <c r="I1753" s="23">
        <v>287030</v>
      </c>
      <c r="J1753" s="23">
        <v>2624217</v>
      </c>
      <c r="K1753" s="94">
        <v>121.36318199999999</v>
      </c>
      <c r="L1753" s="94">
        <v>23.721402000000001</v>
      </c>
      <c r="N1753" t="str">
        <f>ROUND(表格3[[#This Row],[TWD97_X
]],0)&amp;ROUND(表格3[[#This Row],[TWD97_Y
]],0)</f>
        <v>2870302624217</v>
      </c>
    </row>
    <row r="1754" spans="1:14" ht="16.2" customHeight="1">
      <c r="A1754" s="94" t="s">
        <v>2090</v>
      </c>
      <c r="B1754" s="49"/>
      <c r="C1754" s="98" t="s">
        <v>209</v>
      </c>
      <c r="D1754" s="98" t="s">
        <v>240</v>
      </c>
      <c r="E1754" s="98" t="s">
        <v>315</v>
      </c>
      <c r="F1754" s="98">
        <v>2</v>
      </c>
      <c r="G1754" s="99" t="s">
        <v>314</v>
      </c>
      <c r="H1754" s="94" t="s">
        <v>2845</v>
      </c>
      <c r="I1754" s="23">
        <v>287266</v>
      </c>
      <c r="J1754" s="23">
        <v>2624022</v>
      </c>
      <c r="K1754" s="94">
        <v>121.365492</v>
      </c>
      <c r="L1754" s="94">
        <v>23.719636000000001</v>
      </c>
      <c r="N1754" t="str">
        <f>ROUND(表格3[[#This Row],[TWD97_X
]],0)&amp;ROUND(表格3[[#This Row],[TWD97_Y
]],0)</f>
        <v>2872662624022</v>
      </c>
    </row>
    <row r="1755" spans="1:14" ht="16.2" customHeight="1">
      <c r="A1755" s="94" t="s">
        <v>2090</v>
      </c>
      <c r="B1755" s="49"/>
      <c r="C1755" s="98" t="s">
        <v>209</v>
      </c>
      <c r="D1755" s="98" t="s">
        <v>240</v>
      </c>
      <c r="E1755" s="98" t="s">
        <v>315</v>
      </c>
      <c r="F1755" s="98">
        <v>3</v>
      </c>
      <c r="G1755" s="99" t="s">
        <v>314</v>
      </c>
      <c r="H1755" s="94" t="s">
        <v>2846</v>
      </c>
      <c r="I1755" s="23">
        <v>287559</v>
      </c>
      <c r="J1755" s="23">
        <v>2623959</v>
      </c>
      <c r="K1755" s="94">
        <v>121.368364</v>
      </c>
      <c r="L1755" s="94">
        <v>23.719059999999999</v>
      </c>
      <c r="N1755" t="str">
        <f>ROUND(表格3[[#This Row],[TWD97_X
]],0)&amp;ROUND(表格3[[#This Row],[TWD97_Y
]],0)</f>
        <v>2875592623959</v>
      </c>
    </row>
    <row r="1756" spans="1:14" ht="16.2" customHeight="1">
      <c r="A1756" s="94" t="s">
        <v>2090</v>
      </c>
      <c r="B1756" s="49"/>
      <c r="C1756" s="98" t="s">
        <v>209</v>
      </c>
      <c r="D1756" s="98" t="s">
        <v>240</v>
      </c>
      <c r="E1756" s="98" t="s">
        <v>315</v>
      </c>
      <c r="F1756" s="98">
        <v>4</v>
      </c>
      <c r="G1756" s="99" t="s">
        <v>314</v>
      </c>
      <c r="H1756" s="94" t="s">
        <v>2847</v>
      </c>
      <c r="I1756" s="23">
        <v>287789</v>
      </c>
      <c r="J1756" s="23">
        <v>2623874</v>
      </c>
      <c r="K1756" s="94">
        <v>121.370617</v>
      </c>
      <c r="L1756" s="94">
        <v>23.718287</v>
      </c>
      <c r="N1756" t="str">
        <f>ROUND(表格3[[#This Row],[TWD97_X
]],0)&amp;ROUND(表格3[[#This Row],[TWD97_Y
]],0)</f>
        <v>2877892623874</v>
      </c>
    </row>
    <row r="1757" spans="1:14" ht="16.2" customHeight="1">
      <c r="A1757" s="94" t="s">
        <v>2090</v>
      </c>
      <c r="B1757" s="49"/>
      <c r="C1757" s="98" t="s">
        <v>209</v>
      </c>
      <c r="D1757" s="98" t="s">
        <v>240</v>
      </c>
      <c r="E1757" s="98" t="s">
        <v>315</v>
      </c>
      <c r="F1757" s="98">
        <v>5</v>
      </c>
      <c r="G1757" s="99" t="s">
        <v>314</v>
      </c>
      <c r="H1757" s="94" t="s">
        <v>2848</v>
      </c>
      <c r="I1757" s="23">
        <v>287763</v>
      </c>
      <c r="J1757" s="23">
        <v>2623463</v>
      </c>
      <c r="K1757" s="94">
        <v>121.370352</v>
      </c>
      <c r="L1757" s="94">
        <v>23.714576999999998</v>
      </c>
      <c r="N1757" t="str">
        <f>ROUND(表格3[[#This Row],[TWD97_X
]],0)&amp;ROUND(表格3[[#This Row],[TWD97_Y
]],0)</f>
        <v>2877632623463</v>
      </c>
    </row>
    <row r="1758" spans="1:14" ht="16.2" customHeight="1">
      <c r="A1758" s="94" t="s">
        <v>2090</v>
      </c>
      <c r="B1758" s="49"/>
      <c r="C1758" s="98" t="s">
        <v>209</v>
      </c>
      <c r="D1758" s="98" t="s">
        <v>240</v>
      </c>
      <c r="E1758" s="98" t="s">
        <v>315</v>
      </c>
      <c r="F1758" s="98">
        <v>6</v>
      </c>
      <c r="G1758" s="99" t="s">
        <v>314</v>
      </c>
      <c r="H1758" s="94" t="s">
        <v>2849</v>
      </c>
      <c r="I1758" s="23">
        <v>287773</v>
      </c>
      <c r="J1758" s="23">
        <v>2623671</v>
      </c>
      <c r="K1758" s="94">
        <v>121.37045500000001</v>
      </c>
      <c r="L1758" s="94">
        <v>23.716455</v>
      </c>
      <c r="N1758" t="str">
        <f>ROUND(表格3[[#This Row],[TWD97_X
]],0)&amp;ROUND(表格3[[#This Row],[TWD97_Y
]],0)</f>
        <v>2877732623671</v>
      </c>
    </row>
    <row r="1759" spans="1:14" ht="16.2" customHeight="1">
      <c r="A1759" s="94" t="s">
        <v>2090</v>
      </c>
      <c r="B1759" s="94"/>
      <c r="C1759" s="98" t="s">
        <v>209</v>
      </c>
      <c r="D1759" s="98" t="s">
        <v>240</v>
      </c>
      <c r="E1759" s="98" t="s">
        <v>323</v>
      </c>
      <c r="F1759" s="98">
        <v>1</v>
      </c>
      <c r="G1759" s="99" t="s">
        <v>322</v>
      </c>
      <c r="H1759" s="94" t="s">
        <v>2850</v>
      </c>
      <c r="I1759" s="23">
        <v>290835</v>
      </c>
      <c r="J1759" s="23">
        <v>2634411</v>
      </c>
      <c r="K1759" s="94">
        <v>121.40078200000001</v>
      </c>
      <c r="L1759" s="94">
        <v>23.813358000000001</v>
      </c>
      <c r="N1759" t="str">
        <f>ROUND(表格3[[#This Row],[TWD97_X
]],0)&amp;ROUND(表格3[[#This Row],[TWD97_Y
]],0)</f>
        <v>2908352634411</v>
      </c>
    </row>
    <row r="1760" spans="1:14" ht="16.2" customHeight="1">
      <c r="A1760" s="94" t="s">
        <v>2090</v>
      </c>
      <c r="B1760" s="94"/>
      <c r="C1760" s="98" t="s">
        <v>209</v>
      </c>
      <c r="D1760" s="98" t="s">
        <v>240</v>
      </c>
      <c r="E1760" s="98" t="s">
        <v>323</v>
      </c>
      <c r="F1760" s="98">
        <v>2</v>
      </c>
      <c r="G1760" s="99" t="s">
        <v>322</v>
      </c>
      <c r="H1760" s="94" t="s">
        <v>2851</v>
      </c>
      <c r="I1760" s="23">
        <v>291086</v>
      </c>
      <c r="J1760" s="23">
        <v>2634563</v>
      </c>
      <c r="K1760" s="94">
        <v>121.403249</v>
      </c>
      <c r="L1760" s="94">
        <v>23.814723999999998</v>
      </c>
      <c r="N1760" t="str">
        <f>ROUND(表格3[[#This Row],[TWD97_X
]],0)&amp;ROUND(表格3[[#This Row],[TWD97_Y
]],0)</f>
        <v>2910862634563</v>
      </c>
    </row>
    <row r="1761" spans="1:14" ht="16.2" customHeight="1">
      <c r="A1761" s="94" t="s">
        <v>2090</v>
      </c>
      <c r="B1761" s="94"/>
      <c r="C1761" s="98" t="s">
        <v>209</v>
      </c>
      <c r="D1761" s="98" t="s">
        <v>240</v>
      </c>
      <c r="E1761" s="98" t="s">
        <v>323</v>
      </c>
      <c r="F1761" s="98">
        <v>3</v>
      </c>
      <c r="G1761" s="99" t="s">
        <v>322</v>
      </c>
      <c r="H1761" s="94" t="s">
        <v>2852</v>
      </c>
      <c r="I1761" s="23">
        <v>291371</v>
      </c>
      <c r="J1761" s="23">
        <v>2634817</v>
      </c>
      <c r="K1761" s="94">
        <v>121.406054</v>
      </c>
      <c r="L1761" s="94">
        <v>23.81701</v>
      </c>
      <c r="N1761" t="str">
        <f>ROUND(表格3[[#This Row],[TWD97_X
]],0)&amp;ROUND(表格3[[#This Row],[TWD97_Y
]],0)</f>
        <v>2913712634817</v>
      </c>
    </row>
    <row r="1762" spans="1:14" ht="16.2" customHeight="1">
      <c r="A1762" s="94" t="s">
        <v>2090</v>
      </c>
      <c r="B1762" s="94"/>
      <c r="C1762" s="98" t="s">
        <v>209</v>
      </c>
      <c r="D1762" s="98" t="s">
        <v>240</v>
      </c>
      <c r="E1762" s="98" t="s">
        <v>323</v>
      </c>
      <c r="F1762" s="98">
        <v>4</v>
      </c>
      <c r="G1762" s="99" t="s">
        <v>322</v>
      </c>
      <c r="H1762" s="94" t="s">
        <v>2853</v>
      </c>
      <c r="I1762" s="23">
        <v>291152</v>
      </c>
      <c r="J1762" s="23">
        <v>2634838</v>
      </c>
      <c r="K1762" s="94">
        <v>121.40390499999999</v>
      </c>
      <c r="L1762" s="94">
        <v>23.817205999999999</v>
      </c>
      <c r="N1762" t="str">
        <f>ROUND(表格3[[#This Row],[TWD97_X
]],0)&amp;ROUND(表格3[[#This Row],[TWD97_Y
]],0)</f>
        <v>2911522634838</v>
      </c>
    </row>
    <row r="1763" spans="1:14" ht="16.2" customHeight="1">
      <c r="A1763" s="94" t="s">
        <v>2090</v>
      </c>
      <c r="B1763" s="94"/>
      <c r="C1763" s="98" t="s">
        <v>209</v>
      </c>
      <c r="D1763" s="98" t="s">
        <v>240</v>
      </c>
      <c r="E1763" s="98" t="s">
        <v>323</v>
      </c>
      <c r="F1763" s="98">
        <v>5</v>
      </c>
      <c r="G1763" s="99" t="s">
        <v>322</v>
      </c>
      <c r="H1763" s="94" t="s">
        <v>2854</v>
      </c>
      <c r="I1763" s="23">
        <v>291446</v>
      </c>
      <c r="J1763" s="23">
        <v>2635096</v>
      </c>
      <c r="K1763" s="94">
        <v>121.40679799999999</v>
      </c>
      <c r="L1763" s="94">
        <v>23.819527999999998</v>
      </c>
      <c r="N1763" t="str">
        <f>ROUND(表格3[[#This Row],[TWD97_X
]],0)&amp;ROUND(表格3[[#This Row],[TWD97_Y
]],0)</f>
        <v>2914462635096</v>
      </c>
    </row>
    <row r="1764" spans="1:14" ht="16.2" customHeight="1">
      <c r="A1764" s="94" t="s">
        <v>2090</v>
      </c>
      <c r="B1764" s="94"/>
      <c r="C1764" s="98" t="s">
        <v>209</v>
      </c>
      <c r="D1764" s="98" t="s">
        <v>240</v>
      </c>
      <c r="E1764" s="98" t="s">
        <v>323</v>
      </c>
      <c r="F1764" s="98">
        <v>6</v>
      </c>
      <c r="G1764" s="99" t="s">
        <v>322</v>
      </c>
      <c r="H1764" s="94" t="s">
        <v>2855</v>
      </c>
      <c r="I1764" s="23">
        <v>291626</v>
      </c>
      <c r="J1764" s="23">
        <v>2635358</v>
      </c>
      <c r="K1764" s="94">
        <v>121.40857200000001</v>
      </c>
      <c r="L1764" s="94">
        <v>23.821888999999999</v>
      </c>
      <c r="N1764" t="str">
        <f>ROUND(表格3[[#This Row],[TWD97_X
]],0)&amp;ROUND(表格3[[#This Row],[TWD97_Y
]],0)</f>
        <v>2916262635358</v>
      </c>
    </row>
    <row r="1765" spans="1:14" ht="16.2" customHeight="1">
      <c r="A1765" s="94" t="s">
        <v>2090</v>
      </c>
      <c r="B1765" s="94"/>
      <c r="C1765" s="98" t="s">
        <v>209</v>
      </c>
      <c r="D1765" s="98" t="s">
        <v>240</v>
      </c>
      <c r="E1765" s="98" t="s">
        <v>332</v>
      </c>
      <c r="F1765" s="98">
        <v>1</v>
      </c>
      <c r="G1765" s="99" t="s">
        <v>331</v>
      </c>
      <c r="H1765" s="94" t="s">
        <v>2856</v>
      </c>
      <c r="I1765" s="23">
        <v>289735</v>
      </c>
      <c r="J1765" s="23">
        <v>2635170</v>
      </c>
      <c r="K1765" s="94">
        <v>121.390006</v>
      </c>
      <c r="L1765" s="94">
        <v>23.820239000000001</v>
      </c>
      <c r="N1765" t="str">
        <f>ROUND(表格3[[#This Row],[TWD97_X
]],0)&amp;ROUND(表格3[[#This Row],[TWD97_Y
]],0)</f>
        <v>2897352635170</v>
      </c>
    </row>
    <row r="1766" spans="1:14" ht="16.2" customHeight="1">
      <c r="A1766" s="94" t="s">
        <v>2090</v>
      </c>
      <c r="B1766" s="94"/>
      <c r="C1766" s="98" t="s">
        <v>209</v>
      </c>
      <c r="D1766" s="98" t="s">
        <v>240</v>
      </c>
      <c r="E1766" s="98" t="s">
        <v>332</v>
      </c>
      <c r="F1766" s="98">
        <v>2</v>
      </c>
      <c r="G1766" s="99" t="s">
        <v>331</v>
      </c>
      <c r="H1766" s="94" t="s">
        <v>2857</v>
      </c>
      <c r="I1766" s="23">
        <v>289933</v>
      </c>
      <c r="J1766" s="23">
        <v>2635008</v>
      </c>
      <c r="K1766" s="94">
        <v>121.39194500000001</v>
      </c>
      <c r="L1766" s="94">
        <v>23.818771999999999</v>
      </c>
      <c r="N1766" t="str">
        <f>ROUND(表格3[[#This Row],[TWD97_X
]],0)&amp;ROUND(表格3[[#This Row],[TWD97_Y
]],0)</f>
        <v>2899332635008</v>
      </c>
    </row>
    <row r="1767" spans="1:14" ht="16.2" customHeight="1">
      <c r="A1767" s="94" t="s">
        <v>2090</v>
      </c>
      <c r="B1767" s="94"/>
      <c r="C1767" s="98" t="s">
        <v>209</v>
      </c>
      <c r="D1767" s="98" t="s">
        <v>240</v>
      </c>
      <c r="E1767" s="98" t="s">
        <v>332</v>
      </c>
      <c r="F1767" s="98">
        <v>3</v>
      </c>
      <c r="G1767" s="99" t="s">
        <v>331</v>
      </c>
      <c r="H1767" s="94" t="s">
        <v>2858</v>
      </c>
      <c r="I1767" s="23">
        <v>290142</v>
      </c>
      <c r="J1767" s="23">
        <v>2634951</v>
      </c>
      <c r="K1767" s="94">
        <v>121.393995</v>
      </c>
      <c r="L1767" s="94">
        <v>23.818252000000001</v>
      </c>
      <c r="N1767" t="str">
        <f>ROUND(表格3[[#This Row],[TWD97_X
]],0)&amp;ROUND(表格3[[#This Row],[TWD97_Y
]],0)</f>
        <v>2901422634951</v>
      </c>
    </row>
    <row r="1768" spans="1:14" ht="16.2" customHeight="1">
      <c r="A1768" s="94" t="s">
        <v>2090</v>
      </c>
      <c r="B1768" s="94"/>
      <c r="C1768" s="98" t="s">
        <v>209</v>
      </c>
      <c r="D1768" s="98" t="s">
        <v>240</v>
      </c>
      <c r="E1768" s="98" t="s">
        <v>332</v>
      </c>
      <c r="F1768" s="98">
        <v>4</v>
      </c>
      <c r="G1768" s="99" t="s">
        <v>331</v>
      </c>
      <c r="H1768" s="94" t="s">
        <v>2859</v>
      </c>
      <c r="I1768" s="23">
        <v>290298</v>
      </c>
      <c r="J1768" s="23">
        <v>2634812</v>
      </c>
      <c r="K1768" s="94">
        <v>121.395522</v>
      </c>
      <c r="L1768" s="94">
        <v>23.816993</v>
      </c>
      <c r="N1768" t="str">
        <f>ROUND(表格3[[#This Row],[TWD97_X
]],0)&amp;ROUND(表格3[[#This Row],[TWD97_Y
]],0)</f>
        <v>2902982634812</v>
      </c>
    </row>
    <row r="1769" spans="1:14" ht="16.2" customHeight="1">
      <c r="A1769" s="94" t="s">
        <v>2090</v>
      </c>
      <c r="B1769" s="94"/>
      <c r="C1769" s="98" t="s">
        <v>209</v>
      </c>
      <c r="D1769" s="98" t="s">
        <v>240</v>
      </c>
      <c r="E1769" s="98" t="s">
        <v>332</v>
      </c>
      <c r="F1769" s="98">
        <v>5</v>
      </c>
      <c r="G1769" s="99" t="s">
        <v>331</v>
      </c>
      <c r="H1769" s="94" t="s">
        <v>2860</v>
      </c>
      <c r="I1769" s="23">
        <v>290481</v>
      </c>
      <c r="J1769" s="23">
        <v>2634641</v>
      </c>
      <c r="K1769" s="94">
        <v>121.39731399999999</v>
      </c>
      <c r="L1769" s="94">
        <v>23.815443999999999</v>
      </c>
      <c r="N1769" t="str">
        <f>ROUND(表格3[[#This Row],[TWD97_X
]],0)&amp;ROUND(表格3[[#This Row],[TWD97_Y
]],0)</f>
        <v>2904812634641</v>
      </c>
    </row>
    <row r="1770" spans="1:14" ht="16.2" customHeight="1">
      <c r="A1770" s="94" t="s">
        <v>2090</v>
      </c>
      <c r="B1770" s="94"/>
      <c r="C1770" s="98" t="s">
        <v>209</v>
      </c>
      <c r="D1770" s="98" t="s">
        <v>240</v>
      </c>
      <c r="E1770" s="98" t="s">
        <v>332</v>
      </c>
      <c r="F1770" s="98">
        <v>6</v>
      </c>
      <c r="G1770" s="99" t="s">
        <v>331</v>
      </c>
      <c r="H1770" s="94" t="s">
        <v>2861</v>
      </c>
      <c r="I1770" s="23">
        <v>290268</v>
      </c>
      <c r="J1770" s="23">
        <v>2635194</v>
      </c>
      <c r="K1770" s="94">
        <v>121.39523800000001</v>
      </c>
      <c r="L1770" s="94">
        <v>23.820443000000001</v>
      </c>
      <c r="N1770" t="str">
        <f>ROUND(表格3[[#This Row],[TWD97_X
]],0)&amp;ROUND(表格3[[#This Row],[TWD97_Y
]],0)</f>
        <v>2902682635194</v>
      </c>
    </row>
    <row r="1771" spans="1:14" ht="16.2" customHeight="1">
      <c r="A1771" s="94" t="s">
        <v>2090</v>
      </c>
      <c r="B1771" s="94"/>
      <c r="C1771" s="98" t="s">
        <v>209</v>
      </c>
      <c r="D1771" s="98" t="s">
        <v>240</v>
      </c>
      <c r="E1771" s="98" t="s">
        <v>339</v>
      </c>
      <c r="F1771" s="98">
        <v>1</v>
      </c>
      <c r="G1771" s="99" t="s">
        <v>338</v>
      </c>
      <c r="H1771" s="94" t="s">
        <v>2862</v>
      </c>
      <c r="I1771" s="23">
        <v>285140</v>
      </c>
      <c r="J1771" s="23">
        <v>2627212</v>
      </c>
      <c r="K1771" s="94">
        <v>121.344717</v>
      </c>
      <c r="L1771" s="94">
        <v>23.748488999999999</v>
      </c>
      <c r="N1771" t="str">
        <f>ROUND(表格3[[#This Row],[TWD97_X
]],0)&amp;ROUND(表格3[[#This Row],[TWD97_Y
]],0)</f>
        <v>2851402627212</v>
      </c>
    </row>
    <row r="1772" spans="1:14" ht="16.2" customHeight="1">
      <c r="A1772" s="94" t="s">
        <v>2090</v>
      </c>
      <c r="B1772" s="94"/>
      <c r="C1772" s="98" t="s">
        <v>209</v>
      </c>
      <c r="D1772" s="98" t="s">
        <v>240</v>
      </c>
      <c r="E1772" s="98" t="s">
        <v>339</v>
      </c>
      <c r="F1772" s="98">
        <v>2</v>
      </c>
      <c r="G1772" s="99" t="s">
        <v>338</v>
      </c>
      <c r="H1772" s="94" t="s">
        <v>2863</v>
      </c>
      <c r="I1772" s="23">
        <v>285175</v>
      </c>
      <c r="J1772" s="23">
        <v>2627450</v>
      </c>
      <c r="K1772" s="94">
        <v>121.345066</v>
      </c>
      <c r="L1772" s="94">
        <v>23.750637000000001</v>
      </c>
      <c r="N1772" t="str">
        <f>ROUND(表格3[[#This Row],[TWD97_X
]],0)&amp;ROUND(表格3[[#This Row],[TWD97_Y
]],0)</f>
        <v>2851752627450</v>
      </c>
    </row>
    <row r="1773" spans="1:14" ht="16.2" customHeight="1">
      <c r="A1773" s="94" t="s">
        <v>2090</v>
      </c>
      <c r="B1773" s="94"/>
      <c r="C1773" s="98" t="s">
        <v>209</v>
      </c>
      <c r="D1773" s="98" t="s">
        <v>240</v>
      </c>
      <c r="E1773" s="98" t="s">
        <v>339</v>
      </c>
      <c r="F1773" s="98">
        <v>3</v>
      </c>
      <c r="G1773" s="99" t="s">
        <v>338</v>
      </c>
      <c r="H1773" s="94" t="s">
        <v>2864</v>
      </c>
      <c r="I1773" s="23">
        <v>285159</v>
      </c>
      <c r="J1773" s="23">
        <v>2627686</v>
      </c>
      <c r="K1773" s="94">
        <v>121.344914</v>
      </c>
      <c r="L1773" s="94">
        <v>23.752768</v>
      </c>
      <c r="N1773" t="str">
        <f>ROUND(表格3[[#This Row],[TWD97_X
]],0)&amp;ROUND(表格3[[#This Row],[TWD97_Y
]],0)</f>
        <v>2851592627686</v>
      </c>
    </row>
    <row r="1774" spans="1:14" ht="16.2" customHeight="1">
      <c r="A1774" s="94" t="s">
        <v>2090</v>
      </c>
      <c r="B1774" s="94"/>
      <c r="C1774" s="98" t="s">
        <v>209</v>
      </c>
      <c r="D1774" s="98" t="s">
        <v>240</v>
      </c>
      <c r="E1774" s="98" t="s">
        <v>339</v>
      </c>
      <c r="F1774" s="98">
        <v>4</v>
      </c>
      <c r="G1774" s="99" t="s">
        <v>338</v>
      </c>
      <c r="H1774" s="94" t="s">
        <v>2865</v>
      </c>
      <c r="I1774" s="23">
        <v>285392</v>
      </c>
      <c r="J1774" s="23">
        <v>2627864</v>
      </c>
      <c r="K1774" s="94">
        <v>121.347204</v>
      </c>
      <c r="L1774" s="94">
        <v>23.754370999999999</v>
      </c>
      <c r="N1774" t="str">
        <f>ROUND(表格3[[#This Row],[TWD97_X
]],0)&amp;ROUND(表格3[[#This Row],[TWD97_Y
]],0)</f>
        <v>2853922627864</v>
      </c>
    </row>
    <row r="1775" spans="1:14" ht="16.2" customHeight="1">
      <c r="A1775" s="94" t="s">
        <v>2090</v>
      </c>
      <c r="B1775" s="94"/>
      <c r="C1775" s="98" t="s">
        <v>209</v>
      </c>
      <c r="D1775" s="98" t="s">
        <v>240</v>
      </c>
      <c r="E1775" s="98" t="s">
        <v>339</v>
      </c>
      <c r="F1775" s="98">
        <v>5</v>
      </c>
      <c r="G1775" s="99" t="s">
        <v>338</v>
      </c>
      <c r="H1775" s="94" t="s">
        <v>2866</v>
      </c>
      <c r="I1775" s="23">
        <v>285721</v>
      </c>
      <c r="J1775" s="23">
        <v>2627490</v>
      </c>
      <c r="K1775" s="94">
        <v>121.35042300000001</v>
      </c>
      <c r="L1775" s="94">
        <v>23.750986000000001</v>
      </c>
      <c r="N1775" t="str">
        <f>ROUND(表格3[[#This Row],[TWD97_X
]],0)&amp;ROUND(表格3[[#This Row],[TWD97_Y
]],0)</f>
        <v>2857212627490</v>
      </c>
    </row>
    <row r="1776" spans="1:14" ht="16.2" customHeight="1">
      <c r="A1776" s="94" t="s">
        <v>2090</v>
      </c>
      <c r="B1776" s="94"/>
      <c r="C1776" s="98" t="s">
        <v>209</v>
      </c>
      <c r="D1776" s="98" t="s">
        <v>240</v>
      </c>
      <c r="E1776" s="98" t="s">
        <v>339</v>
      </c>
      <c r="F1776" s="98">
        <v>6</v>
      </c>
      <c r="G1776" s="99" t="s">
        <v>338</v>
      </c>
      <c r="H1776" s="94" t="s">
        <v>2867</v>
      </c>
      <c r="I1776" s="23">
        <v>286021</v>
      </c>
      <c r="J1776" s="23">
        <v>2627197</v>
      </c>
      <c r="K1776" s="94">
        <v>121.353359</v>
      </c>
      <c r="L1776" s="94">
        <v>23.748334</v>
      </c>
      <c r="N1776" t="str">
        <f>ROUND(表格3[[#This Row],[TWD97_X
]],0)&amp;ROUND(表格3[[#This Row],[TWD97_Y
]],0)</f>
        <v>2860212627197</v>
      </c>
    </row>
    <row r="1777" spans="1:14" ht="16.2" customHeight="1">
      <c r="A1777" s="94" t="s">
        <v>2090</v>
      </c>
      <c r="B1777" s="94"/>
      <c r="C1777" s="98" t="s">
        <v>209</v>
      </c>
      <c r="D1777" s="98" t="s">
        <v>343</v>
      </c>
      <c r="E1777" s="98" t="s">
        <v>345</v>
      </c>
      <c r="F1777" s="98">
        <v>1</v>
      </c>
      <c r="G1777" s="99" t="s">
        <v>344</v>
      </c>
      <c r="H1777" s="94" t="s">
        <v>2868</v>
      </c>
      <c r="I1777" s="23">
        <v>283109</v>
      </c>
      <c r="J1777" s="23">
        <v>2675631</v>
      </c>
      <c r="K1777" s="94">
        <v>121.325891</v>
      </c>
      <c r="L1777" s="94">
        <v>24.18573</v>
      </c>
      <c r="N1777" t="str">
        <f>ROUND(表格3[[#This Row],[TWD97_X
]],0)&amp;ROUND(表格3[[#This Row],[TWD97_Y
]],0)</f>
        <v>2831092675631</v>
      </c>
    </row>
    <row r="1778" spans="1:14" ht="16.2" customHeight="1">
      <c r="A1778" s="94" t="s">
        <v>2090</v>
      </c>
      <c r="B1778" s="94"/>
      <c r="C1778" s="98" t="s">
        <v>209</v>
      </c>
      <c r="D1778" s="98" t="s">
        <v>343</v>
      </c>
      <c r="E1778" s="98" t="s">
        <v>345</v>
      </c>
      <c r="F1778" s="98">
        <v>2</v>
      </c>
      <c r="G1778" s="99" t="s">
        <v>344</v>
      </c>
      <c r="H1778" s="94" t="s">
        <v>2869</v>
      </c>
      <c r="I1778" s="23">
        <v>283187</v>
      </c>
      <c r="J1778" s="23">
        <v>2675315</v>
      </c>
      <c r="K1778" s="94">
        <v>121.326651</v>
      </c>
      <c r="L1778" s="94">
        <v>24.182874999999999</v>
      </c>
      <c r="N1778" t="str">
        <f>ROUND(表格3[[#This Row],[TWD97_X
]],0)&amp;ROUND(表格3[[#This Row],[TWD97_Y
]],0)</f>
        <v>2831872675315</v>
      </c>
    </row>
    <row r="1779" spans="1:14" ht="16.2" customHeight="1">
      <c r="A1779" s="94" t="s">
        <v>2090</v>
      </c>
      <c r="B1779" s="94"/>
      <c r="C1779" s="98" t="s">
        <v>209</v>
      </c>
      <c r="D1779" s="98" t="s">
        <v>343</v>
      </c>
      <c r="E1779" s="98" t="s">
        <v>345</v>
      </c>
      <c r="F1779" s="98">
        <v>3</v>
      </c>
      <c r="G1779" s="99" t="s">
        <v>344</v>
      </c>
      <c r="H1779" s="94" t="s">
        <v>2870</v>
      </c>
      <c r="I1779" s="23">
        <v>282820</v>
      </c>
      <c r="J1779" s="23">
        <v>2675148</v>
      </c>
      <c r="K1779" s="94">
        <v>121.323035</v>
      </c>
      <c r="L1779" s="94">
        <v>24.181374999999999</v>
      </c>
      <c r="N1779" t="str">
        <f>ROUND(表格3[[#This Row],[TWD97_X
]],0)&amp;ROUND(表格3[[#This Row],[TWD97_Y
]],0)</f>
        <v>2828202675148</v>
      </c>
    </row>
    <row r="1780" spans="1:14" ht="16.2" customHeight="1">
      <c r="A1780" s="94" t="s">
        <v>2090</v>
      </c>
      <c r="B1780" s="94"/>
      <c r="C1780" s="98" t="s">
        <v>209</v>
      </c>
      <c r="D1780" s="98" t="s">
        <v>343</v>
      </c>
      <c r="E1780" s="98" t="s">
        <v>345</v>
      </c>
      <c r="F1780" s="98">
        <v>4</v>
      </c>
      <c r="G1780" s="99" t="s">
        <v>344</v>
      </c>
      <c r="H1780" s="94" t="s">
        <v>2871</v>
      </c>
      <c r="I1780" s="23">
        <v>282292</v>
      </c>
      <c r="J1780" s="23">
        <v>2674913</v>
      </c>
      <c r="K1780" s="94">
        <v>121.31783299999999</v>
      </c>
      <c r="L1780" s="94">
        <v>24.179264</v>
      </c>
      <c r="N1780" t="str">
        <f>ROUND(表格3[[#This Row],[TWD97_X
]],0)&amp;ROUND(表格3[[#This Row],[TWD97_Y
]],0)</f>
        <v>2822922674913</v>
      </c>
    </row>
    <row r="1781" spans="1:14" ht="16.2" customHeight="1">
      <c r="A1781" s="94" t="s">
        <v>2090</v>
      </c>
      <c r="B1781" s="94"/>
      <c r="C1781" s="98" t="s">
        <v>209</v>
      </c>
      <c r="D1781" s="98" t="s">
        <v>343</v>
      </c>
      <c r="E1781" s="98" t="s">
        <v>345</v>
      </c>
      <c r="F1781" s="98">
        <v>5</v>
      </c>
      <c r="G1781" s="99" t="s">
        <v>344</v>
      </c>
      <c r="H1781" s="94" t="s">
        <v>2872</v>
      </c>
      <c r="I1781" s="23">
        <v>281935</v>
      </c>
      <c r="J1781" s="23">
        <v>2674997</v>
      </c>
      <c r="K1781" s="94">
        <v>121.31432100000001</v>
      </c>
      <c r="L1781" s="94">
        <v>24.180029999999999</v>
      </c>
      <c r="N1781" t="str">
        <f>ROUND(表格3[[#This Row],[TWD97_X
]],0)&amp;ROUND(表格3[[#This Row],[TWD97_Y
]],0)</f>
        <v>2819352674997</v>
      </c>
    </row>
    <row r="1782" spans="1:14" ht="16.2" customHeight="1">
      <c r="A1782" s="50" t="s">
        <v>2090</v>
      </c>
      <c r="B1782" s="50"/>
      <c r="C1782" s="80" t="s">
        <v>209</v>
      </c>
      <c r="D1782" s="80" t="s">
        <v>343</v>
      </c>
      <c r="E1782" s="80" t="s">
        <v>345</v>
      </c>
      <c r="F1782" s="80">
        <v>6</v>
      </c>
      <c r="G1782" s="101" t="s">
        <v>344</v>
      </c>
      <c r="H1782" s="50" t="s">
        <v>2873</v>
      </c>
      <c r="I1782" s="23">
        <v>281466</v>
      </c>
      <c r="J1782" s="23">
        <v>2675077</v>
      </c>
      <c r="K1782" s="50">
        <v>121.309707</v>
      </c>
      <c r="L1782" s="50">
        <v>24.180761</v>
      </c>
      <c r="N1782" t="str">
        <f>ROUND(表格3[[#This Row],[TWD97_X
]],0)&amp;ROUND(表格3[[#This Row],[TWD97_Y
]],0)</f>
        <v>2814662675077</v>
      </c>
    </row>
    <row r="1783" spans="1:14" ht="16.2" customHeight="1">
      <c r="A1783" s="50" t="s">
        <v>2090</v>
      </c>
      <c r="B1783" s="49"/>
      <c r="C1783" s="80" t="s">
        <v>209</v>
      </c>
      <c r="D1783" s="80" t="s">
        <v>343</v>
      </c>
      <c r="E1783" s="80" t="s">
        <v>3980</v>
      </c>
      <c r="F1783" s="80">
        <v>1</v>
      </c>
      <c r="G1783" s="101" t="s">
        <v>3981</v>
      </c>
      <c r="H1783" s="50" t="s">
        <v>2874</v>
      </c>
      <c r="I1783" s="23">
        <v>286765.75709511701</v>
      </c>
      <c r="J1783" s="23">
        <v>2674970.63773653</v>
      </c>
      <c r="K1783" s="50">
        <v>121.361866666667</v>
      </c>
      <c r="L1783" s="50">
        <v>24.179686111111099</v>
      </c>
      <c r="N1783" t="str">
        <f>ROUND(表格3[[#This Row],[TWD97_X
]],0)&amp;ROUND(表格3[[#This Row],[TWD97_Y
]],0)</f>
        <v>2867662674971</v>
      </c>
    </row>
    <row r="1784" spans="1:14" ht="16.2" customHeight="1">
      <c r="A1784" s="50" t="s">
        <v>2090</v>
      </c>
      <c r="B1784" s="49"/>
      <c r="C1784" s="80" t="s">
        <v>209</v>
      </c>
      <c r="D1784" s="80" t="s">
        <v>343</v>
      </c>
      <c r="E1784" s="80" t="s">
        <v>3980</v>
      </c>
      <c r="F1784" s="80">
        <v>2</v>
      </c>
      <c r="G1784" s="101" t="s">
        <v>3981</v>
      </c>
      <c r="H1784" s="50" t="s">
        <v>2875</v>
      </c>
      <c r="I1784" s="23">
        <v>284954.14448694797</v>
      </c>
      <c r="J1784" s="23">
        <v>2675887.1525165499</v>
      </c>
      <c r="K1784" s="50">
        <v>121.344058333333</v>
      </c>
      <c r="L1784" s="50">
        <v>24.1880027777778</v>
      </c>
      <c r="N1784" t="str">
        <f>ROUND(表格3[[#This Row],[TWD97_X
]],0)&amp;ROUND(表格3[[#This Row],[TWD97_Y
]],0)</f>
        <v>2849542675887</v>
      </c>
    </row>
    <row r="1785" spans="1:14" ht="16.2" customHeight="1">
      <c r="A1785" s="50" t="s">
        <v>2090</v>
      </c>
      <c r="B1785" s="49"/>
      <c r="C1785" s="80" t="s">
        <v>209</v>
      </c>
      <c r="D1785" s="80" t="s">
        <v>343</v>
      </c>
      <c r="E1785" s="80" t="s">
        <v>3980</v>
      </c>
      <c r="F1785" s="80">
        <v>3</v>
      </c>
      <c r="G1785" s="101" t="s">
        <v>3981</v>
      </c>
      <c r="H1785" s="50" t="s">
        <v>2876</v>
      </c>
      <c r="I1785" s="23">
        <v>284773.66795428901</v>
      </c>
      <c r="J1785" s="23">
        <v>2675600.6007080702</v>
      </c>
      <c r="K1785" s="50">
        <v>121.342275</v>
      </c>
      <c r="L1785" s="50">
        <v>24.185419444444399</v>
      </c>
      <c r="N1785" t="str">
        <f>ROUND(表格3[[#This Row],[TWD97_X
]],0)&amp;ROUND(表格3[[#This Row],[TWD97_Y
]],0)</f>
        <v>2847742675601</v>
      </c>
    </row>
    <row r="1786" spans="1:14" ht="16.2" customHeight="1">
      <c r="A1786" s="50" t="s">
        <v>2090</v>
      </c>
      <c r="B1786" s="49"/>
      <c r="C1786" s="80" t="s">
        <v>209</v>
      </c>
      <c r="D1786" s="80" t="s">
        <v>343</v>
      </c>
      <c r="E1786" s="80" t="s">
        <v>3980</v>
      </c>
      <c r="F1786" s="80">
        <v>4</v>
      </c>
      <c r="G1786" s="101" t="s">
        <v>3981</v>
      </c>
      <c r="H1786" s="50" t="s">
        <v>2877</v>
      </c>
      <c r="I1786" s="23">
        <v>284401.823410868</v>
      </c>
      <c r="J1786" s="23">
        <v>2675786.74295989</v>
      </c>
      <c r="K1786" s="50">
        <v>121.33861944444401</v>
      </c>
      <c r="L1786" s="50">
        <v>24.187108333333299</v>
      </c>
      <c r="N1786" t="str">
        <f>ROUND(表格3[[#This Row],[TWD97_X
]],0)&amp;ROUND(表格3[[#This Row],[TWD97_Y
]],0)</f>
        <v>2844022675787</v>
      </c>
    </row>
    <row r="1787" spans="1:14" ht="16.2" customHeight="1">
      <c r="A1787" s="50" t="s">
        <v>2090</v>
      </c>
      <c r="B1787" s="49"/>
      <c r="C1787" s="80" t="s">
        <v>209</v>
      </c>
      <c r="D1787" s="80" t="s">
        <v>343</v>
      </c>
      <c r="E1787" s="80" t="s">
        <v>3980</v>
      </c>
      <c r="F1787" s="80">
        <v>7</v>
      </c>
      <c r="G1787" s="101" t="s">
        <v>3981</v>
      </c>
      <c r="H1787" s="50" t="s">
        <v>2878</v>
      </c>
      <c r="I1787" s="23">
        <v>284098</v>
      </c>
      <c r="J1787" s="23">
        <v>2675712</v>
      </c>
      <c r="K1787" s="50">
        <v>121.335627</v>
      </c>
      <c r="L1787" s="50">
        <v>24.186440000000001</v>
      </c>
      <c r="N1787" t="str">
        <f>ROUND(表格3[[#This Row],[TWD97_X
]],0)&amp;ROUND(表格3[[#This Row],[TWD97_Y
]],0)</f>
        <v>2840982675712</v>
      </c>
    </row>
    <row r="1788" spans="1:14" ht="16.2" customHeight="1">
      <c r="A1788" s="50" t="s">
        <v>2090</v>
      </c>
      <c r="B1788" s="49"/>
      <c r="C1788" s="80" t="s">
        <v>209</v>
      </c>
      <c r="D1788" s="80" t="s">
        <v>343</v>
      </c>
      <c r="E1788" s="80" t="s">
        <v>3980</v>
      </c>
      <c r="F1788" s="80">
        <v>8</v>
      </c>
      <c r="G1788" s="101" t="s">
        <v>3981</v>
      </c>
      <c r="H1788" s="50" t="s">
        <v>2879</v>
      </c>
      <c r="I1788" s="23">
        <v>285145</v>
      </c>
      <c r="J1788" s="23">
        <v>2676070</v>
      </c>
      <c r="K1788" s="50">
        <v>121.345941</v>
      </c>
      <c r="L1788" s="50">
        <v>24.189648999999999</v>
      </c>
      <c r="N1788" t="str">
        <f>ROUND(表格3[[#This Row],[TWD97_X
]],0)&amp;ROUND(表格3[[#This Row],[TWD97_Y
]],0)</f>
        <v>2851452676070</v>
      </c>
    </row>
    <row r="1789" spans="1:14" ht="16.2" customHeight="1">
      <c r="A1789" s="50" t="s">
        <v>2090</v>
      </c>
      <c r="B1789" s="49"/>
      <c r="C1789" s="80" t="s">
        <v>209</v>
      </c>
      <c r="D1789" s="80" t="s">
        <v>343</v>
      </c>
      <c r="E1789" s="80" t="s">
        <v>3982</v>
      </c>
      <c r="F1789" s="80">
        <v>1</v>
      </c>
      <c r="G1789" s="30" t="s">
        <v>3983</v>
      </c>
      <c r="H1789" s="50" t="s">
        <v>3984</v>
      </c>
      <c r="I1789" s="23">
        <v>289178.78750464402</v>
      </c>
      <c r="J1789" s="23">
        <v>2675386.5608667699</v>
      </c>
      <c r="K1789" s="102">
        <v>121.385627777778</v>
      </c>
      <c r="L1789" s="102">
        <v>24.1833833333333</v>
      </c>
      <c r="N1789" t="str">
        <f>ROUND(表格3[[#This Row],[TWD97_X
]],0)&amp;ROUND(表格3[[#This Row],[TWD97_Y
]],0)</f>
        <v>2891792675387</v>
      </c>
    </row>
    <row r="1790" spans="1:14" ht="16.2" customHeight="1">
      <c r="A1790" s="50" t="s">
        <v>2090</v>
      </c>
      <c r="B1790" s="49"/>
      <c r="C1790" s="80" t="s">
        <v>209</v>
      </c>
      <c r="D1790" s="80" t="s">
        <v>343</v>
      </c>
      <c r="E1790" s="80" t="s">
        <v>3982</v>
      </c>
      <c r="F1790" s="80">
        <v>2</v>
      </c>
      <c r="G1790" s="30" t="s">
        <v>3983</v>
      </c>
      <c r="H1790" s="50" t="s">
        <v>2880</v>
      </c>
      <c r="I1790" s="23">
        <v>289586.66418964899</v>
      </c>
      <c r="J1790" s="23">
        <v>2675260.6337613901</v>
      </c>
      <c r="K1790" s="102">
        <v>121.389638888889</v>
      </c>
      <c r="L1790" s="102">
        <v>24.182236111111099</v>
      </c>
      <c r="N1790" t="str">
        <f>ROUND(表格3[[#This Row],[TWD97_X
]],0)&amp;ROUND(表格3[[#This Row],[TWD97_Y
]],0)</f>
        <v>2895872675261</v>
      </c>
    </row>
    <row r="1791" spans="1:14" ht="16.2" customHeight="1">
      <c r="A1791" s="50" t="s">
        <v>2090</v>
      </c>
      <c r="B1791" s="49"/>
      <c r="C1791" s="80" t="s">
        <v>209</v>
      </c>
      <c r="D1791" s="80" t="s">
        <v>343</v>
      </c>
      <c r="E1791" s="80" t="s">
        <v>3982</v>
      </c>
      <c r="F1791" s="80">
        <v>3</v>
      </c>
      <c r="G1791" s="30" t="s">
        <v>3983</v>
      </c>
      <c r="H1791" s="50" t="s">
        <v>2881</v>
      </c>
      <c r="I1791" s="23">
        <v>289883.77580376598</v>
      </c>
      <c r="J1791" s="23">
        <v>2675385.7533662198</v>
      </c>
      <c r="K1791" s="102">
        <v>121.39256666666699</v>
      </c>
      <c r="L1791" s="102">
        <v>24.183358333333299</v>
      </c>
      <c r="N1791" t="str">
        <f>ROUND(表格3[[#This Row],[TWD97_X
]],0)&amp;ROUND(表格3[[#This Row],[TWD97_Y
]],0)</f>
        <v>2898842675386</v>
      </c>
    </row>
    <row r="1792" spans="1:14" ht="16.2" customHeight="1">
      <c r="A1792" s="50" t="s">
        <v>2090</v>
      </c>
      <c r="B1792" s="49"/>
      <c r="C1792" s="80" t="s">
        <v>209</v>
      </c>
      <c r="D1792" s="80" t="s">
        <v>343</v>
      </c>
      <c r="E1792" s="80" t="s">
        <v>3982</v>
      </c>
      <c r="F1792" s="80">
        <v>4</v>
      </c>
      <c r="G1792" s="30" t="s">
        <v>3983</v>
      </c>
      <c r="H1792" s="50" t="s">
        <v>2882</v>
      </c>
      <c r="I1792" s="23">
        <v>289992.97006281902</v>
      </c>
      <c r="J1792" s="23">
        <v>2675194.0894301799</v>
      </c>
      <c r="K1792" s="102">
        <v>121.39363611111099</v>
      </c>
      <c r="L1792" s="102">
        <v>24.181625</v>
      </c>
      <c r="N1792" t="str">
        <f>ROUND(表格3[[#This Row],[TWD97_X
]],0)&amp;ROUND(表格3[[#This Row],[TWD97_Y
]],0)</f>
        <v>2899932675194</v>
      </c>
    </row>
    <row r="1793" spans="1:14" ht="16.2" customHeight="1">
      <c r="A1793" s="50" t="s">
        <v>2090</v>
      </c>
      <c r="B1793" s="49"/>
      <c r="C1793" s="80" t="s">
        <v>209</v>
      </c>
      <c r="D1793" s="80" t="s">
        <v>343</v>
      </c>
      <c r="E1793" s="80" t="s">
        <v>3982</v>
      </c>
      <c r="F1793" s="80">
        <v>5</v>
      </c>
      <c r="G1793" s="30" t="s">
        <v>3983</v>
      </c>
      <c r="H1793" s="50" t="s">
        <v>2883</v>
      </c>
      <c r="I1793" s="23">
        <v>290696.82917293598</v>
      </c>
      <c r="J1793" s="23">
        <v>2675197.0106750601</v>
      </c>
      <c r="K1793" s="102">
        <v>121.400563888889</v>
      </c>
      <c r="L1793" s="102">
        <v>24.181633333333298</v>
      </c>
      <c r="N1793" t="str">
        <f>ROUND(表格3[[#This Row],[TWD97_X
]],0)&amp;ROUND(表格3[[#This Row],[TWD97_Y
]],0)</f>
        <v>2906972675197</v>
      </c>
    </row>
    <row r="1794" spans="1:14" ht="16.2" customHeight="1">
      <c r="A1794" s="50" t="s">
        <v>2090</v>
      </c>
      <c r="B1794" s="49"/>
      <c r="C1794" s="80" t="s">
        <v>209</v>
      </c>
      <c r="D1794" s="80" t="s">
        <v>343</v>
      </c>
      <c r="E1794" s="80" t="s">
        <v>3982</v>
      </c>
      <c r="F1794" s="80">
        <v>6</v>
      </c>
      <c r="G1794" s="30" t="s">
        <v>3983</v>
      </c>
      <c r="H1794" s="50" t="s">
        <v>2884</v>
      </c>
      <c r="I1794" s="23">
        <v>290928.84719307598</v>
      </c>
      <c r="J1794" s="23">
        <v>2675088.77039026</v>
      </c>
      <c r="K1794" s="102">
        <v>121.402844444444</v>
      </c>
      <c r="L1794" s="102">
        <v>24.18065</v>
      </c>
      <c r="N1794" t="str">
        <f>ROUND(表格3[[#This Row],[TWD97_X
]],0)&amp;ROUND(表格3[[#This Row],[TWD97_Y
]],0)</f>
        <v>2909292675089</v>
      </c>
    </row>
    <row r="1795" spans="1:14" ht="16.2" customHeight="1">
      <c r="A1795" s="50" t="s">
        <v>2090</v>
      </c>
      <c r="B1795" s="49"/>
      <c r="C1795" s="80" t="s">
        <v>209</v>
      </c>
      <c r="D1795" s="80" t="s">
        <v>343</v>
      </c>
      <c r="E1795" s="80" t="s">
        <v>3982</v>
      </c>
      <c r="F1795" s="80">
        <v>7</v>
      </c>
      <c r="G1795" s="30" t="s">
        <v>3983</v>
      </c>
      <c r="H1795" s="50" t="s">
        <v>2885</v>
      </c>
      <c r="I1795" s="23">
        <v>290299.76761849399</v>
      </c>
      <c r="J1795" s="23">
        <v>2675087.5878339298</v>
      </c>
      <c r="K1795" s="102">
        <v>121.396652777778</v>
      </c>
      <c r="L1795" s="102">
        <v>24.1806555555556</v>
      </c>
      <c r="N1795" t="str">
        <f>ROUND(表格3[[#This Row],[TWD97_X
]],0)&amp;ROUND(表格3[[#This Row],[TWD97_Y
]],0)</f>
        <v>2903002675088</v>
      </c>
    </row>
    <row r="1796" spans="1:14" ht="16.2" customHeight="1">
      <c r="A1796" s="50" t="s">
        <v>2090</v>
      </c>
      <c r="B1796" s="49"/>
      <c r="C1796" s="80" t="s">
        <v>209</v>
      </c>
      <c r="D1796" s="80" t="s">
        <v>343</v>
      </c>
      <c r="E1796" s="80" t="s">
        <v>3982</v>
      </c>
      <c r="F1796" s="80">
        <v>8</v>
      </c>
      <c r="G1796" s="30" t="s">
        <v>3983</v>
      </c>
      <c r="H1796" s="50" t="s">
        <v>2886</v>
      </c>
      <c r="I1796" s="23">
        <v>289583.63393211801</v>
      </c>
      <c r="J1796" s="23">
        <v>2674828.6912469598</v>
      </c>
      <c r="K1796" s="102">
        <v>121.38959722222199</v>
      </c>
      <c r="L1796" s="102">
        <v>24.178336111111101</v>
      </c>
      <c r="N1796" t="str">
        <f>ROUND(表格3[[#This Row],[TWD97_X
]],0)&amp;ROUND(表格3[[#This Row],[TWD97_Y
]],0)</f>
        <v>2895842674829</v>
      </c>
    </row>
    <row r="1797" spans="1:14" ht="16.2" customHeight="1">
      <c r="A1797" s="50" t="s">
        <v>2090</v>
      </c>
      <c r="B1797" s="49"/>
      <c r="C1797" s="80" t="s">
        <v>209</v>
      </c>
      <c r="D1797" s="80" t="s">
        <v>343</v>
      </c>
      <c r="E1797" s="80" t="s">
        <v>3982</v>
      </c>
      <c r="F1797" s="80">
        <v>9</v>
      </c>
      <c r="G1797" s="30" t="s">
        <v>3983</v>
      </c>
      <c r="H1797" s="50" t="s">
        <v>2887</v>
      </c>
      <c r="I1797" s="23">
        <v>289024.92988661898</v>
      </c>
      <c r="J1797" s="23">
        <v>2674478.8920467501</v>
      </c>
      <c r="K1797" s="102">
        <v>121.384088888889</v>
      </c>
      <c r="L1797" s="102">
        <v>24.175191666666699</v>
      </c>
      <c r="N1797" t="str">
        <f>ROUND(表格3[[#This Row],[TWD97_X
]],0)&amp;ROUND(表格3[[#This Row],[TWD97_Y
]],0)</f>
        <v>2890252674479</v>
      </c>
    </row>
    <row r="1798" spans="1:14" ht="16.2" customHeight="1">
      <c r="A1798" s="50" t="s">
        <v>2090</v>
      </c>
      <c r="B1798" s="49"/>
      <c r="C1798" s="80" t="s">
        <v>209</v>
      </c>
      <c r="D1798" s="80" t="s">
        <v>343</v>
      </c>
      <c r="E1798" s="80" t="s">
        <v>3982</v>
      </c>
      <c r="F1798" s="80">
        <v>10</v>
      </c>
      <c r="G1798" s="30" t="s">
        <v>3983</v>
      </c>
      <c r="H1798" s="50" t="s">
        <v>2888</v>
      </c>
      <c r="I1798" s="23">
        <v>288609.73725805501</v>
      </c>
      <c r="J1798" s="23">
        <v>2674174.7281855899</v>
      </c>
      <c r="K1798" s="102">
        <v>121.37999444444399</v>
      </c>
      <c r="L1798" s="102">
        <v>24.172455555555601</v>
      </c>
      <c r="N1798" t="str">
        <f>ROUND(表格3[[#This Row],[TWD97_X
]],0)&amp;ROUND(表格3[[#This Row],[TWD97_Y
]],0)</f>
        <v>2886102674175</v>
      </c>
    </row>
    <row r="1799" spans="1:14" ht="16.2" customHeight="1">
      <c r="A1799" s="50" t="s">
        <v>2090</v>
      </c>
      <c r="B1799" s="49"/>
      <c r="C1799" s="80" t="s">
        <v>209</v>
      </c>
      <c r="D1799" s="80" t="s">
        <v>343</v>
      </c>
      <c r="E1799" s="50" t="s">
        <v>3985</v>
      </c>
      <c r="F1799" s="80">
        <v>1</v>
      </c>
      <c r="G1799" s="30" t="s">
        <v>3986</v>
      </c>
      <c r="H1799" s="50" t="s">
        <v>3987</v>
      </c>
      <c r="I1799" s="23">
        <v>299257.005333915</v>
      </c>
      <c r="J1799" s="23">
        <v>2676181.8168556099</v>
      </c>
      <c r="K1799" s="102">
        <v>121.48484999999999</v>
      </c>
      <c r="L1799" s="102">
        <v>24.190280555555599</v>
      </c>
      <c r="N1799" t="str">
        <f>ROUND(表格3[[#This Row],[TWD97_X
]],0)&amp;ROUND(表格3[[#This Row],[TWD97_Y
]],0)</f>
        <v>2992572676182</v>
      </c>
    </row>
    <row r="1800" spans="1:14" ht="16.2" customHeight="1">
      <c r="A1800" s="50" t="s">
        <v>2090</v>
      </c>
      <c r="B1800" s="49"/>
      <c r="C1800" s="80" t="s">
        <v>209</v>
      </c>
      <c r="D1800" s="80" t="s">
        <v>343</v>
      </c>
      <c r="E1800" s="50" t="s">
        <v>3985</v>
      </c>
      <c r="F1800" s="80">
        <v>2</v>
      </c>
      <c r="G1800" s="30" t="s">
        <v>3986</v>
      </c>
      <c r="H1800" s="50" t="s">
        <v>2889</v>
      </c>
      <c r="I1800" s="23">
        <v>298857.91435587901</v>
      </c>
      <c r="J1800" s="23">
        <v>2676441.9406724102</v>
      </c>
      <c r="K1800" s="102">
        <v>121.480930555556</v>
      </c>
      <c r="L1800" s="102">
        <v>24.192641666666699</v>
      </c>
      <c r="N1800" t="str">
        <f>ROUND(表格3[[#This Row],[TWD97_X
]],0)&amp;ROUND(表格3[[#This Row],[TWD97_Y
]],0)</f>
        <v>2988582676442</v>
      </c>
    </row>
    <row r="1801" spans="1:14" ht="16.2" customHeight="1">
      <c r="A1801" s="50" t="s">
        <v>2090</v>
      </c>
      <c r="B1801" s="49"/>
      <c r="C1801" s="80" t="s">
        <v>209</v>
      </c>
      <c r="D1801" s="80" t="s">
        <v>343</v>
      </c>
      <c r="E1801" s="50" t="s">
        <v>3985</v>
      </c>
      <c r="F1801" s="80">
        <v>3</v>
      </c>
      <c r="G1801" s="30" t="s">
        <v>3986</v>
      </c>
      <c r="H1801" s="50" t="s">
        <v>2890</v>
      </c>
      <c r="I1801" s="23">
        <v>298487.81240687298</v>
      </c>
      <c r="J1801" s="23">
        <v>2676811.6976658599</v>
      </c>
      <c r="K1801" s="102">
        <v>121.4773</v>
      </c>
      <c r="L1801" s="102">
        <v>24.1959916666667</v>
      </c>
      <c r="N1801" t="str">
        <f>ROUND(表格3[[#This Row],[TWD97_X
]],0)&amp;ROUND(表格3[[#This Row],[TWD97_Y
]],0)</f>
        <v>2984882676812</v>
      </c>
    </row>
    <row r="1802" spans="1:14" ht="16.2" customHeight="1">
      <c r="A1802" s="50" t="s">
        <v>2090</v>
      </c>
      <c r="B1802" s="49"/>
      <c r="C1802" s="80" t="s">
        <v>209</v>
      </c>
      <c r="D1802" s="80" t="s">
        <v>343</v>
      </c>
      <c r="E1802" s="50" t="s">
        <v>3985</v>
      </c>
      <c r="F1802" s="80">
        <v>4</v>
      </c>
      <c r="G1802" s="30" t="s">
        <v>3986</v>
      </c>
      <c r="H1802" s="50" t="s">
        <v>2891</v>
      </c>
      <c r="I1802" s="23">
        <v>298042.92040304601</v>
      </c>
      <c r="J1802" s="23">
        <v>2677106.75964115</v>
      </c>
      <c r="K1802" s="102">
        <v>121.472930555556</v>
      </c>
      <c r="L1802" s="102">
        <v>24.198669444444398</v>
      </c>
      <c r="N1802" t="str">
        <f>ROUND(表格3[[#This Row],[TWD97_X
]],0)&amp;ROUND(表格3[[#This Row],[TWD97_Y
]],0)</f>
        <v>2980432677107</v>
      </c>
    </row>
    <row r="1803" spans="1:14" ht="16.2" customHeight="1">
      <c r="A1803" s="50" t="s">
        <v>2090</v>
      </c>
      <c r="B1803" s="49"/>
      <c r="C1803" s="80" t="s">
        <v>209</v>
      </c>
      <c r="D1803" s="80" t="s">
        <v>343</v>
      </c>
      <c r="E1803" s="50" t="s">
        <v>3985</v>
      </c>
      <c r="F1803" s="80">
        <v>5</v>
      </c>
      <c r="G1803" s="30" t="s">
        <v>3986</v>
      </c>
      <c r="H1803" s="50" t="s">
        <v>2892</v>
      </c>
      <c r="I1803" s="23">
        <v>297605.77202484699</v>
      </c>
      <c r="J1803" s="23">
        <v>2677201.8891655998</v>
      </c>
      <c r="K1803" s="102">
        <v>121.468630555556</v>
      </c>
      <c r="L1803" s="102">
        <v>24.1995416666667</v>
      </c>
      <c r="N1803" t="str">
        <f>ROUND(表格3[[#This Row],[TWD97_X
]],0)&amp;ROUND(表格3[[#This Row],[TWD97_Y
]],0)</f>
        <v>2976062677202</v>
      </c>
    </row>
    <row r="1804" spans="1:14" ht="16.2" customHeight="1">
      <c r="A1804" s="50" t="s">
        <v>2090</v>
      </c>
      <c r="B1804" s="49"/>
      <c r="C1804" s="80" t="s">
        <v>209</v>
      </c>
      <c r="D1804" s="80" t="s">
        <v>343</v>
      </c>
      <c r="E1804" s="50" t="s">
        <v>3985</v>
      </c>
      <c r="F1804" s="80">
        <v>6</v>
      </c>
      <c r="G1804" s="30" t="s">
        <v>3986</v>
      </c>
      <c r="H1804" s="50" t="s">
        <v>2893</v>
      </c>
      <c r="I1804" s="23">
        <v>296849.84492616501</v>
      </c>
      <c r="J1804" s="23">
        <v>2677356.8910891199</v>
      </c>
      <c r="K1804" s="102">
        <v>121.461194444444</v>
      </c>
      <c r="L1804" s="102">
        <v>24.2009638888889</v>
      </c>
      <c r="N1804" t="str">
        <f>ROUND(表格3[[#This Row],[TWD97_X
]],0)&amp;ROUND(表格3[[#This Row],[TWD97_Y
]],0)</f>
        <v>2968502677357</v>
      </c>
    </row>
    <row r="1805" spans="1:14" ht="16.2" customHeight="1">
      <c r="A1805" s="50" t="s">
        <v>2090</v>
      </c>
      <c r="B1805" s="49"/>
      <c r="C1805" s="80" t="s">
        <v>209</v>
      </c>
      <c r="D1805" s="80" t="s">
        <v>343</v>
      </c>
      <c r="E1805" s="50" t="s">
        <v>3985</v>
      </c>
      <c r="F1805" s="80">
        <v>7</v>
      </c>
      <c r="G1805" s="30" t="s">
        <v>3986</v>
      </c>
      <c r="H1805" s="50" t="s">
        <v>2894</v>
      </c>
      <c r="I1805" s="23">
        <v>296578.97458678402</v>
      </c>
      <c r="J1805" s="23">
        <v>2677692.87550533</v>
      </c>
      <c r="K1805" s="102">
        <v>121.458538888889</v>
      </c>
      <c r="L1805" s="102">
        <v>24.2040055555556</v>
      </c>
      <c r="N1805" t="str">
        <f>ROUND(表格3[[#This Row],[TWD97_X
]],0)&amp;ROUND(表格3[[#This Row],[TWD97_Y
]],0)</f>
        <v>2965792677693</v>
      </c>
    </row>
    <row r="1806" spans="1:14" ht="16.2" customHeight="1">
      <c r="A1806" s="50" t="s">
        <v>2090</v>
      </c>
      <c r="B1806" s="49"/>
      <c r="C1806" s="80" t="s">
        <v>209</v>
      </c>
      <c r="D1806" s="80" t="s">
        <v>343</v>
      </c>
      <c r="E1806" s="50" t="s">
        <v>3985</v>
      </c>
      <c r="F1806" s="80">
        <v>8</v>
      </c>
      <c r="G1806" s="30" t="s">
        <v>3986</v>
      </c>
      <c r="H1806" s="50" t="s">
        <v>2895</v>
      </c>
      <c r="I1806" s="23">
        <v>295920.82979123399</v>
      </c>
      <c r="J1806" s="23">
        <v>2677551.6740185702</v>
      </c>
      <c r="K1806" s="102">
        <v>121.452055555556</v>
      </c>
      <c r="L1806" s="102">
        <v>24.202750000000002</v>
      </c>
      <c r="N1806" t="str">
        <f>ROUND(表格3[[#This Row],[TWD97_X
]],0)&amp;ROUND(表格3[[#This Row],[TWD97_Y
]],0)</f>
        <v>2959212677552</v>
      </c>
    </row>
    <row r="1807" spans="1:14" ht="16.2" customHeight="1">
      <c r="A1807" s="50" t="s">
        <v>2090</v>
      </c>
      <c r="B1807" s="49"/>
      <c r="C1807" s="80" t="s">
        <v>209</v>
      </c>
      <c r="D1807" s="80" t="s">
        <v>343</v>
      </c>
      <c r="E1807" s="50" t="s">
        <v>3985</v>
      </c>
      <c r="F1807" s="80">
        <v>9</v>
      </c>
      <c r="G1807" s="30" t="s">
        <v>3986</v>
      </c>
      <c r="H1807" s="50" t="s">
        <v>2896</v>
      </c>
      <c r="I1807" s="23">
        <v>295841.86705082702</v>
      </c>
      <c r="J1807" s="23">
        <v>2677973.8205915298</v>
      </c>
      <c r="K1807" s="102">
        <v>121.451291666667</v>
      </c>
      <c r="L1807" s="102">
        <v>24.206563888888901</v>
      </c>
      <c r="N1807" t="str">
        <f>ROUND(表格3[[#This Row],[TWD97_X
]],0)&amp;ROUND(表格3[[#This Row],[TWD97_Y
]],0)</f>
        <v>2958422677974</v>
      </c>
    </row>
    <row r="1808" spans="1:14" ht="16.2" customHeight="1">
      <c r="A1808" s="50" t="s">
        <v>2090</v>
      </c>
      <c r="B1808" s="49"/>
      <c r="C1808" s="80" t="s">
        <v>209</v>
      </c>
      <c r="D1808" s="80" t="s">
        <v>343</v>
      </c>
      <c r="E1808" s="50" t="s">
        <v>3988</v>
      </c>
      <c r="F1808" s="80">
        <v>1</v>
      </c>
      <c r="G1808" s="103" t="s">
        <v>3989</v>
      </c>
      <c r="H1808" s="50" t="s">
        <v>2897</v>
      </c>
      <c r="I1808" s="23">
        <v>302744.92682300002</v>
      </c>
      <c r="J1808" s="23">
        <v>2674827.3478910001</v>
      </c>
      <c r="K1808" s="102">
        <v>121.519132</v>
      </c>
      <c r="L1808" s="102">
        <v>24.177938000000001</v>
      </c>
      <c r="N1808" t="str">
        <f>ROUND(表格3[[#This Row],[TWD97_X
]],0)&amp;ROUND(表格3[[#This Row],[TWD97_Y
]],0)</f>
        <v>3027452674827</v>
      </c>
    </row>
    <row r="1809" spans="1:14" ht="16.2" customHeight="1">
      <c r="A1809" s="50" t="s">
        <v>2090</v>
      </c>
      <c r="B1809" s="49"/>
      <c r="C1809" s="80" t="s">
        <v>209</v>
      </c>
      <c r="D1809" s="80" t="s">
        <v>343</v>
      </c>
      <c r="E1809" s="50" t="s">
        <v>3988</v>
      </c>
      <c r="F1809" s="80">
        <v>2</v>
      </c>
      <c r="G1809" s="103" t="s">
        <v>3989</v>
      </c>
      <c r="H1809" s="50" t="s">
        <v>2898</v>
      </c>
      <c r="I1809" s="23">
        <v>302107.87960093701</v>
      </c>
      <c r="J1809" s="23">
        <v>2674797.7155993199</v>
      </c>
      <c r="K1809" s="102">
        <v>121.51286111111099</v>
      </c>
      <c r="L1809" s="102">
        <v>24.1776916666667</v>
      </c>
      <c r="N1809" t="str">
        <f>ROUND(表格3[[#This Row],[TWD97_X
]],0)&amp;ROUND(表格3[[#This Row],[TWD97_Y
]],0)</f>
        <v>3021082674798</v>
      </c>
    </row>
    <row r="1810" spans="1:14" ht="16.2" customHeight="1">
      <c r="A1810" s="50" t="s">
        <v>2090</v>
      </c>
      <c r="B1810" s="49"/>
      <c r="C1810" s="80" t="s">
        <v>209</v>
      </c>
      <c r="D1810" s="80" t="s">
        <v>343</v>
      </c>
      <c r="E1810" s="50" t="s">
        <v>3988</v>
      </c>
      <c r="F1810" s="80">
        <v>3</v>
      </c>
      <c r="G1810" s="103" t="s">
        <v>3989</v>
      </c>
      <c r="H1810" s="50" t="s">
        <v>2899</v>
      </c>
      <c r="I1810" s="23">
        <v>302254.96129571198</v>
      </c>
      <c r="J1810" s="23">
        <v>2674864.7081116899</v>
      </c>
      <c r="K1810" s="102">
        <v>121.514311111111</v>
      </c>
      <c r="L1810" s="102">
        <v>24.178291666666698</v>
      </c>
      <c r="N1810" t="str">
        <f>ROUND(表格3[[#This Row],[TWD97_X
]],0)&amp;ROUND(表格3[[#This Row],[TWD97_Y
]],0)</f>
        <v>3022552674865</v>
      </c>
    </row>
    <row r="1811" spans="1:14" ht="16.2" customHeight="1">
      <c r="A1811" s="50" t="s">
        <v>2090</v>
      </c>
      <c r="B1811" s="49"/>
      <c r="C1811" s="80" t="s">
        <v>209</v>
      </c>
      <c r="D1811" s="80" t="s">
        <v>343</v>
      </c>
      <c r="E1811" s="50" t="s">
        <v>3988</v>
      </c>
      <c r="F1811" s="80">
        <v>4</v>
      </c>
      <c r="G1811" s="103" t="s">
        <v>3989</v>
      </c>
      <c r="H1811" s="50" t="s">
        <v>2900</v>
      </c>
      <c r="I1811" s="23">
        <v>302450.066129566</v>
      </c>
      <c r="J1811" s="23">
        <v>2674766.6709216302</v>
      </c>
      <c r="K1811" s="102">
        <v>121.516227777778</v>
      </c>
      <c r="L1811" s="102">
        <v>24.177399999999999</v>
      </c>
      <c r="N1811" t="str">
        <f>ROUND(表格3[[#This Row],[TWD97_X
]],0)&amp;ROUND(表格3[[#This Row],[TWD97_Y
]],0)</f>
        <v>3024502674767</v>
      </c>
    </row>
    <row r="1812" spans="1:14" ht="16.2" customHeight="1">
      <c r="A1812" s="50" t="s">
        <v>2090</v>
      </c>
      <c r="B1812" s="49"/>
      <c r="C1812" s="80" t="s">
        <v>209</v>
      </c>
      <c r="D1812" s="80" t="s">
        <v>343</v>
      </c>
      <c r="E1812" s="50" t="s">
        <v>3988</v>
      </c>
      <c r="F1812" s="80">
        <v>5</v>
      </c>
      <c r="G1812" s="103" t="s">
        <v>3989</v>
      </c>
      <c r="H1812" s="50" t="s">
        <v>2901</v>
      </c>
      <c r="I1812" s="23">
        <v>301615.95553668198</v>
      </c>
      <c r="J1812" s="23">
        <v>2674948.8228146601</v>
      </c>
      <c r="K1812" s="102">
        <v>121.508025</v>
      </c>
      <c r="L1812" s="102">
        <v>24.179072222222199</v>
      </c>
      <c r="N1812" t="str">
        <f>ROUND(表格3[[#This Row],[TWD97_X
]],0)&amp;ROUND(表格3[[#This Row],[TWD97_Y
]],0)</f>
        <v>3016162674949</v>
      </c>
    </row>
    <row r="1813" spans="1:14" ht="16.2" customHeight="1">
      <c r="A1813" s="50" t="s">
        <v>2090</v>
      </c>
      <c r="B1813" s="49"/>
      <c r="C1813" s="80" t="s">
        <v>209</v>
      </c>
      <c r="D1813" s="80" t="s">
        <v>343</v>
      </c>
      <c r="E1813" s="50" t="s">
        <v>3988</v>
      </c>
      <c r="F1813" s="80">
        <v>7</v>
      </c>
      <c r="G1813" s="103" t="s">
        <v>3989</v>
      </c>
      <c r="H1813" s="50" t="s">
        <v>2902</v>
      </c>
      <c r="I1813" s="23">
        <v>302259</v>
      </c>
      <c r="J1813" s="23">
        <v>2674703</v>
      </c>
      <c r="K1813" s="102">
        <v>121.51434500000001</v>
      </c>
      <c r="L1813" s="102">
        <v>24.176831</v>
      </c>
      <c r="N1813" t="str">
        <f>ROUND(表格3[[#This Row],[TWD97_X
]],0)&amp;ROUND(表格3[[#This Row],[TWD97_Y
]],0)</f>
        <v>3022592674703</v>
      </c>
    </row>
    <row r="1814" spans="1:14" ht="16.2" customHeight="1">
      <c r="A1814" s="50" t="s">
        <v>2090</v>
      </c>
      <c r="B1814" s="49"/>
      <c r="C1814" s="50" t="s">
        <v>209</v>
      </c>
      <c r="D1814" s="50" t="s">
        <v>343</v>
      </c>
      <c r="E1814" s="80" t="s">
        <v>350</v>
      </c>
      <c r="F1814" s="50">
        <v>1</v>
      </c>
      <c r="G1814" s="30" t="s">
        <v>2903</v>
      </c>
      <c r="H1814" s="50" t="s">
        <v>2904</v>
      </c>
      <c r="I1814" s="23">
        <v>309258</v>
      </c>
      <c r="J1814" s="23">
        <v>2659823</v>
      </c>
      <c r="K1814" s="29">
        <v>121.58262000000001</v>
      </c>
      <c r="L1814" s="104">
        <v>24.042231999999998</v>
      </c>
      <c r="N1814" t="str">
        <f>ROUND(表格3[[#This Row],[TWD97_X
]],0)&amp;ROUND(表格3[[#This Row],[TWD97_Y
]],0)</f>
        <v>3092582659823</v>
      </c>
    </row>
    <row r="1815" spans="1:14" ht="16.2" customHeight="1">
      <c r="A1815" s="50" t="s">
        <v>2090</v>
      </c>
      <c r="B1815" s="49"/>
      <c r="C1815" s="50" t="s">
        <v>209</v>
      </c>
      <c r="D1815" s="50" t="s">
        <v>343</v>
      </c>
      <c r="E1815" s="80" t="s">
        <v>350</v>
      </c>
      <c r="F1815" s="50">
        <v>2</v>
      </c>
      <c r="G1815" s="30" t="s">
        <v>2903</v>
      </c>
      <c r="H1815" s="50" t="s">
        <v>2905</v>
      </c>
      <c r="I1815" s="23">
        <v>309444</v>
      </c>
      <c r="J1815" s="23">
        <v>2660031</v>
      </c>
      <c r="K1815" s="29">
        <v>121.584457</v>
      </c>
      <c r="L1815" s="104">
        <v>24.044103</v>
      </c>
      <c r="N1815" t="str">
        <f>ROUND(表格3[[#This Row],[TWD97_X
]],0)&amp;ROUND(表格3[[#This Row],[TWD97_Y
]],0)</f>
        <v>3094442660031</v>
      </c>
    </row>
    <row r="1816" spans="1:14" ht="16.2" customHeight="1">
      <c r="A1816" s="50" t="s">
        <v>2090</v>
      </c>
      <c r="B1816" s="49"/>
      <c r="C1816" s="50" t="s">
        <v>209</v>
      </c>
      <c r="D1816" s="50" t="s">
        <v>343</v>
      </c>
      <c r="E1816" s="80" t="s">
        <v>350</v>
      </c>
      <c r="F1816" s="50">
        <v>3</v>
      </c>
      <c r="G1816" s="30" t="s">
        <v>2903</v>
      </c>
      <c r="H1816" s="50" t="s">
        <v>2906</v>
      </c>
      <c r="I1816" s="23">
        <v>309746</v>
      </c>
      <c r="J1816" s="23">
        <v>2660338</v>
      </c>
      <c r="K1816" s="29">
        <v>121.587439</v>
      </c>
      <c r="L1816" s="104">
        <v>24.046863999999999</v>
      </c>
      <c r="N1816" t="str">
        <f>ROUND(表格3[[#This Row],[TWD97_X
]],0)&amp;ROUND(表格3[[#This Row],[TWD97_Y
]],0)</f>
        <v>3097462660338</v>
      </c>
    </row>
    <row r="1817" spans="1:14" ht="16.2" customHeight="1">
      <c r="A1817" s="50" t="s">
        <v>2090</v>
      </c>
      <c r="B1817" s="49"/>
      <c r="C1817" s="50" t="s">
        <v>209</v>
      </c>
      <c r="D1817" s="50" t="s">
        <v>343</v>
      </c>
      <c r="E1817" s="80" t="s">
        <v>350</v>
      </c>
      <c r="F1817" s="50">
        <v>4</v>
      </c>
      <c r="G1817" s="30" t="s">
        <v>2903</v>
      </c>
      <c r="H1817" s="50" t="s">
        <v>2907</v>
      </c>
      <c r="I1817" s="23">
        <v>309893</v>
      </c>
      <c r="J1817" s="23">
        <v>2660540</v>
      </c>
      <c r="K1817" s="29">
        <v>121.588892</v>
      </c>
      <c r="L1817" s="104">
        <v>24.048681999999999</v>
      </c>
      <c r="N1817" t="str">
        <f>ROUND(表格3[[#This Row],[TWD97_X
]],0)&amp;ROUND(表格3[[#This Row],[TWD97_Y
]],0)</f>
        <v>3098932660540</v>
      </c>
    </row>
    <row r="1818" spans="1:14" ht="16.2" customHeight="1">
      <c r="A1818" s="50" t="s">
        <v>2090</v>
      </c>
      <c r="B1818" s="49"/>
      <c r="C1818" s="50" t="s">
        <v>209</v>
      </c>
      <c r="D1818" s="50" t="s">
        <v>343</v>
      </c>
      <c r="E1818" s="80" t="s">
        <v>350</v>
      </c>
      <c r="F1818" s="50">
        <v>5</v>
      </c>
      <c r="G1818" s="30" t="s">
        <v>2903</v>
      </c>
      <c r="H1818" s="50" t="s">
        <v>2908</v>
      </c>
      <c r="I1818" s="23">
        <v>309495</v>
      </c>
      <c r="J1818" s="23">
        <v>2660515</v>
      </c>
      <c r="K1818" s="29">
        <v>121.58497800000001</v>
      </c>
      <c r="L1818" s="104">
        <v>24.048472</v>
      </c>
      <c r="N1818" t="str">
        <f>ROUND(表格3[[#This Row],[TWD97_X
]],0)&amp;ROUND(表格3[[#This Row],[TWD97_Y
]],0)</f>
        <v>3094952660515</v>
      </c>
    </row>
    <row r="1819" spans="1:14" ht="16.2" customHeight="1">
      <c r="A1819" s="50" t="s">
        <v>2090</v>
      </c>
      <c r="B1819" s="49"/>
      <c r="C1819" s="50" t="s">
        <v>209</v>
      </c>
      <c r="D1819" s="50" t="s">
        <v>343</v>
      </c>
      <c r="E1819" s="80" t="s">
        <v>350</v>
      </c>
      <c r="F1819" s="50">
        <v>6</v>
      </c>
      <c r="G1819" s="30" t="s">
        <v>2903</v>
      </c>
      <c r="H1819" s="50" t="s">
        <v>2909</v>
      </c>
      <c r="I1819" s="23">
        <v>309731</v>
      </c>
      <c r="J1819" s="23">
        <v>2660770</v>
      </c>
      <c r="K1819" s="29">
        <v>121.587309</v>
      </c>
      <c r="L1819" s="104">
        <v>24.050764999999998</v>
      </c>
      <c r="N1819" t="str">
        <f>ROUND(表格3[[#This Row],[TWD97_X
]],0)&amp;ROUND(表格3[[#This Row],[TWD97_Y
]],0)</f>
        <v>3097312660770</v>
      </c>
    </row>
    <row r="1820" spans="1:14" ht="16.2" customHeight="1">
      <c r="A1820" s="50" t="s">
        <v>2090</v>
      </c>
      <c r="B1820" s="50"/>
      <c r="C1820" s="80" t="s">
        <v>209</v>
      </c>
      <c r="D1820" s="80" t="s">
        <v>343</v>
      </c>
      <c r="E1820" s="80" t="s">
        <v>348</v>
      </c>
      <c r="F1820" s="80">
        <v>1</v>
      </c>
      <c r="G1820" s="30" t="s">
        <v>364</v>
      </c>
      <c r="H1820" s="50" t="s">
        <v>3990</v>
      </c>
      <c r="I1820" s="23">
        <v>310960</v>
      </c>
      <c r="J1820" s="23">
        <v>2667098</v>
      </c>
      <c r="K1820" s="50">
        <v>121.59965800000001</v>
      </c>
      <c r="L1820" s="50">
        <v>24.107854</v>
      </c>
      <c r="N1820" t="str">
        <f>ROUND(表格3[[#This Row],[TWD97_X
]],0)&amp;ROUND(表格3[[#This Row],[TWD97_Y
]],0)</f>
        <v>3109602667098</v>
      </c>
    </row>
    <row r="1821" spans="1:14" ht="16.2" customHeight="1">
      <c r="A1821" s="50" t="s">
        <v>2090</v>
      </c>
      <c r="B1821" s="50"/>
      <c r="C1821" s="80" t="s">
        <v>209</v>
      </c>
      <c r="D1821" s="80" t="s">
        <v>343</v>
      </c>
      <c r="E1821" s="80" t="s">
        <v>348</v>
      </c>
      <c r="F1821" s="80">
        <v>2</v>
      </c>
      <c r="G1821" s="30" t="s">
        <v>364</v>
      </c>
      <c r="H1821" s="50" t="s">
        <v>2910</v>
      </c>
      <c r="I1821" s="23">
        <v>310798</v>
      </c>
      <c r="J1821" s="23">
        <v>2667236</v>
      </c>
      <c r="K1821" s="50">
        <v>121.598071</v>
      </c>
      <c r="L1821" s="50">
        <v>24.109106000000001</v>
      </c>
      <c r="N1821" t="str">
        <f>ROUND(表格3[[#This Row],[TWD97_X
]],0)&amp;ROUND(表格3[[#This Row],[TWD97_Y
]],0)</f>
        <v>3107982667236</v>
      </c>
    </row>
    <row r="1822" spans="1:14" ht="16.2" customHeight="1">
      <c r="A1822" s="50" t="s">
        <v>2090</v>
      </c>
      <c r="B1822" s="50"/>
      <c r="C1822" s="80" t="s">
        <v>209</v>
      </c>
      <c r="D1822" s="80" t="s">
        <v>343</v>
      </c>
      <c r="E1822" s="80" t="s">
        <v>348</v>
      </c>
      <c r="F1822" s="80">
        <v>3</v>
      </c>
      <c r="G1822" s="30" t="s">
        <v>364</v>
      </c>
      <c r="H1822" s="50" t="s">
        <v>2911</v>
      </c>
      <c r="I1822" s="23">
        <v>311851</v>
      </c>
      <c r="J1822" s="23">
        <v>2666270</v>
      </c>
      <c r="K1822" s="50">
        <v>121.60838699999999</v>
      </c>
      <c r="L1822" s="50">
        <v>24.100342999999999</v>
      </c>
      <c r="N1822" t="str">
        <f>ROUND(表格3[[#This Row],[TWD97_X
]],0)&amp;ROUND(表格3[[#This Row],[TWD97_Y
]],0)</f>
        <v>3118512666270</v>
      </c>
    </row>
    <row r="1823" spans="1:14" ht="16.2" customHeight="1">
      <c r="A1823" s="50" t="s">
        <v>2090</v>
      </c>
      <c r="B1823" s="50"/>
      <c r="C1823" s="80" t="s">
        <v>209</v>
      </c>
      <c r="D1823" s="80" t="s">
        <v>343</v>
      </c>
      <c r="E1823" s="80" t="s">
        <v>348</v>
      </c>
      <c r="F1823" s="80">
        <v>4</v>
      </c>
      <c r="G1823" s="30" t="s">
        <v>364</v>
      </c>
      <c r="H1823" s="50" t="s">
        <v>2912</v>
      </c>
      <c r="I1823" s="23">
        <v>311727</v>
      </c>
      <c r="J1823" s="23">
        <v>2666464</v>
      </c>
      <c r="K1823" s="50">
        <v>121.607176</v>
      </c>
      <c r="L1823" s="50">
        <v>24.1021</v>
      </c>
      <c r="N1823" t="str">
        <f>ROUND(表格3[[#This Row],[TWD97_X
]],0)&amp;ROUND(表格3[[#This Row],[TWD97_Y
]],0)</f>
        <v>3117272666464</v>
      </c>
    </row>
    <row r="1824" spans="1:14" ht="16.2" customHeight="1">
      <c r="A1824" s="50" t="s">
        <v>2090</v>
      </c>
      <c r="B1824" s="50"/>
      <c r="C1824" s="80" t="s">
        <v>209</v>
      </c>
      <c r="D1824" s="80" t="s">
        <v>343</v>
      </c>
      <c r="E1824" s="80" t="s">
        <v>348</v>
      </c>
      <c r="F1824" s="80">
        <v>5</v>
      </c>
      <c r="G1824" s="30" t="s">
        <v>364</v>
      </c>
      <c r="H1824" s="50" t="s">
        <v>2913</v>
      </c>
      <c r="I1824" s="23">
        <v>311422</v>
      </c>
      <c r="J1824" s="23">
        <v>2666610</v>
      </c>
      <c r="K1824" s="50">
        <v>121.60418199999999</v>
      </c>
      <c r="L1824" s="50">
        <v>24.103429999999999</v>
      </c>
      <c r="N1824" t="str">
        <f>ROUND(表格3[[#This Row],[TWD97_X
]],0)&amp;ROUND(表格3[[#This Row],[TWD97_Y
]],0)</f>
        <v>3114222666610</v>
      </c>
    </row>
    <row r="1825" spans="1:14" ht="16.2" customHeight="1">
      <c r="A1825" s="50" t="s">
        <v>2090</v>
      </c>
      <c r="B1825" s="50"/>
      <c r="C1825" s="80" t="s">
        <v>209</v>
      </c>
      <c r="D1825" s="80" t="s">
        <v>343</v>
      </c>
      <c r="E1825" s="80" t="s">
        <v>348</v>
      </c>
      <c r="F1825" s="80">
        <v>6</v>
      </c>
      <c r="G1825" s="30" t="s">
        <v>364</v>
      </c>
      <c r="H1825" s="50" t="s">
        <v>2914</v>
      </c>
      <c r="I1825" s="23">
        <v>311224</v>
      </c>
      <c r="J1825" s="23">
        <v>2666605</v>
      </c>
      <c r="K1825" s="50">
        <v>121.602234</v>
      </c>
      <c r="L1825" s="50">
        <v>24.103391999999999</v>
      </c>
      <c r="N1825" t="str">
        <f>ROUND(表格3[[#This Row],[TWD97_X
]],0)&amp;ROUND(表格3[[#This Row],[TWD97_Y
]],0)</f>
        <v>3112242666605</v>
      </c>
    </row>
    <row r="1826" spans="1:14" ht="16.2" customHeight="1">
      <c r="A1826" s="50" t="s">
        <v>2090</v>
      </c>
      <c r="B1826" s="50"/>
      <c r="C1826" s="80" t="s">
        <v>209</v>
      </c>
      <c r="D1826" s="80" t="s">
        <v>343</v>
      </c>
      <c r="E1826" s="80" t="s">
        <v>348</v>
      </c>
      <c r="F1826" s="80">
        <v>7</v>
      </c>
      <c r="G1826" s="30" t="s">
        <v>364</v>
      </c>
      <c r="H1826" s="50" t="s">
        <v>2915</v>
      </c>
      <c r="I1826" s="23">
        <v>310984</v>
      </c>
      <c r="J1826" s="23">
        <v>2666598</v>
      </c>
      <c r="K1826" s="50">
        <v>121.599873</v>
      </c>
      <c r="L1826" s="50">
        <v>24.103338000000001</v>
      </c>
      <c r="N1826" t="str">
        <f>ROUND(表格3[[#This Row],[TWD97_X
]],0)&amp;ROUND(表格3[[#This Row],[TWD97_Y
]],0)</f>
        <v>3109842666598</v>
      </c>
    </row>
    <row r="1827" spans="1:14" ht="16.2" customHeight="1">
      <c r="A1827" s="50" t="s">
        <v>2090</v>
      </c>
      <c r="B1827" s="50"/>
      <c r="C1827" s="80" t="s">
        <v>209</v>
      </c>
      <c r="D1827" s="80" t="s">
        <v>343</v>
      </c>
      <c r="E1827" s="80" t="s">
        <v>354</v>
      </c>
      <c r="F1827" s="80">
        <v>1</v>
      </c>
      <c r="G1827" s="30" t="s">
        <v>373</v>
      </c>
      <c r="H1827" s="50" t="s">
        <v>3991</v>
      </c>
      <c r="I1827" s="23">
        <v>325761</v>
      </c>
      <c r="J1827" s="23">
        <v>2688539</v>
      </c>
      <c r="K1827" s="50">
        <v>121.74637199999999</v>
      </c>
      <c r="L1827" s="50">
        <v>24.300795000000001</v>
      </c>
      <c r="N1827" t="str">
        <f>ROUND(表格3[[#This Row],[TWD97_X
]],0)&amp;ROUND(表格3[[#This Row],[TWD97_Y
]],0)</f>
        <v>3257612688539</v>
      </c>
    </row>
    <row r="1828" spans="1:14" ht="16.2" customHeight="1">
      <c r="A1828" s="50" t="s">
        <v>2090</v>
      </c>
      <c r="B1828" s="50"/>
      <c r="C1828" s="80" t="s">
        <v>209</v>
      </c>
      <c r="D1828" s="80" t="s">
        <v>343</v>
      </c>
      <c r="E1828" s="80" t="s">
        <v>354</v>
      </c>
      <c r="F1828" s="80">
        <v>2</v>
      </c>
      <c r="G1828" s="30" t="s">
        <v>373</v>
      </c>
      <c r="H1828" s="50" t="s">
        <v>2916</v>
      </c>
      <c r="I1828" s="23">
        <v>325045</v>
      </c>
      <c r="J1828" s="23">
        <v>2688713</v>
      </c>
      <c r="K1828" s="50">
        <v>121.739328</v>
      </c>
      <c r="L1828" s="50">
        <v>24.302399999999999</v>
      </c>
      <c r="N1828" t="str">
        <f>ROUND(表格3[[#This Row],[TWD97_X
]],0)&amp;ROUND(表格3[[#This Row],[TWD97_Y
]],0)</f>
        <v>3250452688713</v>
      </c>
    </row>
    <row r="1829" spans="1:14" ht="16.2" customHeight="1">
      <c r="A1829" s="50" t="s">
        <v>2090</v>
      </c>
      <c r="B1829" s="50"/>
      <c r="C1829" s="80" t="s">
        <v>209</v>
      </c>
      <c r="D1829" s="80" t="s">
        <v>343</v>
      </c>
      <c r="E1829" s="80" t="s">
        <v>354</v>
      </c>
      <c r="F1829" s="80">
        <v>3</v>
      </c>
      <c r="G1829" s="30" t="s">
        <v>373</v>
      </c>
      <c r="H1829" s="50" t="s">
        <v>2917</v>
      </c>
      <c r="I1829" s="23">
        <v>324993</v>
      </c>
      <c r="J1829" s="23">
        <v>2688369</v>
      </c>
      <c r="K1829" s="50">
        <v>121.738798</v>
      </c>
      <c r="L1829" s="50">
        <v>24.299296999999999</v>
      </c>
      <c r="N1829" t="str">
        <f>ROUND(表格3[[#This Row],[TWD97_X
]],0)&amp;ROUND(表格3[[#This Row],[TWD97_Y
]],0)</f>
        <v>3249932688369</v>
      </c>
    </row>
    <row r="1830" spans="1:14" ht="16.2" customHeight="1">
      <c r="A1830" s="50" t="s">
        <v>2090</v>
      </c>
      <c r="B1830" s="50"/>
      <c r="C1830" s="80" t="s">
        <v>209</v>
      </c>
      <c r="D1830" s="80" t="s">
        <v>343</v>
      </c>
      <c r="E1830" s="80" t="s">
        <v>354</v>
      </c>
      <c r="F1830" s="80">
        <v>4</v>
      </c>
      <c r="G1830" s="30" t="s">
        <v>373</v>
      </c>
      <c r="H1830" s="50" t="s">
        <v>2918</v>
      </c>
      <c r="I1830" s="23">
        <v>324015</v>
      </c>
      <c r="J1830" s="23">
        <v>2689070</v>
      </c>
      <c r="K1830" s="50">
        <v>121.72920000000001</v>
      </c>
      <c r="L1830" s="50">
        <v>24.305672000000001</v>
      </c>
      <c r="N1830" t="str">
        <f>ROUND(表格3[[#This Row],[TWD97_X
]],0)&amp;ROUND(表格3[[#This Row],[TWD97_Y
]],0)</f>
        <v>3240152689070</v>
      </c>
    </row>
    <row r="1831" spans="1:14" ht="16.2" customHeight="1">
      <c r="A1831" s="50" t="s">
        <v>2090</v>
      </c>
      <c r="B1831" s="50"/>
      <c r="C1831" s="80" t="s">
        <v>209</v>
      </c>
      <c r="D1831" s="80" t="s">
        <v>343</v>
      </c>
      <c r="E1831" s="80" t="s">
        <v>354</v>
      </c>
      <c r="F1831" s="80">
        <v>5</v>
      </c>
      <c r="G1831" s="30" t="s">
        <v>373</v>
      </c>
      <c r="H1831" s="50" t="s">
        <v>2919</v>
      </c>
      <c r="I1831" s="23">
        <v>324449</v>
      </c>
      <c r="J1831" s="23">
        <v>2688979</v>
      </c>
      <c r="K1831" s="50">
        <v>121.73347099999999</v>
      </c>
      <c r="L1831" s="50">
        <v>24.304829999999999</v>
      </c>
      <c r="N1831" t="str">
        <f>ROUND(表格3[[#This Row],[TWD97_X
]],0)&amp;ROUND(表格3[[#This Row],[TWD97_Y
]],0)</f>
        <v>3244492688979</v>
      </c>
    </row>
    <row r="1832" spans="1:14" ht="16.2" customHeight="1">
      <c r="A1832" s="50" t="s">
        <v>2090</v>
      </c>
      <c r="B1832" s="50"/>
      <c r="C1832" s="80" t="s">
        <v>209</v>
      </c>
      <c r="D1832" s="80" t="s">
        <v>343</v>
      </c>
      <c r="E1832" s="80" t="s">
        <v>354</v>
      </c>
      <c r="F1832" s="80">
        <v>6</v>
      </c>
      <c r="G1832" s="30" t="s">
        <v>373</v>
      </c>
      <c r="H1832" s="50" t="s">
        <v>2920</v>
      </c>
      <c r="I1832" s="23">
        <v>323740</v>
      </c>
      <c r="J1832" s="23">
        <v>2688057</v>
      </c>
      <c r="K1832" s="50">
        <v>121.726439</v>
      </c>
      <c r="L1832" s="50">
        <v>24.296538999999999</v>
      </c>
      <c r="N1832" t="str">
        <f>ROUND(表格3[[#This Row],[TWD97_X
]],0)&amp;ROUND(表格3[[#This Row],[TWD97_Y
]],0)</f>
        <v>3237402688057</v>
      </c>
    </row>
    <row r="1833" spans="1:14" ht="16.2" customHeight="1">
      <c r="A1833" s="94" t="s">
        <v>2090</v>
      </c>
      <c r="B1833" s="94"/>
      <c r="C1833" s="94" t="s">
        <v>209</v>
      </c>
      <c r="D1833" s="94" t="s">
        <v>210</v>
      </c>
      <c r="E1833" s="94" t="s">
        <v>212</v>
      </c>
      <c r="F1833" s="94">
        <v>1</v>
      </c>
      <c r="G1833" s="18" t="s">
        <v>2921</v>
      </c>
      <c r="H1833" s="94" t="s">
        <v>2922</v>
      </c>
      <c r="I1833" s="23">
        <v>275927</v>
      </c>
      <c r="J1833" s="23">
        <v>2590699</v>
      </c>
      <c r="K1833" s="94">
        <v>121.253705</v>
      </c>
      <c r="L1833" s="94">
        <v>23.418952000000001</v>
      </c>
      <c r="N1833" t="str">
        <f>ROUND(表格3[[#This Row],[TWD97_X
]],0)&amp;ROUND(表格3[[#This Row],[TWD97_Y
]],0)</f>
        <v>2759272590699</v>
      </c>
    </row>
    <row r="1834" spans="1:14" ht="16.2" customHeight="1">
      <c r="A1834" s="94" t="s">
        <v>2090</v>
      </c>
      <c r="B1834" s="94"/>
      <c r="C1834" s="94" t="s">
        <v>209</v>
      </c>
      <c r="D1834" s="94" t="s">
        <v>210</v>
      </c>
      <c r="E1834" s="94" t="s">
        <v>212</v>
      </c>
      <c r="F1834" s="94">
        <v>2</v>
      </c>
      <c r="G1834" s="18" t="s">
        <v>2921</v>
      </c>
      <c r="H1834" s="94" t="s">
        <v>2923</v>
      </c>
      <c r="I1834" s="23">
        <v>276155</v>
      </c>
      <c r="J1834" s="23">
        <v>2590691</v>
      </c>
      <c r="K1834" s="94">
        <v>121.25593600000001</v>
      </c>
      <c r="L1834" s="94">
        <v>23.418876999999998</v>
      </c>
      <c r="N1834" t="str">
        <f>ROUND(表格3[[#This Row],[TWD97_X
]],0)&amp;ROUND(表格3[[#This Row],[TWD97_Y
]],0)</f>
        <v>2761552590691</v>
      </c>
    </row>
    <row r="1835" spans="1:14" ht="16.2" customHeight="1">
      <c r="A1835" s="94" t="s">
        <v>2090</v>
      </c>
      <c r="B1835" s="94"/>
      <c r="C1835" s="94" t="s">
        <v>209</v>
      </c>
      <c r="D1835" s="94" t="s">
        <v>210</v>
      </c>
      <c r="E1835" s="94" t="s">
        <v>212</v>
      </c>
      <c r="F1835" s="94">
        <v>3</v>
      </c>
      <c r="G1835" s="18" t="s">
        <v>2921</v>
      </c>
      <c r="H1835" s="94" t="s">
        <v>2924</v>
      </c>
      <c r="I1835" s="23">
        <v>276382</v>
      </c>
      <c r="J1835" s="23">
        <v>2590671</v>
      </c>
      <c r="K1835" s="94">
        <v>121.258157</v>
      </c>
      <c r="L1835" s="94">
        <v>23.418692</v>
      </c>
      <c r="N1835" t="str">
        <f>ROUND(表格3[[#This Row],[TWD97_X
]],0)&amp;ROUND(表格3[[#This Row],[TWD97_Y
]],0)</f>
        <v>2763822590671</v>
      </c>
    </row>
    <row r="1836" spans="1:14" ht="16.2" customHeight="1">
      <c r="A1836" s="94" t="s">
        <v>2090</v>
      </c>
      <c r="B1836" s="94"/>
      <c r="C1836" s="94" t="s">
        <v>209</v>
      </c>
      <c r="D1836" s="94" t="s">
        <v>210</v>
      </c>
      <c r="E1836" s="94" t="s">
        <v>212</v>
      </c>
      <c r="F1836" s="94">
        <v>4</v>
      </c>
      <c r="G1836" s="18" t="s">
        <v>2921</v>
      </c>
      <c r="H1836" s="94" t="s">
        <v>2925</v>
      </c>
      <c r="I1836" s="23">
        <v>276595</v>
      </c>
      <c r="J1836" s="23">
        <v>2590644</v>
      </c>
      <c r="K1836" s="94">
        <v>121.26024099999999</v>
      </c>
      <c r="L1836" s="94">
        <v>23.418444999999998</v>
      </c>
      <c r="N1836" t="str">
        <f>ROUND(表格3[[#This Row],[TWD97_X
]],0)&amp;ROUND(表格3[[#This Row],[TWD97_Y
]],0)</f>
        <v>2765952590644</v>
      </c>
    </row>
    <row r="1837" spans="1:14" ht="16.2" customHeight="1">
      <c r="A1837" s="94" t="s">
        <v>2090</v>
      </c>
      <c r="B1837" s="94"/>
      <c r="C1837" s="94" t="s">
        <v>209</v>
      </c>
      <c r="D1837" s="94" t="s">
        <v>210</v>
      </c>
      <c r="E1837" s="94" t="s">
        <v>212</v>
      </c>
      <c r="F1837" s="94">
        <v>5</v>
      </c>
      <c r="G1837" s="18" t="s">
        <v>2921</v>
      </c>
      <c r="H1837" s="94" t="s">
        <v>2926</v>
      </c>
      <c r="I1837" s="23">
        <v>276569</v>
      </c>
      <c r="J1837" s="23">
        <v>2590348</v>
      </c>
      <c r="K1837" s="94">
        <v>121.259981</v>
      </c>
      <c r="L1837" s="94">
        <v>23.415772</v>
      </c>
      <c r="N1837" t="str">
        <f>ROUND(表格3[[#This Row],[TWD97_X
]],0)&amp;ROUND(表格3[[#This Row],[TWD97_Y
]],0)</f>
        <v>2765692590348</v>
      </c>
    </row>
    <row r="1838" spans="1:14" ht="16.2" customHeight="1">
      <c r="A1838" s="94" t="s">
        <v>2090</v>
      </c>
      <c r="B1838" s="94"/>
      <c r="C1838" s="94" t="s">
        <v>209</v>
      </c>
      <c r="D1838" s="94" t="s">
        <v>210</v>
      </c>
      <c r="E1838" s="94" t="s">
        <v>212</v>
      </c>
      <c r="F1838" s="94">
        <v>6</v>
      </c>
      <c r="G1838" s="18" t="s">
        <v>2921</v>
      </c>
      <c r="H1838" s="94" t="s">
        <v>2927</v>
      </c>
      <c r="I1838" s="23">
        <v>276805</v>
      </c>
      <c r="J1838" s="23">
        <v>2590451</v>
      </c>
      <c r="K1838" s="94">
        <v>121.262292</v>
      </c>
      <c r="L1838" s="94">
        <v>23.416699000000001</v>
      </c>
      <c r="N1838" t="str">
        <f>ROUND(表格3[[#This Row],[TWD97_X
]],0)&amp;ROUND(表格3[[#This Row],[TWD97_Y
]],0)</f>
        <v>2768052590451</v>
      </c>
    </row>
    <row r="1839" spans="1:14" ht="16.2" customHeight="1">
      <c r="A1839" s="94" t="s">
        <v>2090</v>
      </c>
      <c r="B1839" s="94"/>
      <c r="C1839" s="94" t="s">
        <v>209</v>
      </c>
      <c r="D1839" s="94" t="s">
        <v>210</v>
      </c>
      <c r="E1839" s="94" t="s">
        <v>212</v>
      </c>
      <c r="F1839" s="94">
        <v>7</v>
      </c>
      <c r="G1839" s="18" t="s">
        <v>2921</v>
      </c>
      <c r="H1839" s="94" t="s">
        <v>2928</v>
      </c>
      <c r="I1839" s="23">
        <v>277041</v>
      </c>
      <c r="J1839" s="23">
        <v>2590464</v>
      </c>
      <c r="K1839" s="94">
        <v>121.264602</v>
      </c>
      <c r="L1839" s="94">
        <v>23.416812</v>
      </c>
      <c r="N1839" t="str">
        <f>ROUND(表格3[[#This Row],[TWD97_X
]],0)&amp;ROUND(表格3[[#This Row],[TWD97_Y
]],0)</f>
        <v>2770412590464</v>
      </c>
    </row>
    <row r="1840" spans="1:14" ht="16.2" customHeight="1">
      <c r="A1840" s="94" t="s">
        <v>2090</v>
      </c>
      <c r="B1840" s="94"/>
      <c r="C1840" s="94" t="s">
        <v>209</v>
      </c>
      <c r="D1840" s="94" t="s">
        <v>210</v>
      </c>
      <c r="E1840" s="94" t="s">
        <v>212</v>
      </c>
      <c r="F1840" s="94">
        <v>8</v>
      </c>
      <c r="G1840" s="18" t="s">
        <v>2921</v>
      </c>
      <c r="H1840" s="94" t="s">
        <v>2929</v>
      </c>
      <c r="I1840" s="23">
        <v>277248</v>
      </c>
      <c r="J1840" s="23">
        <v>2590623</v>
      </c>
      <c r="K1840" s="94">
        <v>121.26663000000001</v>
      </c>
      <c r="L1840" s="94">
        <v>23.418244999999999</v>
      </c>
      <c r="N1840" t="str">
        <f>ROUND(表格3[[#This Row],[TWD97_X
]],0)&amp;ROUND(表格3[[#This Row],[TWD97_Y
]],0)</f>
        <v>2772482590623</v>
      </c>
    </row>
    <row r="1841" spans="1:14" ht="16.2" customHeight="1">
      <c r="A1841" s="94" t="s">
        <v>2090</v>
      </c>
      <c r="B1841" s="94"/>
      <c r="C1841" s="94" t="s">
        <v>209</v>
      </c>
      <c r="D1841" s="94" t="s">
        <v>210</v>
      </c>
      <c r="E1841" s="94" t="s">
        <v>215</v>
      </c>
      <c r="F1841" s="94">
        <v>1</v>
      </c>
      <c r="G1841" s="37" t="s">
        <v>3992</v>
      </c>
      <c r="H1841" s="94" t="s">
        <v>2930</v>
      </c>
      <c r="I1841" s="23">
        <v>271073</v>
      </c>
      <c r="J1841" s="23">
        <v>2571734</v>
      </c>
      <c r="K1841" s="94">
        <v>121.205943</v>
      </c>
      <c r="L1841" s="94">
        <v>23.247762999999999</v>
      </c>
      <c r="N1841" t="str">
        <f>ROUND(表格3[[#This Row],[TWD97_X
]],0)&amp;ROUND(表格3[[#This Row],[TWD97_Y
]],0)</f>
        <v>2710732571734</v>
      </c>
    </row>
    <row r="1842" spans="1:14" ht="16.2" customHeight="1">
      <c r="A1842" s="94" t="s">
        <v>2090</v>
      </c>
      <c r="B1842" s="94"/>
      <c r="C1842" s="94" t="s">
        <v>209</v>
      </c>
      <c r="D1842" s="94" t="s">
        <v>210</v>
      </c>
      <c r="E1842" s="94" t="s">
        <v>215</v>
      </c>
      <c r="F1842" s="94">
        <v>2</v>
      </c>
      <c r="G1842" s="37" t="s">
        <v>3992</v>
      </c>
      <c r="H1842" s="94" t="s">
        <v>2931</v>
      </c>
      <c r="I1842" s="23">
        <v>271263</v>
      </c>
      <c r="J1842" s="23">
        <v>2571898</v>
      </c>
      <c r="K1842" s="94">
        <v>121.207802</v>
      </c>
      <c r="L1842" s="94">
        <v>23.249241000000001</v>
      </c>
      <c r="N1842" t="str">
        <f>ROUND(表格3[[#This Row],[TWD97_X
]],0)&amp;ROUND(表格3[[#This Row],[TWD97_Y
]],0)</f>
        <v>2712632571898</v>
      </c>
    </row>
    <row r="1843" spans="1:14" ht="16.2" customHeight="1">
      <c r="A1843" s="94" t="s">
        <v>2090</v>
      </c>
      <c r="B1843" s="94"/>
      <c r="C1843" s="94" t="s">
        <v>209</v>
      </c>
      <c r="D1843" s="94" t="s">
        <v>210</v>
      </c>
      <c r="E1843" s="94" t="s">
        <v>215</v>
      </c>
      <c r="F1843" s="94">
        <v>3</v>
      </c>
      <c r="G1843" s="37" t="s">
        <v>3992</v>
      </c>
      <c r="H1843" s="94" t="s">
        <v>2932</v>
      </c>
      <c r="I1843" s="23">
        <v>271331</v>
      </c>
      <c r="J1843" s="23">
        <v>2572164</v>
      </c>
      <c r="K1843" s="94">
        <v>121.208471</v>
      </c>
      <c r="L1843" s="94">
        <v>23.251642</v>
      </c>
      <c r="N1843" t="str">
        <f>ROUND(表格3[[#This Row],[TWD97_X
]],0)&amp;ROUND(表格3[[#This Row],[TWD97_Y
]],0)</f>
        <v>2713312572164</v>
      </c>
    </row>
    <row r="1844" spans="1:14" ht="16.2" customHeight="1">
      <c r="A1844" s="94" t="s">
        <v>2090</v>
      </c>
      <c r="B1844" s="94"/>
      <c r="C1844" s="94" t="s">
        <v>209</v>
      </c>
      <c r="D1844" s="94" t="s">
        <v>210</v>
      </c>
      <c r="E1844" s="94" t="s">
        <v>215</v>
      </c>
      <c r="F1844" s="94">
        <v>4</v>
      </c>
      <c r="G1844" s="37" t="s">
        <v>3992</v>
      </c>
      <c r="H1844" s="94" t="s">
        <v>2933</v>
      </c>
      <c r="I1844" s="23">
        <v>271529</v>
      </c>
      <c r="J1844" s="23">
        <v>2572570</v>
      </c>
      <c r="K1844" s="94">
        <v>121.21041099999999</v>
      </c>
      <c r="L1844" s="94">
        <v>23.255306000000001</v>
      </c>
      <c r="N1844" t="str">
        <f>ROUND(表格3[[#This Row],[TWD97_X
]],0)&amp;ROUND(表格3[[#This Row],[TWD97_Y
]],0)</f>
        <v>2715292572570</v>
      </c>
    </row>
    <row r="1845" spans="1:14" ht="16.2" customHeight="1">
      <c r="A1845" s="94" t="s">
        <v>2090</v>
      </c>
      <c r="B1845" s="94"/>
      <c r="C1845" s="94" t="s">
        <v>209</v>
      </c>
      <c r="D1845" s="94" t="s">
        <v>210</v>
      </c>
      <c r="E1845" s="94" t="s">
        <v>215</v>
      </c>
      <c r="F1845" s="94">
        <v>5</v>
      </c>
      <c r="G1845" s="37" t="s">
        <v>3992</v>
      </c>
      <c r="H1845" s="94" t="s">
        <v>2934</v>
      </c>
      <c r="I1845" s="23">
        <v>271679</v>
      </c>
      <c r="J1845" s="23">
        <v>2572843</v>
      </c>
      <c r="K1845" s="94">
        <v>121.21188100000001</v>
      </c>
      <c r="L1845" s="94">
        <v>23.257770000000001</v>
      </c>
      <c r="N1845" t="str">
        <f>ROUND(表格3[[#This Row],[TWD97_X
]],0)&amp;ROUND(表格3[[#This Row],[TWD97_Y
]],0)</f>
        <v>2716792572843</v>
      </c>
    </row>
    <row r="1846" spans="1:14" ht="16.2" customHeight="1">
      <c r="A1846" s="94" t="s">
        <v>2090</v>
      </c>
      <c r="B1846" s="94"/>
      <c r="C1846" s="94" t="s">
        <v>209</v>
      </c>
      <c r="D1846" s="94" t="s">
        <v>210</v>
      </c>
      <c r="E1846" s="94" t="s">
        <v>215</v>
      </c>
      <c r="F1846" s="94">
        <v>6</v>
      </c>
      <c r="G1846" s="37" t="s">
        <v>3992</v>
      </c>
      <c r="H1846" s="94" t="s">
        <v>2935</v>
      </c>
      <c r="I1846" s="23">
        <v>271999</v>
      </c>
      <c r="J1846" s="23">
        <v>2572920</v>
      </c>
      <c r="K1846" s="94">
        <v>121.21501000000001</v>
      </c>
      <c r="L1846" s="94">
        <v>23.258461</v>
      </c>
      <c r="N1846" t="str">
        <f>ROUND(表格3[[#This Row],[TWD97_X
]],0)&amp;ROUND(表格3[[#This Row],[TWD97_Y
]],0)</f>
        <v>2719992572920</v>
      </c>
    </row>
    <row r="1847" spans="1:14" ht="16.2" customHeight="1">
      <c r="A1847" s="94" t="s">
        <v>2090</v>
      </c>
      <c r="B1847" s="94"/>
      <c r="C1847" s="94" t="s">
        <v>209</v>
      </c>
      <c r="D1847" s="94" t="s">
        <v>210</v>
      </c>
      <c r="E1847" s="94" t="s">
        <v>215</v>
      </c>
      <c r="F1847" s="94">
        <v>7</v>
      </c>
      <c r="G1847" s="37" t="s">
        <v>3992</v>
      </c>
      <c r="H1847" s="94" t="s">
        <v>2936</v>
      </c>
      <c r="I1847" s="23">
        <v>272219</v>
      </c>
      <c r="J1847" s="23">
        <v>2572973</v>
      </c>
      <c r="K1847" s="94">
        <v>121.217161</v>
      </c>
      <c r="L1847" s="94">
        <v>23.258935999999999</v>
      </c>
      <c r="N1847" t="str">
        <f>ROUND(表格3[[#This Row],[TWD97_X
]],0)&amp;ROUND(表格3[[#This Row],[TWD97_Y
]],0)</f>
        <v>2722192572973</v>
      </c>
    </row>
    <row r="1848" spans="1:14" ht="16.2" customHeight="1">
      <c r="A1848" s="94" t="s">
        <v>2090</v>
      </c>
      <c r="B1848" s="94"/>
      <c r="C1848" s="94" t="s">
        <v>209</v>
      </c>
      <c r="D1848" s="94" t="s">
        <v>210</v>
      </c>
      <c r="E1848" s="94" t="s">
        <v>219</v>
      </c>
      <c r="F1848" s="94">
        <v>1</v>
      </c>
      <c r="G1848" s="37" t="s">
        <v>218</v>
      </c>
      <c r="H1848" s="94" t="s">
        <v>2937</v>
      </c>
      <c r="I1848" s="23">
        <v>276365</v>
      </c>
      <c r="J1848" s="23">
        <v>2578824</v>
      </c>
      <c r="K1848" s="94">
        <v>121.257784</v>
      </c>
      <c r="L1848" s="94">
        <v>23.311710999999999</v>
      </c>
      <c r="N1848" t="str">
        <f>ROUND(表格3[[#This Row],[TWD97_X
]],0)&amp;ROUND(表格3[[#This Row],[TWD97_Y
]],0)</f>
        <v>2763652578824</v>
      </c>
    </row>
    <row r="1849" spans="1:14" ht="16.2" customHeight="1">
      <c r="A1849" s="94" t="s">
        <v>2090</v>
      </c>
      <c r="B1849" s="94"/>
      <c r="C1849" s="94" t="s">
        <v>209</v>
      </c>
      <c r="D1849" s="94" t="s">
        <v>210</v>
      </c>
      <c r="E1849" s="94" t="s">
        <v>219</v>
      </c>
      <c r="F1849" s="94">
        <v>2</v>
      </c>
      <c r="G1849" s="37" t="s">
        <v>218</v>
      </c>
      <c r="H1849" s="94" t="s">
        <v>2938</v>
      </c>
      <c r="I1849" s="23">
        <v>276188</v>
      </c>
      <c r="J1849" s="23">
        <v>2578721</v>
      </c>
      <c r="K1849" s="94">
        <v>121.256051</v>
      </c>
      <c r="L1849" s="94">
        <v>23.310784000000002</v>
      </c>
      <c r="N1849" t="str">
        <f>ROUND(表格3[[#This Row],[TWD97_X
]],0)&amp;ROUND(表格3[[#This Row],[TWD97_Y
]],0)</f>
        <v>2761882578721</v>
      </c>
    </row>
    <row r="1850" spans="1:14" ht="16.2" customHeight="1">
      <c r="A1850" s="94" t="s">
        <v>2090</v>
      </c>
      <c r="B1850" s="94"/>
      <c r="C1850" s="94" t="s">
        <v>209</v>
      </c>
      <c r="D1850" s="94" t="s">
        <v>210</v>
      </c>
      <c r="E1850" s="94" t="s">
        <v>219</v>
      </c>
      <c r="F1850" s="94">
        <v>3</v>
      </c>
      <c r="G1850" s="37" t="s">
        <v>218</v>
      </c>
      <c r="H1850" s="94" t="s">
        <v>2939</v>
      </c>
      <c r="I1850" s="23">
        <v>276075</v>
      </c>
      <c r="J1850" s="23">
        <v>2578997</v>
      </c>
      <c r="K1850" s="94">
        <v>121.25495100000001</v>
      </c>
      <c r="L1850" s="94">
        <v>23.313278</v>
      </c>
      <c r="N1850" t="str">
        <f>ROUND(表格3[[#This Row],[TWD97_X
]],0)&amp;ROUND(表格3[[#This Row],[TWD97_Y
]],0)</f>
        <v>2760752578997</v>
      </c>
    </row>
    <row r="1851" spans="1:14" ht="16.2" customHeight="1">
      <c r="A1851" s="94" t="s">
        <v>2090</v>
      </c>
      <c r="B1851" s="94"/>
      <c r="C1851" s="94" t="s">
        <v>209</v>
      </c>
      <c r="D1851" s="94" t="s">
        <v>210</v>
      </c>
      <c r="E1851" s="94" t="s">
        <v>219</v>
      </c>
      <c r="F1851" s="94">
        <v>4</v>
      </c>
      <c r="G1851" s="37" t="s">
        <v>218</v>
      </c>
      <c r="H1851" s="94" t="s">
        <v>2940</v>
      </c>
      <c r="I1851" s="23">
        <v>276139</v>
      </c>
      <c r="J1851" s="23">
        <v>2579194</v>
      </c>
      <c r="K1851" s="94">
        <v>121.25558100000001</v>
      </c>
      <c r="L1851" s="94">
        <v>23.315055999999998</v>
      </c>
      <c r="N1851" t="str">
        <f>ROUND(表格3[[#This Row],[TWD97_X
]],0)&amp;ROUND(表格3[[#This Row],[TWD97_Y
]],0)</f>
        <v>2761392579194</v>
      </c>
    </row>
    <row r="1852" spans="1:14" ht="16.2" customHeight="1">
      <c r="A1852" s="94" t="s">
        <v>2090</v>
      </c>
      <c r="B1852" s="94"/>
      <c r="C1852" s="94" t="s">
        <v>209</v>
      </c>
      <c r="D1852" s="94" t="s">
        <v>210</v>
      </c>
      <c r="E1852" s="94" t="s">
        <v>219</v>
      </c>
      <c r="F1852" s="94">
        <v>5</v>
      </c>
      <c r="G1852" s="37" t="s">
        <v>218</v>
      </c>
      <c r="H1852" s="94" t="s">
        <v>2941</v>
      </c>
      <c r="I1852" s="23">
        <v>276331</v>
      </c>
      <c r="J1852" s="23">
        <v>2579327</v>
      </c>
      <c r="K1852" s="94">
        <v>121.25745999999999</v>
      </c>
      <c r="L1852" s="94">
        <v>23.316254000000001</v>
      </c>
      <c r="N1852" t="str">
        <f>ROUND(表格3[[#This Row],[TWD97_X
]],0)&amp;ROUND(表格3[[#This Row],[TWD97_Y
]],0)</f>
        <v>2763312579327</v>
      </c>
    </row>
    <row r="1853" spans="1:14" ht="16.2" customHeight="1">
      <c r="A1853" s="94" t="s">
        <v>2090</v>
      </c>
      <c r="B1853" s="94"/>
      <c r="C1853" s="94" t="s">
        <v>209</v>
      </c>
      <c r="D1853" s="94" t="s">
        <v>210</v>
      </c>
      <c r="E1853" s="94" t="s">
        <v>219</v>
      </c>
      <c r="F1853" s="94">
        <v>6</v>
      </c>
      <c r="G1853" s="37" t="s">
        <v>218</v>
      </c>
      <c r="H1853" s="94" t="s">
        <v>2942</v>
      </c>
      <c r="I1853" s="23">
        <v>276224</v>
      </c>
      <c r="J1853" s="23">
        <v>2579526</v>
      </c>
      <c r="K1853" s="94">
        <v>121.256417</v>
      </c>
      <c r="L1853" s="94">
        <v>23.318052999999999</v>
      </c>
      <c r="N1853" t="str">
        <f>ROUND(表格3[[#This Row],[TWD97_X
]],0)&amp;ROUND(表格3[[#This Row],[TWD97_Y
]],0)</f>
        <v>2762242579526</v>
      </c>
    </row>
    <row r="1854" spans="1:14" ht="16.2" customHeight="1">
      <c r="A1854" s="94" t="s">
        <v>2090</v>
      </c>
      <c r="B1854" s="94"/>
      <c r="C1854" s="94" t="s">
        <v>209</v>
      </c>
      <c r="D1854" s="94" t="s">
        <v>210</v>
      </c>
      <c r="E1854" s="94" t="s">
        <v>219</v>
      </c>
      <c r="F1854" s="94">
        <v>7</v>
      </c>
      <c r="G1854" s="37" t="s">
        <v>218</v>
      </c>
      <c r="H1854" s="94" t="s">
        <v>2943</v>
      </c>
      <c r="I1854" s="23">
        <v>275874</v>
      </c>
      <c r="J1854" s="23">
        <v>2579536</v>
      </c>
      <c r="K1854" s="94">
        <v>121.252995</v>
      </c>
      <c r="L1854" s="94">
        <v>23.318148999999998</v>
      </c>
      <c r="N1854" t="str">
        <f>ROUND(表格3[[#This Row],[TWD97_X
]],0)&amp;ROUND(表格3[[#This Row],[TWD97_Y
]],0)</f>
        <v>2758742579536</v>
      </c>
    </row>
    <row r="1855" spans="1:14" ht="16.2" customHeight="1">
      <c r="A1855" s="94" t="s">
        <v>2090</v>
      </c>
      <c r="B1855" s="94"/>
      <c r="C1855" s="94" t="s">
        <v>209</v>
      </c>
      <c r="D1855" s="94" t="s">
        <v>210</v>
      </c>
      <c r="E1855" s="94" t="s">
        <v>222</v>
      </c>
      <c r="F1855" s="94">
        <v>1</v>
      </c>
      <c r="G1855" s="37" t="s">
        <v>221</v>
      </c>
      <c r="H1855" s="94" t="s">
        <v>3993</v>
      </c>
      <c r="I1855" s="23">
        <v>281270</v>
      </c>
      <c r="J1855" s="23">
        <v>2585187</v>
      </c>
      <c r="K1855" s="94">
        <v>121.305874</v>
      </c>
      <c r="L1855" s="94">
        <v>23.369084999999998</v>
      </c>
      <c r="N1855" t="str">
        <f>ROUND(表格3[[#This Row],[TWD97_X
]],0)&amp;ROUND(表格3[[#This Row],[TWD97_Y
]],0)</f>
        <v>2812702585187</v>
      </c>
    </row>
    <row r="1856" spans="1:14" ht="16.2" customHeight="1">
      <c r="A1856" s="94" t="s">
        <v>2090</v>
      </c>
      <c r="B1856" s="94"/>
      <c r="C1856" s="94" t="s">
        <v>209</v>
      </c>
      <c r="D1856" s="94" t="s">
        <v>210</v>
      </c>
      <c r="E1856" s="94" t="s">
        <v>222</v>
      </c>
      <c r="F1856" s="94">
        <v>2</v>
      </c>
      <c r="G1856" s="37" t="s">
        <v>221</v>
      </c>
      <c r="H1856" s="94" t="s">
        <v>3994</v>
      </c>
      <c r="I1856" s="23">
        <v>281404</v>
      </c>
      <c r="J1856" s="23">
        <v>2585007</v>
      </c>
      <c r="K1856" s="94">
        <v>121.307181</v>
      </c>
      <c r="L1856" s="94">
        <v>23.367457000000002</v>
      </c>
      <c r="N1856" t="str">
        <f>ROUND(表格3[[#This Row],[TWD97_X
]],0)&amp;ROUND(表格3[[#This Row],[TWD97_Y
]],0)</f>
        <v>2814042585007</v>
      </c>
    </row>
    <row r="1857" spans="1:14" ht="16.2" customHeight="1">
      <c r="A1857" s="94" t="s">
        <v>2090</v>
      </c>
      <c r="B1857" s="94"/>
      <c r="C1857" s="94" t="s">
        <v>209</v>
      </c>
      <c r="D1857" s="94" t="s">
        <v>210</v>
      </c>
      <c r="E1857" s="94" t="s">
        <v>222</v>
      </c>
      <c r="F1857" s="94">
        <v>3</v>
      </c>
      <c r="G1857" s="37" t="s">
        <v>221</v>
      </c>
      <c r="H1857" s="94" t="s">
        <v>2944</v>
      </c>
      <c r="I1857" s="23">
        <v>281602</v>
      </c>
      <c r="J1857" s="23">
        <v>2584660</v>
      </c>
      <c r="K1857" s="94">
        <v>121.30911</v>
      </c>
      <c r="L1857" s="94">
        <v>23.364318999999998</v>
      </c>
      <c r="N1857" t="str">
        <f>ROUND(表格3[[#This Row],[TWD97_X
]],0)&amp;ROUND(表格3[[#This Row],[TWD97_Y
]],0)</f>
        <v>2816022584660</v>
      </c>
    </row>
    <row r="1858" spans="1:14" ht="16.2" customHeight="1">
      <c r="A1858" s="94" t="s">
        <v>2090</v>
      </c>
      <c r="B1858" s="94"/>
      <c r="C1858" s="94" t="s">
        <v>209</v>
      </c>
      <c r="D1858" s="94" t="s">
        <v>210</v>
      </c>
      <c r="E1858" s="94" t="s">
        <v>222</v>
      </c>
      <c r="F1858" s="94">
        <v>4</v>
      </c>
      <c r="G1858" s="37" t="s">
        <v>221</v>
      </c>
      <c r="H1858" s="94" t="s">
        <v>2945</v>
      </c>
      <c r="I1858" s="23">
        <v>281607</v>
      </c>
      <c r="J1858" s="23">
        <v>2584879</v>
      </c>
      <c r="K1858" s="94">
        <v>121.309164</v>
      </c>
      <c r="L1858" s="94">
        <v>23.366296999999999</v>
      </c>
      <c r="N1858" t="str">
        <f>ROUND(表格3[[#This Row],[TWD97_X
]],0)&amp;ROUND(表格3[[#This Row],[TWD97_Y
]],0)</f>
        <v>2816072584879</v>
      </c>
    </row>
    <row r="1859" spans="1:14" ht="16.2" customHeight="1">
      <c r="A1859" s="94" t="s">
        <v>2090</v>
      </c>
      <c r="B1859" s="94"/>
      <c r="C1859" s="94" t="s">
        <v>209</v>
      </c>
      <c r="D1859" s="94" t="s">
        <v>210</v>
      </c>
      <c r="E1859" s="94" t="s">
        <v>222</v>
      </c>
      <c r="F1859" s="94">
        <v>5</v>
      </c>
      <c r="G1859" s="37" t="s">
        <v>221</v>
      </c>
      <c r="H1859" s="94" t="s">
        <v>2946</v>
      </c>
      <c r="I1859" s="23">
        <v>281794</v>
      </c>
      <c r="J1859" s="23">
        <v>2584620</v>
      </c>
      <c r="K1859" s="94">
        <v>121.310987</v>
      </c>
      <c r="L1859" s="94">
        <v>23.363954</v>
      </c>
      <c r="N1859" t="str">
        <f>ROUND(表格3[[#This Row],[TWD97_X
]],0)&amp;ROUND(表格3[[#This Row],[TWD97_Y
]],0)</f>
        <v>2817942584620</v>
      </c>
    </row>
    <row r="1860" spans="1:14" ht="16.2" customHeight="1">
      <c r="A1860" s="94" t="s">
        <v>2090</v>
      </c>
      <c r="B1860" s="94"/>
      <c r="C1860" s="94" t="s">
        <v>209</v>
      </c>
      <c r="D1860" s="94" t="s">
        <v>210</v>
      </c>
      <c r="E1860" s="94" t="s">
        <v>222</v>
      </c>
      <c r="F1860" s="94">
        <v>6</v>
      </c>
      <c r="G1860" s="37" t="s">
        <v>221</v>
      </c>
      <c r="H1860" s="94" t="s">
        <v>2947</v>
      </c>
      <c r="I1860" s="23">
        <v>282112</v>
      </c>
      <c r="J1860" s="23">
        <v>2584563</v>
      </c>
      <c r="K1860" s="94">
        <v>121.31409600000001</v>
      </c>
      <c r="L1860" s="94">
        <v>23.363433000000001</v>
      </c>
      <c r="N1860" t="str">
        <f>ROUND(表格3[[#This Row],[TWD97_X
]],0)&amp;ROUND(表格3[[#This Row],[TWD97_Y
]],0)</f>
        <v>2821122584563</v>
      </c>
    </row>
    <row r="1861" spans="1:14" ht="16.2" customHeight="1">
      <c r="A1861" s="94" t="s">
        <v>2090</v>
      </c>
      <c r="B1861" s="94"/>
      <c r="C1861" s="94" t="s">
        <v>209</v>
      </c>
      <c r="D1861" s="94" t="s">
        <v>210</v>
      </c>
      <c r="E1861" s="94" t="s">
        <v>226</v>
      </c>
      <c r="F1861" s="94">
        <v>1</v>
      </c>
      <c r="G1861" s="37" t="s">
        <v>225</v>
      </c>
      <c r="H1861" s="94" t="s">
        <v>2948</v>
      </c>
      <c r="I1861" s="23">
        <v>284381</v>
      </c>
      <c r="J1861" s="23">
        <v>2592518</v>
      </c>
      <c r="K1861" s="94">
        <v>121.336471</v>
      </c>
      <c r="L1861" s="94">
        <v>23.435222</v>
      </c>
      <c r="N1861" t="str">
        <f>ROUND(表格3[[#This Row],[TWD97_X
]],0)&amp;ROUND(表格3[[#This Row],[TWD97_Y
]],0)</f>
        <v>2843812592518</v>
      </c>
    </row>
    <row r="1862" spans="1:14" ht="16.2" customHeight="1">
      <c r="A1862" s="94" t="s">
        <v>2090</v>
      </c>
      <c r="B1862" s="94"/>
      <c r="C1862" s="94" t="s">
        <v>209</v>
      </c>
      <c r="D1862" s="94" t="s">
        <v>210</v>
      </c>
      <c r="E1862" s="94" t="s">
        <v>226</v>
      </c>
      <c r="F1862" s="94">
        <v>2</v>
      </c>
      <c r="G1862" s="37" t="s">
        <v>225</v>
      </c>
      <c r="H1862" s="94" t="s">
        <v>2949</v>
      </c>
      <c r="I1862" s="23">
        <v>284577</v>
      </c>
      <c r="J1862" s="23">
        <v>2592226</v>
      </c>
      <c r="K1862" s="94">
        <v>121.33838299999999</v>
      </c>
      <c r="L1862" s="94">
        <v>23.432580999999999</v>
      </c>
      <c r="N1862" t="str">
        <f>ROUND(表格3[[#This Row],[TWD97_X
]],0)&amp;ROUND(表格3[[#This Row],[TWD97_Y
]],0)</f>
        <v>2845772592226</v>
      </c>
    </row>
    <row r="1863" spans="1:14" ht="16.2" customHeight="1">
      <c r="A1863" s="94" t="s">
        <v>2090</v>
      </c>
      <c r="B1863" s="94"/>
      <c r="C1863" s="94" t="s">
        <v>209</v>
      </c>
      <c r="D1863" s="94" t="s">
        <v>210</v>
      </c>
      <c r="E1863" s="94" t="s">
        <v>226</v>
      </c>
      <c r="F1863" s="94">
        <v>3</v>
      </c>
      <c r="G1863" s="37" t="s">
        <v>225</v>
      </c>
      <c r="H1863" s="94" t="s">
        <v>2950</v>
      </c>
      <c r="I1863" s="23">
        <v>284440</v>
      </c>
      <c r="J1863" s="23">
        <v>2592030</v>
      </c>
      <c r="K1863" s="94">
        <v>121.33703800000001</v>
      </c>
      <c r="L1863" s="94">
        <v>23.430814000000002</v>
      </c>
      <c r="N1863" t="str">
        <f>ROUND(表格3[[#This Row],[TWD97_X
]],0)&amp;ROUND(表格3[[#This Row],[TWD97_Y
]],0)</f>
        <v>2844402592030</v>
      </c>
    </row>
    <row r="1864" spans="1:14" ht="16.2" customHeight="1">
      <c r="A1864" s="94" t="s">
        <v>2090</v>
      </c>
      <c r="B1864" s="94"/>
      <c r="C1864" s="94" t="s">
        <v>209</v>
      </c>
      <c r="D1864" s="94" t="s">
        <v>210</v>
      </c>
      <c r="E1864" s="94" t="s">
        <v>226</v>
      </c>
      <c r="F1864" s="94">
        <v>4</v>
      </c>
      <c r="G1864" s="37" t="s">
        <v>225</v>
      </c>
      <c r="H1864" s="94" t="s">
        <v>2951</v>
      </c>
      <c r="I1864" s="23">
        <v>284470</v>
      </c>
      <c r="J1864" s="23">
        <v>2591788</v>
      </c>
      <c r="K1864" s="94">
        <v>121.337326</v>
      </c>
      <c r="L1864" s="94">
        <v>23.428628</v>
      </c>
      <c r="N1864" t="str">
        <f>ROUND(表格3[[#This Row],[TWD97_X
]],0)&amp;ROUND(表格3[[#This Row],[TWD97_Y
]],0)</f>
        <v>2844702591788</v>
      </c>
    </row>
    <row r="1865" spans="1:14" ht="16.2" customHeight="1">
      <c r="A1865" s="94" t="s">
        <v>2090</v>
      </c>
      <c r="B1865" s="94"/>
      <c r="C1865" s="94" t="s">
        <v>209</v>
      </c>
      <c r="D1865" s="94" t="s">
        <v>210</v>
      </c>
      <c r="E1865" s="94" t="s">
        <v>226</v>
      </c>
      <c r="F1865" s="94">
        <v>5</v>
      </c>
      <c r="G1865" s="37" t="s">
        <v>225</v>
      </c>
      <c r="H1865" s="94" t="s">
        <v>2952</v>
      </c>
      <c r="I1865" s="23">
        <v>284516</v>
      </c>
      <c r="J1865" s="23">
        <v>2591501</v>
      </c>
      <c r="K1865" s="94">
        <v>121.33776899999999</v>
      </c>
      <c r="L1865" s="94">
        <v>23.426034999999999</v>
      </c>
      <c r="N1865" t="str">
        <f>ROUND(表格3[[#This Row],[TWD97_X
]],0)&amp;ROUND(表格3[[#This Row],[TWD97_Y
]],0)</f>
        <v>2845162591501</v>
      </c>
    </row>
    <row r="1866" spans="1:14" ht="16.2" customHeight="1">
      <c r="A1866" s="94" t="s">
        <v>2090</v>
      </c>
      <c r="B1866" s="94"/>
      <c r="C1866" s="94" t="s">
        <v>209</v>
      </c>
      <c r="D1866" s="94" t="s">
        <v>210</v>
      </c>
      <c r="E1866" s="94" t="s">
        <v>226</v>
      </c>
      <c r="F1866" s="94">
        <v>6</v>
      </c>
      <c r="G1866" s="37" t="s">
        <v>225</v>
      </c>
      <c r="H1866" s="94" t="s">
        <v>2953</v>
      </c>
      <c r="I1866" s="23">
        <v>284782</v>
      </c>
      <c r="J1866" s="23">
        <v>2591557</v>
      </c>
      <c r="K1866" s="94">
        <v>121.340373</v>
      </c>
      <c r="L1866" s="94">
        <v>23.426535000000001</v>
      </c>
      <c r="N1866" t="str">
        <f>ROUND(表格3[[#This Row],[TWD97_X
]],0)&amp;ROUND(表格3[[#This Row],[TWD97_Y
]],0)</f>
        <v>2847822591557</v>
      </c>
    </row>
    <row r="1867" spans="1:14" ht="16.2" customHeight="1">
      <c r="A1867" s="94" t="s">
        <v>2090</v>
      </c>
      <c r="B1867" s="94"/>
      <c r="C1867" s="94" t="s">
        <v>209</v>
      </c>
      <c r="D1867" s="94" t="s">
        <v>210</v>
      </c>
      <c r="E1867" s="94" t="s">
        <v>226</v>
      </c>
      <c r="F1867" s="94">
        <v>7</v>
      </c>
      <c r="G1867" s="37" t="s">
        <v>225</v>
      </c>
      <c r="H1867" s="94" t="s">
        <v>2954</v>
      </c>
      <c r="I1867" s="23">
        <v>284841</v>
      </c>
      <c r="J1867" s="23">
        <v>2591195</v>
      </c>
      <c r="K1867" s="94">
        <v>121.340942</v>
      </c>
      <c r="L1867" s="94">
        <v>23.423265000000001</v>
      </c>
      <c r="N1867" t="str">
        <f>ROUND(表格3[[#This Row],[TWD97_X
]],0)&amp;ROUND(表格3[[#This Row],[TWD97_Y
]],0)</f>
        <v>2848412591195</v>
      </c>
    </row>
    <row r="1868" spans="1:14" ht="16.2" customHeight="1">
      <c r="A1868" s="94" t="s">
        <v>2090</v>
      </c>
      <c r="B1868" s="94"/>
      <c r="C1868" s="94" t="s">
        <v>209</v>
      </c>
      <c r="D1868" s="94" t="s">
        <v>210</v>
      </c>
      <c r="E1868" s="94" t="s">
        <v>226</v>
      </c>
      <c r="F1868" s="94">
        <v>8</v>
      </c>
      <c r="G1868" s="37" t="s">
        <v>225</v>
      </c>
      <c r="H1868" s="94" t="s">
        <v>2955</v>
      </c>
      <c r="I1868" s="23">
        <v>285058</v>
      </c>
      <c r="J1868" s="23">
        <v>2591765</v>
      </c>
      <c r="K1868" s="94">
        <v>121.343079</v>
      </c>
      <c r="L1868" s="94">
        <v>23.428408000000001</v>
      </c>
      <c r="N1868" t="str">
        <f>ROUND(表格3[[#This Row],[TWD97_X
]],0)&amp;ROUND(表格3[[#This Row],[TWD97_Y
]],0)</f>
        <v>2850582591765</v>
      </c>
    </row>
    <row r="1869" spans="1:14" ht="16.2" customHeight="1">
      <c r="A1869" s="94" t="s">
        <v>2090</v>
      </c>
      <c r="B1869" s="94"/>
      <c r="C1869" s="94" t="s">
        <v>209</v>
      </c>
      <c r="D1869" s="94" t="s">
        <v>210</v>
      </c>
      <c r="E1869" s="94" t="s">
        <v>229</v>
      </c>
      <c r="F1869" s="94">
        <v>1</v>
      </c>
      <c r="G1869" s="37" t="s">
        <v>228</v>
      </c>
      <c r="H1869" s="94" t="s">
        <v>2956</v>
      </c>
      <c r="I1869" s="23">
        <v>288323</v>
      </c>
      <c r="J1869" s="23">
        <v>2579566</v>
      </c>
      <c r="K1869" s="94">
        <v>121.37472</v>
      </c>
      <c r="L1869" s="94">
        <v>23.318176000000001</v>
      </c>
      <c r="N1869" t="str">
        <f>ROUND(表格3[[#This Row],[TWD97_X
]],0)&amp;ROUND(表格3[[#This Row],[TWD97_Y
]],0)</f>
        <v>2883232579566</v>
      </c>
    </row>
    <row r="1870" spans="1:14" ht="16.2" customHeight="1">
      <c r="A1870" s="94" t="s">
        <v>2090</v>
      </c>
      <c r="B1870" s="94"/>
      <c r="C1870" s="94" t="s">
        <v>209</v>
      </c>
      <c r="D1870" s="94" t="s">
        <v>210</v>
      </c>
      <c r="E1870" s="94" t="s">
        <v>229</v>
      </c>
      <c r="F1870" s="94">
        <v>2</v>
      </c>
      <c r="G1870" s="37" t="s">
        <v>228</v>
      </c>
      <c r="H1870" s="94" t="s">
        <v>2957</v>
      </c>
      <c r="I1870" s="23">
        <v>288134</v>
      </c>
      <c r="J1870" s="23">
        <v>2579656</v>
      </c>
      <c r="K1870" s="94">
        <v>121.37287499999999</v>
      </c>
      <c r="L1870" s="94">
        <v>23.318992999999999</v>
      </c>
      <c r="N1870" t="str">
        <f>ROUND(表格3[[#This Row],[TWD97_X
]],0)&amp;ROUND(表格3[[#This Row],[TWD97_Y
]],0)</f>
        <v>2881342579656</v>
      </c>
    </row>
    <row r="1871" spans="1:14" ht="16.2" customHeight="1">
      <c r="A1871" s="94" t="s">
        <v>2090</v>
      </c>
      <c r="B1871" s="94"/>
      <c r="C1871" s="94" t="s">
        <v>209</v>
      </c>
      <c r="D1871" s="94" t="s">
        <v>210</v>
      </c>
      <c r="E1871" s="94" t="s">
        <v>229</v>
      </c>
      <c r="F1871" s="94">
        <v>3</v>
      </c>
      <c r="G1871" s="37" t="s">
        <v>228</v>
      </c>
      <c r="H1871" s="94" t="s">
        <v>2958</v>
      </c>
      <c r="I1871" s="23">
        <v>287894</v>
      </c>
      <c r="J1871" s="23">
        <v>2579652</v>
      </c>
      <c r="K1871" s="94">
        <v>121.34072399999999</v>
      </c>
      <c r="L1871" s="94">
        <v>2.3483930000000002</v>
      </c>
      <c r="N1871" t="str">
        <f>ROUND(表格3[[#This Row],[TWD97_X
]],0)&amp;ROUND(表格3[[#This Row],[TWD97_Y
]],0)</f>
        <v>2878942579652</v>
      </c>
    </row>
    <row r="1872" spans="1:14" ht="16.2" customHeight="1">
      <c r="A1872" s="94" t="s">
        <v>2090</v>
      </c>
      <c r="B1872" s="94"/>
      <c r="C1872" s="94" t="s">
        <v>209</v>
      </c>
      <c r="D1872" s="94" t="s">
        <v>210</v>
      </c>
      <c r="E1872" s="94" t="s">
        <v>229</v>
      </c>
      <c r="F1872" s="94">
        <v>4</v>
      </c>
      <c r="G1872" s="37" t="s">
        <v>228</v>
      </c>
      <c r="H1872" s="94" t="s">
        <v>2959</v>
      </c>
      <c r="I1872" s="23">
        <v>287537</v>
      </c>
      <c r="J1872" s="23">
        <v>2579746</v>
      </c>
      <c r="K1872" s="94">
        <v>121.36703900000001</v>
      </c>
      <c r="L1872" s="94">
        <v>23.31982</v>
      </c>
      <c r="N1872" t="str">
        <f>ROUND(表格3[[#This Row],[TWD97_X
]],0)&amp;ROUND(表格3[[#This Row],[TWD97_Y
]],0)</f>
        <v>2875372579746</v>
      </c>
    </row>
    <row r="1873" spans="1:14" ht="16.2" customHeight="1">
      <c r="A1873" s="94" t="s">
        <v>2090</v>
      </c>
      <c r="B1873" s="94"/>
      <c r="C1873" s="94" t="s">
        <v>209</v>
      </c>
      <c r="D1873" s="94" t="s">
        <v>210</v>
      </c>
      <c r="E1873" s="94" t="s">
        <v>229</v>
      </c>
      <c r="F1873" s="94">
        <v>5</v>
      </c>
      <c r="G1873" s="37" t="s">
        <v>228</v>
      </c>
      <c r="H1873" s="94" t="s">
        <v>2960</v>
      </c>
      <c r="I1873" s="23">
        <v>287364</v>
      </c>
      <c r="J1873" s="23">
        <v>2579707</v>
      </c>
      <c r="K1873" s="94">
        <v>121.365347</v>
      </c>
      <c r="L1873" s="94">
        <v>23.319471</v>
      </c>
      <c r="N1873" t="str">
        <f>ROUND(表格3[[#This Row],[TWD97_X
]],0)&amp;ROUND(表格3[[#This Row],[TWD97_Y
]],0)</f>
        <v>2873642579707</v>
      </c>
    </row>
    <row r="1874" spans="1:14" ht="16.2" customHeight="1">
      <c r="A1874" s="94" t="s">
        <v>2090</v>
      </c>
      <c r="B1874" s="94"/>
      <c r="C1874" s="94" t="s">
        <v>209</v>
      </c>
      <c r="D1874" s="94" t="s">
        <v>210</v>
      </c>
      <c r="E1874" s="94" t="s">
        <v>229</v>
      </c>
      <c r="F1874" s="94">
        <v>6</v>
      </c>
      <c r="G1874" s="37" t="s">
        <v>228</v>
      </c>
      <c r="H1874" s="94" t="s">
        <v>2961</v>
      </c>
      <c r="I1874" s="23">
        <v>287158</v>
      </c>
      <c r="J1874" s="23">
        <v>2579725</v>
      </c>
      <c r="K1874" s="94">
        <v>121.363333</v>
      </c>
      <c r="L1874" s="94">
        <v>23.319638999999999</v>
      </c>
      <c r="N1874" t="str">
        <f>ROUND(表格3[[#This Row],[TWD97_X
]],0)&amp;ROUND(表格3[[#This Row],[TWD97_Y
]],0)</f>
        <v>2871582579725</v>
      </c>
    </row>
    <row r="1875" spans="1:14" ht="16.2" customHeight="1">
      <c r="A1875" s="94" t="s">
        <v>2090</v>
      </c>
      <c r="B1875" s="94"/>
      <c r="C1875" s="94" t="s">
        <v>209</v>
      </c>
      <c r="D1875" s="94" t="s">
        <v>210</v>
      </c>
      <c r="E1875" s="94" t="s">
        <v>229</v>
      </c>
      <c r="F1875" s="94">
        <v>7</v>
      </c>
      <c r="G1875" s="37" t="s">
        <v>228</v>
      </c>
      <c r="H1875" s="94" t="s">
        <v>2962</v>
      </c>
      <c r="I1875" s="23">
        <v>286934</v>
      </c>
      <c r="J1875" s="23">
        <v>2579738</v>
      </c>
      <c r="K1875" s="94">
        <v>121.361143</v>
      </c>
      <c r="L1875" s="94">
        <v>23.319761</v>
      </c>
      <c r="N1875" t="str">
        <f>ROUND(表格3[[#This Row],[TWD97_X
]],0)&amp;ROUND(表格3[[#This Row],[TWD97_Y
]],0)</f>
        <v>2869342579738</v>
      </c>
    </row>
    <row r="1876" spans="1:14" ht="16.2" customHeight="1">
      <c r="A1876" s="94" t="s">
        <v>2090</v>
      </c>
      <c r="B1876" s="94"/>
      <c r="C1876" s="94" t="s">
        <v>209</v>
      </c>
      <c r="D1876" s="94" t="s">
        <v>210</v>
      </c>
      <c r="E1876" s="94" t="s">
        <v>232</v>
      </c>
      <c r="F1876" s="94">
        <v>1</v>
      </c>
      <c r="G1876" s="37" t="s">
        <v>231</v>
      </c>
      <c r="H1876" s="94" t="s">
        <v>2963</v>
      </c>
      <c r="I1876" s="23">
        <v>284968</v>
      </c>
      <c r="J1876" s="23">
        <v>2571293</v>
      </c>
      <c r="K1876" s="94">
        <v>121.341725</v>
      </c>
      <c r="L1876" s="94">
        <v>23.243544</v>
      </c>
      <c r="N1876" t="str">
        <f>ROUND(表格3[[#This Row],[TWD97_X
]],0)&amp;ROUND(表格3[[#This Row],[TWD97_Y
]],0)</f>
        <v>2849682571293</v>
      </c>
    </row>
    <row r="1877" spans="1:14" ht="16.2" customHeight="1">
      <c r="A1877" s="94" t="s">
        <v>2090</v>
      </c>
      <c r="B1877" s="94"/>
      <c r="C1877" s="94" t="s">
        <v>209</v>
      </c>
      <c r="D1877" s="94" t="s">
        <v>210</v>
      </c>
      <c r="E1877" s="94" t="s">
        <v>232</v>
      </c>
      <c r="F1877" s="94">
        <v>2</v>
      </c>
      <c r="G1877" s="37" t="s">
        <v>231</v>
      </c>
      <c r="H1877" s="94" t="s">
        <v>2964</v>
      </c>
      <c r="I1877" s="23">
        <v>284793</v>
      </c>
      <c r="J1877" s="23">
        <v>2571418</v>
      </c>
      <c r="K1877" s="94">
        <v>121.340018</v>
      </c>
      <c r="L1877" s="94">
        <v>23.244675999999998</v>
      </c>
      <c r="N1877" t="str">
        <f>ROUND(表格3[[#This Row],[TWD97_X
]],0)&amp;ROUND(表格3[[#This Row],[TWD97_Y
]],0)</f>
        <v>2847932571418</v>
      </c>
    </row>
    <row r="1878" spans="1:14" ht="16.2" customHeight="1">
      <c r="A1878" s="94" t="s">
        <v>2090</v>
      </c>
      <c r="B1878" s="94"/>
      <c r="C1878" s="94" t="s">
        <v>209</v>
      </c>
      <c r="D1878" s="94" t="s">
        <v>210</v>
      </c>
      <c r="E1878" s="94" t="s">
        <v>232</v>
      </c>
      <c r="F1878" s="94">
        <v>3</v>
      </c>
      <c r="G1878" s="37" t="s">
        <v>231</v>
      </c>
      <c r="H1878" s="94" t="s">
        <v>2965</v>
      </c>
      <c r="I1878" s="23">
        <v>284682</v>
      </c>
      <c r="J1878" s="23">
        <v>2571575</v>
      </c>
      <c r="K1878" s="94">
        <v>121.338937</v>
      </c>
      <c r="L1878" s="94">
        <v>23.246096000000001</v>
      </c>
      <c r="N1878" t="str">
        <f>ROUND(表格3[[#This Row],[TWD97_X
]],0)&amp;ROUND(表格3[[#This Row],[TWD97_Y
]],0)</f>
        <v>2846822571575</v>
      </c>
    </row>
    <row r="1879" spans="1:14" ht="16.2" customHeight="1">
      <c r="A1879" s="94" t="s">
        <v>2090</v>
      </c>
      <c r="B1879" s="94"/>
      <c r="C1879" s="94" t="s">
        <v>209</v>
      </c>
      <c r="D1879" s="94" t="s">
        <v>210</v>
      </c>
      <c r="E1879" s="94" t="s">
        <v>232</v>
      </c>
      <c r="F1879" s="94">
        <v>4</v>
      </c>
      <c r="G1879" s="37" t="s">
        <v>231</v>
      </c>
      <c r="H1879" s="94" t="s">
        <v>2966</v>
      </c>
      <c r="I1879" s="23">
        <v>284423</v>
      </c>
      <c r="J1879" s="23">
        <v>2571558</v>
      </c>
      <c r="K1879" s="94">
        <v>121.336405</v>
      </c>
      <c r="L1879" s="94">
        <v>23.245947999999999</v>
      </c>
      <c r="N1879" t="str">
        <f>ROUND(表格3[[#This Row],[TWD97_X
]],0)&amp;ROUND(表格3[[#This Row],[TWD97_Y
]],0)</f>
        <v>2844232571558</v>
      </c>
    </row>
    <row r="1880" spans="1:14" ht="16.2" customHeight="1">
      <c r="A1880" s="94" t="s">
        <v>2090</v>
      </c>
      <c r="B1880" s="94"/>
      <c r="C1880" s="94" t="s">
        <v>209</v>
      </c>
      <c r="D1880" s="94" t="s">
        <v>210</v>
      </c>
      <c r="E1880" s="94" t="s">
        <v>232</v>
      </c>
      <c r="F1880" s="94">
        <v>5</v>
      </c>
      <c r="G1880" s="37" t="s">
        <v>231</v>
      </c>
      <c r="H1880" s="94" t="s">
        <v>2967</v>
      </c>
      <c r="I1880" s="23">
        <v>284249</v>
      </c>
      <c r="J1880" s="23">
        <v>2571650</v>
      </c>
      <c r="K1880" s="94">
        <v>121.33470699999999</v>
      </c>
      <c r="L1880" s="94">
        <v>23.246783000000001</v>
      </c>
      <c r="N1880" t="str">
        <f>ROUND(表格3[[#This Row],[TWD97_X
]],0)&amp;ROUND(表格3[[#This Row],[TWD97_Y
]],0)</f>
        <v>2842492571650</v>
      </c>
    </row>
    <row r="1881" spans="1:14" ht="16.2" customHeight="1">
      <c r="A1881" s="94" t="s">
        <v>2090</v>
      </c>
      <c r="B1881" s="94"/>
      <c r="C1881" s="94" t="s">
        <v>209</v>
      </c>
      <c r="D1881" s="94" t="s">
        <v>210</v>
      </c>
      <c r="E1881" s="94" t="s">
        <v>232</v>
      </c>
      <c r="F1881" s="94">
        <v>6</v>
      </c>
      <c r="G1881" s="37" t="s">
        <v>231</v>
      </c>
      <c r="H1881" s="94" t="s">
        <v>2968</v>
      </c>
      <c r="I1881" s="23">
        <v>284092</v>
      </c>
      <c r="J1881" s="23">
        <v>2571785</v>
      </c>
      <c r="K1881" s="94">
        <v>121.33317599999999</v>
      </c>
      <c r="L1881" s="94">
        <v>23.248004999999999</v>
      </c>
      <c r="N1881" t="str">
        <f>ROUND(表格3[[#This Row],[TWD97_X
]],0)&amp;ROUND(表格3[[#This Row],[TWD97_Y
]],0)</f>
        <v>2840922571785</v>
      </c>
    </row>
    <row r="1882" spans="1:14" ht="16.2" customHeight="1">
      <c r="A1882" s="94" t="s">
        <v>2090</v>
      </c>
      <c r="B1882" s="94"/>
      <c r="C1882" s="94" t="s">
        <v>209</v>
      </c>
      <c r="D1882" s="94" t="s">
        <v>210</v>
      </c>
      <c r="E1882" s="94" t="s">
        <v>232</v>
      </c>
      <c r="F1882" s="94">
        <v>7</v>
      </c>
      <c r="G1882" s="37" t="s">
        <v>231</v>
      </c>
      <c r="H1882" s="94" t="s">
        <v>2969</v>
      </c>
      <c r="I1882" s="23">
        <v>283926</v>
      </c>
      <c r="J1882" s="23">
        <v>2571884</v>
      </c>
      <c r="K1882" s="94">
        <v>121.33155499999999</v>
      </c>
      <c r="L1882" s="94">
        <v>23.248902000000001</v>
      </c>
      <c r="N1882" t="str">
        <f>ROUND(表格3[[#This Row],[TWD97_X
]],0)&amp;ROUND(表格3[[#This Row],[TWD97_Y
]],0)</f>
        <v>2839262571884</v>
      </c>
    </row>
    <row r="1883" spans="1:14" ht="16.2" customHeight="1">
      <c r="A1883" s="94" t="s">
        <v>2090</v>
      </c>
      <c r="B1883" s="94"/>
      <c r="C1883" s="94" t="s">
        <v>209</v>
      </c>
      <c r="D1883" s="94" t="s">
        <v>210</v>
      </c>
      <c r="E1883" s="94" t="s">
        <v>232</v>
      </c>
      <c r="F1883" s="94">
        <v>8</v>
      </c>
      <c r="G1883" s="37" t="s">
        <v>231</v>
      </c>
      <c r="H1883" s="94" t="s">
        <v>2970</v>
      </c>
      <c r="I1883" s="23">
        <v>283768</v>
      </c>
      <c r="J1883" s="23">
        <v>2572043</v>
      </c>
      <c r="K1883" s="94">
        <v>121.330015</v>
      </c>
      <c r="L1883" s="94">
        <v>23.250340999999999</v>
      </c>
      <c r="N1883" t="str">
        <f>ROUND(表格3[[#This Row],[TWD97_X
]],0)&amp;ROUND(表格3[[#This Row],[TWD97_Y
]],0)</f>
        <v>2837682572043</v>
      </c>
    </row>
    <row r="1884" spans="1:14" ht="16.2" customHeight="1">
      <c r="A1884" s="94" t="s">
        <v>2090</v>
      </c>
      <c r="B1884" s="94"/>
      <c r="C1884" s="94" t="s">
        <v>209</v>
      </c>
      <c r="D1884" s="94" t="s">
        <v>210</v>
      </c>
      <c r="E1884" s="94" t="s">
        <v>236</v>
      </c>
      <c r="F1884" s="94">
        <v>1</v>
      </c>
      <c r="G1884" s="37" t="s">
        <v>235</v>
      </c>
      <c r="H1884" s="94" t="s">
        <v>2971</v>
      </c>
      <c r="I1884" s="23">
        <v>278904</v>
      </c>
      <c r="J1884" s="23">
        <v>2557004</v>
      </c>
      <c r="K1884" s="94">
        <v>121.282195</v>
      </c>
      <c r="L1884" s="94">
        <v>23.114626000000001</v>
      </c>
      <c r="N1884" t="str">
        <f>ROUND(表格3[[#This Row],[TWD97_X
]],0)&amp;ROUND(表格3[[#This Row],[TWD97_Y
]],0)</f>
        <v>2789042557004</v>
      </c>
    </row>
    <row r="1885" spans="1:14" ht="16.2" customHeight="1">
      <c r="A1885" s="94" t="s">
        <v>2090</v>
      </c>
      <c r="B1885" s="94"/>
      <c r="C1885" s="94" t="s">
        <v>209</v>
      </c>
      <c r="D1885" s="94" t="s">
        <v>210</v>
      </c>
      <c r="E1885" s="94" t="s">
        <v>236</v>
      </c>
      <c r="F1885" s="94">
        <v>2</v>
      </c>
      <c r="G1885" s="37" t="s">
        <v>235</v>
      </c>
      <c r="H1885" s="94" t="s">
        <v>2972</v>
      </c>
      <c r="I1885" s="23">
        <v>279048</v>
      </c>
      <c r="J1885" s="23">
        <v>2557324</v>
      </c>
      <c r="K1885" s="94">
        <v>121.28360600000001</v>
      </c>
      <c r="L1885" s="94">
        <v>23.117512999999999</v>
      </c>
      <c r="N1885" t="str">
        <f>ROUND(表格3[[#This Row],[TWD97_X
]],0)&amp;ROUND(表格3[[#This Row],[TWD97_Y
]],0)</f>
        <v>2790482557324</v>
      </c>
    </row>
    <row r="1886" spans="1:14" ht="16.2" customHeight="1">
      <c r="A1886" s="94" t="s">
        <v>2090</v>
      </c>
      <c r="B1886" s="94"/>
      <c r="C1886" s="94" t="s">
        <v>209</v>
      </c>
      <c r="D1886" s="94" t="s">
        <v>210</v>
      </c>
      <c r="E1886" s="94" t="s">
        <v>236</v>
      </c>
      <c r="F1886" s="94">
        <v>3</v>
      </c>
      <c r="G1886" s="37" t="s">
        <v>235</v>
      </c>
      <c r="H1886" s="94" t="s">
        <v>2973</v>
      </c>
      <c r="I1886" s="23">
        <v>278881</v>
      </c>
      <c r="J1886" s="23">
        <v>2557509</v>
      </c>
      <c r="K1886" s="94">
        <v>121.28197900000001</v>
      </c>
      <c r="L1886" s="94">
        <v>23.119187</v>
      </c>
      <c r="N1886" t="str">
        <f>ROUND(表格3[[#This Row],[TWD97_X
]],0)&amp;ROUND(表格3[[#This Row],[TWD97_Y
]],0)</f>
        <v>2788812557509</v>
      </c>
    </row>
    <row r="1887" spans="1:14" ht="16.2" customHeight="1">
      <c r="A1887" s="94" t="s">
        <v>2090</v>
      </c>
      <c r="B1887" s="94"/>
      <c r="C1887" s="94" t="s">
        <v>209</v>
      </c>
      <c r="D1887" s="94" t="s">
        <v>210</v>
      </c>
      <c r="E1887" s="94" t="s">
        <v>236</v>
      </c>
      <c r="F1887" s="94">
        <v>4</v>
      </c>
      <c r="G1887" s="37" t="s">
        <v>235</v>
      </c>
      <c r="H1887" s="94" t="s">
        <v>2974</v>
      </c>
      <c r="I1887" s="23">
        <v>278670</v>
      </c>
      <c r="J1887" s="23">
        <v>2557488</v>
      </c>
      <c r="K1887" s="94">
        <v>121.27991900000001</v>
      </c>
      <c r="L1887" s="94">
        <v>23.119001000000001</v>
      </c>
      <c r="N1887" t="str">
        <f>ROUND(表格3[[#This Row],[TWD97_X
]],0)&amp;ROUND(表格3[[#This Row],[TWD97_Y
]],0)</f>
        <v>2786702557488</v>
      </c>
    </row>
    <row r="1888" spans="1:14" ht="16.2" customHeight="1">
      <c r="A1888" s="94" t="s">
        <v>2090</v>
      </c>
      <c r="B1888" s="94"/>
      <c r="C1888" s="94" t="s">
        <v>209</v>
      </c>
      <c r="D1888" s="94" t="s">
        <v>210</v>
      </c>
      <c r="E1888" s="94" t="s">
        <v>236</v>
      </c>
      <c r="F1888" s="94">
        <v>5</v>
      </c>
      <c r="G1888" s="37" t="s">
        <v>235</v>
      </c>
      <c r="H1888" s="94" t="s">
        <v>2975</v>
      </c>
      <c r="I1888" s="23">
        <v>278589</v>
      </c>
      <c r="J1888" s="23">
        <v>2557700</v>
      </c>
      <c r="K1888" s="94">
        <v>121.279132</v>
      </c>
      <c r="L1888" s="94">
        <v>23.120916000000001</v>
      </c>
      <c r="N1888" t="str">
        <f>ROUND(表格3[[#This Row],[TWD97_X
]],0)&amp;ROUND(表格3[[#This Row],[TWD97_Y
]],0)</f>
        <v>2785892557700</v>
      </c>
    </row>
    <row r="1889" spans="1:14" ht="16.2" customHeight="1">
      <c r="A1889" s="94" t="s">
        <v>2090</v>
      </c>
      <c r="B1889" s="94"/>
      <c r="C1889" s="94" t="s">
        <v>209</v>
      </c>
      <c r="D1889" s="94" t="s">
        <v>210</v>
      </c>
      <c r="E1889" s="94" t="s">
        <v>236</v>
      </c>
      <c r="F1889" s="94">
        <v>6</v>
      </c>
      <c r="G1889" s="37" t="s">
        <v>235</v>
      </c>
      <c r="H1889" s="94" t="s">
        <v>2976</v>
      </c>
      <c r="I1889" s="23">
        <v>278719</v>
      </c>
      <c r="J1889" s="23">
        <v>2557926</v>
      </c>
      <c r="K1889" s="94">
        <v>121.280406</v>
      </c>
      <c r="L1889" s="94">
        <v>23.122955000000001</v>
      </c>
      <c r="N1889" t="str">
        <f>ROUND(表格3[[#This Row],[TWD97_X
]],0)&amp;ROUND(表格3[[#This Row],[TWD97_Y
]],0)</f>
        <v>2787192557926</v>
      </c>
    </row>
    <row r="1890" spans="1:14" ht="16.2" customHeight="1">
      <c r="A1890" s="94" t="s">
        <v>2090</v>
      </c>
      <c r="B1890" s="94"/>
      <c r="C1890" s="94" t="s">
        <v>209</v>
      </c>
      <c r="D1890" s="94" t="s">
        <v>210</v>
      </c>
      <c r="E1890" s="94" t="s">
        <v>236</v>
      </c>
      <c r="F1890" s="94">
        <v>7</v>
      </c>
      <c r="G1890" s="37" t="s">
        <v>235</v>
      </c>
      <c r="H1890" s="94" t="s">
        <v>2977</v>
      </c>
      <c r="I1890" s="23">
        <v>278795</v>
      </c>
      <c r="J1890" s="23">
        <v>2558149</v>
      </c>
      <c r="K1890" s="94">
        <v>121.28115200000001</v>
      </c>
      <c r="L1890" s="94">
        <v>23.124967999999999</v>
      </c>
      <c r="N1890" t="str">
        <f>ROUND(表格3[[#This Row],[TWD97_X
]],0)&amp;ROUND(表格3[[#This Row],[TWD97_Y
]],0)</f>
        <v>2787952558149</v>
      </c>
    </row>
    <row r="1891" spans="1:14" ht="16.2" customHeight="1">
      <c r="A1891" s="17" t="s">
        <v>2090</v>
      </c>
      <c r="B1891" s="18"/>
      <c r="C1891" s="26" t="s">
        <v>1138</v>
      </c>
      <c r="D1891" s="26" t="s">
        <v>1272</v>
      </c>
      <c r="E1891" s="17" t="s">
        <v>1274</v>
      </c>
      <c r="F1891" s="26">
        <v>1</v>
      </c>
      <c r="G1891" s="21" t="s">
        <v>1273</v>
      </c>
      <c r="H1891" s="17" t="s">
        <v>2978</v>
      </c>
      <c r="I1891" s="23">
        <v>320890</v>
      </c>
      <c r="J1891" s="23">
        <v>2744996</v>
      </c>
      <c r="K1891" s="17">
        <v>121.701217</v>
      </c>
      <c r="L1891" s="27">
        <v>24.81073</v>
      </c>
      <c r="N1891" t="str">
        <f>ROUND(表格3[[#This Row],[TWD97_X
]],0)&amp;ROUND(表格3[[#This Row],[TWD97_Y
]],0)</f>
        <v>3208902744996</v>
      </c>
    </row>
    <row r="1892" spans="1:14" ht="16.2" customHeight="1">
      <c r="A1892" s="17" t="s">
        <v>2090</v>
      </c>
      <c r="B1892" s="18"/>
      <c r="C1892" s="26" t="s">
        <v>1138</v>
      </c>
      <c r="D1892" s="26" t="s">
        <v>1272</v>
      </c>
      <c r="E1892" s="17" t="s">
        <v>1274</v>
      </c>
      <c r="F1892" s="26">
        <v>2</v>
      </c>
      <c r="G1892" s="21" t="s">
        <v>1273</v>
      </c>
      <c r="H1892" s="17" t="s">
        <v>2979</v>
      </c>
      <c r="I1892" s="23">
        <v>320721</v>
      </c>
      <c r="J1892" s="23">
        <v>2744832</v>
      </c>
      <c r="K1892" s="17">
        <v>121.69953700000001</v>
      </c>
      <c r="L1892" s="27">
        <v>24.809256999999999</v>
      </c>
      <c r="N1892" t="str">
        <f>ROUND(表格3[[#This Row],[TWD97_X
]],0)&amp;ROUND(表格3[[#This Row],[TWD97_Y
]],0)</f>
        <v>3207212744832</v>
      </c>
    </row>
    <row r="1893" spans="1:14" ht="16.2" customHeight="1">
      <c r="A1893" s="17" t="s">
        <v>2090</v>
      </c>
      <c r="B1893" s="18"/>
      <c r="C1893" s="26" t="s">
        <v>1138</v>
      </c>
      <c r="D1893" s="26" t="s">
        <v>1272</v>
      </c>
      <c r="E1893" s="17" t="s">
        <v>1274</v>
      </c>
      <c r="F1893" s="26">
        <v>3</v>
      </c>
      <c r="G1893" s="21" t="s">
        <v>1273</v>
      </c>
      <c r="H1893" s="17" t="s">
        <v>2980</v>
      </c>
      <c r="I1893" s="23">
        <v>320502</v>
      </c>
      <c r="J1893" s="23">
        <v>2744914</v>
      </c>
      <c r="K1893" s="17">
        <v>121.69737499999999</v>
      </c>
      <c r="L1893" s="27">
        <v>24.810008</v>
      </c>
      <c r="N1893" t="str">
        <f>ROUND(表格3[[#This Row],[TWD97_X
]],0)&amp;ROUND(表格3[[#This Row],[TWD97_Y
]],0)</f>
        <v>3205022744914</v>
      </c>
    </row>
    <row r="1894" spans="1:14" ht="16.2" customHeight="1">
      <c r="A1894" s="17" t="s">
        <v>2090</v>
      </c>
      <c r="B1894" s="18"/>
      <c r="C1894" s="26" t="s">
        <v>1138</v>
      </c>
      <c r="D1894" s="26" t="s">
        <v>1272</v>
      </c>
      <c r="E1894" s="17" t="s">
        <v>1274</v>
      </c>
      <c r="F1894" s="26">
        <v>4</v>
      </c>
      <c r="G1894" s="21" t="s">
        <v>1273</v>
      </c>
      <c r="H1894" s="17" t="s">
        <v>2981</v>
      </c>
      <c r="I1894" s="23">
        <v>320404</v>
      </c>
      <c r="J1894" s="23">
        <v>2744680</v>
      </c>
      <c r="K1894" s="17">
        <v>121.696394</v>
      </c>
      <c r="L1894" s="27">
        <v>24.8079</v>
      </c>
      <c r="N1894" t="str">
        <f>ROUND(表格3[[#This Row],[TWD97_X
]],0)&amp;ROUND(表格3[[#This Row],[TWD97_Y
]],0)</f>
        <v>3204042744680</v>
      </c>
    </row>
    <row r="1895" spans="1:14" ht="16.2" customHeight="1">
      <c r="A1895" s="17" t="s">
        <v>2090</v>
      </c>
      <c r="B1895" s="18"/>
      <c r="C1895" s="26" t="s">
        <v>1138</v>
      </c>
      <c r="D1895" s="26" t="s">
        <v>1272</v>
      </c>
      <c r="E1895" s="17" t="s">
        <v>1274</v>
      </c>
      <c r="F1895" s="26">
        <v>5</v>
      </c>
      <c r="G1895" s="21" t="s">
        <v>1273</v>
      </c>
      <c r="H1895" s="17" t="s">
        <v>2982</v>
      </c>
      <c r="I1895" s="23">
        <v>320209</v>
      </c>
      <c r="J1895" s="23">
        <v>2744803</v>
      </c>
      <c r="K1895" s="17">
        <v>121.69447099999999</v>
      </c>
      <c r="L1895" s="27">
        <v>24.809018999999999</v>
      </c>
      <c r="N1895" t="str">
        <f>ROUND(表格3[[#This Row],[TWD97_X
]],0)&amp;ROUND(表格3[[#This Row],[TWD97_Y
]],0)</f>
        <v>3202092744803</v>
      </c>
    </row>
    <row r="1896" spans="1:14" ht="16.2" customHeight="1">
      <c r="A1896" s="17" t="s">
        <v>2090</v>
      </c>
      <c r="B1896" s="18"/>
      <c r="C1896" s="26" t="s">
        <v>1138</v>
      </c>
      <c r="D1896" s="26" t="s">
        <v>1272</v>
      </c>
      <c r="E1896" s="17" t="s">
        <v>1274</v>
      </c>
      <c r="F1896" s="26">
        <v>6</v>
      </c>
      <c r="G1896" s="21" t="s">
        <v>1273</v>
      </c>
      <c r="H1896" s="17" t="s">
        <v>2983</v>
      </c>
      <c r="I1896" s="23">
        <v>319965</v>
      </c>
      <c r="J1896" s="23">
        <v>2744906</v>
      </c>
      <c r="K1896" s="17">
        <v>121.692063</v>
      </c>
      <c r="L1896" s="27">
        <v>24.80996</v>
      </c>
      <c r="N1896" t="str">
        <f>ROUND(表格3[[#This Row],[TWD97_X
]],0)&amp;ROUND(表格3[[#This Row],[TWD97_Y
]],0)</f>
        <v>3199652744906</v>
      </c>
    </row>
    <row r="1897" spans="1:14" ht="16.2" customHeight="1">
      <c r="A1897" s="17" t="s">
        <v>2090</v>
      </c>
      <c r="B1897" s="18"/>
      <c r="C1897" s="26" t="s">
        <v>1138</v>
      </c>
      <c r="D1897" s="26" t="s">
        <v>1272</v>
      </c>
      <c r="E1897" s="17" t="s">
        <v>1278</v>
      </c>
      <c r="F1897" s="26">
        <v>1</v>
      </c>
      <c r="G1897" s="21" t="s">
        <v>1277</v>
      </c>
      <c r="H1897" s="17" t="s">
        <v>2984</v>
      </c>
      <c r="I1897" s="23">
        <v>317075</v>
      </c>
      <c r="J1897" s="23">
        <v>2738603</v>
      </c>
      <c r="K1897" s="17">
        <v>121.663175</v>
      </c>
      <c r="L1897" s="27">
        <v>24.753185999999999</v>
      </c>
      <c r="N1897" t="str">
        <f>ROUND(表格3[[#This Row],[TWD97_X
]],0)&amp;ROUND(表格3[[#This Row],[TWD97_Y
]],0)</f>
        <v>3170752738603</v>
      </c>
    </row>
    <row r="1898" spans="1:14" ht="16.2" customHeight="1">
      <c r="A1898" s="17" t="s">
        <v>2090</v>
      </c>
      <c r="B1898" s="18"/>
      <c r="C1898" s="26" t="s">
        <v>1138</v>
      </c>
      <c r="D1898" s="26" t="s">
        <v>1272</v>
      </c>
      <c r="E1898" s="17" t="s">
        <v>1278</v>
      </c>
      <c r="F1898" s="26">
        <v>2</v>
      </c>
      <c r="G1898" s="21" t="s">
        <v>1277</v>
      </c>
      <c r="H1898" s="17" t="s">
        <v>2985</v>
      </c>
      <c r="I1898" s="23">
        <v>316847</v>
      </c>
      <c r="J1898" s="23">
        <v>2738686</v>
      </c>
      <c r="K1898" s="17">
        <v>121.66092500000001</v>
      </c>
      <c r="L1898" s="27">
        <v>24.753945000000002</v>
      </c>
      <c r="N1898" t="str">
        <f>ROUND(表格3[[#This Row],[TWD97_X
]],0)&amp;ROUND(表格3[[#This Row],[TWD97_Y
]],0)</f>
        <v>3168472738686</v>
      </c>
    </row>
    <row r="1899" spans="1:14" ht="16.2" customHeight="1">
      <c r="A1899" s="17" t="s">
        <v>2090</v>
      </c>
      <c r="B1899" s="18"/>
      <c r="C1899" s="26" t="s">
        <v>1138</v>
      </c>
      <c r="D1899" s="26" t="s">
        <v>1272</v>
      </c>
      <c r="E1899" s="17" t="s">
        <v>1278</v>
      </c>
      <c r="F1899" s="26">
        <v>3</v>
      </c>
      <c r="G1899" s="21" t="s">
        <v>1277</v>
      </c>
      <c r="H1899" s="17" t="s">
        <v>2986</v>
      </c>
      <c r="I1899" s="23">
        <v>316938</v>
      </c>
      <c r="J1899" s="23">
        <v>2738888</v>
      </c>
      <c r="K1899" s="17">
        <v>121.661835</v>
      </c>
      <c r="L1899" s="27">
        <v>24.755765</v>
      </c>
      <c r="N1899" t="str">
        <f>ROUND(表格3[[#This Row],[TWD97_X
]],0)&amp;ROUND(表格3[[#This Row],[TWD97_Y
]],0)</f>
        <v>3169382738888</v>
      </c>
    </row>
    <row r="1900" spans="1:14" ht="16.2" customHeight="1">
      <c r="A1900" s="17" t="s">
        <v>2090</v>
      </c>
      <c r="B1900" s="18"/>
      <c r="C1900" s="26" t="s">
        <v>1138</v>
      </c>
      <c r="D1900" s="26" t="s">
        <v>1272</v>
      </c>
      <c r="E1900" s="17" t="s">
        <v>1278</v>
      </c>
      <c r="F1900" s="26">
        <v>4</v>
      </c>
      <c r="G1900" s="21" t="s">
        <v>1277</v>
      </c>
      <c r="H1900" s="17" t="s">
        <v>2987</v>
      </c>
      <c r="I1900" s="23">
        <v>316942</v>
      </c>
      <c r="J1900" s="23">
        <v>2739124</v>
      </c>
      <c r="K1900" s="17">
        <v>121.661885</v>
      </c>
      <c r="L1900" s="27">
        <v>24.757895999999999</v>
      </c>
      <c r="N1900" t="str">
        <f>ROUND(表格3[[#This Row],[TWD97_X
]],0)&amp;ROUND(表格3[[#This Row],[TWD97_Y
]],0)</f>
        <v>3169422739124</v>
      </c>
    </row>
    <row r="1901" spans="1:14" ht="16.2" customHeight="1">
      <c r="A1901" s="17" t="s">
        <v>2090</v>
      </c>
      <c r="B1901" s="18"/>
      <c r="C1901" s="26" t="s">
        <v>1138</v>
      </c>
      <c r="D1901" s="26" t="s">
        <v>1272</v>
      </c>
      <c r="E1901" s="17" t="s">
        <v>1278</v>
      </c>
      <c r="F1901" s="26">
        <v>5</v>
      </c>
      <c r="G1901" s="21" t="s">
        <v>1277</v>
      </c>
      <c r="H1901" s="17" t="s">
        <v>2988</v>
      </c>
      <c r="I1901" s="23">
        <v>316612</v>
      </c>
      <c r="J1901" s="23">
        <v>2738618</v>
      </c>
      <c r="K1901" s="17">
        <v>121.658599</v>
      </c>
      <c r="L1901" s="27">
        <v>24.753342</v>
      </c>
      <c r="N1901" t="str">
        <f>ROUND(表格3[[#This Row],[TWD97_X
]],0)&amp;ROUND(表格3[[#This Row],[TWD97_Y
]],0)</f>
        <v>3166122738618</v>
      </c>
    </row>
    <row r="1902" spans="1:14" ht="16.2" customHeight="1">
      <c r="A1902" s="17" t="s">
        <v>2090</v>
      </c>
      <c r="B1902" s="18"/>
      <c r="C1902" s="26" t="s">
        <v>1138</v>
      </c>
      <c r="D1902" s="26" t="s">
        <v>1272</v>
      </c>
      <c r="E1902" s="17" t="s">
        <v>1278</v>
      </c>
      <c r="F1902" s="26">
        <v>6</v>
      </c>
      <c r="G1902" s="21" t="s">
        <v>1277</v>
      </c>
      <c r="H1902" s="17" t="s">
        <v>2989</v>
      </c>
      <c r="I1902" s="23">
        <v>316378</v>
      </c>
      <c r="J1902" s="23">
        <v>2738782</v>
      </c>
      <c r="K1902" s="17">
        <v>121.65629300000001</v>
      </c>
      <c r="L1902" s="27">
        <v>24.754832</v>
      </c>
      <c r="N1902" t="str">
        <f>ROUND(表格3[[#This Row],[TWD97_X
]],0)&amp;ROUND(表格3[[#This Row],[TWD97_Y
]],0)</f>
        <v>3163782738782</v>
      </c>
    </row>
    <row r="1903" spans="1:14" ht="16.2" customHeight="1">
      <c r="A1903" s="17" t="s">
        <v>2090</v>
      </c>
      <c r="B1903" s="18"/>
      <c r="C1903" s="26" t="s">
        <v>1138</v>
      </c>
      <c r="D1903" s="26" t="s">
        <v>1272</v>
      </c>
      <c r="E1903" s="17" t="s">
        <v>1284</v>
      </c>
      <c r="F1903" s="26">
        <v>1</v>
      </c>
      <c r="G1903" s="21" t="s">
        <v>1283</v>
      </c>
      <c r="H1903" s="17" t="s">
        <v>2990</v>
      </c>
      <c r="I1903" s="23">
        <v>313030</v>
      </c>
      <c r="J1903" s="23">
        <v>2738773</v>
      </c>
      <c r="K1903" s="17">
        <v>121.623192</v>
      </c>
      <c r="L1903" s="27">
        <v>24.754892999999999</v>
      </c>
      <c r="N1903" t="str">
        <f>ROUND(表格3[[#This Row],[TWD97_X
]],0)&amp;ROUND(表格3[[#This Row],[TWD97_Y
]],0)</f>
        <v>3130302738773</v>
      </c>
    </row>
    <row r="1904" spans="1:14" ht="16.2" customHeight="1">
      <c r="A1904" s="17" t="s">
        <v>2090</v>
      </c>
      <c r="B1904" s="18"/>
      <c r="C1904" s="26" t="s">
        <v>1138</v>
      </c>
      <c r="D1904" s="26" t="s">
        <v>1272</v>
      </c>
      <c r="E1904" s="17" t="s">
        <v>1284</v>
      </c>
      <c r="F1904" s="26">
        <v>2</v>
      </c>
      <c r="G1904" s="21" t="s">
        <v>1283</v>
      </c>
      <c r="H1904" s="17" t="s">
        <v>2991</v>
      </c>
      <c r="I1904" s="23">
        <v>312975</v>
      </c>
      <c r="J1904" s="23">
        <v>2739141</v>
      </c>
      <c r="K1904" s="17">
        <v>121.622664</v>
      </c>
      <c r="L1904" s="27">
        <v>24.758216999999998</v>
      </c>
      <c r="N1904" t="str">
        <f>ROUND(表格3[[#This Row],[TWD97_X
]],0)&amp;ROUND(表格3[[#This Row],[TWD97_Y
]],0)</f>
        <v>3129752739141</v>
      </c>
    </row>
    <row r="1905" spans="1:14" ht="16.2" customHeight="1">
      <c r="A1905" s="17" t="s">
        <v>2090</v>
      </c>
      <c r="B1905" s="18"/>
      <c r="C1905" s="26" t="s">
        <v>1138</v>
      </c>
      <c r="D1905" s="26" t="s">
        <v>1272</v>
      </c>
      <c r="E1905" s="17" t="s">
        <v>1284</v>
      </c>
      <c r="F1905" s="26">
        <v>3</v>
      </c>
      <c r="G1905" s="21" t="s">
        <v>1283</v>
      </c>
      <c r="H1905" s="17" t="s">
        <v>2992</v>
      </c>
      <c r="I1905" s="23">
        <v>312814</v>
      </c>
      <c r="J1905" s="23">
        <v>2738914</v>
      </c>
      <c r="K1905" s="17">
        <v>121.62106199999999</v>
      </c>
      <c r="L1905" s="27">
        <v>24.756174000000001</v>
      </c>
      <c r="N1905" t="str">
        <f>ROUND(表格3[[#This Row],[TWD97_X
]],0)&amp;ROUND(表格3[[#This Row],[TWD97_Y
]],0)</f>
        <v>3128142738914</v>
      </c>
    </row>
    <row r="1906" spans="1:14" ht="16.2" customHeight="1">
      <c r="A1906" s="17" t="s">
        <v>2090</v>
      </c>
      <c r="B1906" s="18"/>
      <c r="C1906" s="26" t="s">
        <v>1138</v>
      </c>
      <c r="D1906" s="26" t="s">
        <v>1272</v>
      </c>
      <c r="E1906" s="17" t="s">
        <v>1284</v>
      </c>
      <c r="F1906" s="26">
        <v>4</v>
      </c>
      <c r="G1906" s="21" t="s">
        <v>1283</v>
      </c>
      <c r="H1906" s="17" t="s">
        <v>2993</v>
      </c>
      <c r="I1906" s="23">
        <v>312605</v>
      </c>
      <c r="J1906" s="23">
        <v>2739001</v>
      </c>
      <c r="K1906" s="17">
        <v>121.619</v>
      </c>
      <c r="L1906" s="27">
        <v>24.756968000000001</v>
      </c>
      <c r="N1906" t="str">
        <f>ROUND(表格3[[#This Row],[TWD97_X
]],0)&amp;ROUND(表格3[[#This Row],[TWD97_Y
]],0)</f>
        <v>3126052739001</v>
      </c>
    </row>
    <row r="1907" spans="1:14" ht="16.2" customHeight="1">
      <c r="A1907" s="17" t="s">
        <v>2090</v>
      </c>
      <c r="B1907" s="18"/>
      <c r="C1907" s="26" t="s">
        <v>1138</v>
      </c>
      <c r="D1907" s="26" t="s">
        <v>1272</v>
      </c>
      <c r="E1907" s="17" t="s">
        <v>1284</v>
      </c>
      <c r="F1907" s="26">
        <v>5</v>
      </c>
      <c r="G1907" s="21" t="s">
        <v>1283</v>
      </c>
      <c r="H1907" s="17" t="s">
        <v>2994</v>
      </c>
      <c r="I1907" s="23">
        <v>312374</v>
      </c>
      <c r="J1907" s="23">
        <v>2739067</v>
      </c>
      <c r="K1907" s="17">
        <v>121.616719</v>
      </c>
      <c r="L1907" s="27">
        <v>24.757574000000002</v>
      </c>
      <c r="N1907" t="str">
        <f>ROUND(表格3[[#This Row],[TWD97_X
]],0)&amp;ROUND(表格3[[#This Row],[TWD97_Y
]],0)</f>
        <v>3123742739067</v>
      </c>
    </row>
    <row r="1908" spans="1:14" ht="16.2" customHeight="1">
      <c r="A1908" s="17" t="s">
        <v>2090</v>
      </c>
      <c r="B1908" s="18"/>
      <c r="C1908" s="26" t="s">
        <v>1138</v>
      </c>
      <c r="D1908" s="26" t="s">
        <v>1272</v>
      </c>
      <c r="E1908" s="17" t="s">
        <v>1284</v>
      </c>
      <c r="F1908" s="26">
        <v>6</v>
      </c>
      <c r="G1908" s="21" t="s">
        <v>1283</v>
      </c>
      <c r="H1908" s="17" t="s">
        <v>2995</v>
      </c>
      <c r="I1908" s="23">
        <v>312075</v>
      </c>
      <c r="J1908" s="23">
        <v>2739120</v>
      </c>
      <c r="K1908" s="17">
        <v>121.613765</v>
      </c>
      <c r="L1908" s="27">
        <v>24.758064000000001</v>
      </c>
      <c r="N1908" t="str">
        <f>ROUND(表格3[[#This Row],[TWD97_X
]],0)&amp;ROUND(表格3[[#This Row],[TWD97_Y
]],0)</f>
        <v>3120752739120</v>
      </c>
    </row>
    <row r="1909" spans="1:14" ht="16.2" customHeight="1">
      <c r="A1909" s="17" t="s">
        <v>2090</v>
      </c>
      <c r="B1909" s="18"/>
      <c r="C1909" s="26" t="s">
        <v>1138</v>
      </c>
      <c r="D1909" s="26" t="s">
        <v>1272</v>
      </c>
      <c r="E1909" s="17" t="s">
        <v>1290</v>
      </c>
      <c r="F1909" s="26">
        <v>1</v>
      </c>
      <c r="G1909" s="21" t="s">
        <v>1289</v>
      </c>
      <c r="H1909" s="17" t="s">
        <v>2996</v>
      </c>
      <c r="I1909" s="23">
        <v>314761</v>
      </c>
      <c r="J1909" s="23">
        <v>2734510</v>
      </c>
      <c r="K1909" s="17">
        <v>121.640109</v>
      </c>
      <c r="L1909" s="27">
        <v>24.716332999999999</v>
      </c>
      <c r="N1909" t="str">
        <f>ROUND(表格3[[#This Row],[TWD97_X
]],0)&amp;ROUND(表格3[[#This Row],[TWD97_Y
]],0)</f>
        <v>3147612734510</v>
      </c>
    </row>
    <row r="1910" spans="1:14" ht="16.2" customHeight="1">
      <c r="A1910" s="17" t="s">
        <v>2090</v>
      </c>
      <c r="B1910" s="18"/>
      <c r="C1910" s="26" t="s">
        <v>1138</v>
      </c>
      <c r="D1910" s="26" t="s">
        <v>1272</v>
      </c>
      <c r="E1910" s="17" t="s">
        <v>1290</v>
      </c>
      <c r="F1910" s="26">
        <v>2</v>
      </c>
      <c r="G1910" s="21" t="s">
        <v>1289</v>
      </c>
      <c r="H1910" s="17" t="s">
        <v>2997</v>
      </c>
      <c r="I1910" s="23">
        <v>314846</v>
      </c>
      <c r="J1910" s="23">
        <v>2734717</v>
      </c>
      <c r="K1910" s="17">
        <v>121.640958</v>
      </c>
      <c r="L1910" s="27">
        <v>24.718198999999998</v>
      </c>
      <c r="N1910" t="str">
        <f>ROUND(表格3[[#This Row],[TWD97_X
]],0)&amp;ROUND(表格3[[#This Row],[TWD97_Y
]],0)</f>
        <v>3148462734717</v>
      </c>
    </row>
    <row r="1911" spans="1:14" ht="16.2" customHeight="1">
      <c r="A1911" s="17" t="s">
        <v>2090</v>
      </c>
      <c r="B1911" s="18"/>
      <c r="C1911" s="26" t="s">
        <v>1138</v>
      </c>
      <c r="D1911" s="26" t="s">
        <v>1272</v>
      </c>
      <c r="E1911" s="17" t="s">
        <v>1290</v>
      </c>
      <c r="F1911" s="26">
        <v>3</v>
      </c>
      <c r="G1911" s="21" t="s">
        <v>1289</v>
      </c>
      <c r="H1911" s="17" t="s">
        <v>2998</v>
      </c>
      <c r="I1911" s="23">
        <v>314799</v>
      </c>
      <c r="J1911" s="23">
        <v>2734959</v>
      </c>
      <c r="K1911" s="17">
        <v>121.640505</v>
      </c>
      <c r="L1911" s="27">
        <v>24.720385</v>
      </c>
      <c r="N1911" t="str">
        <f>ROUND(表格3[[#This Row],[TWD97_X
]],0)&amp;ROUND(表格3[[#This Row],[TWD97_Y
]],0)</f>
        <v>3147992734959</v>
      </c>
    </row>
    <row r="1912" spans="1:14" ht="16.2" customHeight="1">
      <c r="A1912" s="17" t="s">
        <v>2090</v>
      </c>
      <c r="B1912" s="18"/>
      <c r="C1912" s="26" t="s">
        <v>1138</v>
      </c>
      <c r="D1912" s="26" t="s">
        <v>1272</v>
      </c>
      <c r="E1912" s="17" t="s">
        <v>1290</v>
      </c>
      <c r="F1912" s="26">
        <v>4</v>
      </c>
      <c r="G1912" s="21" t="s">
        <v>1289</v>
      </c>
      <c r="H1912" s="17" t="s">
        <v>2999</v>
      </c>
      <c r="I1912" s="23">
        <v>314686</v>
      </c>
      <c r="J1912" s="23">
        <v>2735169</v>
      </c>
      <c r="K1912" s="17">
        <v>121.639398</v>
      </c>
      <c r="L1912" s="27">
        <v>24.722286</v>
      </c>
      <c r="N1912" t="str">
        <f>ROUND(表格3[[#This Row],[TWD97_X
]],0)&amp;ROUND(表格3[[#This Row],[TWD97_Y
]],0)</f>
        <v>3146862735169</v>
      </c>
    </row>
    <row r="1913" spans="1:14" ht="16.2" customHeight="1">
      <c r="A1913" s="17" t="s">
        <v>2090</v>
      </c>
      <c r="B1913" s="18"/>
      <c r="C1913" s="26" t="s">
        <v>1138</v>
      </c>
      <c r="D1913" s="26" t="s">
        <v>1272</v>
      </c>
      <c r="E1913" s="17" t="s">
        <v>1290</v>
      </c>
      <c r="F1913" s="26">
        <v>5</v>
      </c>
      <c r="G1913" s="21" t="s">
        <v>1289</v>
      </c>
      <c r="H1913" s="17" t="s">
        <v>3000</v>
      </c>
      <c r="I1913" s="23">
        <v>314454</v>
      </c>
      <c r="J1913" s="23">
        <v>2735240</v>
      </c>
      <c r="K1913" s="17">
        <v>121.637108</v>
      </c>
      <c r="L1913" s="27">
        <v>24.722937000000002</v>
      </c>
      <c r="N1913" t="str">
        <f>ROUND(表格3[[#This Row],[TWD97_X
]],0)&amp;ROUND(表格3[[#This Row],[TWD97_Y
]],0)</f>
        <v>3144542735240</v>
      </c>
    </row>
    <row r="1914" spans="1:14" ht="16.2" customHeight="1">
      <c r="A1914" s="17" t="s">
        <v>2090</v>
      </c>
      <c r="B1914" s="18"/>
      <c r="C1914" s="26" t="s">
        <v>1138</v>
      </c>
      <c r="D1914" s="26" t="s">
        <v>1272</v>
      </c>
      <c r="E1914" s="17" t="s">
        <v>1290</v>
      </c>
      <c r="F1914" s="26">
        <v>6</v>
      </c>
      <c r="G1914" s="21" t="s">
        <v>1289</v>
      </c>
      <c r="H1914" s="17" t="s">
        <v>3001</v>
      </c>
      <c r="I1914" s="23">
        <v>314256</v>
      </c>
      <c r="J1914" s="23">
        <v>2735145</v>
      </c>
      <c r="K1914" s="17">
        <v>121.63514600000001</v>
      </c>
      <c r="L1914" s="27">
        <v>24.722087999999999</v>
      </c>
      <c r="N1914" t="str">
        <f>ROUND(表格3[[#This Row],[TWD97_X
]],0)&amp;ROUND(表格3[[#This Row],[TWD97_Y
]],0)</f>
        <v>3142562735145</v>
      </c>
    </row>
    <row r="1915" spans="1:14" ht="16.2" customHeight="1">
      <c r="A1915" s="17" t="s">
        <v>2090</v>
      </c>
      <c r="B1915" s="18"/>
      <c r="C1915" s="26" t="s">
        <v>1138</v>
      </c>
      <c r="D1915" s="26" t="s">
        <v>1272</v>
      </c>
      <c r="E1915" s="17" t="s">
        <v>1293</v>
      </c>
      <c r="F1915" s="26">
        <v>1</v>
      </c>
      <c r="G1915" s="21" t="s">
        <v>1292</v>
      </c>
      <c r="H1915" s="17" t="s">
        <v>3002</v>
      </c>
      <c r="I1915" s="23">
        <v>328840</v>
      </c>
      <c r="J1915" s="23">
        <v>2752098</v>
      </c>
      <c r="K1915" s="17">
        <v>121.78025100000001</v>
      </c>
      <c r="L1915" s="27">
        <v>24.874455999999999</v>
      </c>
      <c r="N1915" t="str">
        <f>ROUND(表格3[[#This Row],[TWD97_X
]],0)&amp;ROUND(表格3[[#This Row],[TWD97_Y
]],0)</f>
        <v>3288402752098</v>
      </c>
    </row>
    <row r="1916" spans="1:14" ht="16.2" customHeight="1">
      <c r="A1916" s="17" t="s">
        <v>2090</v>
      </c>
      <c r="B1916" s="18"/>
      <c r="C1916" s="26" t="s">
        <v>1138</v>
      </c>
      <c r="D1916" s="26" t="s">
        <v>1272</v>
      </c>
      <c r="E1916" s="17" t="s">
        <v>1293</v>
      </c>
      <c r="F1916" s="26">
        <v>2</v>
      </c>
      <c r="G1916" s="21" t="s">
        <v>1292</v>
      </c>
      <c r="H1916" s="17" t="s">
        <v>3003</v>
      </c>
      <c r="I1916" s="23">
        <v>329062</v>
      </c>
      <c r="J1916" s="23">
        <v>2752217</v>
      </c>
      <c r="K1916" s="17">
        <v>121.782455</v>
      </c>
      <c r="L1916" s="27">
        <v>24.875519000000001</v>
      </c>
      <c r="N1916" t="str">
        <f>ROUND(表格3[[#This Row],[TWD97_X
]],0)&amp;ROUND(表格3[[#This Row],[TWD97_Y
]],0)</f>
        <v>3290622752217</v>
      </c>
    </row>
    <row r="1917" spans="1:14" ht="16.2" customHeight="1">
      <c r="A1917" s="17" t="s">
        <v>2090</v>
      </c>
      <c r="B1917" s="18"/>
      <c r="C1917" s="26" t="s">
        <v>1138</v>
      </c>
      <c r="D1917" s="26" t="s">
        <v>1272</v>
      </c>
      <c r="E1917" s="17" t="s">
        <v>1293</v>
      </c>
      <c r="F1917" s="26">
        <v>3</v>
      </c>
      <c r="G1917" s="21" t="s">
        <v>1292</v>
      </c>
      <c r="H1917" s="17" t="s">
        <v>3004</v>
      </c>
      <c r="I1917" s="23">
        <v>329236</v>
      </c>
      <c r="J1917" s="23">
        <v>2752406</v>
      </c>
      <c r="K1917" s="17">
        <v>121.784188</v>
      </c>
      <c r="L1917" s="27">
        <v>24.877216000000001</v>
      </c>
      <c r="N1917" t="str">
        <f>ROUND(表格3[[#This Row],[TWD97_X
]],0)&amp;ROUND(表格3[[#This Row],[TWD97_Y
]],0)</f>
        <v>3292362752406</v>
      </c>
    </row>
    <row r="1918" spans="1:14" ht="16.2" customHeight="1">
      <c r="A1918" s="17" t="s">
        <v>2090</v>
      </c>
      <c r="B1918" s="18"/>
      <c r="C1918" s="26" t="s">
        <v>1138</v>
      </c>
      <c r="D1918" s="26" t="s">
        <v>1272</v>
      </c>
      <c r="E1918" s="17" t="s">
        <v>1293</v>
      </c>
      <c r="F1918" s="26">
        <v>4</v>
      </c>
      <c r="G1918" s="21" t="s">
        <v>1292</v>
      </c>
      <c r="H1918" s="17" t="s">
        <v>3005</v>
      </c>
      <c r="I1918" s="23">
        <v>329128</v>
      </c>
      <c r="J1918" s="23">
        <v>2752633</v>
      </c>
      <c r="K1918" s="17">
        <v>121.78313199999999</v>
      </c>
      <c r="L1918" s="27">
        <v>24.879270999999999</v>
      </c>
      <c r="N1918" t="str">
        <f>ROUND(表格3[[#This Row],[TWD97_X
]],0)&amp;ROUND(表格3[[#This Row],[TWD97_Y
]],0)</f>
        <v>3291282752633</v>
      </c>
    </row>
    <row r="1919" spans="1:14" ht="16.2" customHeight="1">
      <c r="A1919" s="17" t="s">
        <v>2090</v>
      </c>
      <c r="B1919" s="18"/>
      <c r="C1919" s="26" t="s">
        <v>1138</v>
      </c>
      <c r="D1919" s="26" t="s">
        <v>1272</v>
      </c>
      <c r="E1919" s="17" t="s">
        <v>1293</v>
      </c>
      <c r="F1919" s="26">
        <v>5</v>
      </c>
      <c r="G1919" s="21" t="s">
        <v>1292</v>
      </c>
      <c r="H1919" s="17" t="s">
        <v>3006</v>
      </c>
      <c r="I1919" s="23">
        <v>329114</v>
      </c>
      <c r="J1919" s="23">
        <v>2752893</v>
      </c>
      <c r="K1919" s="17">
        <v>121.783008</v>
      </c>
      <c r="L1919" s="27">
        <v>24.881619000000001</v>
      </c>
      <c r="N1919" t="str">
        <f>ROUND(表格3[[#This Row],[TWD97_X
]],0)&amp;ROUND(表格3[[#This Row],[TWD97_Y
]],0)</f>
        <v>3291142752893</v>
      </c>
    </row>
    <row r="1920" spans="1:14" ht="16.2" customHeight="1">
      <c r="A1920" s="17" t="s">
        <v>2090</v>
      </c>
      <c r="B1920" s="18"/>
      <c r="C1920" s="26" t="s">
        <v>1138</v>
      </c>
      <c r="D1920" s="26" t="s">
        <v>1272</v>
      </c>
      <c r="E1920" s="17" t="s">
        <v>1293</v>
      </c>
      <c r="F1920" s="26">
        <v>6</v>
      </c>
      <c r="G1920" s="21" t="s">
        <v>1292</v>
      </c>
      <c r="H1920" s="17" t="s">
        <v>3007</v>
      </c>
      <c r="I1920" s="23">
        <v>329042</v>
      </c>
      <c r="J1920" s="23">
        <v>2753183</v>
      </c>
      <c r="K1920" s="17">
        <v>121.782312</v>
      </c>
      <c r="L1920" s="27">
        <v>24.884239999999998</v>
      </c>
      <c r="N1920" t="str">
        <f>ROUND(表格3[[#This Row],[TWD97_X
]],0)&amp;ROUND(表格3[[#This Row],[TWD97_Y
]],0)</f>
        <v>3290422753183</v>
      </c>
    </row>
    <row r="1921" spans="1:14" ht="16.2" customHeight="1">
      <c r="A1921" s="17" t="s">
        <v>2090</v>
      </c>
      <c r="B1921" s="18"/>
      <c r="C1921" s="26" t="s">
        <v>1138</v>
      </c>
      <c r="D1921" s="26" t="s">
        <v>1272</v>
      </c>
      <c r="E1921" s="17" t="s">
        <v>1296</v>
      </c>
      <c r="F1921" s="26">
        <v>1</v>
      </c>
      <c r="G1921" s="21" t="s">
        <v>1295</v>
      </c>
      <c r="H1921" s="17" t="s">
        <v>3008</v>
      </c>
      <c r="I1921" s="23">
        <v>324321</v>
      </c>
      <c r="J1921" s="23">
        <v>2748989</v>
      </c>
      <c r="K1921" s="17">
        <v>121.735365</v>
      </c>
      <c r="L1921" s="27">
        <v>24.846615</v>
      </c>
      <c r="N1921" t="str">
        <f>ROUND(表格3[[#This Row],[TWD97_X
]],0)&amp;ROUND(表格3[[#This Row],[TWD97_Y
]],0)</f>
        <v>3243212748989</v>
      </c>
    </row>
    <row r="1922" spans="1:14" ht="16.2" customHeight="1">
      <c r="A1922" s="17" t="s">
        <v>2090</v>
      </c>
      <c r="B1922" s="18"/>
      <c r="C1922" s="26" t="s">
        <v>1138</v>
      </c>
      <c r="D1922" s="26" t="s">
        <v>1272</v>
      </c>
      <c r="E1922" s="17" t="s">
        <v>1296</v>
      </c>
      <c r="F1922" s="26">
        <v>2</v>
      </c>
      <c r="G1922" s="21" t="s">
        <v>1295</v>
      </c>
      <c r="H1922" s="17" t="s">
        <v>3009</v>
      </c>
      <c r="I1922" s="23">
        <v>324293</v>
      </c>
      <c r="J1922" s="23">
        <v>2749216</v>
      </c>
      <c r="K1922" s="17">
        <v>121.735101</v>
      </c>
      <c r="L1922" s="27">
        <v>24.848666000000001</v>
      </c>
      <c r="N1922" t="str">
        <f>ROUND(表格3[[#This Row],[TWD97_X
]],0)&amp;ROUND(表格3[[#This Row],[TWD97_Y
]],0)</f>
        <v>3242932749216</v>
      </c>
    </row>
    <row r="1923" spans="1:14" ht="16.2" customHeight="1">
      <c r="A1923" s="17" t="s">
        <v>2090</v>
      </c>
      <c r="B1923" s="18"/>
      <c r="C1923" s="26" t="s">
        <v>1138</v>
      </c>
      <c r="D1923" s="26" t="s">
        <v>1272</v>
      </c>
      <c r="E1923" s="17" t="s">
        <v>1296</v>
      </c>
      <c r="F1923" s="26">
        <v>3</v>
      </c>
      <c r="G1923" s="21" t="s">
        <v>1295</v>
      </c>
      <c r="H1923" s="17" t="s">
        <v>3010</v>
      </c>
      <c r="I1923" s="23">
        <v>324175</v>
      </c>
      <c r="J1923" s="23">
        <v>2749384</v>
      </c>
      <c r="K1923" s="17">
        <v>121.733942</v>
      </c>
      <c r="L1923" s="27">
        <v>24.850189</v>
      </c>
      <c r="N1923" t="str">
        <f>ROUND(表格3[[#This Row],[TWD97_X
]],0)&amp;ROUND(表格3[[#This Row],[TWD97_Y
]],0)</f>
        <v>3241752749384</v>
      </c>
    </row>
    <row r="1924" spans="1:14" ht="16.2" customHeight="1">
      <c r="A1924" s="17" t="s">
        <v>2090</v>
      </c>
      <c r="B1924" s="18"/>
      <c r="C1924" s="26" t="s">
        <v>1138</v>
      </c>
      <c r="D1924" s="26" t="s">
        <v>1272</v>
      </c>
      <c r="E1924" s="17" t="s">
        <v>1296</v>
      </c>
      <c r="F1924" s="26">
        <v>4</v>
      </c>
      <c r="G1924" s="21" t="s">
        <v>1295</v>
      </c>
      <c r="H1924" s="17" t="s">
        <v>3011</v>
      </c>
      <c r="I1924" s="23">
        <v>324059</v>
      </c>
      <c r="J1924" s="23">
        <v>2749560</v>
      </c>
      <c r="K1924" s="17">
        <v>121.732804</v>
      </c>
      <c r="L1924" s="27">
        <v>24.851783000000001</v>
      </c>
      <c r="N1924" t="str">
        <f>ROUND(表格3[[#This Row],[TWD97_X
]],0)&amp;ROUND(表格3[[#This Row],[TWD97_Y
]],0)</f>
        <v>3240592749560</v>
      </c>
    </row>
    <row r="1925" spans="1:14" ht="16.2" customHeight="1">
      <c r="A1925" s="17" t="s">
        <v>2090</v>
      </c>
      <c r="B1925" s="18"/>
      <c r="C1925" s="26" t="s">
        <v>1138</v>
      </c>
      <c r="D1925" s="26" t="s">
        <v>1272</v>
      </c>
      <c r="E1925" s="17" t="s">
        <v>1296</v>
      </c>
      <c r="F1925" s="26">
        <v>5</v>
      </c>
      <c r="G1925" s="21" t="s">
        <v>1295</v>
      </c>
      <c r="H1925" s="17" t="s">
        <v>3012</v>
      </c>
      <c r="I1925" s="23">
        <v>324001</v>
      </c>
      <c r="J1925" s="23">
        <v>2749740</v>
      </c>
      <c r="K1925" s="17">
        <v>121.73223900000001</v>
      </c>
      <c r="L1925" s="27">
        <v>24.853411000000001</v>
      </c>
      <c r="N1925" t="str">
        <f>ROUND(表格3[[#This Row],[TWD97_X
]],0)&amp;ROUND(表格3[[#This Row],[TWD97_Y
]],0)</f>
        <v>3240012749740</v>
      </c>
    </row>
    <row r="1926" spans="1:14" ht="16.2" customHeight="1">
      <c r="A1926" s="17" t="s">
        <v>2090</v>
      </c>
      <c r="B1926" s="18"/>
      <c r="C1926" s="26" t="s">
        <v>1138</v>
      </c>
      <c r="D1926" s="26" t="s">
        <v>1272</v>
      </c>
      <c r="E1926" s="17" t="s">
        <v>1296</v>
      </c>
      <c r="F1926" s="26">
        <v>6</v>
      </c>
      <c r="G1926" s="21" t="s">
        <v>1295</v>
      </c>
      <c r="H1926" s="17" t="s">
        <v>3013</v>
      </c>
      <c r="I1926" s="23">
        <v>323851</v>
      </c>
      <c r="J1926" s="23">
        <v>2749930</v>
      </c>
      <c r="K1926" s="17">
        <v>121.73076500000001</v>
      </c>
      <c r="L1926" s="27">
        <v>24.855132999999999</v>
      </c>
      <c r="N1926" t="str">
        <f>ROUND(表格3[[#This Row],[TWD97_X
]],0)&amp;ROUND(表格3[[#This Row],[TWD97_Y
]],0)</f>
        <v>3238512749930</v>
      </c>
    </row>
    <row r="1927" spans="1:14" ht="16.2" customHeight="1">
      <c r="A1927" s="17" t="s">
        <v>2090</v>
      </c>
      <c r="B1927" s="18"/>
      <c r="C1927" s="26" t="s">
        <v>1138</v>
      </c>
      <c r="D1927" s="26" t="s">
        <v>1272</v>
      </c>
      <c r="E1927" s="17" t="s">
        <v>1303</v>
      </c>
      <c r="F1927" s="26">
        <v>1</v>
      </c>
      <c r="G1927" s="21" t="s">
        <v>1272</v>
      </c>
      <c r="H1927" s="17" t="s">
        <v>3014</v>
      </c>
      <c r="I1927" s="23">
        <v>328258</v>
      </c>
      <c r="J1927" s="23">
        <v>2749665</v>
      </c>
      <c r="K1927" s="17">
        <v>121.774355</v>
      </c>
      <c r="L1927" s="27">
        <v>24.852520999999999</v>
      </c>
      <c r="N1927" t="str">
        <f>ROUND(表格3[[#This Row],[TWD97_X
]],0)&amp;ROUND(表格3[[#This Row],[TWD97_Y
]],0)</f>
        <v>3282582749665</v>
      </c>
    </row>
    <row r="1928" spans="1:14" ht="16.2" customHeight="1">
      <c r="A1928" s="17" t="s">
        <v>2090</v>
      </c>
      <c r="B1928" s="18"/>
      <c r="C1928" s="26" t="s">
        <v>1138</v>
      </c>
      <c r="D1928" s="26" t="s">
        <v>1272</v>
      </c>
      <c r="E1928" s="17" t="s">
        <v>1303</v>
      </c>
      <c r="F1928" s="26">
        <v>2</v>
      </c>
      <c r="G1928" s="21" t="s">
        <v>1272</v>
      </c>
      <c r="H1928" s="17" t="s">
        <v>3015</v>
      </c>
      <c r="I1928" s="23">
        <v>328210</v>
      </c>
      <c r="J1928" s="23">
        <v>2749447</v>
      </c>
      <c r="K1928" s="17">
        <v>121.77386799999999</v>
      </c>
      <c r="L1928" s="27">
        <v>24.850556000000001</v>
      </c>
      <c r="N1928" t="str">
        <f>ROUND(表格3[[#This Row],[TWD97_X
]],0)&amp;ROUND(表格3[[#This Row],[TWD97_Y
]],0)</f>
        <v>3282102749447</v>
      </c>
    </row>
    <row r="1929" spans="1:14" ht="16.2" customHeight="1">
      <c r="A1929" s="17" t="s">
        <v>2090</v>
      </c>
      <c r="B1929" s="18"/>
      <c r="C1929" s="26" t="s">
        <v>1138</v>
      </c>
      <c r="D1929" s="26" t="s">
        <v>1272</v>
      </c>
      <c r="E1929" s="17" t="s">
        <v>1303</v>
      </c>
      <c r="F1929" s="26">
        <v>3</v>
      </c>
      <c r="G1929" s="21" t="s">
        <v>1272</v>
      </c>
      <c r="H1929" s="17" t="s">
        <v>3016</v>
      </c>
      <c r="I1929" s="23">
        <v>328292</v>
      </c>
      <c r="J1929" s="23">
        <v>2749262</v>
      </c>
      <c r="K1929" s="17">
        <v>121.774669</v>
      </c>
      <c r="L1929" s="27">
        <v>24.848882</v>
      </c>
      <c r="N1929" t="str">
        <f>ROUND(表格3[[#This Row],[TWD97_X
]],0)&amp;ROUND(表格3[[#This Row],[TWD97_Y
]],0)</f>
        <v>3282922749262</v>
      </c>
    </row>
    <row r="1930" spans="1:14" ht="16.2" customHeight="1">
      <c r="A1930" s="17" t="s">
        <v>2090</v>
      </c>
      <c r="B1930" s="18"/>
      <c r="C1930" s="26" t="s">
        <v>1138</v>
      </c>
      <c r="D1930" s="26" t="s">
        <v>1272</v>
      </c>
      <c r="E1930" s="17" t="s">
        <v>1303</v>
      </c>
      <c r="F1930" s="26">
        <v>4</v>
      </c>
      <c r="G1930" s="21" t="s">
        <v>1272</v>
      </c>
      <c r="H1930" s="17" t="s">
        <v>3017</v>
      </c>
      <c r="I1930" s="23">
        <v>328378</v>
      </c>
      <c r="J1930" s="23">
        <v>2749071</v>
      </c>
      <c r="K1930" s="17">
        <v>121.775509</v>
      </c>
      <c r="L1930" s="27">
        <v>24.847152999999999</v>
      </c>
      <c r="N1930" t="str">
        <f>ROUND(表格3[[#This Row],[TWD97_X
]],0)&amp;ROUND(表格3[[#This Row],[TWD97_Y
]],0)</f>
        <v>3283782749071</v>
      </c>
    </row>
    <row r="1931" spans="1:14" ht="16.2" customHeight="1">
      <c r="A1931" s="17" t="s">
        <v>2090</v>
      </c>
      <c r="B1931" s="18"/>
      <c r="C1931" s="26" t="s">
        <v>1138</v>
      </c>
      <c r="D1931" s="26" t="s">
        <v>1272</v>
      </c>
      <c r="E1931" s="17" t="s">
        <v>1303</v>
      </c>
      <c r="F1931" s="26">
        <v>5</v>
      </c>
      <c r="G1931" s="21" t="s">
        <v>1272</v>
      </c>
      <c r="H1931" s="17" t="s">
        <v>3018</v>
      </c>
      <c r="I1931" s="23">
        <v>328466</v>
      </c>
      <c r="J1931" s="23">
        <v>2748878</v>
      </c>
      <c r="K1931" s="17">
        <v>121.776369</v>
      </c>
      <c r="L1931" s="27">
        <v>24.845406000000001</v>
      </c>
      <c r="N1931" t="str">
        <f>ROUND(表格3[[#This Row],[TWD97_X
]],0)&amp;ROUND(表格3[[#This Row],[TWD97_Y
]],0)</f>
        <v>3284662748878</v>
      </c>
    </row>
    <row r="1932" spans="1:14" ht="16.2" customHeight="1">
      <c r="A1932" s="17" t="s">
        <v>2090</v>
      </c>
      <c r="B1932" s="18"/>
      <c r="C1932" s="26" t="s">
        <v>1138</v>
      </c>
      <c r="D1932" s="26" t="s">
        <v>1272</v>
      </c>
      <c r="E1932" s="17" t="s">
        <v>1303</v>
      </c>
      <c r="F1932" s="26">
        <v>6</v>
      </c>
      <c r="G1932" s="21" t="s">
        <v>1272</v>
      </c>
      <c r="H1932" s="17" t="s">
        <v>3019</v>
      </c>
      <c r="I1932" s="23">
        <v>328623</v>
      </c>
      <c r="J1932" s="23">
        <v>2748696</v>
      </c>
      <c r="K1932" s="17">
        <v>121.777912</v>
      </c>
      <c r="L1932" s="27">
        <v>24.843755000000002</v>
      </c>
      <c r="N1932" t="str">
        <f>ROUND(表格3[[#This Row],[TWD97_X
]],0)&amp;ROUND(表格3[[#This Row],[TWD97_Y
]],0)</f>
        <v>3286232748696</v>
      </c>
    </row>
    <row r="1933" spans="1:14" ht="16.2" customHeight="1">
      <c r="A1933" s="17" t="s">
        <v>2090</v>
      </c>
      <c r="B1933" s="18"/>
      <c r="C1933" s="26" t="s">
        <v>1138</v>
      </c>
      <c r="D1933" s="26" t="s">
        <v>1272</v>
      </c>
      <c r="E1933" s="17" t="s">
        <v>1307</v>
      </c>
      <c r="F1933" s="26">
        <v>1</v>
      </c>
      <c r="G1933" s="21" t="s">
        <v>1306</v>
      </c>
      <c r="H1933" s="17" t="s">
        <v>3020</v>
      </c>
      <c r="I1933" s="23">
        <v>306807</v>
      </c>
      <c r="J1933" s="23">
        <v>2729197</v>
      </c>
      <c r="K1933" s="17">
        <v>121.561278</v>
      </c>
      <c r="L1933" s="27">
        <v>24.668680999999999</v>
      </c>
      <c r="N1933" t="str">
        <f>ROUND(表格3[[#This Row],[TWD97_X
]],0)&amp;ROUND(表格3[[#This Row],[TWD97_Y
]],0)</f>
        <v>3068072729197</v>
      </c>
    </row>
    <row r="1934" spans="1:14" ht="16.2" customHeight="1">
      <c r="A1934" s="17" t="s">
        <v>2090</v>
      </c>
      <c r="B1934" s="18"/>
      <c r="C1934" s="26" t="s">
        <v>1138</v>
      </c>
      <c r="D1934" s="26" t="s">
        <v>1272</v>
      </c>
      <c r="E1934" s="17" t="s">
        <v>1307</v>
      </c>
      <c r="F1934" s="26">
        <v>2</v>
      </c>
      <c r="G1934" s="21" t="s">
        <v>1306</v>
      </c>
      <c r="H1934" s="17" t="s">
        <v>3021</v>
      </c>
      <c r="I1934" s="23">
        <v>306624</v>
      </c>
      <c r="J1934" s="23">
        <v>2729053</v>
      </c>
      <c r="K1934" s="17">
        <v>121.55946400000001</v>
      </c>
      <c r="L1934" s="27">
        <v>24.667387000000002</v>
      </c>
      <c r="N1934" t="str">
        <f>ROUND(表格3[[#This Row],[TWD97_X
]],0)&amp;ROUND(表格3[[#This Row],[TWD97_Y
]],0)</f>
        <v>3066242729053</v>
      </c>
    </row>
    <row r="1935" spans="1:14" ht="16.2" customHeight="1">
      <c r="A1935" s="17" t="s">
        <v>2090</v>
      </c>
      <c r="B1935" s="18"/>
      <c r="C1935" s="26" t="s">
        <v>1138</v>
      </c>
      <c r="D1935" s="26" t="s">
        <v>1272</v>
      </c>
      <c r="E1935" s="17" t="s">
        <v>1307</v>
      </c>
      <c r="F1935" s="26">
        <v>3</v>
      </c>
      <c r="G1935" s="21" t="s">
        <v>1306</v>
      </c>
      <c r="H1935" s="17" t="s">
        <v>3022</v>
      </c>
      <c r="I1935" s="23">
        <v>306392</v>
      </c>
      <c r="J1935" s="23">
        <v>2729067</v>
      </c>
      <c r="K1935" s="17">
        <v>121.55717300000001</v>
      </c>
      <c r="L1935" s="27">
        <v>24.667522000000002</v>
      </c>
      <c r="N1935" t="str">
        <f>ROUND(表格3[[#This Row],[TWD97_X
]],0)&amp;ROUND(表格3[[#This Row],[TWD97_Y
]],0)</f>
        <v>3063922729067</v>
      </c>
    </row>
    <row r="1936" spans="1:14" ht="16.2" customHeight="1">
      <c r="A1936" s="17" t="s">
        <v>2090</v>
      </c>
      <c r="B1936" s="18"/>
      <c r="C1936" s="26" t="s">
        <v>1138</v>
      </c>
      <c r="D1936" s="26" t="s">
        <v>1272</v>
      </c>
      <c r="E1936" s="17" t="s">
        <v>1307</v>
      </c>
      <c r="F1936" s="26">
        <v>4</v>
      </c>
      <c r="G1936" s="21" t="s">
        <v>1306</v>
      </c>
      <c r="H1936" s="17" t="s">
        <v>3023</v>
      </c>
      <c r="I1936" s="23">
        <v>306272</v>
      </c>
      <c r="J1936" s="23">
        <v>2729274</v>
      </c>
      <c r="K1936" s="17">
        <v>121.555995</v>
      </c>
      <c r="L1936" s="27">
        <v>24.669395999999999</v>
      </c>
      <c r="N1936" t="str">
        <f>ROUND(表格3[[#This Row],[TWD97_X
]],0)&amp;ROUND(表格3[[#This Row],[TWD97_Y
]],0)</f>
        <v>3062722729274</v>
      </c>
    </row>
    <row r="1937" spans="1:14" ht="16.2" customHeight="1">
      <c r="A1937" s="17" t="s">
        <v>2090</v>
      </c>
      <c r="B1937" s="18"/>
      <c r="C1937" s="26" t="s">
        <v>1138</v>
      </c>
      <c r="D1937" s="26" t="s">
        <v>1272</v>
      </c>
      <c r="E1937" s="17" t="s">
        <v>1307</v>
      </c>
      <c r="F1937" s="26">
        <v>5</v>
      </c>
      <c r="G1937" s="21" t="s">
        <v>1306</v>
      </c>
      <c r="H1937" s="17" t="s">
        <v>3024</v>
      </c>
      <c r="I1937" s="23">
        <v>306046</v>
      </c>
      <c r="J1937" s="23">
        <v>2729291</v>
      </c>
      <c r="K1937" s="17">
        <v>121.553763</v>
      </c>
      <c r="L1937" s="27">
        <v>24.669557000000001</v>
      </c>
      <c r="N1937" t="str">
        <f>ROUND(表格3[[#This Row],[TWD97_X
]],0)&amp;ROUND(表格3[[#This Row],[TWD97_Y
]],0)</f>
        <v>3060462729291</v>
      </c>
    </row>
    <row r="1938" spans="1:14" ht="16.2" customHeight="1">
      <c r="A1938" s="17" t="s">
        <v>2090</v>
      </c>
      <c r="B1938" s="18"/>
      <c r="C1938" s="26" t="s">
        <v>1138</v>
      </c>
      <c r="D1938" s="26" t="s">
        <v>1272</v>
      </c>
      <c r="E1938" s="17" t="s">
        <v>1307</v>
      </c>
      <c r="F1938" s="26">
        <v>6</v>
      </c>
      <c r="G1938" s="21" t="s">
        <v>1306</v>
      </c>
      <c r="H1938" s="17" t="s">
        <v>3025</v>
      </c>
      <c r="I1938" s="23">
        <v>305844</v>
      </c>
      <c r="J1938" s="23">
        <v>2729393</v>
      </c>
      <c r="K1938" s="17">
        <v>121.551771</v>
      </c>
      <c r="L1938" s="27">
        <v>24.670486</v>
      </c>
      <c r="N1938" t="str">
        <f>ROUND(表格3[[#This Row],[TWD97_X
]],0)&amp;ROUND(表格3[[#This Row],[TWD97_Y
]],0)</f>
        <v>3058442729393</v>
      </c>
    </row>
    <row r="1939" spans="1:14" ht="16.2" customHeight="1">
      <c r="A1939" s="17" t="s">
        <v>2090</v>
      </c>
      <c r="B1939" s="18"/>
      <c r="C1939" s="26" t="s">
        <v>1138</v>
      </c>
      <c r="D1939" s="26" t="s">
        <v>1272</v>
      </c>
      <c r="E1939" s="17" t="s">
        <v>1310</v>
      </c>
      <c r="F1939" s="26">
        <v>1</v>
      </c>
      <c r="G1939" s="21" t="s">
        <v>1309</v>
      </c>
      <c r="H1939" s="17" t="s">
        <v>3026</v>
      </c>
      <c r="I1939" s="23">
        <v>309163</v>
      </c>
      <c r="J1939" s="23">
        <v>2730781</v>
      </c>
      <c r="K1939" s="17">
        <v>121.584622</v>
      </c>
      <c r="L1939" s="27">
        <v>24.682893</v>
      </c>
      <c r="N1939" t="str">
        <f>ROUND(表格3[[#This Row],[TWD97_X
]],0)&amp;ROUND(表格3[[#This Row],[TWD97_Y
]],0)</f>
        <v>3091632730781</v>
      </c>
    </row>
    <row r="1940" spans="1:14" ht="16.2" customHeight="1">
      <c r="A1940" s="17" t="s">
        <v>2090</v>
      </c>
      <c r="B1940" s="18"/>
      <c r="C1940" s="26" t="s">
        <v>1138</v>
      </c>
      <c r="D1940" s="26" t="s">
        <v>1272</v>
      </c>
      <c r="E1940" s="17" t="s">
        <v>1310</v>
      </c>
      <c r="F1940" s="26">
        <v>2</v>
      </c>
      <c r="G1940" s="21" t="s">
        <v>1309</v>
      </c>
      <c r="H1940" s="17" t="s">
        <v>3027</v>
      </c>
      <c r="I1940" s="23">
        <v>309050</v>
      </c>
      <c r="J1940" s="23">
        <v>2730582</v>
      </c>
      <c r="K1940" s="17">
        <v>121.58349699999999</v>
      </c>
      <c r="L1940" s="27">
        <v>24.681101000000002</v>
      </c>
      <c r="N1940" t="str">
        <f>ROUND(表格3[[#This Row],[TWD97_X
]],0)&amp;ROUND(表格3[[#This Row],[TWD97_Y
]],0)</f>
        <v>3090502730582</v>
      </c>
    </row>
    <row r="1941" spans="1:14" ht="16.2" customHeight="1">
      <c r="A1941" s="17" t="s">
        <v>2090</v>
      </c>
      <c r="B1941" s="18"/>
      <c r="C1941" s="26" t="s">
        <v>1138</v>
      </c>
      <c r="D1941" s="26" t="s">
        <v>1272</v>
      </c>
      <c r="E1941" s="17" t="s">
        <v>1310</v>
      </c>
      <c r="F1941" s="26">
        <v>3</v>
      </c>
      <c r="G1941" s="21" t="s">
        <v>1309</v>
      </c>
      <c r="H1941" s="17" t="s">
        <v>3028</v>
      </c>
      <c r="I1941" s="23">
        <v>308844</v>
      </c>
      <c r="J1941" s="23">
        <v>2730657</v>
      </c>
      <c r="K1941" s="17">
        <v>121.58146499999999</v>
      </c>
      <c r="L1941" s="27">
        <v>24.681785999999999</v>
      </c>
      <c r="N1941" t="str">
        <f>ROUND(表格3[[#This Row],[TWD97_X
]],0)&amp;ROUND(表格3[[#This Row],[TWD97_Y
]],0)</f>
        <v>3088442730657</v>
      </c>
    </row>
    <row r="1942" spans="1:14" ht="16.2" customHeight="1">
      <c r="A1942" s="17" t="s">
        <v>2090</v>
      </c>
      <c r="B1942" s="18"/>
      <c r="C1942" s="26" t="s">
        <v>1138</v>
      </c>
      <c r="D1942" s="26" t="s">
        <v>1272</v>
      </c>
      <c r="E1942" s="17" t="s">
        <v>1310</v>
      </c>
      <c r="F1942" s="26">
        <v>4</v>
      </c>
      <c r="G1942" s="21" t="s">
        <v>1309</v>
      </c>
      <c r="H1942" s="17" t="s">
        <v>3029</v>
      </c>
      <c r="I1942" s="23">
        <v>308693</v>
      </c>
      <c r="J1942" s="23">
        <v>2730802</v>
      </c>
      <c r="K1942" s="17">
        <v>121.57997899999999</v>
      </c>
      <c r="L1942" s="27">
        <v>24.6831</v>
      </c>
      <c r="N1942" t="str">
        <f>ROUND(表格3[[#This Row],[TWD97_X
]],0)&amp;ROUND(表格3[[#This Row],[TWD97_Y
]],0)</f>
        <v>3086932730802</v>
      </c>
    </row>
    <row r="1943" spans="1:14" ht="16.2" customHeight="1">
      <c r="A1943" s="17" t="s">
        <v>2090</v>
      </c>
      <c r="B1943" s="18"/>
      <c r="C1943" s="26" t="s">
        <v>1138</v>
      </c>
      <c r="D1943" s="26" t="s">
        <v>1272</v>
      </c>
      <c r="E1943" s="17" t="s">
        <v>1310</v>
      </c>
      <c r="F1943" s="26">
        <v>5</v>
      </c>
      <c r="G1943" s="21" t="s">
        <v>1309</v>
      </c>
      <c r="H1943" s="17" t="s">
        <v>3030</v>
      </c>
      <c r="I1943" s="23">
        <v>308451</v>
      </c>
      <c r="J1943" s="23">
        <v>2730837</v>
      </c>
      <c r="K1943" s="17">
        <v>121.577589</v>
      </c>
      <c r="L1943" s="27">
        <v>24.683426000000001</v>
      </c>
      <c r="N1943" t="str">
        <f>ROUND(表格3[[#This Row],[TWD97_X
]],0)&amp;ROUND(表格3[[#This Row],[TWD97_Y
]],0)</f>
        <v>3084512730837</v>
      </c>
    </row>
    <row r="1944" spans="1:14" ht="16.2" customHeight="1">
      <c r="A1944" s="17" t="s">
        <v>2090</v>
      </c>
      <c r="B1944" s="18"/>
      <c r="C1944" s="26" t="s">
        <v>1138</v>
      </c>
      <c r="D1944" s="26" t="s">
        <v>1272</v>
      </c>
      <c r="E1944" s="17" t="s">
        <v>1310</v>
      </c>
      <c r="F1944" s="26">
        <v>6</v>
      </c>
      <c r="G1944" s="21" t="s">
        <v>1309</v>
      </c>
      <c r="H1944" s="17" t="s">
        <v>3031</v>
      </c>
      <c r="I1944" s="23">
        <v>308212</v>
      </c>
      <c r="J1944" s="23">
        <v>2730842</v>
      </c>
      <c r="K1944" s="17">
        <v>121.575228</v>
      </c>
      <c r="L1944" s="27">
        <v>24.683479999999999</v>
      </c>
      <c r="N1944" t="str">
        <f>ROUND(表格3[[#This Row],[TWD97_X
]],0)&amp;ROUND(表格3[[#This Row],[TWD97_Y
]],0)</f>
        <v>3082122730842</v>
      </c>
    </row>
    <row r="1945" spans="1:14" ht="16.2" customHeight="1">
      <c r="A1945" s="17" t="s">
        <v>2090</v>
      </c>
      <c r="B1945" s="18"/>
      <c r="C1945" s="26" t="s">
        <v>1138</v>
      </c>
      <c r="D1945" s="26" t="s">
        <v>1139</v>
      </c>
      <c r="E1945" s="17" t="s">
        <v>1146</v>
      </c>
      <c r="F1945" s="26">
        <v>1</v>
      </c>
      <c r="G1945" s="21" t="s">
        <v>1145</v>
      </c>
      <c r="H1945" s="17" t="s">
        <v>3032</v>
      </c>
      <c r="I1945" s="23">
        <v>300595</v>
      </c>
      <c r="J1945" s="23">
        <v>2716742</v>
      </c>
      <c r="K1945" s="17">
        <v>121.499456</v>
      </c>
      <c r="L1945" s="27">
        <v>24.556448</v>
      </c>
      <c r="N1945" t="str">
        <f>ROUND(表格3[[#This Row],[TWD97_X
]],0)&amp;ROUND(表格3[[#This Row],[TWD97_Y
]],0)</f>
        <v>3005952716742</v>
      </c>
    </row>
    <row r="1946" spans="1:14" ht="16.2" customHeight="1">
      <c r="A1946" s="17" t="s">
        <v>2090</v>
      </c>
      <c r="B1946" s="18"/>
      <c r="C1946" s="26" t="s">
        <v>1138</v>
      </c>
      <c r="D1946" s="26" t="s">
        <v>1139</v>
      </c>
      <c r="E1946" s="17" t="s">
        <v>1146</v>
      </c>
      <c r="F1946" s="26">
        <v>2</v>
      </c>
      <c r="G1946" s="21" t="s">
        <v>1145</v>
      </c>
      <c r="H1946" s="17" t="s">
        <v>3033</v>
      </c>
      <c r="I1946" s="23">
        <v>300795</v>
      </c>
      <c r="J1946" s="23">
        <v>2716706</v>
      </c>
      <c r="K1946" s="17">
        <v>121.501429</v>
      </c>
      <c r="L1946" s="27">
        <v>24.556115999999999</v>
      </c>
      <c r="N1946" t="str">
        <f>ROUND(表格3[[#This Row],[TWD97_X
]],0)&amp;ROUND(表格3[[#This Row],[TWD97_Y
]],0)</f>
        <v>3007952716706</v>
      </c>
    </row>
    <row r="1947" spans="1:14" ht="16.2" customHeight="1">
      <c r="A1947" s="17" t="s">
        <v>2090</v>
      </c>
      <c r="B1947" s="18"/>
      <c r="C1947" s="26" t="s">
        <v>1138</v>
      </c>
      <c r="D1947" s="26" t="s">
        <v>1139</v>
      </c>
      <c r="E1947" s="17" t="s">
        <v>1146</v>
      </c>
      <c r="F1947" s="26">
        <v>3</v>
      </c>
      <c r="G1947" s="21" t="s">
        <v>1145</v>
      </c>
      <c r="H1947" s="17" t="s">
        <v>3034</v>
      </c>
      <c r="I1947" s="23">
        <v>301000</v>
      </c>
      <c r="J1947" s="23">
        <v>2716706</v>
      </c>
      <c r="K1947" s="17">
        <v>121.50345299999999</v>
      </c>
      <c r="L1947" s="27">
        <v>24.556108999999999</v>
      </c>
      <c r="N1947" t="str">
        <f>ROUND(表格3[[#This Row],[TWD97_X
]],0)&amp;ROUND(表格3[[#This Row],[TWD97_Y
]],0)</f>
        <v>3010002716706</v>
      </c>
    </row>
    <row r="1948" spans="1:14" ht="16.2" customHeight="1">
      <c r="A1948" s="17" t="s">
        <v>2090</v>
      </c>
      <c r="B1948" s="18"/>
      <c r="C1948" s="26" t="s">
        <v>1138</v>
      </c>
      <c r="D1948" s="26" t="s">
        <v>1139</v>
      </c>
      <c r="E1948" s="17" t="s">
        <v>1146</v>
      </c>
      <c r="F1948" s="26">
        <v>4</v>
      </c>
      <c r="G1948" s="21" t="s">
        <v>1145</v>
      </c>
      <c r="H1948" s="17" t="s">
        <v>3035</v>
      </c>
      <c r="I1948" s="23">
        <v>301195</v>
      </c>
      <c r="J1948" s="23">
        <v>2716640</v>
      </c>
      <c r="K1948" s="17">
        <v>121.505375</v>
      </c>
      <c r="L1948" s="27">
        <v>24.555506999999999</v>
      </c>
      <c r="N1948" t="str">
        <f>ROUND(表格3[[#This Row],[TWD97_X
]],0)&amp;ROUND(表格3[[#This Row],[TWD97_Y
]],0)</f>
        <v>3011952716640</v>
      </c>
    </row>
    <row r="1949" spans="1:14" ht="16.2" customHeight="1">
      <c r="A1949" s="17" t="s">
        <v>2090</v>
      </c>
      <c r="B1949" s="18"/>
      <c r="C1949" s="26" t="s">
        <v>1138</v>
      </c>
      <c r="D1949" s="26" t="s">
        <v>1139</v>
      </c>
      <c r="E1949" s="17" t="s">
        <v>1146</v>
      </c>
      <c r="F1949" s="26">
        <v>5</v>
      </c>
      <c r="G1949" s="21" t="s">
        <v>1145</v>
      </c>
      <c r="H1949" s="17" t="s">
        <v>3036</v>
      </c>
      <c r="I1949" s="23">
        <v>301373</v>
      </c>
      <c r="J1949" s="23">
        <v>2716555</v>
      </c>
      <c r="K1949" s="17">
        <v>121.50712900000001</v>
      </c>
      <c r="L1949" s="27">
        <v>24.554734</v>
      </c>
      <c r="N1949" t="str">
        <f>ROUND(表格3[[#This Row],[TWD97_X
]],0)&amp;ROUND(表格3[[#This Row],[TWD97_Y
]],0)</f>
        <v>3013732716555</v>
      </c>
    </row>
    <row r="1950" spans="1:14" ht="16.2" customHeight="1">
      <c r="A1950" s="17" t="s">
        <v>2090</v>
      </c>
      <c r="B1950" s="18"/>
      <c r="C1950" s="26" t="s">
        <v>1138</v>
      </c>
      <c r="D1950" s="26" t="s">
        <v>1139</v>
      </c>
      <c r="E1950" s="17" t="s">
        <v>1146</v>
      </c>
      <c r="F1950" s="26">
        <v>6</v>
      </c>
      <c r="G1950" s="21" t="s">
        <v>1145</v>
      </c>
      <c r="H1950" s="17" t="s">
        <v>3037</v>
      </c>
      <c r="I1950" s="23">
        <v>301560</v>
      </c>
      <c r="J1950" s="23">
        <v>2716506</v>
      </c>
      <c r="K1950" s="17">
        <v>121.508973</v>
      </c>
      <c r="L1950" s="27">
        <v>24.554285</v>
      </c>
      <c r="N1950" t="str">
        <f>ROUND(表格3[[#This Row],[TWD97_X
]],0)&amp;ROUND(表格3[[#This Row],[TWD97_Y
]],0)</f>
        <v>3015602716506</v>
      </c>
    </row>
    <row r="1951" spans="1:14" ht="16.2" customHeight="1">
      <c r="A1951" s="17" t="s">
        <v>2090</v>
      </c>
      <c r="B1951" s="18"/>
      <c r="C1951" s="26" t="s">
        <v>1138</v>
      </c>
      <c r="D1951" s="26" t="s">
        <v>1139</v>
      </c>
      <c r="E1951" s="17" t="s">
        <v>1141</v>
      </c>
      <c r="F1951" s="26">
        <v>1</v>
      </c>
      <c r="G1951" s="21" t="s">
        <v>1140</v>
      </c>
      <c r="H1951" s="17" t="s">
        <v>3038</v>
      </c>
      <c r="I1951" s="23">
        <v>301077</v>
      </c>
      <c r="J1951" s="23">
        <v>2715856</v>
      </c>
      <c r="K1951" s="17">
        <v>121.504182</v>
      </c>
      <c r="L1951" s="27">
        <v>24.548431999999998</v>
      </c>
      <c r="N1951" t="str">
        <f>ROUND(表格3[[#This Row],[TWD97_X
]],0)&amp;ROUND(表格3[[#This Row],[TWD97_Y
]],0)</f>
        <v>3010772715856</v>
      </c>
    </row>
    <row r="1952" spans="1:14" ht="16.2" customHeight="1">
      <c r="A1952" s="17" t="s">
        <v>2090</v>
      </c>
      <c r="B1952" s="18"/>
      <c r="C1952" s="26" t="s">
        <v>1138</v>
      </c>
      <c r="D1952" s="26" t="s">
        <v>1139</v>
      </c>
      <c r="E1952" s="17" t="s">
        <v>1141</v>
      </c>
      <c r="F1952" s="26">
        <v>2</v>
      </c>
      <c r="G1952" s="21" t="s">
        <v>1140</v>
      </c>
      <c r="H1952" s="17" t="s">
        <v>3039</v>
      </c>
      <c r="I1952" s="23">
        <v>301275</v>
      </c>
      <c r="J1952" s="23">
        <v>2715808</v>
      </c>
      <c r="K1952" s="17">
        <v>121.506135</v>
      </c>
      <c r="L1952" s="27">
        <v>24.547992000000001</v>
      </c>
      <c r="N1952" t="str">
        <f>ROUND(表格3[[#This Row],[TWD97_X
]],0)&amp;ROUND(表格3[[#This Row],[TWD97_Y
]],0)</f>
        <v>3012752715808</v>
      </c>
    </row>
    <row r="1953" spans="1:14" ht="16.2" customHeight="1">
      <c r="A1953" s="17" t="s">
        <v>2090</v>
      </c>
      <c r="B1953" s="18"/>
      <c r="C1953" s="26" t="s">
        <v>1138</v>
      </c>
      <c r="D1953" s="26" t="s">
        <v>1139</v>
      </c>
      <c r="E1953" s="17" t="s">
        <v>1141</v>
      </c>
      <c r="F1953" s="26">
        <v>3</v>
      </c>
      <c r="G1953" s="21" t="s">
        <v>1140</v>
      </c>
      <c r="H1953" s="17" t="s">
        <v>3040</v>
      </c>
      <c r="I1953" s="23">
        <v>301366</v>
      </c>
      <c r="J1953" s="23">
        <v>2715624</v>
      </c>
      <c r="K1953" s="17">
        <v>121.507026</v>
      </c>
      <c r="L1953" s="27">
        <v>24.546327999999999</v>
      </c>
      <c r="N1953" t="str">
        <f>ROUND(表格3[[#This Row],[TWD97_X
]],0)&amp;ROUND(表格3[[#This Row],[TWD97_Y
]],0)</f>
        <v>3013662715624</v>
      </c>
    </row>
    <row r="1954" spans="1:14" ht="16.2" customHeight="1">
      <c r="A1954" s="17" t="s">
        <v>2090</v>
      </c>
      <c r="B1954" s="18"/>
      <c r="C1954" s="26" t="s">
        <v>1138</v>
      </c>
      <c r="D1954" s="26" t="s">
        <v>1139</v>
      </c>
      <c r="E1954" s="17" t="s">
        <v>1141</v>
      </c>
      <c r="F1954" s="26">
        <v>4</v>
      </c>
      <c r="G1954" s="21" t="s">
        <v>1140</v>
      </c>
      <c r="H1954" s="17" t="s">
        <v>3041</v>
      </c>
      <c r="I1954" s="23">
        <v>301195</v>
      </c>
      <c r="J1954" s="23">
        <v>2715520</v>
      </c>
      <c r="K1954" s="17">
        <v>121.505335</v>
      </c>
      <c r="L1954" s="27">
        <v>24.545394999999999</v>
      </c>
      <c r="N1954" t="str">
        <f>ROUND(表格3[[#This Row],[TWD97_X
]],0)&amp;ROUND(表格3[[#This Row],[TWD97_Y
]],0)</f>
        <v>3011952715520</v>
      </c>
    </row>
    <row r="1955" spans="1:14" ht="16.2" customHeight="1">
      <c r="A1955" s="17" t="s">
        <v>2090</v>
      </c>
      <c r="B1955" s="18"/>
      <c r="C1955" s="26" t="s">
        <v>1138</v>
      </c>
      <c r="D1955" s="26" t="s">
        <v>1139</v>
      </c>
      <c r="E1955" s="17" t="s">
        <v>1141</v>
      </c>
      <c r="F1955" s="26">
        <v>5</v>
      </c>
      <c r="G1955" s="21" t="s">
        <v>1140</v>
      </c>
      <c r="H1955" s="17" t="s">
        <v>3042</v>
      </c>
      <c r="I1955" s="23">
        <v>301538</v>
      </c>
      <c r="J1955" s="23">
        <v>2715507</v>
      </c>
      <c r="K1955" s="17">
        <v>121.50872</v>
      </c>
      <c r="L1955" s="27">
        <v>24.545266000000002</v>
      </c>
      <c r="N1955" t="str">
        <f>ROUND(表格3[[#This Row],[TWD97_X
]],0)&amp;ROUND(表格3[[#This Row],[TWD97_Y
]],0)</f>
        <v>3015382715507</v>
      </c>
    </row>
    <row r="1956" spans="1:14" ht="16.2" customHeight="1">
      <c r="A1956" s="17" t="s">
        <v>2090</v>
      </c>
      <c r="B1956" s="18"/>
      <c r="C1956" s="26" t="s">
        <v>1138</v>
      </c>
      <c r="D1956" s="26" t="s">
        <v>1139</v>
      </c>
      <c r="E1956" s="17" t="s">
        <v>1141</v>
      </c>
      <c r="F1956" s="26">
        <v>6</v>
      </c>
      <c r="G1956" s="21" t="s">
        <v>1140</v>
      </c>
      <c r="H1956" s="17" t="s">
        <v>3043</v>
      </c>
      <c r="I1956" s="23">
        <v>301570</v>
      </c>
      <c r="J1956" s="23">
        <v>2715714</v>
      </c>
      <c r="K1956" s="17">
        <v>121.50904300000001</v>
      </c>
      <c r="L1956" s="27">
        <v>24.547134</v>
      </c>
      <c r="N1956" t="str">
        <f>ROUND(表格3[[#This Row],[TWD97_X
]],0)&amp;ROUND(表格3[[#This Row],[TWD97_Y
]],0)</f>
        <v>3015702715714</v>
      </c>
    </row>
    <row r="1957" spans="1:14" ht="16.2" customHeight="1">
      <c r="A1957" s="17" t="s">
        <v>2090</v>
      </c>
      <c r="B1957" s="18"/>
      <c r="C1957" s="26" t="s">
        <v>1138</v>
      </c>
      <c r="D1957" s="26" t="s">
        <v>1139</v>
      </c>
      <c r="E1957" s="17" t="s">
        <v>1156</v>
      </c>
      <c r="F1957" s="26">
        <v>1</v>
      </c>
      <c r="G1957" s="21" t="s">
        <v>1155</v>
      </c>
      <c r="H1957" s="17" t="s">
        <v>3044</v>
      </c>
      <c r="I1957" s="23">
        <v>296494</v>
      </c>
      <c r="J1957" s="23">
        <v>2726348</v>
      </c>
      <c r="K1957" s="17">
        <v>121.45929</v>
      </c>
      <c r="L1957" s="27">
        <v>24.643305000000002</v>
      </c>
      <c r="N1957" t="str">
        <f>ROUND(表格3[[#This Row],[TWD97_X
]],0)&amp;ROUND(表格3[[#This Row],[TWD97_Y
]],0)</f>
        <v>2964942726348</v>
      </c>
    </row>
    <row r="1958" spans="1:14" ht="16.2" customHeight="1">
      <c r="A1958" s="17" t="s">
        <v>2090</v>
      </c>
      <c r="B1958" s="18"/>
      <c r="C1958" s="26" t="s">
        <v>1138</v>
      </c>
      <c r="D1958" s="26" t="s">
        <v>1139</v>
      </c>
      <c r="E1958" s="17" t="s">
        <v>1156</v>
      </c>
      <c r="F1958" s="26">
        <v>2</v>
      </c>
      <c r="G1958" s="21" t="s">
        <v>1155</v>
      </c>
      <c r="H1958" s="17" t="s">
        <v>3045</v>
      </c>
      <c r="I1958" s="23">
        <v>296606</v>
      </c>
      <c r="J1958" s="23">
        <v>2726521</v>
      </c>
      <c r="K1958" s="17">
        <v>121.460402</v>
      </c>
      <c r="L1958" s="27">
        <v>24.644863000000001</v>
      </c>
      <c r="N1958" t="str">
        <f>ROUND(表格3[[#This Row],[TWD97_X
]],0)&amp;ROUND(表格3[[#This Row],[TWD97_Y
]],0)</f>
        <v>2966062726521</v>
      </c>
    </row>
    <row r="1959" spans="1:14" ht="16.2" customHeight="1">
      <c r="A1959" s="17" t="s">
        <v>2090</v>
      </c>
      <c r="B1959" s="18"/>
      <c r="C1959" s="26" t="s">
        <v>1138</v>
      </c>
      <c r="D1959" s="26" t="s">
        <v>1139</v>
      </c>
      <c r="E1959" s="17" t="s">
        <v>1156</v>
      </c>
      <c r="F1959" s="26">
        <v>3</v>
      </c>
      <c r="G1959" s="21" t="s">
        <v>1155</v>
      </c>
      <c r="H1959" s="17" t="s">
        <v>3046</v>
      </c>
      <c r="I1959" s="23">
        <v>296766</v>
      </c>
      <c r="J1959" s="23">
        <v>2726645</v>
      </c>
      <c r="K1959" s="17">
        <v>121.46198699999999</v>
      </c>
      <c r="L1959" s="27">
        <v>24.645977999999999</v>
      </c>
      <c r="N1959" t="str">
        <f>ROUND(表格3[[#This Row],[TWD97_X
]],0)&amp;ROUND(表格3[[#This Row],[TWD97_Y
]],0)</f>
        <v>2967662726645</v>
      </c>
    </row>
    <row r="1960" spans="1:14" ht="16.2" customHeight="1">
      <c r="A1960" s="17" t="s">
        <v>2090</v>
      </c>
      <c r="B1960" s="18"/>
      <c r="C1960" s="26" t="s">
        <v>1138</v>
      </c>
      <c r="D1960" s="26" t="s">
        <v>1139</v>
      </c>
      <c r="E1960" s="17" t="s">
        <v>1156</v>
      </c>
      <c r="F1960" s="26">
        <v>4</v>
      </c>
      <c r="G1960" s="21" t="s">
        <v>1155</v>
      </c>
      <c r="H1960" s="17" t="s">
        <v>3047</v>
      </c>
      <c r="I1960" s="23">
        <v>296835</v>
      </c>
      <c r="J1960" s="23">
        <v>2726455</v>
      </c>
      <c r="K1960" s="17">
        <v>121.46266199999999</v>
      </c>
      <c r="L1960" s="27">
        <v>24.644259999999999</v>
      </c>
      <c r="N1960" t="str">
        <f>ROUND(表格3[[#This Row],[TWD97_X
]],0)&amp;ROUND(表格3[[#This Row],[TWD97_Y
]],0)</f>
        <v>2968352726455</v>
      </c>
    </row>
    <row r="1961" spans="1:14" ht="16.2" customHeight="1">
      <c r="A1961" s="17" t="s">
        <v>2090</v>
      </c>
      <c r="B1961" s="18"/>
      <c r="C1961" s="26" t="s">
        <v>1138</v>
      </c>
      <c r="D1961" s="26" t="s">
        <v>1139</v>
      </c>
      <c r="E1961" s="17" t="s">
        <v>1156</v>
      </c>
      <c r="F1961" s="26">
        <v>5</v>
      </c>
      <c r="G1961" s="21" t="s">
        <v>1155</v>
      </c>
      <c r="H1961" s="17" t="s">
        <v>3048</v>
      </c>
      <c r="I1961" s="23">
        <v>297014</v>
      </c>
      <c r="J1961" s="23">
        <v>2726548</v>
      </c>
      <c r="K1961" s="17">
        <v>121.464433</v>
      </c>
      <c r="L1961" s="27">
        <v>24.645095000000001</v>
      </c>
      <c r="N1961" t="str">
        <f>ROUND(表格3[[#This Row],[TWD97_X
]],0)&amp;ROUND(表格3[[#This Row],[TWD97_Y
]],0)</f>
        <v>2970142726548</v>
      </c>
    </row>
    <row r="1962" spans="1:14" ht="16.2" customHeight="1">
      <c r="A1962" s="17" t="s">
        <v>2090</v>
      </c>
      <c r="B1962" s="18"/>
      <c r="C1962" s="26" t="s">
        <v>1138</v>
      </c>
      <c r="D1962" s="26" t="s">
        <v>1139</v>
      </c>
      <c r="E1962" s="17" t="s">
        <v>1156</v>
      </c>
      <c r="F1962" s="26">
        <v>6</v>
      </c>
      <c r="G1962" s="21" t="s">
        <v>1155</v>
      </c>
      <c r="H1962" s="17" t="s">
        <v>3049</v>
      </c>
      <c r="I1962" s="23">
        <v>297111</v>
      </c>
      <c r="J1962" s="23">
        <v>2726731</v>
      </c>
      <c r="K1962" s="17">
        <v>121.46539799999999</v>
      </c>
      <c r="L1962" s="27">
        <v>24.646744000000002</v>
      </c>
      <c r="N1962" t="str">
        <f>ROUND(表格3[[#This Row],[TWD97_X
]],0)&amp;ROUND(表格3[[#This Row],[TWD97_Y
]],0)</f>
        <v>2971112726731</v>
      </c>
    </row>
    <row r="1963" spans="1:14" ht="16.2" customHeight="1">
      <c r="A1963" s="17" t="s">
        <v>2090</v>
      </c>
      <c r="B1963" s="18"/>
      <c r="C1963" s="26" t="s">
        <v>1138</v>
      </c>
      <c r="D1963" s="26" t="s">
        <v>1139</v>
      </c>
      <c r="E1963" s="17" t="s">
        <v>1161</v>
      </c>
      <c r="F1963" s="26">
        <v>1</v>
      </c>
      <c r="G1963" s="21" t="s">
        <v>1160</v>
      </c>
      <c r="H1963" s="17" t="s">
        <v>3050</v>
      </c>
      <c r="I1963" s="23">
        <v>293735</v>
      </c>
      <c r="J1963" s="23">
        <v>2720265</v>
      </c>
      <c r="K1963" s="17">
        <v>121.431847</v>
      </c>
      <c r="L1963" s="27">
        <v>24.588464999999999</v>
      </c>
      <c r="N1963" t="str">
        <f>ROUND(表格3[[#This Row],[TWD97_X
]],0)&amp;ROUND(表格3[[#This Row],[TWD97_Y
]],0)</f>
        <v>2937352720265</v>
      </c>
    </row>
    <row r="1964" spans="1:14" ht="16.2" customHeight="1">
      <c r="A1964" s="17" t="s">
        <v>2090</v>
      </c>
      <c r="B1964" s="18"/>
      <c r="C1964" s="26" t="s">
        <v>1138</v>
      </c>
      <c r="D1964" s="26" t="s">
        <v>1139</v>
      </c>
      <c r="E1964" s="17" t="s">
        <v>1161</v>
      </c>
      <c r="F1964" s="26">
        <v>2</v>
      </c>
      <c r="G1964" s="21" t="s">
        <v>1160</v>
      </c>
      <c r="H1964" s="17" t="s">
        <v>3051</v>
      </c>
      <c r="I1964" s="23">
        <v>293849</v>
      </c>
      <c r="J1964" s="23">
        <v>2720099</v>
      </c>
      <c r="K1964" s="17">
        <v>121.432968</v>
      </c>
      <c r="L1964" s="27">
        <v>24.586963000000001</v>
      </c>
      <c r="N1964" t="str">
        <f>ROUND(表格3[[#This Row],[TWD97_X
]],0)&amp;ROUND(表格3[[#This Row],[TWD97_Y
]],0)</f>
        <v>2938492720099</v>
      </c>
    </row>
    <row r="1965" spans="1:14" ht="16.2" customHeight="1">
      <c r="A1965" s="17" t="s">
        <v>2090</v>
      </c>
      <c r="B1965" s="18"/>
      <c r="C1965" s="26" t="s">
        <v>1138</v>
      </c>
      <c r="D1965" s="26" t="s">
        <v>1139</v>
      </c>
      <c r="E1965" s="17" t="s">
        <v>1161</v>
      </c>
      <c r="F1965" s="26">
        <v>3</v>
      </c>
      <c r="G1965" s="21" t="s">
        <v>1160</v>
      </c>
      <c r="H1965" s="17" t="s">
        <v>3052</v>
      </c>
      <c r="I1965" s="23">
        <v>293981</v>
      </c>
      <c r="J1965" s="23">
        <v>2720235</v>
      </c>
      <c r="K1965" s="17">
        <v>121.434275</v>
      </c>
      <c r="L1965" s="27">
        <v>24.588187000000001</v>
      </c>
      <c r="N1965" t="str">
        <f>ROUND(表格3[[#This Row],[TWD97_X
]],0)&amp;ROUND(表格3[[#This Row],[TWD97_Y
]],0)</f>
        <v>2939812720235</v>
      </c>
    </row>
    <row r="1966" spans="1:14" ht="16.2" customHeight="1">
      <c r="A1966" s="17" t="s">
        <v>2090</v>
      </c>
      <c r="B1966" s="18"/>
      <c r="C1966" s="26" t="s">
        <v>1138</v>
      </c>
      <c r="D1966" s="26" t="s">
        <v>1139</v>
      </c>
      <c r="E1966" s="17" t="s">
        <v>1161</v>
      </c>
      <c r="F1966" s="26">
        <v>4</v>
      </c>
      <c r="G1966" s="21" t="s">
        <v>1160</v>
      </c>
      <c r="H1966" s="17" t="s">
        <v>3053</v>
      </c>
      <c r="I1966" s="23">
        <v>294193</v>
      </c>
      <c r="J1966" s="23">
        <v>2720253</v>
      </c>
      <c r="K1966" s="17">
        <v>121.436369</v>
      </c>
      <c r="L1966" s="27">
        <v>24.588342999999998</v>
      </c>
      <c r="N1966" t="str">
        <f>ROUND(表格3[[#This Row],[TWD97_X
]],0)&amp;ROUND(表格3[[#This Row],[TWD97_Y
]],0)</f>
        <v>2941932720253</v>
      </c>
    </row>
    <row r="1967" spans="1:14" ht="16.2" customHeight="1">
      <c r="A1967" s="17" t="s">
        <v>2090</v>
      </c>
      <c r="B1967" s="18"/>
      <c r="C1967" s="26" t="s">
        <v>1138</v>
      </c>
      <c r="D1967" s="26" t="s">
        <v>1139</v>
      </c>
      <c r="E1967" s="17" t="s">
        <v>1161</v>
      </c>
      <c r="F1967" s="26">
        <v>5</v>
      </c>
      <c r="G1967" s="21" t="s">
        <v>1160</v>
      </c>
      <c r="H1967" s="17" t="s">
        <v>3054</v>
      </c>
      <c r="I1967" s="23">
        <v>294267</v>
      </c>
      <c r="J1967" s="23">
        <v>2720433</v>
      </c>
      <c r="K1967" s="17">
        <v>121.437105</v>
      </c>
      <c r="L1967" s="27">
        <v>24.589966</v>
      </c>
      <c r="N1967" t="str">
        <f>ROUND(表格3[[#This Row],[TWD97_X
]],0)&amp;ROUND(表格3[[#This Row],[TWD97_Y
]],0)</f>
        <v>2942672720433</v>
      </c>
    </row>
    <row r="1968" spans="1:14" ht="16.2" customHeight="1">
      <c r="A1968" s="17" t="s">
        <v>2090</v>
      </c>
      <c r="B1968" s="18"/>
      <c r="C1968" s="26" t="s">
        <v>1138</v>
      </c>
      <c r="D1968" s="26" t="s">
        <v>1139</v>
      </c>
      <c r="E1968" s="17" t="s">
        <v>1161</v>
      </c>
      <c r="F1968" s="26">
        <v>6</v>
      </c>
      <c r="G1968" s="21" t="s">
        <v>1160</v>
      </c>
      <c r="H1968" s="17" t="s">
        <v>3055</v>
      </c>
      <c r="I1968" s="23">
        <v>294382</v>
      </c>
      <c r="J1968" s="23">
        <v>2720601</v>
      </c>
      <c r="K1968" s="17">
        <v>121.43824600000001</v>
      </c>
      <c r="L1968" s="27">
        <v>24.591480000000001</v>
      </c>
      <c r="N1968" t="str">
        <f>ROUND(表格3[[#This Row],[TWD97_X
]],0)&amp;ROUND(表格3[[#This Row],[TWD97_Y
]],0)</f>
        <v>2943822720601</v>
      </c>
    </row>
    <row r="1969" spans="1:14" ht="16.2" customHeight="1">
      <c r="A1969" s="17" t="s">
        <v>2090</v>
      </c>
      <c r="B1969" s="18"/>
      <c r="C1969" s="26" t="s">
        <v>1138</v>
      </c>
      <c r="D1969" s="26" t="s">
        <v>1139</v>
      </c>
      <c r="E1969" s="17" t="s">
        <v>1170</v>
      </c>
      <c r="F1969" s="26">
        <v>1</v>
      </c>
      <c r="G1969" s="21" t="s">
        <v>1169</v>
      </c>
      <c r="H1969" s="17" t="s">
        <v>3056</v>
      </c>
      <c r="I1969" s="23">
        <v>294907</v>
      </c>
      <c r="J1969" s="23">
        <v>2721434</v>
      </c>
      <c r="K1969" s="17">
        <v>121.443457</v>
      </c>
      <c r="L1969" s="27">
        <v>24.598984999999999</v>
      </c>
      <c r="N1969" t="str">
        <f>ROUND(表格3[[#This Row],[TWD97_X
]],0)&amp;ROUND(表格3[[#This Row],[TWD97_Y
]],0)</f>
        <v>2949072721434</v>
      </c>
    </row>
    <row r="1970" spans="1:14" ht="16.2" customHeight="1">
      <c r="A1970" s="17" t="s">
        <v>2090</v>
      </c>
      <c r="B1970" s="18"/>
      <c r="C1970" s="26" t="s">
        <v>1138</v>
      </c>
      <c r="D1970" s="26" t="s">
        <v>1139</v>
      </c>
      <c r="E1970" s="17" t="s">
        <v>1170</v>
      </c>
      <c r="F1970" s="26">
        <v>2</v>
      </c>
      <c r="G1970" s="21" t="s">
        <v>1169</v>
      </c>
      <c r="H1970" s="17" t="s">
        <v>3057</v>
      </c>
      <c r="I1970" s="23">
        <v>295113</v>
      </c>
      <c r="J1970" s="23">
        <v>2721412</v>
      </c>
      <c r="K1970" s="17">
        <v>121.44549000000001</v>
      </c>
      <c r="L1970" s="27">
        <v>24.598780999999999</v>
      </c>
      <c r="N1970" t="str">
        <f>ROUND(表格3[[#This Row],[TWD97_X
]],0)&amp;ROUND(表格3[[#This Row],[TWD97_Y
]],0)</f>
        <v>2951132721412</v>
      </c>
    </row>
    <row r="1971" spans="1:14" ht="16.2" customHeight="1">
      <c r="A1971" s="17" t="s">
        <v>2090</v>
      </c>
      <c r="B1971" s="18"/>
      <c r="C1971" s="26" t="s">
        <v>1138</v>
      </c>
      <c r="D1971" s="26" t="s">
        <v>1139</v>
      </c>
      <c r="E1971" s="17" t="s">
        <v>1170</v>
      </c>
      <c r="F1971" s="26">
        <v>3</v>
      </c>
      <c r="G1971" s="21" t="s">
        <v>1169</v>
      </c>
      <c r="H1971" s="17" t="s">
        <v>3058</v>
      </c>
      <c r="I1971" s="23">
        <v>295291</v>
      </c>
      <c r="J1971" s="23">
        <v>2721328</v>
      </c>
      <c r="K1971" s="17">
        <v>121.447245</v>
      </c>
      <c r="L1971" s="27">
        <v>24.598016999999999</v>
      </c>
      <c r="N1971" t="str">
        <f>ROUND(表格3[[#This Row],[TWD97_X
]],0)&amp;ROUND(表格3[[#This Row],[TWD97_Y
]],0)</f>
        <v>2952912721328</v>
      </c>
    </row>
    <row r="1972" spans="1:14" ht="16.2" customHeight="1">
      <c r="A1972" s="17" t="s">
        <v>2090</v>
      </c>
      <c r="B1972" s="18"/>
      <c r="C1972" s="26" t="s">
        <v>1138</v>
      </c>
      <c r="D1972" s="26" t="s">
        <v>1139</v>
      </c>
      <c r="E1972" s="17" t="s">
        <v>1170</v>
      </c>
      <c r="F1972" s="26">
        <v>4</v>
      </c>
      <c r="G1972" s="21" t="s">
        <v>1169</v>
      </c>
      <c r="H1972" s="17" t="s">
        <v>3059</v>
      </c>
      <c r="I1972" s="23">
        <v>295447</v>
      </c>
      <c r="J1972" s="23">
        <v>2721464</v>
      </c>
      <c r="K1972" s="17">
        <v>121.44879</v>
      </c>
      <c r="L1972" s="27">
        <v>24.599240000000002</v>
      </c>
      <c r="N1972" t="str">
        <f>ROUND(表格3[[#This Row],[TWD97_X
]],0)&amp;ROUND(表格3[[#This Row],[TWD97_Y
]],0)</f>
        <v>2954472721464</v>
      </c>
    </row>
    <row r="1973" spans="1:14" ht="16.2" customHeight="1">
      <c r="A1973" s="17" t="s">
        <v>2090</v>
      </c>
      <c r="B1973" s="18"/>
      <c r="C1973" s="26" t="s">
        <v>1138</v>
      </c>
      <c r="D1973" s="26" t="s">
        <v>1139</v>
      </c>
      <c r="E1973" s="17" t="s">
        <v>1170</v>
      </c>
      <c r="F1973" s="26">
        <v>5</v>
      </c>
      <c r="G1973" s="21" t="s">
        <v>1169</v>
      </c>
      <c r="H1973" s="17" t="s">
        <v>3060</v>
      </c>
      <c r="I1973" s="23">
        <v>295530</v>
      </c>
      <c r="J1973" s="23">
        <v>2721655</v>
      </c>
      <c r="K1973" s="17">
        <v>121.44961600000001</v>
      </c>
      <c r="L1973" s="27">
        <v>24.600963</v>
      </c>
      <c r="N1973" t="str">
        <f>ROUND(表格3[[#This Row],[TWD97_X
]],0)&amp;ROUND(表格3[[#This Row],[TWD97_Y
]],0)</f>
        <v>2955302721655</v>
      </c>
    </row>
    <row r="1974" spans="1:14" ht="16.2" customHeight="1">
      <c r="A1974" s="17" t="s">
        <v>2090</v>
      </c>
      <c r="B1974" s="18"/>
      <c r="C1974" s="26" t="s">
        <v>1138</v>
      </c>
      <c r="D1974" s="26" t="s">
        <v>1139</v>
      </c>
      <c r="E1974" s="17" t="s">
        <v>1170</v>
      </c>
      <c r="F1974" s="26">
        <v>6</v>
      </c>
      <c r="G1974" s="21" t="s">
        <v>1169</v>
      </c>
      <c r="H1974" s="17" t="s">
        <v>3061</v>
      </c>
      <c r="I1974" s="23">
        <v>295746</v>
      </c>
      <c r="J1974" s="23">
        <v>2721648</v>
      </c>
      <c r="K1974" s="17">
        <v>121.45174900000001</v>
      </c>
      <c r="L1974" s="27">
        <v>24.600892999999999</v>
      </c>
      <c r="N1974" t="str">
        <f>ROUND(表格3[[#This Row],[TWD97_X
]],0)&amp;ROUND(表格3[[#This Row],[TWD97_Y
]],0)</f>
        <v>2957462721648</v>
      </c>
    </row>
    <row r="1975" spans="1:14" ht="16.2" customHeight="1">
      <c r="A1975" s="17" t="s">
        <v>2090</v>
      </c>
      <c r="B1975" s="18"/>
      <c r="C1975" s="26" t="s">
        <v>1138</v>
      </c>
      <c r="D1975" s="26" t="s">
        <v>1139</v>
      </c>
      <c r="E1975" s="17" t="s">
        <v>1179</v>
      </c>
      <c r="F1975" s="26">
        <v>1</v>
      </c>
      <c r="G1975" s="21" t="s">
        <v>3062</v>
      </c>
      <c r="H1975" s="17" t="s">
        <v>3063</v>
      </c>
      <c r="I1975" s="23">
        <v>293748.78078999999</v>
      </c>
      <c r="J1975" s="23">
        <v>2721127.3414269998</v>
      </c>
      <c r="K1975" s="17">
        <v>121.432012</v>
      </c>
      <c r="L1975" s="27">
        <v>24.596250000000001</v>
      </c>
      <c r="N1975" t="str">
        <f>ROUND(表格3[[#This Row],[TWD97_X
]],0)&amp;ROUND(表格3[[#This Row],[TWD97_Y
]],0)</f>
        <v>2937492721127</v>
      </c>
    </row>
    <row r="1976" spans="1:14" ht="16.2" customHeight="1">
      <c r="A1976" s="17" t="s">
        <v>2090</v>
      </c>
      <c r="B1976" s="18"/>
      <c r="C1976" s="26" t="s">
        <v>1138</v>
      </c>
      <c r="D1976" s="26" t="s">
        <v>1139</v>
      </c>
      <c r="E1976" s="17" t="s">
        <v>1179</v>
      </c>
      <c r="F1976" s="26">
        <v>2</v>
      </c>
      <c r="G1976" s="21" t="s">
        <v>3062</v>
      </c>
      <c r="H1976" s="17" t="s">
        <v>3064</v>
      </c>
      <c r="I1976" s="23">
        <v>293432.72761499998</v>
      </c>
      <c r="J1976" s="23">
        <v>2721156.2580360002</v>
      </c>
      <c r="K1976" s="17">
        <v>121.428893</v>
      </c>
      <c r="L1976" s="27">
        <v>24.596520000000002</v>
      </c>
      <c r="N1976" t="str">
        <f>ROUND(表格3[[#This Row],[TWD97_X
]],0)&amp;ROUND(表格3[[#This Row],[TWD97_Y
]],0)</f>
        <v>2934332721156</v>
      </c>
    </row>
    <row r="1977" spans="1:14" ht="16.2" customHeight="1">
      <c r="A1977" s="17" t="s">
        <v>2090</v>
      </c>
      <c r="B1977" s="18"/>
      <c r="C1977" s="26" t="s">
        <v>1138</v>
      </c>
      <c r="D1977" s="26" t="s">
        <v>1139</v>
      </c>
      <c r="E1977" s="17" t="s">
        <v>1179</v>
      </c>
      <c r="F1977" s="26">
        <v>3</v>
      </c>
      <c r="G1977" s="21" t="s">
        <v>3062</v>
      </c>
      <c r="H1977" s="17" t="s">
        <v>3065</v>
      </c>
      <c r="I1977" s="23">
        <v>293293.25292499998</v>
      </c>
      <c r="J1977" s="23">
        <v>2721392.8483230001</v>
      </c>
      <c r="K1977" s="17">
        <v>121.42751800000001</v>
      </c>
      <c r="L1977" s="27">
        <v>24.598659999999999</v>
      </c>
      <c r="N1977" t="str">
        <f>ROUND(表格3[[#This Row],[TWD97_X
]],0)&amp;ROUND(表格3[[#This Row],[TWD97_Y
]],0)</f>
        <v>2932932721393</v>
      </c>
    </row>
    <row r="1978" spans="1:14" ht="16.2" customHeight="1">
      <c r="A1978" s="17" t="s">
        <v>2090</v>
      </c>
      <c r="B1978" s="18"/>
      <c r="C1978" s="26" t="s">
        <v>1138</v>
      </c>
      <c r="D1978" s="26" t="s">
        <v>1139</v>
      </c>
      <c r="E1978" s="17" t="s">
        <v>1179</v>
      </c>
      <c r="F1978" s="26">
        <v>4</v>
      </c>
      <c r="G1978" s="21" t="s">
        <v>3062</v>
      </c>
      <c r="H1978" s="17" t="s">
        <v>3066</v>
      </c>
      <c r="I1978" s="23">
        <v>293371.52795100003</v>
      </c>
      <c r="J1978" s="23">
        <v>2721622.3627829999</v>
      </c>
      <c r="K1978" s="17">
        <v>121.42830499999999</v>
      </c>
      <c r="L1978" s="27">
        <v>24.600729999999999</v>
      </c>
      <c r="N1978" t="str">
        <f>ROUND(表格3[[#This Row],[TWD97_X
]],0)&amp;ROUND(表格3[[#This Row],[TWD97_Y
]],0)</f>
        <v>2933722721622</v>
      </c>
    </row>
    <row r="1979" spans="1:14" ht="16.2" customHeight="1">
      <c r="A1979" s="17" t="s">
        <v>2090</v>
      </c>
      <c r="B1979" s="18"/>
      <c r="C1979" s="26" t="s">
        <v>1138</v>
      </c>
      <c r="D1979" s="26" t="s">
        <v>1139</v>
      </c>
      <c r="E1979" s="17" t="s">
        <v>1179</v>
      </c>
      <c r="F1979" s="26">
        <v>5</v>
      </c>
      <c r="G1979" s="21" t="s">
        <v>3062</v>
      </c>
      <c r="H1979" s="17" t="s">
        <v>3067</v>
      </c>
      <c r="I1979" s="23">
        <v>293542.43153399997</v>
      </c>
      <c r="J1979" s="23">
        <v>2721698.2118199999</v>
      </c>
      <c r="K1979" s="17">
        <v>121.429986</v>
      </c>
      <c r="L1979" s="27">
        <v>24.601410000000001</v>
      </c>
      <c r="N1979" t="str">
        <f>ROUND(表格3[[#This Row],[TWD97_X
]],0)&amp;ROUND(表格3[[#This Row],[TWD97_Y
]],0)</f>
        <v>2935422721698</v>
      </c>
    </row>
    <row r="1980" spans="1:14" ht="16.2" customHeight="1">
      <c r="A1980" s="17" t="s">
        <v>2090</v>
      </c>
      <c r="B1980" s="18"/>
      <c r="C1980" s="26" t="s">
        <v>1138</v>
      </c>
      <c r="D1980" s="26" t="s">
        <v>1139</v>
      </c>
      <c r="E1980" s="17" t="s">
        <v>1179</v>
      </c>
      <c r="F1980" s="26">
        <v>6</v>
      </c>
      <c r="G1980" s="21" t="s">
        <v>3062</v>
      </c>
      <c r="H1980" s="17" t="s">
        <v>3068</v>
      </c>
      <c r="I1980" s="23">
        <v>293415.05312900001</v>
      </c>
      <c r="J1980" s="23">
        <v>2721953.6678189998</v>
      </c>
      <c r="K1980" s="17">
        <v>121.42873899999999</v>
      </c>
      <c r="L1980" s="27">
        <v>24.603719999999999</v>
      </c>
      <c r="N1980" t="str">
        <f>ROUND(表格3[[#This Row],[TWD97_X
]],0)&amp;ROUND(表格3[[#This Row],[TWD97_Y
]],0)</f>
        <v>2934152721954</v>
      </c>
    </row>
    <row r="1981" spans="1:14" ht="16.2" customHeight="1">
      <c r="A1981" s="17" t="s">
        <v>2090</v>
      </c>
      <c r="B1981" s="18"/>
      <c r="C1981" s="26" t="s">
        <v>1138</v>
      </c>
      <c r="D1981" s="26" t="s">
        <v>1139</v>
      </c>
      <c r="E1981" s="17" t="s">
        <v>1179</v>
      </c>
      <c r="F1981" s="26">
        <v>7</v>
      </c>
      <c r="G1981" s="21" t="s">
        <v>3062</v>
      </c>
      <c r="H1981" s="17" t="s">
        <v>3069</v>
      </c>
      <c r="I1981" s="23">
        <v>293646.38387899997</v>
      </c>
      <c r="J1981" s="23">
        <v>2722133.8201979999</v>
      </c>
      <c r="K1981" s="17">
        <v>121.431026</v>
      </c>
      <c r="L1981" s="27">
        <v>24.605340000000002</v>
      </c>
      <c r="N1981" t="str">
        <f>ROUND(表格3[[#This Row],[TWD97_X
]],0)&amp;ROUND(表格3[[#This Row],[TWD97_Y
]],0)</f>
        <v>2936462722134</v>
      </c>
    </row>
    <row r="1982" spans="1:14" ht="16.2" customHeight="1">
      <c r="A1982" s="17" t="s">
        <v>2090</v>
      </c>
      <c r="B1982" s="18"/>
      <c r="C1982" s="26" t="s">
        <v>1138</v>
      </c>
      <c r="D1982" s="26" t="s">
        <v>1139</v>
      </c>
      <c r="E1982" s="17" t="s">
        <v>1179</v>
      </c>
      <c r="F1982" s="26">
        <v>8</v>
      </c>
      <c r="G1982" s="21" t="s">
        <v>3062</v>
      </c>
      <c r="H1982" s="17" t="s">
        <v>3070</v>
      </c>
      <c r="I1982" s="23">
        <v>293631.00367100001</v>
      </c>
      <c r="J1982" s="23">
        <v>2722518.1062449999</v>
      </c>
      <c r="K1982" s="17">
        <v>121.43089000000001</v>
      </c>
      <c r="L1982" s="27">
        <v>24.608809999999998</v>
      </c>
      <c r="N1982" t="str">
        <f>ROUND(表格3[[#This Row],[TWD97_X
]],0)&amp;ROUND(表格3[[#This Row],[TWD97_Y
]],0)</f>
        <v>2936312722518</v>
      </c>
    </row>
    <row r="1983" spans="1:14" ht="16.2" customHeight="1">
      <c r="A1983" s="17" t="s">
        <v>2090</v>
      </c>
      <c r="B1983" s="18"/>
      <c r="C1983" s="26" t="s">
        <v>1138</v>
      </c>
      <c r="D1983" s="26" t="s">
        <v>1139</v>
      </c>
      <c r="E1983" s="17" t="s">
        <v>1179</v>
      </c>
      <c r="F1983" s="26">
        <v>6</v>
      </c>
      <c r="G1983" s="21" t="s">
        <v>3062</v>
      </c>
      <c r="H1983" s="17" t="s">
        <v>3071</v>
      </c>
      <c r="I1983" s="23">
        <v>293804.60868200002</v>
      </c>
      <c r="J1983" s="23">
        <v>2722696.9733259999</v>
      </c>
      <c r="K1983" s="17">
        <v>121.432614</v>
      </c>
      <c r="L1983" s="27">
        <v>24.610420000000001</v>
      </c>
      <c r="N1983" t="str">
        <f>ROUND(表格3[[#This Row],[TWD97_X
]],0)&amp;ROUND(表格3[[#This Row],[TWD97_Y
]],0)</f>
        <v>2938052722697</v>
      </c>
    </row>
    <row r="1984" spans="1:14" ht="16.2" customHeight="1">
      <c r="A1984" s="17" t="s">
        <v>2090</v>
      </c>
      <c r="B1984" s="18"/>
      <c r="C1984" s="26" t="s">
        <v>1138</v>
      </c>
      <c r="D1984" s="26" t="s">
        <v>1139</v>
      </c>
      <c r="E1984" s="17" t="s">
        <v>1153</v>
      </c>
      <c r="F1984" s="26">
        <v>1</v>
      </c>
      <c r="G1984" s="21" t="s">
        <v>1152</v>
      </c>
      <c r="H1984" s="17" t="s">
        <v>3072</v>
      </c>
      <c r="I1984" s="23">
        <v>309549</v>
      </c>
      <c r="J1984" s="23">
        <v>2711933</v>
      </c>
      <c r="K1984" s="17">
        <v>121.587641</v>
      </c>
      <c r="L1984" s="27">
        <v>24.512710999999999</v>
      </c>
      <c r="N1984" t="str">
        <f>ROUND(表格3[[#This Row],[TWD97_X
]],0)&amp;ROUND(表格3[[#This Row],[TWD97_Y
]],0)</f>
        <v>3095492711933</v>
      </c>
    </row>
    <row r="1985" spans="1:14" ht="16.2" customHeight="1">
      <c r="A1985" s="17" t="s">
        <v>2090</v>
      </c>
      <c r="B1985" s="18"/>
      <c r="C1985" s="26" t="s">
        <v>1138</v>
      </c>
      <c r="D1985" s="26" t="s">
        <v>1139</v>
      </c>
      <c r="E1985" s="17" t="s">
        <v>1153</v>
      </c>
      <c r="F1985" s="26">
        <v>2</v>
      </c>
      <c r="G1985" s="21" t="s">
        <v>1152</v>
      </c>
      <c r="H1985" s="17" t="s">
        <v>3073</v>
      </c>
      <c r="I1985" s="23">
        <v>309572</v>
      </c>
      <c r="J1985" s="23">
        <v>2712119</v>
      </c>
      <c r="K1985" s="17">
        <v>121.58787599999999</v>
      </c>
      <c r="L1985" s="27">
        <v>24.514389000000001</v>
      </c>
      <c r="N1985" t="str">
        <f>ROUND(表格3[[#This Row],[TWD97_X
]],0)&amp;ROUND(表格3[[#This Row],[TWD97_Y
]],0)</f>
        <v>3095722712119</v>
      </c>
    </row>
    <row r="1986" spans="1:14" ht="16.2" customHeight="1">
      <c r="A1986" s="17" t="s">
        <v>2090</v>
      </c>
      <c r="B1986" s="18"/>
      <c r="C1986" s="26" t="s">
        <v>1138</v>
      </c>
      <c r="D1986" s="26" t="s">
        <v>1139</v>
      </c>
      <c r="E1986" s="17" t="s">
        <v>1153</v>
      </c>
      <c r="F1986" s="26">
        <v>3</v>
      </c>
      <c r="G1986" s="21" t="s">
        <v>1152</v>
      </c>
      <c r="H1986" s="17" t="s">
        <v>3074</v>
      </c>
      <c r="I1986" s="23">
        <v>309783</v>
      </c>
      <c r="J1986" s="23">
        <v>2712067</v>
      </c>
      <c r="K1986" s="17">
        <v>121.589956</v>
      </c>
      <c r="L1986" s="27">
        <v>24.513912000000001</v>
      </c>
      <c r="N1986" t="str">
        <f>ROUND(表格3[[#This Row],[TWD97_X
]],0)&amp;ROUND(表格3[[#This Row],[TWD97_Y
]],0)</f>
        <v>3097832712067</v>
      </c>
    </row>
    <row r="1987" spans="1:14" ht="16.2" customHeight="1">
      <c r="A1987" s="17" t="s">
        <v>2090</v>
      </c>
      <c r="B1987" s="18"/>
      <c r="C1987" s="26" t="s">
        <v>1138</v>
      </c>
      <c r="D1987" s="26" t="s">
        <v>1139</v>
      </c>
      <c r="E1987" s="17" t="s">
        <v>1153</v>
      </c>
      <c r="F1987" s="26">
        <v>4</v>
      </c>
      <c r="G1987" s="21" t="s">
        <v>1152</v>
      </c>
      <c r="H1987" s="17" t="s">
        <v>3075</v>
      </c>
      <c r="I1987" s="23">
        <v>309834</v>
      </c>
      <c r="J1987" s="23">
        <v>2711842</v>
      </c>
      <c r="K1987" s="17">
        <v>121.59045</v>
      </c>
      <c r="L1987" s="27">
        <v>24.511877999999999</v>
      </c>
      <c r="N1987" t="str">
        <f>ROUND(表格3[[#This Row],[TWD97_X
]],0)&amp;ROUND(表格3[[#This Row],[TWD97_Y
]],0)</f>
        <v>3098342711842</v>
      </c>
    </row>
    <row r="1988" spans="1:14" ht="16.2" customHeight="1">
      <c r="A1988" s="17" t="s">
        <v>2090</v>
      </c>
      <c r="B1988" s="18"/>
      <c r="C1988" s="26" t="s">
        <v>1138</v>
      </c>
      <c r="D1988" s="26" t="s">
        <v>1139</v>
      </c>
      <c r="E1988" s="17" t="s">
        <v>1153</v>
      </c>
      <c r="F1988" s="26">
        <v>5</v>
      </c>
      <c r="G1988" s="21" t="s">
        <v>1152</v>
      </c>
      <c r="H1988" s="17" t="s">
        <v>3076</v>
      </c>
      <c r="I1988" s="23">
        <v>310013</v>
      </c>
      <c r="J1988" s="23">
        <v>2711872</v>
      </c>
      <c r="K1988" s="17">
        <v>121.59221700000001</v>
      </c>
      <c r="L1988" s="27">
        <v>24.512142000000001</v>
      </c>
      <c r="N1988" t="str">
        <f>ROUND(表格3[[#This Row],[TWD97_X
]],0)&amp;ROUND(表格3[[#This Row],[TWD97_Y
]],0)</f>
        <v>3100132711872</v>
      </c>
    </row>
    <row r="1989" spans="1:14" ht="16.2" customHeight="1">
      <c r="A1989" s="17" t="s">
        <v>2090</v>
      </c>
      <c r="B1989" s="18"/>
      <c r="C1989" s="26" t="s">
        <v>1138</v>
      </c>
      <c r="D1989" s="26" t="s">
        <v>1139</v>
      </c>
      <c r="E1989" s="17" t="s">
        <v>1153</v>
      </c>
      <c r="F1989" s="26">
        <v>6</v>
      </c>
      <c r="G1989" s="21" t="s">
        <v>1152</v>
      </c>
      <c r="H1989" s="17" t="s">
        <v>3077</v>
      </c>
      <c r="I1989" s="23">
        <v>310122</v>
      </c>
      <c r="J1989" s="23">
        <v>2711696</v>
      </c>
      <c r="K1989" s="17">
        <v>121.59328499999999</v>
      </c>
      <c r="L1989" s="27">
        <v>24.510549000000001</v>
      </c>
      <c r="N1989" t="str">
        <f>ROUND(表格3[[#This Row],[TWD97_X
]],0)&amp;ROUND(表格3[[#This Row],[TWD97_Y
]],0)</f>
        <v>3101222711696</v>
      </c>
    </row>
    <row r="1990" spans="1:14" ht="16.2" customHeight="1">
      <c r="A1990" s="17" t="s">
        <v>2090</v>
      </c>
      <c r="B1990" s="18"/>
      <c r="C1990" s="26" t="s">
        <v>1138</v>
      </c>
      <c r="D1990" s="26" t="s">
        <v>1139</v>
      </c>
      <c r="E1990" s="17" t="s">
        <v>1150</v>
      </c>
      <c r="F1990" s="26">
        <v>1</v>
      </c>
      <c r="G1990" s="21" t="s">
        <v>1149</v>
      </c>
      <c r="H1990" s="17" t="s">
        <v>3078</v>
      </c>
      <c r="I1990" s="23">
        <v>294538</v>
      </c>
      <c r="J1990" s="23">
        <v>2708849</v>
      </c>
      <c r="K1990" s="17">
        <v>121.43941700000001</v>
      </c>
      <c r="L1990" s="27">
        <v>24.48537</v>
      </c>
      <c r="N1990" t="str">
        <f>ROUND(表格3[[#This Row],[TWD97_X
]],0)&amp;ROUND(表格3[[#This Row],[TWD97_Y
]],0)</f>
        <v>2945382708849</v>
      </c>
    </row>
    <row r="1991" spans="1:14" ht="16.2" customHeight="1">
      <c r="A1991" s="17" t="s">
        <v>2090</v>
      </c>
      <c r="B1991" s="18"/>
      <c r="C1991" s="26" t="s">
        <v>1138</v>
      </c>
      <c r="D1991" s="26" t="s">
        <v>1139</v>
      </c>
      <c r="E1991" s="17" t="s">
        <v>1150</v>
      </c>
      <c r="F1991" s="26">
        <v>2</v>
      </c>
      <c r="G1991" s="21" t="s">
        <v>1149</v>
      </c>
      <c r="H1991" s="17" t="s">
        <v>3079</v>
      </c>
      <c r="I1991" s="23">
        <v>294751</v>
      </c>
      <c r="J1991" s="23">
        <v>2708844</v>
      </c>
      <c r="K1991" s="17">
        <v>121.441518</v>
      </c>
      <c r="L1991" s="27">
        <v>24.485319</v>
      </c>
      <c r="N1991" t="str">
        <f>ROUND(表格3[[#This Row],[TWD97_X
]],0)&amp;ROUND(表格3[[#This Row],[TWD97_Y
]],0)</f>
        <v>2947512708844</v>
      </c>
    </row>
    <row r="1992" spans="1:14" ht="16.2" customHeight="1">
      <c r="A1992" s="17" t="s">
        <v>2090</v>
      </c>
      <c r="B1992" s="18"/>
      <c r="C1992" s="26" t="s">
        <v>1138</v>
      </c>
      <c r="D1992" s="26" t="s">
        <v>1139</v>
      </c>
      <c r="E1992" s="17" t="s">
        <v>1150</v>
      </c>
      <c r="F1992" s="26">
        <v>3</v>
      </c>
      <c r="G1992" s="21" t="s">
        <v>1149</v>
      </c>
      <c r="H1992" s="17" t="s">
        <v>3080</v>
      </c>
      <c r="I1992" s="23">
        <v>294852</v>
      </c>
      <c r="J1992" s="23">
        <v>2709000</v>
      </c>
      <c r="K1992" s="17">
        <v>121.44252</v>
      </c>
      <c r="L1992" s="27">
        <v>24.486725</v>
      </c>
      <c r="N1992" t="str">
        <f>ROUND(表格3[[#This Row],[TWD97_X
]],0)&amp;ROUND(表格3[[#This Row],[TWD97_Y
]],0)</f>
        <v>2948522709000</v>
      </c>
    </row>
    <row r="1993" spans="1:14" ht="16.2" customHeight="1">
      <c r="A1993" s="17" t="s">
        <v>2090</v>
      </c>
      <c r="B1993" s="18"/>
      <c r="C1993" s="26" t="s">
        <v>1138</v>
      </c>
      <c r="D1993" s="26" t="s">
        <v>1139</v>
      </c>
      <c r="E1993" s="17" t="s">
        <v>1150</v>
      </c>
      <c r="F1993" s="26">
        <v>4</v>
      </c>
      <c r="G1993" s="21" t="s">
        <v>1149</v>
      </c>
      <c r="H1993" s="17" t="s">
        <v>3081</v>
      </c>
      <c r="I1993" s="23">
        <v>295050</v>
      </c>
      <c r="J1993" s="23">
        <v>2709094</v>
      </c>
      <c r="K1993" s="17">
        <v>121.44447599999999</v>
      </c>
      <c r="L1993" s="27">
        <v>24.487568</v>
      </c>
      <c r="N1993" t="str">
        <f>ROUND(表格3[[#This Row],[TWD97_X
]],0)&amp;ROUND(表格3[[#This Row],[TWD97_Y
]],0)</f>
        <v>2950502709094</v>
      </c>
    </row>
    <row r="1994" spans="1:14" ht="16.2" customHeight="1">
      <c r="A1994" s="17" t="s">
        <v>2090</v>
      </c>
      <c r="B1994" s="18"/>
      <c r="C1994" s="26" t="s">
        <v>1138</v>
      </c>
      <c r="D1994" s="26" t="s">
        <v>1139</v>
      </c>
      <c r="E1994" s="17" t="s">
        <v>1150</v>
      </c>
      <c r="F1994" s="26">
        <v>5</v>
      </c>
      <c r="G1994" s="21" t="s">
        <v>1149</v>
      </c>
      <c r="H1994" s="17" t="s">
        <v>3082</v>
      </c>
      <c r="I1994" s="23">
        <v>295211</v>
      </c>
      <c r="J1994" s="23">
        <v>2709201</v>
      </c>
      <c r="K1994" s="17">
        <v>121.446068</v>
      </c>
      <c r="L1994" s="27">
        <v>24.488529</v>
      </c>
      <c r="N1994" t="str">
        <f>ROUND(表格3[[#This Row],[TWD97_X
]],0)&amp;ROUND(表格3[[#This Row],[TWD97_Y
]],0)</f>
        <v>2952112709201</v>
      </c>
    </row>
    <row r="1995" spans="1:14" ht="16.2" customHeight="1">
      <c r="A1995" s="17" t="s">
        <v>2090</v>
      </c>
      <c r="B1995" s="18"/>
      <c r="C1995" s="26" t="s">
        <v>1138</v>
      </c>
      <c r="D1995" s="26" t="s">
        <v>1139</v>
      </c>
      <c r="E1995" s="17" t="s">
        <v>1150</v>
      </c>
      <c r="F1995" s="26">
        <v>6</v>
      </c>
      <c r="G1995" s="21" t="s">
        <v>1149</v>
      </c>
      <c r="H1995" s="17" t="s">
        <v>3083</v>
      </c>
      <c r="I1995" s="23">
        <v>295415</v>
      </c>
      <c r="J1995" s="23">
        <v>2709183</v>
      </c>
      <c r="K1995" s="17">
        <v>121.44808</v>
      </c>
      <c r="L1995" s="27">
        <v>24.488361000000001</v>
      </c>
      <c r="N1995" t="str">
        <f>ROUND(表格3[[#This Row],[TWD97_X
]],0)&amp;ROUND(表格3[[#This Row],[TWD97_Y
]],0)</f>
        <v>2954152709183</v>
      </c>
    </row>
    <row r="1996" spans="1:14" ht="16.2" customHeight="1">
      <c r="A1996" s="17" t="s">
        <v>2090</v>
      </c>
      <c r="B1996" s="18"/>
      <c r="C1996" s="26" t="s">
        <v>1138</v>
      </c>
      <c r="D1996" s="26" t="s">
        <v>1139</v>
      </c>
      <c r="E1996" s="17" t="s">
        <v>1159</v>
      </c>
      <c r="F1996" s="26">
        <v>1</v>
      </c>
      <c r="G1996" s="21" t="s">
        <v>3084</v>
      </c>
      <c r="H1996" s="17" t="s">
        <v>3085</v>
      </c>
      <c r="I1996" s="23">
        <v>311498</v>
      </c>
      <c r="J1996" s="23">
        <v>2711766</v>
      </c>
      <c r="K1996" s="17">
        <v>121.606866</v>
      </c>
      <c r="L1996" s="27">
        <v>24.511126999999998</v>
      </c>
      <c r="N1996" t="str">
        <f>ROUND(表格3[[#This Row],[TWD97_X
]],0)&amp;ROUND(表格3[[#This Row],[TWD97_Y
]],0)</f>
        <v>3114982711766</v>
      </c>
    </row>
    <row r="1997" spans="1:14" ht="16.2" customHeight="1">
      <c r="A1997" s="17" t="s">
        <v>2090</v>
      </c>
      <c r="B1997" s="18"/>
      <c r="C1997" s="26" t="s">
        <v>1138</v>
      </c>
      <c r="D1997" s="26" t="s">
        <v>1139</v>
      </c>
      <c r="E1997" s="17" t="s">
        <v>1159</v>
      </c>
      <c r="F1997" s="26">
        <v>2</v>
      </c>
      <c r="G1997" s="21" t="s">
        <v>3084</v>
      </c>
      <c r="H1997" s="17" t="s">
        <v>3086</v>
      </c>
      <c r="I1997" s="23">
        <v>311686</v>
      </c>
      <c r="J1997" s="23">
        <v>2711684</v>
      </c>
      <c r="K1997" s="17">
        <v>121.608718</v>
      </c>
      <c r="L1997" s="27">
        <v>24.510379</v>
      </c>
      <c r="N1997" t="str">
        <f>ROUND(表格3[[#This Row],[TWD97_X
]],0)&amp;ROUND(表格3[[#This Row],[TWD97_Y
]],0)</f>
        <v>3116862711684</v>
      </c>
    </row>
    <row r="1998" spans="1:14" ht="16.2" customHeight="1">
      <c r="A1998" s="17" t="s">
        <v>2090</v>
      </c>
      <c r="B1998" s="18"/>
      <c r="C1998" s="26" t="s">
        <v>1138</v>
      </c>
      <c r="D1998" s="26" t="s">
        <v>1139</v>
      </c>
      <c r="E1998" s="17" t="s">
        <v>1159</v>
      </c>
      <c r="F1998" s="26">
        <v>3</v>
      </c>
      <c r="G1998" s="21" t="s">
        <v>3084</v>
      </c>
      <c r="H1998" s="17" t="s">
        <v>3087</v>
      </c>
      <c r="I1998" s="23">
        <v>311845</v>
      </c>
      <c r="J1998" s="23">
        <v>2711542</v>
      </c>
      <c r="K1998" s="17">
        <v>121.610281</v>
      </c>
      <c r="L1998" s="27">
        <v>24.509091000000002</v>
      </c>
      <c r="N1998" t="str">
        <f>ROUND(表格3[[#This Row],[TWD97_X
]],0)&amp;ROUND(表格3[[#This Row],[TWD97_Y
]],0)</f>
        <v>3118452711542</v>
      </c>
    </row>
    <row r="1999" spans="1:14" ht="16.2" customHeight="1">
      <c r="A1999" s="17" t="s">
        <v>2090</v>
      </c>
      <c r="B1999" s="18"/>
      <c r="C1999" s="26" t="s">
        <v>1138</v>
      </c>
      <c r="D1999" s="26" t="s">
        <v>1139</v>
      </c>
      <c r="E1999" s="17" t="s">
        <v>1159</v>
      </c>
      <c r="F1999" s="26">
        <v>4</v>
      </c>
      <c r="G1999" s="21" t="s">
        <v>3084</v>
      </c>
      <c r="H1999" s="17" t="s">
        <v>3088</v>
      </c>
      <c r="I1999" s="23">
        <v>312058</v>
      </c>
      <c r="J1999" s="23">
        <v>2711514</v>
      </c>
      <c r="K1999" s="17">
        <v>121.612381</v>
      </c>
      <c r="L1999" s="27">
        <v>24.50883</v>
      </c>
      <c r="N1999" t="str">
        <f>ROUND(表格3[[#This Row],[TWD97_X
]],0)&amp;ROUND(表格3[[#This Row],[TWD97_Y
]],0)</f>
        <v>3120582711514</v>
      </c>
    </row>
    <row r="2000" spans="1:14" ht="16.2" customHeight="1">
      <c r="A2000" s="17" t="s">
        <v>2090</v>
      </c>
      <c r="B2000" s="18"/>
      <c r="C2000" s="26" t="s">
        <v>1138</v>
      </c>
      <c r="D2000" s="26" t="s">
        <v>1139</v>
      </c>
      <c r="E2000" s="17" t="s">
        <v>1159</v>
      </c>
      <c r="F2000" s="26">
        <v>5</v>
      </c>
      <c r="G2000" s="21" t="s">
        <v>3084</v>
      </c>
      <c r="H2000" s="17" t="s">
        <v>3089</v>
      </c>
      <c r="I2000" s="23">
        <v>312016</v>
      </c>
      <c r="J2000" s="23">
        <v>2711278</v>
      </c>
      <c r="K2000" s="17">
        <v>121.61195600000001</v>
      </c>
      <c r="L2000" s="27">
        <v>24.506699999999999</v>
      </c>
      <c r="N2000" t="str">
        <f>ROUND(表格3[[#This Row],[TWD97_X
]],0)&amp;ROUND(表格3[[#This Row],[TWD97_Y
]],0)</f>
        <v>3120162711278</v>
      </c>
    </row>
    <row r="2001" spans="1:14" ht="16.2" customHeight="1">
      <c r="A2001" s="17" t="s">
        <v>2090</v>
      </c>
      <c r="B2001" s="18"/>
      <c r="C2001" s="26" t="s">
        <v>1138</v>
      </c>
      <c r="D2001" s="26" t="s">
        <v>1139</v>
      </c>
      <c r="E2001" s="17" t="s">
        <v>1159</v>
      </c>
      <c r="F2001" s="26">
        <v>6</v>
      </c>
      <c r="G2001" s="21" t="s">
        <v>3084</v>
      </c>
      <c r="H2001" s="17" t="s">
        <v>3090</v>
      </c>
      <c r="I2001" s="23">
        <v>312182</v>
      </c>
      <c r="J2001" s="23">
        <v>2711154</v>
      </c>
      <c r="K2001" s="17">
        <v>121.613589</v>
      </c>
      <c r="L2001" s="27">
        <v>24.505573999999999</v>
      </c>
      <c r="N2001" t="str">
        <f>ROUND(表格3[[#This Row],[TWD97_X
]],0)&amp;ROUND(表格3[[#This Row],[TWD97_Y
]],0)</f>
        <v>3121822711154</v>
      </c>
    </row>
    <row r="2002" spans="1:14" ht="16.2" customHeight="1">
      <c r="A2002" s="17" t="s">
        <v>2090</v>
      </c>
      <c r="B2002" s="18"/>
      <c r="C2002" s="26" t="s">
        <v>1138</v>
      </c>
      <c r="D2002" s="26" t="s">
        <v>1208</v>
      </c>
      <c r="E2002" s="17" t="s">
        <v>1210</v>
      </c>
      <c r="F2002" s="26">
        <v>3</v>
      </c>
      <c r="G2002" s="21" t="s">
        <v>1209</v>
      </c>
      <c r="H2002" s="17" t="s">
        <v>3091</v>
      </c>
      <c r="I2002" s="23">
        <v>335587</v>
      </c>
      <c r="J2002" s="23">
        <v>2709036</v>
      </c>
      <c r="K2002" s="17">
        <v>121.844396</v>
      </c>
      <c r="L2002" s="27">
        <v>24.485337999999999</v>
      </c>
      <c r="N2002" t="str">
        <f>ROUND(表格3[[#This Row],[TWD97_X
]],0)&amp;ROUND(表格3[[#This Row],[TWD97_Y
]],0)</f>
        <v>3355872709036</v>
      </c>
    </row>
    <row r="2003" spans="1:14" ht="16.2" customHeight="1">
      <c r="A2003" s="17" t="s">
        <v>2090</v>
      </c>
      <c r="B2003" s="18"/>
      <c r="C2003" s="26" t="s">
        <v>1138</v>
      </c>
      <c r="D2003" s="26" t="s">
        <v>1208</v>
      </c>
      <c r="E2003" s="17" t="s">
        <v>1210</v>
      </c>
      <c r="F2003" s="26">
        <v>4</v>
      </c>
      <c r="G2003" s="21" t="s">
        <v>1209</v>
      </c>
      <c r="H2003" s="17" t="s">
        <v>3092</v>
      </c>
      <c r="I2003" s="23">
        <v>335480</v>
      </c>
      <c r="J2003" s="23">
        <v>2709269</v>
      </c>
      <c r="K2003" s="17">
        <v>121.843355</v>
      </c>
      <c r="L2003" s="27">
        <v>24.487447</v>
      </c>
      <c r="N2003" t="str">
        <f>ROUND(表格3[[#This Row],[TWD97_X
]],0)&amp;ROUND(表格3[[#This Row],[TWD97_Y
]],0)</f>
        <v>3354802709269</v>
      </c>
    </row>
    <row r="2004" spans="1:14" ht="16.2" customHeight="1">
      <c r="A2004" s="17" t="s">
        <v>2090</v>
      </c>
      <c r="B2004" s="18"/>
      <c r="C2004" s="26" t="s">
        <v>1138</v>
      </c>
      <c r="D2004" s="26" t="s">
        <v>1208</v>
      </c>
      <c r="E2004" s="17" t="s">
        <v>1210</v>
      </c>
      <c r="F2004" s="26">
        <v>5</v>
      </c>
      <c r="G2004" s="21" t="s">
        <v>1209</v>
      </c>
      <c r="H2004" s="17" t="s">
        <v>3093</v>
      </c>
      <c r="I2004" s="23">
        <v>335315</v>
      </c>
      <c r="J2004" s="23">
        <v>2709395</v>
      </c>
      <c r="K2004" s="17">
        <v>121.841734</v>
      </c>
      <c r="L2004" s="27">
        <v>24.488593999999999</v>
      </c>
      <c r="N2004" t="str">
        <f>ROUND(表格3[[#This Row],[TWD97_X
]],0)&amp;ROUND(表格3[[#This Row],[TWD97_Y
]],0)</f>
        <v>3353152709395</v>
      </c>
    </row>
    <row r="2005" spans="1:14" ht="16.2" customHeight="1">
      <c r="A2005" s="17" t="s">
        <v>2090</v>
      </c>
      <c r="B2005" s="18"/>
      <c r="C2005" s="26" t="s">
        <v>1138</v>
      </c>
      <c r="D2005" s="26" t="s">
        <v>1208</v>
      </c>
      <c r="E2005" s="17" t="s">
        <v>1210</v>
      </c>
      <c r="F2005" s="26">
        <v>6</v>
      </c>
      <c r="G2005" s="21" t="s">
        <v>1209</v>
      </c>
      <c r="H2005" s="17" t="s">
        <v>3094</v>
      </c>
      <c r="I2005" s="23">
        <v>335226</v>
      </c>
      <c r="J2005" s="23">
        <v>2709167</v>
      </c>
      <c r="K2005" s="17">
        <v>121.84084300000001</v>
      </c>
      <c r="L2005" s="27">
        <v>24.486540000000002</v>
      </c>
      <c r="N2005" t="str">
        <f>ROUND(表格3[[#This Row],[TWD97_X
]],0)&amp;ROUND(表格3[[#This Row],[TWD97_Y
]],0)</f>
        <v>3352262709167</v>
      </c>
    </row>
    <row r="2006" spans="1:14" ht="16.2" customHeight="1">
      <c r="A2006" s="17" t="s">
        <v>2090</v>
      </c>
      <c r="B2006" s="18"/>
      <c r="C2006" s="26" t="s">
        <v>1138</v>
      </c>
      <c r="D2006" s="26" t="s">
        <v>1208</v>
      </c>
      <c r="E2006" s="17" t="s">
        <v>1210</v>
      </c>
      <c r="F2006" s="26">
        <v>7</v>
      </c>
      <c r="G2006" s="21" t="s">
        <v>1209</v>
      </c>
      <c r="H2006" s="17" t="s">
        <v>3095</v>
      </c>
      <c r="I2006" s="23">
        <v>334992</v>
      </c>
      <c r="J2006" s="23">
        <v>2709174</v>
      </c>
      <c r="K2006" s="17">
        <v>121.83853499999999</v>
      </c>
      <c r="L2006" s="27">
        <v>24.486616000000001</v>
      </c>
      <c r="N2006" t="str">
        <f>ROUND(表格3[[#This Row],[TWD97_X
]],0)&amp;ROUND(表格3[[#This Row],[TWD97_Y
]],0)</f>
        <v>3349922709174</v>
      </c>
    </row>
    <row r="2007" spans="1:14" ht="16.2" customHeight="1">
      <c r="A2007" s="17" t="s">
        <v>2090</v>
      </c>
      <c r="B2007" s="18"/>
      <c r="C2007" s="26" t="s">
        <v>1138</v>
      </c>
      <c r="D2007" s="26" t="s">
        <v>1208</v>
      </c>
      <c r="E2007" s="17" t="s">
        <v>1210</v>
      </c>
      <c r="F2007" s="26">
        <v>8</v>
      </c>
      <c r="G2007" s="21" t="s">
        <v>1209</v>
      </c>
      <c r="H2007" s="17" t="s">
        <v>3096</v>
      </c>
      <c r="I2007" s="23">
        <v>334785</v>
      </c>
      <c r="J2007" s="23">
        <v>2709393</v>
      </c>
      <c r="K2007" s="17">
        <v>121.836506</v>
      </c>
      <c r="L2007" s="27">
        <v>24.488605</v>
      </c>
      <c r="N2007" t="str">
        <f>ROUND(表格3[[#This Row],[TWD97_X
]],0)&amp;ROUND(表格3[[#This Row],[TWD97_Y
]],0)</f>
        <v>3347852709393</v>
      </c>
    </row>
    <row r="2008" spans="1:14" ht="16.2" customHeight="1">
      <c r="A2008" s="17" t="s">
        <v>2090</v>
      </c>
      <c r="B2008" s="18"/>
      <c r="C2008" s="26" t="s">
        <v>1138</v>
      </c>
      <c r="D2008" s="26" t="s">
        <v>1208</v>
      </c>
      <c r="E2008" s="17" t="s">
        <v>1210</v>
      </c>
      <c r="F2008" s="26">
        <v>9</v>
      </c>
      <c r="G2008" s="21" t="s">
        <v>1209</v>
      </c>
      <c r="H2008" s="17" t="s">
        <v>3097</v>
      </c>
      <c r="I2008" s="23">
        <v>334577</v>
      </c>
      <c r="J2008" s="23">
        <v>2709270</v>
      </c>
      <c r="K2008" s="17">
        <v>121.834446</v>
      </c>
      <c r="L2008" s="27">
        <v>24.487506</v>
      </c>
      <c r="N2008" t="str">
        <f>ROUND(表格3[[#This Row],[TWD97_X
]],0)&amp;ROUND(表格3[[#This Row],[TWD97_Y
]],0)</f>
        <v>3345772709270</v>
      </c>
    </row>
    <row r="2009" spans="1:14" ht="16.2" customHeight="1">
      <c r="A2009" s="17" t="s">
        <v>2090</v>
      </c>
      <c r="B2009" s="18"/>
      <c r="C2009" s="26" t="s">
        <v>1138</v>
      </c>
      <c r="D2009" s="26" t="s">
        <v>1208</v>
      </c>
      <c r="E2009" s="17" t="s">
        <v>1210</v>
      </c>
      <c r="F2009" s="26">
        <v>10</v>
      </c>
      <c r="G2009" s="21" t="s">
        <v>1209</v>
      </c>
      <c r="H2009" s="17" t="s">
        <v>3098</v>
      </c>
      <c r="I2009" s="23">
        <v>334575</v>
      </c>
      <c r="J2009" s="23">
        <v>2709514</v>
      </c>
      <c r="K2009" s="17">
        <v>121.834441</v>
      </c>
      <c r="L2009" s="27">
        <v>24.489709000000001</v>
      </c>
      <c r="N2009" t="str">
        <f>ROUND(表格3[[#This Row],[TWD97_X
]],0)&amp;ROUND(表格3[[#This Row],[TWD97_Y
]],0)</f>
        <v>3345752709514</v>
      </c>
    </row>
    <row r="2010" spans="1:14" ht="16.2" customHeight="1">
      <c r="A2010" s="17" t="s">
        <v>2090</v>
      </c>
      <c r="B2010" s="18"/>
      <c r="C2010" s="26" t="s">
        <v>1138</v>
      </c>
      <c r="D2010" s="26" t="s">
        <v>1208</v>
      </c>
      <c r="E2010" s="17" t="s">
        <v>1213</v>
      </c>
      <c r="F2010" s="26">
        <v>1</v>
      </c>
      <c r="G2010" s="21" t="s">
        <v>1212</v>
      </c>
      <c r="H2010" s="17" t="s">
        <v>3099</v>
      </c>
      <c r="I2010" s="23">
        <v>324994</v>
      </c>
      <c r="J2010" s="23">
        <v>2699600</v>
      </c>
      <c r="K2010" s="17">
        <v>121.739396</v>
      </c>
      <c r="L2010" s="27">
        <v>24.400694999999999</v>
      </c>
      <c r="N2010" t="str">
        <f>ROUND(表格3[[#This Row],[TWD97_X
]],0)&amp;ROUND(表格3[[#This Row],[TWD97_Y
]],0)</f>
        <v>3249942699600</v>
      </c>
    </row>
    <row r="2011" spans="1:14" ht="16.2" customHeight="1">
      <c r="A2011" s="17" t="s">
        <v>2090</v>
      </c>
      <c r="B2011" s="18"/>
      <c r="C2011" s="26" t="s">
        <v>1138</v>
      </c>
      <c r="D2011" s="26" t="s">
        <v>1208</v>
      </c>
      <c r="E2011" s="17" t="s">
        <v>1213</v>
      </c>
      <c r="F2011" s="26">
        <v>2</v>
      </c>
      <c r="G2011" s="21" t="s">
        <v>1212</v>
      </c>
      <c r="H2011" s="17" t="s">
        <v>3100</v>
      </c>
      <c r="I2011" s="23">
        <v>325091</v>
      </c>
      <c r="J2011" s="23">
        <v>2699807</v>
      </c>
      <c r="K2011" s="17">
        <v>121.740364</v>
      </c>
      <c r="L2011" s="27">
        <v>24.402559</v>
      </c>
      <c r="N2011" t="str">
        <f>ROUND(表格3[[#This Row],[TWD97_X
]],0)&amp;ROUND(表格3[[#This Row],[TWD97_Y
]],0)</f>
        <v>3250912699807</v>
      </c>
    </row>
    <row r="2012" spans="1:14" ht="16.2" customHeight="1">
      <c r="A2012" s="17" t="s">
        <v>2090</v>
      </c>
      <c r="B2012" s="18"/>
      <c r="C2012" s="26" t="s">
        <v>1138</v>
      </c>
      <c r="D2012" s="26" t="s">
        <v>1208</v>
      </c>
      <c r="E2012" s="17" t="s">
        <v>1213</v>
      </c>
      <c r="F2012" s="26">
        <v>3</v>
      </c>
      <c r="G2012" s="21" t="s">
        <v>1212</v>
      </c>
      <c r="H2012" s="17" t="s">
        <v>3101</v>
      </c>
      <c r="I2012" s="23">
        <v>325164</v>
      </c>
      <c r="J2012" s="23">
        <v>2699503</v>
      </c>
      <c r="K2012" s="17">
        <v>121.741067</v>
      </c>
      <c r="L2012" s="27">
        <v>24.399811</v>
      </c>
      <c r="N2012" t="str">
        <f>ROUND(表格3[[#This Row],[TWD97_X
]],0)&amp;ROUND(表格3[[#This Row],[TWD97_Y
]],0)</f>
        <v>3251642699503</v>
      </c>
    </row>
    <row r="2013" spans="1:14" ht="16.2" customHeight="1">
      <c r="A2013" s="17" t="s">
        <v>2090</v>
      </c>
      <c r="B2013" s="18"/>
      <c r="C2013" s="26" t="s">
        <v>1138</v>
      </c>
      <c r="D2013" s="26" t="s">
        <v>1208</v>
      </c>
      <c r="E2013" s="17" t="s">
        <v>1213</v>
      </c>
      <c r="F2013" s="26">
        <v>4</v>
      </c>
      <c r="G2013" s="21" t="s">
        <v>1212</v>
      </c>
      <c r="H2013" s="17" t="s">
        <v>3102</v>
      </c>
      <c r="I2013" s="23">
        <v>325276</v>
      </c>
      <c r="J2013" s="23">
        <v>2699329</v>
      </c>
      <c r="K2013" s="17">
        <v>121.74216199999999</v>
      </c>
      <c r="L2013" s="27">
        <v>24.398233999999999</v>
      </c>
      <c r="N2013" t="str">
        <f>ROUND(表格3[[#This Row],[TWD97_X
]],0)&amp;ROUND(表格3[[#This Row],[TWD97_Y
]],0)</f>
        <v>3252762699329</v>
      </c>
    </row>
    <row r="2014" spans="1:14" ht="16.2" customHeight="1">
      <c r="A2014" s="17" t="s">
        <v>2090</v>
      </c>
      <c r="B2014" s="18"/>
      <c r="C2014" s="26" t="s">
        <v>1138</v>
      </c>
      <c r="D2014" s="26" t="s">
        <v>1208</v>
      </c>
      <c r="E2014" s="17" t="s">
        <v>1213</v>
      </c>
      <c r="F2014" s="26">
        <v>5</v>
      </c>
      <c r="G2014" s="21" t="s">
        <v>1212</v>
      </c>
      <c r="H2014" s="17" t="s">
        <v>3103</v>
      </c>
      <c r="I2014" s="23">
        <v>325494</v>
      </c>
      <c r="J2014" s="23">
        <v>2699221</v>
      </c>
      <c r="K2014" s="17">
        <v>121.74430599999999</v>
      </c>
      <c r="L2014" s="27">
        <v>24.397248999999999</v>
      </c>
      <c r="N2014" t="str">
        <f>ROUND(表格3[[#This Row],[TWD97_X
]],0)&amp;ROUND(表格3[[#This Row],[TWD97_Y
]],0)</f>
        <v>3254942699221</v>
      </c>
    </row>
    <row r="2015" spans="1:14" ht="16.2" customHeight="1">
      <c r="A2015" s="17" t="s">
        <v>2090</v>
      </c>
      <c r="B2015" s="18"/>
      <c r="C2015" s="26" t="s">
        <v>1138</v>
      </c>
      <c r="D2015" s="26" t="s">
        <v>1208</v>
      </c>
      <c r="E2015" s="17" t="s">
        <v>1213</v>
      </c>
      <c r="F2015" s="26">
        <v>6</v>
      </c>
      <c r="G2015" s="21" t="s">
        <v>1212</v>
      </c>
      <c r="H2015" s="17" t="s">
        <v>3104</v>
      </c>
      <c r="I2015" s="23">
        <v>325611</v>
      </c>
      <c r="J2015" s="23">
        <v>2699048</v>
      </c>
      <c r="K2015" s="17">
        <v>121.74545000000001</v>
      </c>
      <c r="L2015" s="27">
        <v>24.395681</v>
      </c>
      <c r="N2015" t="str">
        <f>ROUND(表格3[[#This Row],[TWD97_X
]],0)&amp;ROUND(表格3[[#This Row],[TWD97_Y
]],0)</f>
        <v>3256112699048</v>
      </c>
    </row>
    <row r="2016" spans="1:14" ht="16.2" customHeight="1">
      <c r="A2016" s="17" t="s">
        <v>2090</v>
      </c>
      <c r="B2016" s="18"/>
      <c r="C2016" s="26" t="s">
        <v>1138</v>
      </c>
      <c r="D2016" s="26" t="s">
        <v>1208</v>
      </c>
      <c r="E2016" s="17" t="s">
        <v>1218</v>
      </c>
      <c r="F2016" s="26">
        <v>1</v>
      </c>
      <c r="G2016" s="21" t="s">
        <v>1217</v>
      </c>
      <c r="H2016" s="17" t="s">
        <v>3105</v>
      </c>
      <c r="I2016" s="23">
        <v>325118</v>
      </c>
      <c r="J2016" s="23">
        <v>2690469</v>
      </c>
      <c r="K2016" s="17">
        <v>121.740139</v>
      </c>
      <c r="L2016" s="27">
        <v>24.318249999999999</v>
      </c>
      <c r="N2016" t="str">
        <f>ROUND(表格3[[#This Row],[TWD97_X
]],0)&amp;ROUND(表格3[[#This Row],[TWD97_Y
]],0)</f>
        <v>3251182690469</v>
      </c>
    </row>
    <row r="2017" spans="1:14" ht="16.2" customHeight="1">
      <c r="A2017" s="17" t="s">
        <v>2090</v>
      </c>
      <c r="B2017" s="18"/>
      <c r="C2017" s="26" t="s">
        <v>1138</v>
      </c>
      <c r="D2017" s="26" t="s">
        <v>1208</v>
      </c>
      <c r="E2017" s="17" t="s">
        <v>1218</v>
      </c>
      <c r="F2017" s="26">
        <v>2</v>
      </c>
      <c r="G2017" s="21" t="s">
        <v>1217</v>
      </c>
      <c r="H2017" s="17" t="s">
        <v>3106</v>
      </c>
      <c r="I2017" s="23">
        <v>324428</v>
      </c>
      <c r="J2017" s="23">
        <v>2690617</v>
      </c>
      <c r="K2017" s="17">
        <v>121.733349</v>
      </c>
      <c r="L2017" s="27">
        <v>24.31962</v>
      </c>
      <c r="N2017" t="str">
        <f>ROUND(表格3[[#This Row],[TWD97_X
]],0)&amp;ROUND(表格3[[#This Row],[TWD97_Y
]],0)</f>
        <v>3244282690617</v>
      </c>
    </row>
    <row r="2018" spans="1:14" ht="16.2" customHeight="1">
      <c r="A2018" s="17" t="s">
        <v>2090</v>
      </c>
      <c r="B2018" s="18"/>
      <c r="C2018" s="26" t="s">
        <v>1138</v>
      </c>
      <c r="D2018" s="26" t="s">
        <v>1208</v>
      </c>
      <c r="E2018" s="17" t="s">
        <v>1218</v>
      </c>
      <c r="F2018" s="26">
        <v>3</v>
      </c>
      <c r="G2018" s="21" t="s">
        <v>1217</v>
      </c>
      <c r="H2018" s="17" t="s">
        <v>3107</v>
      </c>
      <c r="I2018" s="23">
        <v>324226</v>
      </c>
      <c r="J2018" s="23">
        <v>2690622</v>
      </c>
      <c r="K2018" s="17">
        <v>121.731359</v>
      </c>
      <c r="L2018" s="27">
        <v>24.319673999999999</v>
      </c>
      <c r="N2018" t="str">
        <f>ROUND(表格3[[#This Row],[TWD97_X
]],0)&amp;ROUND(表格3[[#This Row],[TWD97_Y
]],0)</f>
        <v>3242262690622</v>
      </c>
    </row>
    <row r="2019" spans="1:14" ht="16.2" customHeight="1">
      <c r="A2019" s="17" t="s">
        <v>2090</v>
      </c>
      <c r="B2019" s="18"/>
      <c r="C2019" s="26" t="s">
        <v>1138</v>
      </c>
      <c r="D2019" s="26" t="s">
        <v>1208</v>
      </c>
      <c r="E2019" s="17" t="s">
        <v>1218</v>
      </c>
      <c r="F2019" s="26">
        <v>4</v>
      </c>
      <c r="G2019" s="21" t="s">
        <v>1217</v>
      </c>
      <c r="H2019" s="17" t="s">
        <v>3108</v>
      </c>
      <c r="I2019" s="23">
        <v>324726</v>
      </c>
      <c r="J2019" s="23">
        <v>2690733</v>
      </c>
      <c r="K2019" s="17">
        <v>121.73629099999999</v>
      </c>
      <c r="L2019" s="27">
        <v>24.320653</v>
      </c>
      <c r="N2019" t="str">
        <f>ROUND(表格3[[#This Row],[TWD97_X
]],0)&amp;ROUND(表格3[[#This Row],[TWD97_Y
]],0)</f>
        <v>3247262690733</v>
      </c>
    </row>
    <row r="2020" spans="1:14" ht="16.2" customHeight="1">
      <c r="A2020" s="17" t="s">
        <v>2090</v>
      </c>
      <c r="B2020" s="18"/>
      <c r="C2020" s="26" t="s">
        <v>1138</v>
      </c>
      <c r="D2020" s="26" t="s">
        <v>1208</v>
      </c>
      <c r="E2020" s="17" t="s">
        <v>1218</v>
      </c>
      <c r="F2020" s="26">
        <v>5</v>
      </c>
      <c r="G2020" s="21" t="s">
        <v>1217</v>
      </c>
      <c r="H2020" s="17" t="s">
        <v>3109</v>
      </c>
      <c r="I2020" s="23">
        <v>324914</v>
      </c>
      <c r="J2020" s="23">
        <v>2690801</v>
      </c>
      <c r="K2020" s="17">
        <v>121.738147</v>
      </c>
      <c r="L2020" s="27">
        <v>24.321258</v>
      </c>
      <c r="N2020" t="str">
        <f>ROUND(表格3[[#This Row],[TWD97_X
]],0)&amp;ROUND(表格3[[#This Row],[TWD97_Y
]],0)</f>
        <v>3249142690801</v>
      </c>
    </row>
    <row r="2021" spans="1:14" ht="16.2" customHeight="1">
      <c r="A2021" s="17" t="s">
        <v>2090</v>
      </c>
      <c r="B2021" s="18"/>
      <c r="C2021" s="26" t="s">
        <v>1138</v>
      </c>
      <c r="D2021" s="26" t="s">
        <v>1208</v>
      </c>
      <c r="E2021" s="17" t="s">
        <v>1218</v>
      </c>
      <c r="F2021" s="26">
        <v>6</v>
      </c>
      <c r="G2021" s="21" t="s">
        <v>1217</v>
      </c>
      <c r="H2021" s="17" t="s">
        <v>3110</v>
      </c>
      <c r="I2021" s="23">
        <v>325070</v>
      </c>
      <c r="J2021" s="23">
        <v>2690661</v>
      </c>
      <c r="K2021" s="17">
        <v>121.739676</v>
      </c>
      <c r="L2021" s="27">
        <v>24.319986</v>
      </c>
      <c r="N2021" t="str">
        <f>ROUND(表格3[[#This Row],[TWD97_X
]],0)&amp;ROUND(表格3[[#This Row],[TWD97_Y
]],0)</f>
        <v>3250702690661</v>
      </c>
    </row>
    <row r="2022" spans="1:14" ht="16.2" customHeight="1">
      <c r="A2022" s="17" t="s">
        <v>2090</v>
      </c>
      <c r="B2022" s="18"/>
      <c r="C2022" s="26" t="s">
        <v>1138</v>
      </c>
      <c r="D2022" s="26" t="s">
        <v>1208</v>
      </c>
      <c r="E2022" s="17" t="s">
        <v>1221</v>
      </c>
      <c r="F2022" s="26">
        <v>1</v>
      </c>
      <c r="G2022" s="21" t="s">
        <v>1220</v>
      </c>
      <c r="H2022" s="17" t="s">
        <v>3111</v>
      </c>
      <c r="I2022" s="23">
        <v>323585</v>
      </c>
      <c r="J2022" s="23">
        <v>2690286</v>
      </c>
      <c r="K2022" s="17">
        <v>121.725026</v>
      </c>
      <c r="L2022" s="27">
        <v>24.316670999999999</v>
      </c>
      <c r="N2022" t="str">
        <f>ROUND(表格3[[#This Row],[TWD97_X
]],0)&amp;ROUND(表格3[[#This Row],[TWD97_Y
]],0)</f>
        <v>3235852690286</v>
      </c>
    </row>
    <row r="2023" spans="1:14" ht="16.2" customHeight="1">
      <c r="A2023" s="17" t="s">
        <v>2090</v>
      </c>
      <c r="B2023" s="18"/>
      <c r="C2023" s="26" t="s">
        <v>1138</v>
      </c>
      <c r="D2023" s="26" t="s">
        <v>1208</v>
      </c>
      <c r="E2023" s="17" t="s">
        <v>1221</v>
      </c>
      <c r="F2023" s="26">
        <v>2</v>
      </c>
      <c r="G2023" s="21" t="s">
        <v>1220</v>
      </c>
      <c r="H2023" s="17" t="s">
        <v>3112</v>
      </c>
      <c r="I2023" s="23">
        <v>323627</v>
      </c>
      <c r="J2023" s="23">
        <v>2690082</v>
      </c>
      <c r="K2023" s="17">
        <v>121.72542900000001</v>
      </c>
      <c r="L2023" s="27">
        <v>24.314827000000001</v>
      </c>
      <c r="N2023" t="str">
        <f>ROUND(表格3[[#This Row],[TWD97_X
]],0)&amp;ROUND(表格3[[#This Row],[TWD97_Y
]],0)</f>
        <v>3236272690082</v>
      </c>
    </row>
    <row r="2024" spans="1:14" ht="16.2" customHeight="1">
      <c r="A2024" s="17" t="s">
        <v>2090</v>
      </c>
      <c r="B2024" s="18"/>
      <c r="C2024" s="26" t="s">
        <v>1138</v>
      </c>
      <c r="D2024" s="26" t="s">
        <v>1208</v>
      </c>
      <c r="E2024" s="17" t="s">
        <v>1221</v>
      </c>
      <c r="F2024" s="26">
        <v>3</v>
      </c>
      <c r="G2024" s="21" t="s">
        <v>1220</v>
      </c>
      <c r="H2024" s="17" t="s">
        <v>3113</v>
      </c>
      <c r="I2024" s="23">
        <v>323424</v>
      </c>
      <c r="J2024" s="23">
        <v>2690063</v>
      </c>
      <c r="K2024" s="17">
        <v>121.723429</v>
      </c>
      <c r="L2024" s="27">
        <v>24.314665000000002</v>
      </c>
      <c r="N2024" t="str">
        <f>ROUND(表格3[[#This Row],[TWD97_X
]],0)&amp;ROUND(表格3[[#This Row],[TWD97_Y
]],0)</f>
        <v>3234242690063</v>
      </c>
    </row>
    <row r="2025" spans="1:14" ht="16.2" customHeight="1">
      <c r="A2025" s="17" t="s">
        <v>2090</v>
      </c>
      <c r="B2025" s="18"/>
      <c r="C2025" s="26" t="s">
        <v>1138</v>
      </c>
      <c r="D2025" s="26" t="s">
        <v>1208</v>
      </c>
      <c r="E2025" s="17" t="s">
        <v>1221</v>
      </c>
      <c r="F2025" s="26">
        <v>4</v>
      </c>
      <c r="G2025" s="21" t="s">
        <v>1220</v>
      </c>
      <c r="H2025" s="17" t="s">
        <v>3114</v>
      </c>
      <c r="I2025" s="23">
        <v>323286</v>
      </c>
      <c r="J2025" s="23">
        <v>2689914</v>
      </c>
      <c r="K2025" s="17">
        <v>121.722061</v>
      </c>
      <c r="L2025" s="27">
        <v>24.313327000000001</v>
      </c>
      <c r="N2025" t="str">
        <f>ROUND(表格3[[#This Row],[TWD97_X
]],0)&amp;ROUND(表格3[[#This Row],[TWD97_Y
]],0)</f>
        <v>3232862689914</v>
      </c>
    </row>
    <row r="2026" spans="1:14" ht="16.2" customHeight="1">
      <c r="A2026" s="17" t="s">
        <v>2090</v>
      </c>
      <c r="B2026" s="18"/>
      <c r="C2026" s="26" t="s">
        <v>1138</v>
      </c>
      <c r="D2026" s="26" t="s">
        <v>1208</v>
      </c>
      <c r="E2026" s="17" t="s">
        <v>1221</v>
      </c>
      <c r="F2026" s="26">
        <v>5</v>
      </c>
      <c r="G2026" s="21" t="s">
        <v>1220</v>
      </c>
      <c r="H2026" s="17" t="s">
        <v>3115</v>
      </c>
      <c r="I2026" s="23">
        <v>323090</v>
      </c>
      <c r="J2026" s="23">
        <v>2689863</v>
      </c>
      <c r="K2026" s="17">
        <v>121.720128</v>
      </c>
      <c r="L2026" s="27">
        <v>24.312874999999998</v>
      </c>
      <c r="N2026" t="str">
        <f>ROUND(表格3[[#This Row],[TWD97_X
]],0)&amp;ROUND(表格3[[#This Row],[TWD97_Y
]],0)</f>
        <v>3230902689863</v>
      </c>
    </row>
    <row r="2027" spans="1:14" ht="16.2" customHeight="1">
      <c r="A2027" s="17" t="s">
        <v>2090</v>
      </c>
      <c r="B2027" s="18"/>
      <c r="C2027" s="26" t="s">
        <v>1138</v>
      </c>
      <c r="D2027" s="26" t="s">
        <v>1208</v>
      </c>
      <c r="E2027" s="17" t="s">
        <v>1221</v>
      </c>
      <c r="F2027" s="26">
        <v>6</v>
      </c>
      <c r="G2027" s="21" t="s">
        <v>1220</v>
      </c>
      <c r="H2027" s="17" t="s">
        <v>3116</v>
      </c>
      <c r="I2027" s="23">
        <v>322897</v>
      </c>
      <c r="J2027" s="23">
        <v>2689910</v>
      </c>
      <c r="K2027" s="17">
        <v>121.71822899999999</v>
      </c>
      <c r="L2027" s="27">
        <v>24.313309</v>
      </c>
      <c r="N2027" t="str">
        <f>ROUND(表格3[[#This Row],[TWD97_X
]],0)&amp;ROUND(表格3[[#This Row],[TWD97_Y
]],0)</f>
        <v>3228972689910</v>
      </c>
    </row>
    <row r="2028" spans="1:14" ht="16.2" customHeight="1">
      <c r="A2028" s="17" t="s">
        <v>2090</v>
      </c>
      <c r="B2028" s="18"/>
      <c r="C2028" s="26" t="s">
        <v>1138</v>
      </c>
      <c r="D2028" s="26" t="s">
        <v>1208</v>
      </c>
      <c r="E2028" s="17" t="s">
        <v>1224</v>
      </c>
      <c r="F2028" s="26">
        <v>1</v>
      </c>
      <c r="G2028" s="21" t="s">
        <v>1223</v>
      </c>
      <c r="H2028" s="17" t="s">
        <v>3117</v>
      </c>
      <c r="I2028" s="23">
        <v>329408</v>
      </c>
      <c r="J2028" s="23">
        <v>2697575</v>
      </c>
      <c r="K2028" s="17">
        <v>121.78279999999999</v>
      </c>
      <c r="L2028" s="27">
        <v>24.382193999999998</v>
      </c>
      <c r="N2028" t="str">
        <f>ROUND(表格3[[#This Row],[TWD97_X
]],0)&amp;ROUND(表格3[[#This Row],[TWD97_Y
]],0)</f>
        <v>3294082697575</v>
      </c>
    </row>
    <row r="2029" spans="1:14" ht="16.2" customHeight="1">
      <c r="A2029" s="17" t="s">
        <v>2090</v>
      </c>
      <c r="B2029" s="18"/>
      <c r="C2029" s="26" t="s">
        <v>1138</v>
      </c>
      <c r="D2029" s="26" t="s">
        <v>1208</v>
      </c>
      <c r="E2029" s="17" t="s">
        <v>1224</v>
      </c>
      <c r="F2029" s="26">
        <v>2</v>
      </c>
      <c r="G2029" s="21" t="s">
        <v>1223</v>
      </c>
      <c r="H2029" s="17" t="s">
        <v>3118</v>
      </c>
      <c r="I2029" s="23">
        <v>329467</v>
      </c>
      <c r="J2029" s="23">
        <v>2697792</v>
      </c>
      <c r="K2029" s="17">
        <v>121.783394</v>
      </c>
      <c r="L2029" s="27">
        <v>24.384150000000002</v>
      </c>
      <c r="N2029" t="str">
        <f>ROUND(表格3[[#This Row],[TWD97_X
]],0)&amp;ROUND(表格3[[#This Row],[TWD97_Y
]],0)</f>
        <v>3294672697792</v>
      </c>
    </row>
    <row r="2030" spans="1:14" ht="16.2" customHeight="1">
      <c r="A2030" s="17" t="s">
        <v>2090</v>
      </c>
      <c r="B2030" s="18"/>
      <c r="C2030" s="26" t="s">
        <v>1138</v>
      </c>
      <c r="D2030" s="26" t="s">
        <v>1208</v>
      </c>
      <c r="E2030" s="17" t="s">
        <v>1224</v>
      </c>
      <c r="F2030" s="26">
        <v>3</v>
      </c>
      <c r="G2030" s="21" t="s">
        <v>1223</v>
      </c>
      <c r="H2030" s="17" t="s">
        <v>3119</v>
      </c>
      <c r="I2030" s="23">
        <v>329399</v>
      </c>
      <c r="J2030" s="23">
        <v>2697976</v>
      </c>
      <c r="K2030" s="17">
        <v>121.782734</v>
      </c>
      <c r="L2030" s="27">
        <v>24.385815000000001</v>
      </c>
      <c r="N2030" t="str">
        <f>ROUND(表格3[[#This Row],[TWD97_X
]],0)&amp;ROUND(表格3[[#This Row],[TWD97_Y
]],0)</f>
        <v>3293992697976</v>
      </c>
    </row>
    <row r="2031" spans="1:14" ht="16.2" customHeight="1">
      <c r="A2031" s="17" t="s">
        <v>2090</v>
      </c>
      <c r="B2031" s="18"/>
      <c r="C2031" s="26" t="s">
        <v>1138</v>
      </c>
      <c r="D2031" s="26" t="s">
        <v>1208</v>
      </c>
      <c r="E2031" s="17" t="s">
        <v>1224</v>
      </c>
      <c r="F2031" s="26">
        <v>4</v>
      </c>
      <c r="G2031" s="21" t="s">
        <v>1223</v>
      </c>
      <c r="H2031" s="17" t="s">
        <v>3120</v>
      </c>
      <c r="I2031" s="23">
        <v>329358</v>
      </c>
      <c r="J2031" s="23">
        <v>2698179</v>
      </c>
      <c r="K2031" s="17">
        <v>121.782341</v>
      </c>
      <c r="L2031" s="27">
        <v>24.387649</v>
      </c>
      <c r="N2031" t="str">
        <f>ROUND(表格3[[#This Row],[TWD97_X
]],0)&amp;ROUND(表格3[[#This Row],[TWD97_Y
]],0)</f>
        <v>3293582698179</v>
      </c>
    </row>
    <row r="2032" spans="1:14" ht="16.2" customHeight="1">
      <c r="A2032" s="17" t="s">
        <v>2090</v>
      </c>
      <c r="B2032" s="18"/>
      <c r="C2032" s="26" t="s">
        <v>1138</v>
      </c>
      <c r="D2032" s="26" t="s">
        <v>1208</v>
      </c>
      <c r="E2032" s="17" t="s">
        <v>1224</v>
      </c>
      <c r="F2032" s="26">
        <v>5</v>
      </c>
      <c r="G2032" s="21" t="s">
        <v>1223</v>
      </c>
      <c r="H2032" s="17" t="s">
        <v>3121</v>
      </c>
      <c r="I2032" s="23">
        <v>329219</v>
      </c>
      <c r="J2032" s="23">
        <v>2698354</v>
      </c>
      <c r="K2032" s="17">
        <v>121.78098</v>
      </c>
      <c r="L2032" s="27">
        <v>24.389236</v>
      </c>
      <c r="N2032" t="str">
        <f>ROUND(表格3[[#This Row],[TWD97_X
]],0)&amp;ROUND(表格3[[#This Row],[TWD97_Y
]],0)</f>
        <v>3292192698354</v>
      </c>
    </row>
    <row r="2033" spans="1:14" ht="16.2" customHeight="1">
      <c r="A2033" s="17" t="s">
        <v>2090</v>
      </c>
      <c r="B2033" s="18"/>
      <c r="C2033" s="26" t="s">
        <v>1138</v>
      </c>
      <c r="D2033" s="26" t="s">
        <v>1208</v>
      </c>
      <c r="E2033" s="17" t="s">
        <v>1224</v>
      </c>
      <c r="F2033" s="26">
        <v>6</v>
      </c>
      <c r="G2033" s="21" t="s">
        <v>1223</v>
      </c>
      <c r="H2033" s="17" t="s">
        <v>3122</v>
      </c>
      <c r="I2033" s="23">
        <v>329014</v>
      </c>
      <c r="J2033" s="23">
        <v>2698519</v>
      </c>
      <c r="K2033" s="17">
        <v>121.778969</v>
      </c>
      <c r="L2033" s="27">
        <v>24.390737000000001</v>
      </c>
      <c r="N2033" t="str">
        <f>ROUND(表格3[[#This Row],[TWD97_X
]],0)&amp;ROUND(表格3[[#This Row],[TWD97_Y
]],0)</f>
        <v>3290142698519</v>
      </c>
    </row>
    <row r="2034" spans="1:14" ht="16.2" customHeight="1">
      <c r="A2034" s="17" t="s">
        <v>2090</v>
      </c>
      <c r="B2034" s="18"/>
      <c r="C2034" s="26" t="s">
        <v>1138</v>
      </c>
      <c r="D2034" s="26" t="s">
        <v>1208</v>
      </c>
      <c r="E2034" s="17" t="s">
        <v>1228</v>
      </c>
      <c r="F2034" s="26">
        <v>1</v>
      </c>
      <c r="G2034" s="21" t="s">
        <v>1227</v>
      </c>
      <c r="H2034" s="17" t="s">
        <v>3123</v>
      </c>
      <c r="I2034" s="23">
        <v>327015</v>
      </c>
      <c r="J2034" s="23">
        <v>2691473</v>
      </c>
      <c r="K2034" s="17">
        <v>121.758883</v>
      </c>
      <c r="L2034" s="27">
        <v>24.327223</v>
      </c>
      <c r="N2034" t="str">
        <f>ROUND(表格3[[#This Row],[TWD97_X
]],0)&amp;ROUND(表格3[[#This Row],[TWD97_Y
]],0)</f>
        <v>3270152691473</v>
      </c>
    </row>
    <row r="2035" spans="1:14" ht="16.2" customHeight="1">
      <c r="A2035" s="17" t="s">
        <v>2090</v>
      </c>
      <c r="B2035" s="18"/>
      <c r="C2035" s="26" t="s">
        <v>1138</v>
      </c>
      <c r="D2035" s="26" t="s">
        <v>1208</v>
      </c>
      <c r="E2035" s="17" t="s">
        <v>1228</v>
      </c>
      <c r="F2035" s="26">
        <v>2</v>
      </c>
      <c r="G2035" s="21" t="s">
        <v>1227</v>
      </c>
      <c r="H2035" s="17" t="s">
        <v>3124</v>
      </c>
      <c r="I2035" s="23">
        <v>326986</v>
      </c>
      <c r="J2035" s="23">
        <v>2691626</v>
      </c>
      <c r="K2035" s="17">
        <v>121.758606</v>
      </c>
      <c r="L2035" s="27">
        <v>24.328606000000001</v>
      </c>
      <c r="N2035" t="str">
        <f>ROUND(表格3[[#This Row],[TWD97_X
]],0)&amp;ROUND(表格3[[#This Row],[TWD97_Y
]],0)</f>
        <v>3269862691626</v>
      </c>
    </row>
    <row r="2036" spans="1:14" ht="16.2" customHeight="1">
      <c r="A2036" s="17" t="s">
        <v>2090</v>
      </c>
      <c r="B2036" s="18"/>
      <c r="C2036" s="26" t="s">
        <v>1138</v>
      </c>
      <c r="D2036" s="26" t="s">
        <v>1208</v>
      </c>
      <c r="E2036" s="17" t="s">
        <v>1228</v>
      </c>
      <c r="F2036" s="26">
        <v>3</v>
      </c>
      <c r="G2036" s="21" t="s">
        <v>1227</v>
      </c>
      <c r="H2036" s="17" t="s">
        <v>3125</v>
      </c>
      <c r="I2036" s="23">
        <v>326817</v>
      </c>
      <c r="J2036" s="23">
        <v>2691533</v>
      </c>
      <c r="K2036" s="17">
        <v>121.756935</v>
      </c>
      <c r="L2036" s="27">
        <v>24.327774000000002</v>
      </c>
      <c r="N2036" t="str">
        <f>ROUND(表格3[[#This Row],[TWD97_X
]],0)&amp;ROUND(表格3[[#This Row],[TWD97_Y
]],0)</f>
        <v>3268172691533</v>
      </c>
    </row>
    <row r="2037" spans="1:14" ht="16.2" customHeight="1">
      <c r="A2037" s="17" t="s">
        <v>2090</v>
      </c>
      <c r="B2037" s="18"/>
      <c r="C2037" s="26" t="s">
        <v>1138</v>
      </c>
      <c r="D2037" s="26" t="s">
        <v>1208</v>
      </c>
      <c r="E2037" s="17" t="s">
        <v>1228</v>
      </c>
      <c r="F2037" s="26">
        <v>4</v>
      </c>
      <c r="G2037" s="21" t="s">
        <v>1227</v>
      </c>
      <c r="H2037" s="17" t="s">
        <v>3126</v>
      </c>
      <c r="I2037" s="23">
        <v>326452</v>
      </c>
      <c r="J2037" s="23">
        <v>2691346</v>
      </c>
      <c r="K2037" s="17">
        <v>121.75332899999999</v>
      </c>
      <c r="L2037" s="27">
        <v>24.326104000000001</v>
      </c>
      <c r="N2037" t="str">
        <f>ROUND(表格3[[#This Row],[TWD97_X
]],0)&amp;ROUND(表格3[[#This Row],[TWD97_Y
]],0)</f>
        <v>3264522691346</v>
      </c>
    </row>
    <row r="2038" spans="1:14" ht="16.2" customHeight="1">
      <c r="A2038" s="17" t="s">
        <v>2090</v>
      </c>
      <c r="B2038" s="18"/>
      <c r="C2038" s="26" t="s">
        <v>1138</v>
      </c>
      <c r="D2038" s="26" t="s">
        <v>1208</v>
      </c>
      <c r="E2038" s="17" t="s">
        <v>1228</v>
      </c>
      <c r="F2038" s="26">
        <v>5</v>
      </c>
      <c r="G2038" s="21" t="s">
        <v>1227</v>
      </c>
      <c r="H2038" s="17" t="s">
        <v>3127</v>
      </c>
      <c r="I2038" s="23">
        <v>326227</v>
      </c>
      <c r="J2038" s="23">
        <v>2691222</v>
      </c>
      <c r="K2038" s="17">
        <v>121.75110599999999</v>
      </c>
      <c r="L2038" s="27">
        <v>24.324995000000001</v>
      </c>
      <c r="N2038" t="str">
        <f>ROUND(表格3[[#This Row],[TWD97_X
]],0)&amp;ROUND(表格3[[#This Row],[TWD97_Y
]],0)</f>
        <v>3262272691222</v>
      </c>
    </row>
    <row r="2039" spans="1:14" ht="16.2" customHeight="1">
      <c r="A2039" s="17" t="s">
        <v>2090</v>
      </c>
      <c r="B2039" s="18"/>
      <c r="C2039" s="26" t="s">
        <v>1138</v>
      </c>
      <c r="D2039" s="26" t="s">
        <v>1208</v>
      </c>
      <c r="E2039" s="17" t="s">
        <v>1228</v>
      </c>
      <c r="F2039" s="26">
        <v>6</v>
      </c>
      <c r="G2039" s="21" t="s">
        <v>1227</v>
      </c>
      <c r="H2039" s="17" t="s">
        <v>3128</v>
      </c>
      <c r="I2039" s="23">
        <v>326197</v>
      </c>
      <c r="J2039" s="23">
        <v>2691499</v>
      </c>
      <c r="K2039" s="17">
        <v>121.75082500000001</v>
      </c>
      <c r="L2039" s="27">
        <v>24.327497999999999</v>
      </c>
      <c r="N2039" t="str">
        <f>ROUND(表格3[[#This Row],[TWD97_X
]],0)&amp;ROUND(表格3[[#This Row],[TWD97_Y
]],0)</f>
        <v>3261972691499</v>
      </c>
    </row>
    <row r="2040" spans="1:14" ht="16.2" customHeight="1">
      <c r="A2040" s="17" t="s">
        <v>2090</v>
      </c>
      <c r="B2040" s="18"/>
      <c r="C2040" s="26" t="s">
        <v>1138</v>
      </c>
      <c r="D2040" s="26" t="s">
        <v>1208</v>
      </c>
      <c r="E2040" s="17" t="s">
        <v>1232</v>
      </c>
      <c r="F2040" s="26">
        <v>1</v>
      </c>
      <c r="G2040" s="21" t="s">
        <v>1231</v>
      </c>
      <c r="H2040" s="17" t="s">
        <v>3129</v>
      </c>
      <c r="I2040" s="23">
        <v>327471</v>
      </c>
      <c r="J2040" s="23">
        <v>2710951</v>
      </c>
      <c r="K2040" s="17">
        <v>121.76443500000001</v>
      </c>
      <c r="L2040" s="27">
        <v>24.503053000000001</v>
      </c>
      <c r="N2040" t="str">
        <f>ROUND(表格3[[#This Row],[TWD97_X
]],0)&amp;ROUND(表格3[[#This Row],[TWD97_Y
]],0)</f>
        <v>3274712710951</v>
      </c>
    </row>
    <row r="2041" spans="1:14" ht="16.2" customHeight="1">
      <c r="A2041" s="17" t="s">
        <v>2090</v>
      </c>
      <c r="B2041" s="18"/>
      <c r="C2041" s="26" t="s">
        <v>1138</v>
      </c>
      <c r="D2041" s="26" t="s">
        <v>1208</v>
      </c>
      <c r="E2041" s="17" t="s">
        <v>1232</v>
      </c>
      <c r="F2041" s="26">
        <v>2</v>
      </c>
      <c r="G2041" s="21" t="s">
        <v>1231</v>
      </c>
      <c r="H2041" s="17" t="s">
        <v>3130</v>
      </c>
      <c r="I2041" s="23">
        <v>327302</v>
      </c>
      <c r="J2041" s="23">
        <v>2711134</v>
      </c>
      <c r="K2041" s="17">
        <v>121.762777</v>
      </c>
      <c r="L2041" s="27">
        <v>24.504714</v>
      </c>
      <c r="N2041" t="str">
        <f>ROUND(表格3[[#This Row],[TWD97_X
]],0)&amp;ROUND(表格3[[#This Row],[TWD97_Y
]],0)</f>
        <v>3273022711134</v>
      </c>
    </row>
    <row r="2042" spans="1:14" ht="16.2" customHeight="1">
      <c r="A2042" s="17" t="s">
        <v>2090</v>
      </c>
      <c r="B2042" s="18"/>
      <c r="C2042" s="26" t="s">
        <v>1138</v>
      </c>
      <c r="D2042" s="26" t="s">
        <v>1208</v>
      </c>
      <c r="E2042" s="17" t="s">
        <v>1232</v>
      </c>
      <c r="F2042" s="26">
        <v>3</v>
      </c>
      <c r="G2042" s="21" t="s">
        <v>1231</v>
      </c>
      <c r="H2042" s="17" t="s">
        <v>3131</v>
      </c>
      <c r="I2042" s="23">
        <v>327132</v>
      </c>
      <c r="J2042" s="23">
        <v>2711226</v>
      </c>
      <c r="K2042" s="17">
        <v>121.761105</v>
      </c>
      <c r="L2042" s="27">
        <v>24.505552999999999</v>
      </c>
      <c r="N2042" t="str">
        <f>ROUND(表格3[[#This Row],[TWD97_X
]],0)&amp;ROUND(表格3[[#This Row],[TWD97_Y
]],0)</f>
        <v>3271322711226</v>
      </c>
    </row>
    <row r="2043" spans="1:14" ht="16.2" customHeight="1">
      <c r="A2043" s="17" t="s">
        <v>2090</v>
      </c>
      <c r="B2043" s="18"/>
      <c r="C2043" s="26" t="s">
        <v>1138</v>
      </c>
      <c r="D2043" s="26" t="s">
        <v>1208</v>
      </c>
      <c r="E2043" s="17" t="s">
        <v>1232</v>
      </c>
      <c r="F2043" s="26">
        <v>4</v>
      </c>
      <c r="G2043" s="21" t="s">
        <v>1231</v>
      </c>
      <c r="H2043" s="17" t="s">
        <v>3132</v>
      </c>
      <c r="I2043" s="23">
        <v>326964</v>
      </c>
      <c r="J2043" s="23">
        <v>2711071</v>
      </c>
      <c r="K2043" s="17">
        <v>121.759439</v>
      </c>
      <c r="L2043" s="27">
        <v>24.504162000000001</v>
      </c>
      <c r="N2043" t="str">
        <f>ROUND(表格3[[#This Row],[TWD97_X
]],0)&amp;ROUND(表格3[[#This Row],[TWD97_Y
]],0)</f>
        <v>3269642711071</v>
      </c>
    </row>
    <row r="2044" spans="1:14" ht="16.2" customHeight="1">
      <c r="A2044" s="17" t="s">
        <v>2090</v>
      </c>
      <c r="B2044" s="18"/>
      <c r="C2044" s="26" t="s">
        <v>1138</v>
      </c>
      <c r="D2044" s="26" t="s">
        <v>1208</v>
      </c>
      <c r="E2044" s="17" t="s">
        <v>1232</v>
      </c>
      <c r="F2044" s="26">
        <v>5</v>
      </c>
      <c r="G2044" s="21" t="s">
        <v>1231</v>
      </c>
      <c r="H2044" s="17" t="s">
        <v>3133</v>
      </c>
      <c r="I2044" s="23">
        <v>326739</v>
      </c>
      <c r="J2044" s="23">
        <v>2710978</v>
      </c>
      <c r="K2044" s="17">
        <v>121.757214</v>
      </c>
      <c r="L2044" s="27">
        <v>24.503333000000001</v>
      </c>
      <c r="N2044" t="str">
        <f>ROUND(表格3[[#This Row],[TWD97_X
]],0)&amp;ROUND(表格3[[#This Row],[TWD97_Y
]],0)</f>
        <v>3267392710978</v>
      </c>
    </row>
    <row r="2045" spans="1:14" ht="16.2" customHeight="1">
      <c r="A2045" s="17" t="s">
        <v>2090</v>
      </c>
      <c r="B2045" s="18"/>
      <c r="C2045" s="26" t="s">
        <v>1138</v>
      </c>
      <c r="D2045" s="26" t="s">
        <v>1208</v>
      </c>
      <c r="E2045" s="17" t="s">
        <v>1232</v>
      </c>
      <c r="F2045" s="26">
        <v>6</v>
      </c>
      <c r="G2045" s="21" t="s">
        <v>1231</v>
      </c>
      <c r="H2045" s="17" t="s">
        <v>3134</v>
      </c>
      <c r="I2045" s="23">
        <v>326457</v>
      </c>
      <c r="J2045" s="23">
        <v>2711099</v>
      </c>
      <c r="K2045" s="17">
        <v>121.75443799999999</v>
      </c>
      <c r="L2045" s="27">
        <v>24.504439999999999</v>
      </c>
      <c r="N2045" t="str">
        <f>ROUND(表格3[[#This Row],[TWD97_X
]],0)&amp;ROUND(表格3[[#This Row],[TWD97_Y
]],0)</f>
        <v>3264572711099</v>
      </c>
    </row>
    <row r="2046" spans="1:14" ht="16.2" customHeight="1">
      <c r="A2046" s="17" t="s">
        <v>2090</v>
      </c>
      <c r="B2046" s="18"/>
      <c r="C2046" s="26" t="s">
        <v>1138</v>
      </c>
      <c r="D2046" s="26" t="s">
        <v>1208</v>
      </c>
      <c r="E2046" s="17" t="s">
        <v>1235</v>
      </c>
      <c r="F2046" s="26">
        <v>1</v>
      </c>
      <c r="G2046" s="21" t="s">
        <v>1234</v>
      </c>
      <c r="H2046" s="17" t="s">
        <v>3135</v>
      </c>
      <c r="I2046" s="23">
        <v>322069</v>
      </c>
      <c r="J2046" s="23">
        <v>2702061</v>
      </c>
      <c r="K2046" s="17">
        <v>121.710684</v>
      </c>
      <c r="L2046" s="27">
        <v>24.423051999999998</v>
      </c>
      <c r="N2046" t="str">
        <f>ROUND(表格3[[#This Row],[TWD97_X
]],0)&amp;ROUND(表格3[[#This Row],[TWD97_Y
]],0)</f>
        <v>3220692702061</v>
      </c>
    </row>
    <row r="2047" spans="1:14" ht="16.2" customHeight="1">
      <c r="A2047" s="17" t="s">
        <v>2090</v>
      </c>
      <c r="B2047" s="18"/>
      <c r="C2047" s="26" t="s">
        <v>1138</v>
      </c>
      <c r="D2047" s="26" t="s">
        <v>1208</v>
      </c>
      <c r="E2047" s="17" t="s">
        <v>1235</v>
      </c>
      <c r="F2047" s="26">
        <v>2</v>
      </c>
      <c r="G2047" s="21" t="s">
        <v>1234</v>
      </c>
      <c r="H2047" s="17" t="s">
        <v>3136</v>
      </c>
      <c r="I2047" s="23">
        <v>321779</v>
      </c>
      <c r="J2047" s="23">
        <v>2701993</v>
      </c>
      <c r="K2047" s="17">
        <v>121.707821</v>
      </c>
      <c r="L2047" s="27">
        <v>24.422450999999999</v>
      </c>
      <c r="N2047" t="str">
        <f>ROUND(表格3[[#This Row],[TWD97_X
]],0)&amp;ROUND(表格3[[#This Row],[TWD97_Y
]],0)</f>
        <v>3217792701993</v>
      </c>
    </row>
    <row r="2048" spans="1:14" ht="16.2" customHeight="1">
      <c r="A2048" s="17" t="s">
        <v>2090</v>
      </c>
      <c r="B2048" s="18"/>
      <c r="C2048" s="26" t="s">
        <v>1138</v>
      </c>
      <c r="D2048" s="26" t="s">
        <v>1208</v>
      </c>
      <c r="E2048" s="17" t="s">
        <v>1235</v>
      </c>
      <c r="F2048" s="26">
        <v>3</v>
      </c>
      <c r="G2048" s="21" t="s">
        <v>1234</v>
      </c>
      <c r="H2048" s="17" t="s">
        <v>3137</v>
      </c>
      <c r="I2048" s="23">
        <v>321162</v>
      </c>
      <c r="J2048" s="23">
        <v>2702427</v>
      </c>
      <c r="K2048" s="17">
        <v>121.701759</v>
      </c>
      <c r="L2048" s="27">
        <v>24.426397999999999</v>
      </c>
      <c r="N2048" t="str">
        <f>ROUND(表格3[[#This Row],[TWD97_X
]],0)&amp;ROUND(表格3[[#This Row],[TWD97_Y
]],0)</f>
        <v>3211622702427</v>
      </c>
    </row>
    <row r="2049" spans="1:14" ht="16.2" customHeight="1">
      <c r="A2049" s="17" t="s">
        <v>2090</v>
      </c>
      <c r="B2049" s="18"/>
      <c r="C2049" s="26" t="s">
        <v>1138</v>
      </c>
      <c r="D2049" s="26" t="s">
        <v>1208</v>
      </c>
      <c r="E2049" s="17" t="s">
        <v>1235</v>
      </c>
      <c r="F2049" s="26">
        <v>4</v>
      </c>
      <c r="G2049" s="21" t="s">
        <v>1234</v>
      </c>
      <c r="H2049" s="17" t="s">
        <v>3138</v>
      </c>
      <c r="I2049" s="23">
        <v>320988</v>
      </c>
      <c r="J2049" s="23">
        <v>2702358</v>
      </c>
      <c r="K2049" s="17">
        <v>121.700039</v>
      </c>
      <c r="L2049" s="27">
        <v>24.425782999999999</v>
      </c>
      <c r="N2049" t="str">
        <f>ROUND(表格3[[#This Row],[TWD97_X
]],0)&amp;ROUND(表格3[[#This Row],[TWD97_Y
]],0)</f>
        <v>3209882702358</v>
      </c>
    </row>
    <row r="2050" spans="1:14" ht="16.2" customHeight="1">
      <c r="A2050" s="17" t="s">
        <v>2090</v>
      </c>
      <c r="B2050" s="18"/>
      <c r="C2050" s="26" t="s">
        <v>1138</v>
      </c>
      <c r="D2050" s="26" t="s">
        <v>1208</v>
      </c>
      <c r="E2050" s="17" t="s">
        <v>1235</v>
      </c>
      <c r="F2050" s="26">
        <v>5</v>
      </c>
      <c r="G2050" s="21" t="s">
        <v>1234</v>
      </c>
      <c r="H2050" s="17" t="s">
        <v>3139</v>
      </c>
      <c r="I2050" s="23">
        <v>320831</v>
      </c>
      <c r="J2050" s="23">
        <v>2701960</v>
      </c>
      <c r="K2050" s="17">
        <v>121.698471</v>
      </c>
      <c r="L2050" s="27">
        <v>24.422197000000001</v>
      </c>
      <c r="N2050" t="str">
        <f>ROUND(表格3[[#This Row],[TWD97_X
]],0)&amp;ROUND(表格3[[#This Row],[TWD97_Y
]],0)</f>
        <v>3208312701960</v>
      </c>
    </row>
    <row r="2051" spans="1:14" ht="16.2" customHeight="1">
      <c r="A2051" s="17" t="s">
        <v>2090</v>
      </c>
      <c r="B2051" s="18"/>
      <c r="C2051" s="26" t="s">
        <v>1138</v>
      </c>
      <c r="D2051" s="26" t="s">
        <v>1208</v>
      </c>
      <c r="E2051" s="17" t="s">
        <v>1235</v>
      </c>
      <c r="F2051" s="26">
        <v>6</v>
      </c>
      <c r="G2051" s="21" t="s">
        <v>1234</v>
      </c>
      <c r="H2051" s="17" t="s">
        <v>3140</v>
      </c>
      <c r="I2051" s="23">
        <v>320690</v>
      </c>
      <c r="J2051" s="23">
        <v>2701938</v>
      </c>
      <c r="K2051" s="17">
        <v>121.69708</v>
      </c>
      <c r="L2051" s="27">
        <v>24.422004000000001</v>
      </c>
      <c r="N2051" t="str">
        <f>ROUND(表格3[[#This Row],[TWD97_X
]],0)&amp;ROUND(表格3[[#This Row],[TWD97_Y
]],0)</f>
        <v>3206902701938</v>
      </c>
    </row>
    <row r="2052" spans="1:14" ht="16.2" customHeight="1">
      <c r="A2052" s="17" t="s">
        <v>2090</v>
      </c>
      <c r="B2052" s="18"/>
      <c r="C2052" s="26" t="s">
        <v>1138</v>
      </c>
      <c r="D2052" s="26" t="s">
        <v>1242</v>
      </c>
      <c r="E2052" s="17" t="s">
        <v>1244</v>
      </c>
      <c r="F2052" s="26">
        <v>1</v>
      </c>
      <c r="G2052" s="21" t="s">
        <v>1243</v>
      </c>
      <c r="H2052" s="17" t="s">
        <v>3141</v>
      </c>
      <c r="I2052" s="23">
        <v>318673</v>
      </c>
      <c r="J2052" s="23">
        <v>2756360</v>
      </c>
      <c r="K2052" s="17">
        <v>121.679849</v>
      </c>
      <c r="L2052" s="27">
        <v>24.913425</v>
      </c>
      <c r="N2052" t="str">
        <f>ROUND(表格3[[#This Row],[TWD97_X
]],0)&amp;ROUND(表格3[[#This Row],[TWD97_Y
]],0)</f>
        <v>3186732756360</v>
      </c>
    </row>
    <row r="2053" spans="1:14" ht="16.2" customHeight="1">
      <c r="A2053" s="17" t="s">
        <v>2090</v>
      </c>
      <c r="B2053" s="18"/>
      <c r="C2053" s="26" t="s">
        <v>1138</v>
      </c>
      <c r="D2053" s="26" t="s">
        <v>1242</v>
      </c>
      <c r="E2053" s="17" t="s">
        <v>1244</v>
      </c>
      <c r="F2053" s="26">
        <v>2</v>
      </c>
      <c r="G2053" s="21" t="s">
        <v>1243</v>
      </c>
      <c r="H2053" s="17" t="s">
        <v>3142</v>
      </c>
      <c r="I2053" s="23">
        <v>318606</v>
      </c>
      <c r="J2053" s="23">
        <v>2756151</v>
      </c>
      <c r="K2053" s="17">
        <v>121.679175</v>
      </c>
      <c r="L2053" s="27">
        <v>24.911541</v>
      </c>
      <c r="N2053" t="str">
        <f>ROUND(表格3[[#This Row],[TWD97_X
]],0)&amp;ROUND(表格3[[#This Row],[TWD97_Y
]],0)</f>
        <v>3186062756151</v>
      </c>
    </row>
    <row r="2054" spans="1:14" ht="16.2" customHeight="1">
      <c r="A2054" s="17" t="s">
        <v>2090</v>
      </c>
      <c r="B2054" s="18"/>
      <c r="C2054" s="26" t="s">
        <v>1138</v>
      </c>
      <c r="D2054" s="26" t="s">
        <v>1242</v>
      </c>
      <c r="E2054" s="17" t="s">
        <v>1244</v>
      </c>
      <c r="F2054" s="26">
        <v>3</v>
      </c>
      <c r="G2054" s="21" t="s">
        <v>1243</v>
      </c>
      <c r="H2054" s="17" t="s">
        <v>3143</v>
      </c>
      <c r="I2054" s="23">
        <v>318511</v>
      </c>
      <c r="J2054" s="23">
        <v>2755949</v>
      </c>
      <c r="K2054" s="17">
        <v>121.678225</v>
      </c>
      <c r="L2054" s="27">
        <v>24.909721000000001</v>
      </c>
      <c r="N2054" t="str">
        <f>ROUND(表格3[[#This Row],[TWD97_X
]],0)&amp;ROUND(表格3[[#This Row],[TWD97_Y
]],0)</f>
        <v>3185112755949</v>
      </c>
    </row>
    <row r="2055" spans="1:14" ht="16.2" customHeight="1">
      <c r="A2055" s="17" t="s">
        <v>2090</v>
      </c>
      <c r="B2055" s="18"/>
      <c r="C2055" s="26" t="s">
        <v>1138</v>
      </c>
      <c r="D2055" s="26" t="s">
        <v>1242</v>
      </c>
      <c r="E2055" s="17" t="s">
        <v>1244</v>
      </c>
      <c r="F2055" s="26">
        <v>4</v>
      </c>
      <c r="G2055" s="21" t="s">
        <v>1243</v>
      </c>
      <c r="H2055" s="17" t="s">
        <v>3144</v>
      </c>
      <c r="I2055" s="23">
        <v>318721</v>
      </c>
      <c r="J2055" s="23">
        <v>2755800</v>
      </c>
      <c r="K2055" s="17">
        <v>121.680296</v>
      </c>
      <c r="L2055" s="27">
        <v>24.908366999999998</v>
      </c>
      <c r="N2055" t="str">
        <f>ROUND(表格3[[#This Row],[TWD97_X
]],0)&amp;ROUND(表格3[[#This Row],[TWD97_Y
]],0)</f>
        <v>3187212755800</v>
      </c>
    </row>
    <row r="2056" spans="1:14" ht="16.2" customHeight="1">
      <c r="A2056" s="17" t="s">
        <v>2090</v>
      </c>
      <c r="B2056" s="18"/>
      <c r="C2056" s="26" t="s">
        <v>1138</v>
      </c>
      <c r="D2056" s="26" t="s">
        <v>1242</v>
      </c>
      <c r="E2056" s="17" t="s">
        <v>1244</v>
      </c>
      <c r="F2056" s="26">
        <v>5</v>
      </c>
      <c r="G2056" s="21" t="s">
        <v>1243</v>
      </c>
      <c r="H2056" s="17" t="s">
        <v>3145</v>
      </c>
      <c r="I2056" s="23">
        <v>318215</v>
      </c>
      <c r="J2056" s="23">
        <v>2755756</v>
      </c>
      <c r="K2056" s="17">
        <v>121.675285</v>
      </c>
      <c r="L2056" s="27">
        <v>24.907992</v>
      </c>
      <c r="N2056" t="str">
        <f>ROUND(表格3[[#This Row],[TWD97_X
]],0)&amp;ROUND(表格3[[#This Row],[TWD97_Y
]],0)</f>
        <v>3182152755756</v>
      </c>
    </row>
    <row r="2057" spans="1:14" ht="16.2" customHeight="1">
      <c r="A2057" s="17" t="s">
        <v>2090</v>
      </c>
      <c r="B2057" s="18"/>
      <c r="C2057" s="26" t="s">
        <v>1138</v>
      </c>
      <c r="D2057" s="26" t="s">
        <v>1242</v>
      </c>
      <c r="E2057" s="17" t="s">
        <v>1244</v>
      </c>
      <c r="F2057" s="26">
        <v>6</v>
      </c>
      <c r="G2057" s="21" t="s">
        <v>1243</v>
      </c>
      <c r="H2057" s="17" t="s">
        <v>3146</v>
      </c>
      <c r="I2057" s="23">
        <v>318341.29962599999</v>
      </c>
      <c r="J2057" s="23">
        <v>2755439.571159</v>
      </c>
      <c r="K2057" s="17">
        <v>121.676517</v>
      </c>
      <c r="L2057" s="27">
        <v>24.905134</v>
      </c>
      <c r="N2057" t="str">
        <f>ROUND(表格3[[#This Row],[TWD97_X
]],0)&amp;ROUND(表格3[[#This Row],[TWD97_Y
]],0)</f>
        <v>3183412755440</v>
      </c>
    </row>
    <row r="2058" spans="1:14" ht="16.2" customHeight="1">
      <c r="A2058" s="17" t="s">
        <v>2090</v>
      </c>
      <c r="B2058" s="18"/>
      <c r="C2058" s="26" t="s">
        <v>1138</v>
      </c>
      <c r="D2058" s="26" t="s">
        <v>1242</v>
      </c>
      <c r="E2058" s="17" t="s">
        <v>1244</v>
      </c>
      <c r="F2058" s="26">
        <v>7</v>
      </c>
      <c r="G2058" s="21" t="s">
        <v>1243</v>
      </c>
      <c r="H2058" s="17" t="s">
        <v>3147</v>
      </c>
      <c r="I2058" s="23">
        <v>318400</v>
      </c>
      <c r="J2058" s="23">
        <v>2755253</v>
      </c>
      <c r="K2058" s="17">
        <v>121.677092</v>
      </c>
      <c r="L2058" s="27">
        <v>24.903442999999999</v>
      </c>
      <c r="N2058" t="str">
        <f>ROUND(表格3[[#This Row],[TWD97_X
]],0)&amp;ROUND(表格3[[#This Row],[TWD97_Y
]],0)</f>
        <v>3184002755253</v>
      </c>
    </row>
    <row r="2059" spans="1:14" ht="16.2" customHeight="1">
      <c r="A2059" s="17" t="s">
        <v>2090</v>
      </c>
      <c r="B2059" s="18"/>
      <c r="C2059" s="26" t="s">
        <v>1138</v>
      </c>
      <c r="D2059" s="26" t="s">
        <v>1242</v>
      </c>
      <c r="E2059" s="17" t="s">
        <v>1244</v>
      </c>
      <c r="F2059" s="26">
        <v>8</v>
      </c>
      <c r="G2059" s="21" t="s">
        <v>1243</v>
      </c>
      <c r="H2059" s="17" t="s">
        <v>3148</v>
      </c>
      <c r="I2059" s="23">
        <v>318274</v>
      </c>
      <c r="J2059" s="23">
        <v>2755073</v>
      </c>
      <c r="K2059" s="17">
        <v>121.675836</v>
      </c>
      <c r="L2059" s="27">
        <v>24.901824000000001</v>
      </c>
      <c r="N2059" t="str">
        <f>ROUND(表格3[[#This Row],[TWD97_X
]],0)&amp;ROUND(表格3[[#This Row],[TWD97_Y
]],0)</f>
        <v>3182742755073</v>
      </c>
    </row>
    <row r="2060" spans="1:14" ht="16.2" customHeight="1">
      <c r="A2060" s="17" t="s">
        <v>2090</v>
      </c>
      <c r="B2060" s="18"/>
      <c r="C2060" s="26" t="s">
        <v>1138</v>
      </c>
      <c r="D2060" s="26" t="s">
        <v>1242</v>
      </c>
      <c r="E2060" s="17" t="s">
        <v>1244</v>
      </c>
      <c r="F2060" s="26">
        <v>9</v>
      </c>
      <c r="G2060" s="21" t="s">
        <v>1243</v>
      </c>
      <c r="H2060" s="17" t="s">
        <v>3149</v>
      </c>
      <c r="I2060" s="23">
        <v>318025</v>
      </c>
      <c r="J2060" s="23">
        <v>2754838</v>
      </c>
      <c r="K2060" s="17">
        <v>121.67336</v>
      </c>
      <c r="L2060" s="27">
        <v>24.899712999999998</v>
      </c>
      <c r="N2060" t="str">
        <f>ROUND(表格3[[#This Row],[TWD97_X
]],0)&amp;ROUND(表格3[[#This Row],[TWD97_Y
]],0)</f>
        <v>3180252754838</v>
      </c>
    </row>
    <row r="2061" spans="1:14" ht="16.2" customHeight="1">
      <c r="A2061" s="17" t="s">
        <v>2090</v>
      </c>
      <c r="B2061" s="18"/>
      <c r="C2061" s="26" t="s">
        <v>1138</v>
      </c>
      <c r="D2061" s="26" t="s">
        <v>1242</v>
      </c>
      <c r="E2061" s="17" t="s">
        <v>1244</v>
      </c>
      <c r="F2061" s="26">
        <v>10</v>
      </c>
      <c r="G2061" s="21" t="s">
        <v>1243</v>
      </c>
      <c r="H2061" s="17" t="s">
        <v>3150</v>
      </c>
      <c r="I2061" s="23">
        <v>317917</v>
      </c>
      <c r="J2061" s="23">
        <v>2754483</v>
      </c>
      <c r="K2061" s="17">
        <v>121.672273</v>
      </c>
      <c r="L2061" s="27">
        <v>24.896512999999999</v>
      </c>
      <c r="N2061" t="str">
        <f>ROUND(表格3[[#This Row],[TWD97_X
]],0)&amp;ROUND(表格3[[#This Row],[TWD97_Y
]],0)</f>
        <v>3179172754483</v>
      </c>
    </row>
    <row r="2062" spans="1:14" ht="16.2" customHeight="1">
      <c r="A2062" s="17" t="s">
        <v>2090</v>
      </c>
      <c r="B2062" s="18"/>
      <c r="C2062" s="26" t="s">
        <v>1138</v>
      </c>
      <c r="D2062" s="26" t="s">
        <v>1242</v>
      </c>
      <c r="E2062" s="17" t="s">
        <v>1248</v>
      </c>
      <c r="F2062" s="26">
        <v>1</v>
      </c>
      <c r="G2062" s="21" t="s">
        <v>1247</v>
      </c>
      <c r="H2062" s="17" t="s">
        <v>3151</v>
      </c>
      <c r="I2062" s="23">
        <v>332701</v>
      </c>
      <c r="J2062" s="23">
        <v>2763339</v>
      </c>
      <c r="K2062" s="17">
        <v>121.81913</v>
      </c>
      <c r="L2062" s="27">
        <v>24.975729999999999</v>
      </c>
      <c r="N2062" t="str">
        <f>ROUND(表格3[[#This Row],[TWD97_X
]],0)&amp;ROUND(表格3[[#This Row],[TWD97_Y
]],0)</f>
        <v>3327012763339</v>
      </c>
    </row>
    <row r="2063" spans="1:14" ht="16.2" customHeight="1">
      <c r="A2063" s="17" t="s">
        <v>2090</v>
      </c>
      <c r="B2063" s="18"/>
      <c r="C2063" s="26" t="s">
        <v>1138</v>
      </c>
      <c r="D2063" s="26" t="s">
        <v>1242</v>
      </c>
      <c r="E2063" s="17" t="s">
        <v>1248</v>
      </c>
      <c r="F2063" s="26">
        <v>2</v>
      </c>
      <c r="G2063" s="21" t="s">
        <v>1247</v>
      </c>
      <c r="H2063" s="17" t="s">
        <v>3152</v>
      </c>
      <c r="I2063" s="23">
        <v>332467</v>
      </c>
      <c r="J2063" s="23">
        <v>2763050</v>
      </c>
      <c r="K2063" s="17">
        <v>121.816795</v>
      </c>
      <c r="L2063" s="27">
        <v>24.973134000000002</v>
      </c>
      <c r="N2063" t="str">
        <f>ROUND(表格3[[#This Row],[TWD97_X
]],0)&amp;ROUND(表格3[[#This Row],[TWD97_Y
]],0)</f>
        <v>3324672763050</v>
      </c>
    </row>
    <row r="2064" spans="1:14" ht="16.2" customHeight="1">
      <c r="A2064" s="17" t="s">
        <v>2090</v>
      </c>
      <c r="B2064" s="18"/>
      <c r="C2064" s="26" t="s">
        <v>1138</v>
      </c>
      <c r="D2064" s="26" t="s">
        <v>1242</v>
      </c>
      <c r="E2064" s="17" t="s">
        <v>1248</v>
      </c>
      <c r="F2064" s="26">
        <v>3</v>
      </c>
      <c r="G2064" s="21" t="s">
        <v>1247</v>
      </c>
      <c r="H2064" s="17" t="s">
        <v>3153</v>
      </c>
      <c r="I2064" s="23">
        <v>331991</v>
      </c>
      <c r="J2064" s="23">
        <v>2763213</v>
      </c>
      <c r="K2064" s="17">
        <v>121.81209</v>
      </c>
      <c r="L2064" s="27">
        <v>24.974630999999999</v>
      </c>
      <c r="N2064" t="str">
        <f>ROUND(表格3[[#This Row],[TWD97_X
]],0)&amp;ROUND(表格3[[#This Row],[TWD97_Y
]],0)</f>
        <v>3319912763213</v>
      </c>
    </row>
    <row r="2065" spans="1:14" ht="16.2" customHeight="1">
      <c r="A2065" s="17" t="s">
        <v>2090</v>
      </c>
      <c r="B2065" s="18"/>
      <c r="C2065" s="26" t="s">
        <v>1138</v>
      </c>
      <c r="D2065" s="26" t="s">
        <v>1242</v>
      </c>
      <c r="E2065" s="17" t="s">
        <v>1248</v>
      </c>
      <c r="F2065" s="26">
        <v>4</v>
      </c>
      <c r="G2065" s="21" t="s">
        <v>1247</v>
      </c>
      <c r="H2065" s="17" t="s">
        <v>3154</v>
      </c>
      <c r="I2065" s="23">
        <v>331934</v>
      </c>
      <c r="J2065" s="23">
        <v>2763440</v>
      </c>
      <c r="K2065" s="17">
        <v>121.811539</v>
      </c>
      <c r="L2065" s="27">
        <v>24.976683000000001</v>
      </c>
      <c r="N2065" t="str">
        <f>ROUND(表格3[[#This Row],[TWD97_X
]],0)&amp;ROUND(表格3[[#This Row],[TWD97_Y
]],0)</f>
        <v>3319342763440</v>
      </c>
    </row>
    <row r="2066" spans="1:14" ht="16.2" customHeight="1">
      <c r="A2066" s="17" t="s">
        <v>2090</v>
      </c>
      <c r="B2066" s="18"/>
      <c r="C2066" s="26" t="s">
        <v>1138</v>
      </c>
      <c r="D2066" s="26" t="s">
        <v>1242</v>
      </c>
      <c r="E2066" s="17" t="s">
        <v>1248</v>
      </c>
      <c r="F2066" s="26">
        <v>5</v>
      </c>
      <c r="G2066" s="21" t="s">
        <v>1247</v>
      </c>
      <c r="H2066" s="17" t="s">
        <v>3155</v>
      </c>
      <c r="I2066" s="23">
        <v>331932</v>
      </c>
      <c r="J2066" s="23">
        <v>2762880</v>
      </c>
      <c r="K2066" s="17">
        <v>121.811486</v>
      </c>
      <c r="L2066" s="27">
        <v>24.971627999999999</v>
      </c>
      <c r="N2066" t="str">
        <f>ROUND(表格3[[#This Row],[TWD97_X
]],0)&amp;ROUND(表格3[[#This Row],[TWD97_Y
]],0)</f>
        <v>3319322762880</v>
      </c>
    </row>
    <row r="2067" spans="1:14" ht="16.2" customHeight="1">
      <c r="A2067" s="17" t="s">
        <v>2090</v>
      </c>
      <c r="B2067" s="18"/>
      <c r="C2067" s="26" t="s">
        <v>1138</v>
      </c>
      <c r="D2067" s="26" t="s">
        <v>1242</v>
      </c>
      <c r="E2067" s="17" t="s">
        <v>1248</v>
      </c>
      <c r="F2067" s="26">
        <v>6</v>
      </c>
      <c r="G2067" s="21" t="s">
        <v>1247</v>
      </c>
      <c r="H2067" s="17" t="s">
        <v>3156</v>
      </c>
      <c r="I2067" s="23">
        <v>331832</v>
      </c>
      <c r="J2067" s="23">
        <v>2762690</v>
      </c>
      <c r="K2067" s="17">
        <v>121.810485</v>
      </c>
      <c r="L2067" s="27">
        <v>24.969918</v>
      </c>
      <c r="N2067" t="str">
        <f>ROUND(表格3[[#This Row],[TWD97_X
]],0)&amp;ROUND(表格3[[#This Row],[TWD97_Y
]],0)</f>
        <v>3318322762690</v>
      </c>
    </row>
    <row r="2068" spans="1:14" ht="16.2" customHeight="1">
      <c r="A2068" s="17" t="s">
        <v>2090</v>
      </c>
      <c r="B2068" s="18"/>
      <c r="C2068" s="26" t="s">
        <v>1138</v>
      </c>
      <c r="D2068" s="26" t="s">
        <v>1242</v>
      </c>
      <c r="E2068" s="17" t="s">
        <v>1248</v>
      </c>
      <c r="F2068" s="26">
        <v>7</v>
      </c>
      <c r="G2068" s="21" t="s">
        <v>1247</v>
      </c>
      <c r="H2068" s="17" t="s">
        <v>3157</v>
      </c>
      <c r="I2068" s="23">
        <v>332166</v>
      </c>
      <c r="J2068" s="23">
        <v>2762766</v>
      </c>
      <c r="K2068" s="17">
        <v>121.81379699999999</v>
      </c>
      <c r="L2068" s="27">
        <v>24.970586000000001</v>
      </c>
      <c r="N2068" t="str">
        <f>ROUND(表格3[[#This Row],[TWD97_X
]],0)&amp;ROUND(表格3[[#This Row],[TWD97_Y
]],0)</f>
        <v>3321662762766</v>
      </c>
    </row>
    <row r="2069" spans="1:14" ht="16.2" customHeight="1">
      <c r="A2069" s="17" t="s">
        <v>2090</v>
      </c>
      <c r="B2069" s="18"/>
      <c r="C2069" s="26" t="s">
        <v>1138</v>
      </c>
      <c r="D2069" s="26" t="s">
        <v>1242</v>
      </c>
      <c r="E2069" s="17" t="s">
        <v>1251</v>
      </c>
      <c r="F2069" s="26">
        <v>1</v>
      </c>
      <c r="G2069" s="21" t="s">
        <v>1250</v>
      </c>
      <c r="H2069" s="17" t="s">
        <v>3158</v>
      </c>
      <c r="I2069" s="23">
        <v>309726</v>
      </c>
      <c r="J2069" s="23">
        <v>2789019</v>
      </c>
      <c r="K2069" s="17">
        <v>121.592696</v>
      </c>
      <c r="L2069" s="27">
        <v>25.208642000000001</v>
      </c>
      <c r="N2069" t="str">
        <f>ROUND(表格3[[#This Row],[TWD97_X
]],0)&amp;ROUND(表格3[[#This Row],[TWD97_Y
]],0)</f>
        <v>3097262789019</v>
      </c>
    </row>
    <row r="2070" spans="1:14" ht="16.2" customHeight="1">
      <c r="A2070" s="17" t="s">
        <v>2090</v>
      </c>
      <c r="B2070" s="18"/>
      <c r="C2070" s="26" t="s">
        <v>1138</v>
      </c>
      <c r="D2070" s="26" t="s">
        <v>1242</v>
      </c>
      <c r="E2070" s="17" t="s">
        <v>1251</v>
      </c>
      <c r="F2070" s="26">
        <v>2</v>
      </c>
      <c r="G2070" s="21" t="s">
        <v>1250</v>
      </c>
      <c r="H2070" s="17" t="s">
        <v>3159</v>
      </c>
      <c r="I2070" s="23">
        <v>309426</v>
      </c>
      <c r="J2070" s="23">
        <v>2789099</v>
      </c>
      <c r="K2070" s="17">
        <v>121.58972300000001</v>
      </c>
      <c r="L2070" s="27">
        <v>25.209375999999999</v>
      </c>
      <c r="N2070" t="str">
        <f>ROUND(表格3[[#This Row],[TWD97_X
]],0)&amp;ROUND(表格3[[#This Row],[TWD97_Y
]],0)</f>
        <v>3094262789099</v>
      </c>
    </row>
    <row r="2071" spans="1:14" ht="16.2" customHeight="1">
      <c r="A2071" s="17" t="s">
        <v>2090</v>
      </c>
      <c r="B2071" s="18"/>
      <c r="C2071" s="26" t="s">
        <v>1138</v>
      </c>
      <c r="D2071" s="26" t="s">
        <v>1242</v>
      </c>
      <c r="E2071" s="17" t="s">
        <v>1251</v>
      </c>
      <c r="F2071" s="26">
        <v>3</v>
      </c>
      <c r="G2071" s="21" t="s">
        <v>1250</v>
      </c>
      <c r="H2071" s="17" t="s">
        <v>3160</v>
      </c>
      <c r="I2071" s="23">
        <v>309221</v>
      </c>
      <c r="J2071" s="23">
        <v>2789205</v>
      </c>
      <c r="K2071" s="17">
        <v>121.587693</v>
      </c>
      <c r="L2071" s="27">
        <v>25.210341</v>
      </c>
      <c r="N2071" t="str">
        <f>ROUND(表格3[[#This Row],[TWD97_X
]],0)&amp;ROUND(表格3[[#This Row],[TWD97_Y
]],0)</f>
        <v>3092212789205</v>
      </c>
    </row>
    <row r="2072" spans="1:14" ht="16.2" customHeight="1">
      <c r="A2072" s="17" t="s">
        <v>2090</v>
      </c>
      <c r="B2072" s="18"/>
      <c r="C2072" s="26" t="s">
        <v>1138</v>
      </c>
      <c r="D2072" s="26" t="s">
        <v>1242</v>
      </c>
      <c r="E2072" s="17" t="s">
        <v>1251</v>
      </c>
      <c r="F2072" s="26">
        <v>4</v>
      </c>
      <c r="G2072" s="21" t="s">
        <v>1250</v>
      </c>
      <c r="H2072" s="17" t="s">
        <v>3161</v>
      </c>
      <c r="I2072" s="23">
        <v>308846</v>
      </c>
      <c r="J2072" s="23">
        <v>2789023</v>
      </c>
      <c r="K2072" s="17">
        <v>121.58396399999999</v>
      </c>
      <c r="L2072" s="27">
        <v>25.208712999999999</v>
      </c>
      <c r="N2072" t="str">
        <f>ROUND(表格3[[#This Row],[TWD97_X
]],0)&amp;ROUND(表格3[[#This Row],[TWD97_Y
]],0)</f>
        <v>3088462789023</v>
      </c>
    </row>
    <row r="2073" spans="1:14" ht="16.2" customHeight="1">
      <c r="A2073" s="17" t="s">
        <v>2090</v>
      </c>
      <c r="B2073" s="18"/>
      <c r="C2073" s="26" t="s">
        <v>1138</v>
      </c>
      <c r="D2073" s="26" t="s">
        <v>1242</v>
      </c>
      <c r="E2073" s="17" t="s">
        <v>1251</v>
      </c>
      <c r="F2073" s="26">
        <v>5</v>
      </c>
      <c r="G2073" s="21" t="s">
        <v>1250</v>
      </c>
      <c r="H2073" s="17" t="s">
        <v>3162</v>
      </c>
      <c r="I2073" s="23">
        <v>308670</v>
      </c>
      <c r="J2073" s="23">
        <v>2788900</v>
      </c>
      <c r="K2073" s="17">
        <v>121.582212</v>
      </c>
      <c r="L2073" s="27">
        <v>25.207609000000001</v>
      </c>
      <c r="N2073" t="str">
        <f>ROUND(表格3[[#This Row],[TWD97_X
]],0)&amp;ROUND(表格3[[#This Row],[TWD97_Y
]],0)</f>
        <v>3086702788900</v>
      </c>
    </row>
    <row r="2074" spans="1:14" ht="16.2" customHeight="1">
      <c r="A2074" s="17" t="s">
        <v>2090</v>
      </c>
      <c r="B2074" s="18"/>
      <c r="C2074" s="26" t="s">
        <v>1138</v>
      </c>
      <c r="D2074" s="26" t="s">
        <v>1242</v>
      </c>
      <c r="E2074" s="17" t="s">
        <v>1251</v>
      </c>
      <c r="F2074" s="26">
        <v>6</v>
      </c>
      <c r="G2074" s="21" t="s">
        <v>1250</v>
      </c>
      <c r="H2074" s="17" t="s">
        <v>3163</v>
      </c>
      <c r="I2074" s="23">
        <v>308478</v>
      </c>
      <c r="J2074" s="23">
        <v>2788764</v>
      </c>
      <c r="K2074" s="17">
        <v>121.58030100000001</v>
      </c>
      <c r="L2074" s="27">
        <v>25.206389000000001</v>
      </c>
      <c r="N2074" t="str">
        <f>ROUND(表格3[[#This Row],[TWD97_X
]],0)&amp;ROUND(表格3[[#This Row],[TWD97_Y
]],0)</f>
        <v>3084782788764</v>
      </c>
    </row>
    <row r="2075" spans="1:14" ht="16.2" customHeight="1">
      <c r="A2075" s="17" t="s">
        <v>2090</v>
      </c>
      <c r="B2075" s="18"/>
      <c r="C2075" s="26" t="s">
        <v>1138</v>
      </c>
      <c r="D2075" s="26" t="s">
        <v>1242</v>
      </c>
      <c r="E2075" s="17" t="s">
        <v>1251</v>
      </c>
      <c r="F2075" s="26">
        <v>7</v>
      </c>
      <c r="G2075" s="21" t="s">
        <v>1250</v>
      </c>
      <c r="H2075" s="17" t="s">
        <v>3164</v>
      </c>
      <c r="I2075" s="23">
        <v>308557</v>
      </c>
      <c r="J2075" s="23">
        <v>2789156</v>
      </c>
      <c r="K2075" s="17">
        <v>121.581102</v>
      </c>
      <c r="L2075" s="27">
        <v>25.209924999999998</v>
      </c>
      <c r="N2075" t="str">
        <f>ROUND(表格3[[#This Row],[TWD97_X
]],0)&amp;ROUND(表格3[[#This Row],[TWD97_Y
]],0)</f>
        <v>3085572789156</v>
      </c>
    </row>
    <row r="2076" spans="1:14" ht="16.2" customHeight="1">
      <c r="A2076" s="17" t="s">
        <v>2090</v>
      </c>
      <c r="B2076" s="18"/>
      <c r="C2076" s="26" t="s">
        <v>1138</v>
      </c>
      <c r="D2076" s="26" t="s">
        <v>1242</v>
      </c>
      <c r="E2076" s="17" t="s">
        <v>1254</v>
      </c>
      <c r="F2076" s="26">
        <v>1</v>
      </c>
      <c r="G2076" s="21" t="s">
        <v>1253</v>
      </c>
      <c r="H2076" s="17" t="s">
        <v>3165</v>
      </c>
      <c r="I2076" s="23">
        <v>305101</v>
      </c>
      <c r="J2076" s="23">
        <v>2782360</v>
      </c>
      <c r="K2076" s="17">
        <v>121.546533</v>
      </c>
      <c r="L2076" s="27">
        <v>25.148703000000001</v>
      </c>
      <c r="N2076" t="str">
        <f>ROUND(表格3[[#This Row],[TWD97_X
]],0)&amp;ROUND(表格3[[#This Row],[TWD97_Y
]],0)</f>
        <v>3051012782360</v>
      </c>
    </row>
    <row r="2077" spans="1:14" ht="16.2" customHeight="1">
      <c r="A2077" s="17" t="s">
        <v>2090</v>
      </c>
      <c r="B2077" s="18"/>
      <c r="C2077" s="26" t="s">
        <v>1138</v>
      </c>
      <c r="D2077" s="26" t="s">
        <v>1242</v>
      </c>
      <c r="E2077" s="17" t="s">
        <v>1254</v>
      </c>
      <c r="F2077" s="26">
        <v>2</v>
      </c>
      <c r="G2077" s="21" t="s">
        <v>1253</v>
      </c>
      <c r="H2077" s="17" t="s">
        <v>3166</v>
      </c>
      <c r="I2077" s="23">
        <v>304763</v>
      </c>
      <c r="J2077" s="23">
        <v>2782194</v>
      </c>
      <c r="K2077" s="17">
        <v>121.54317399999999</v>
      </c>
      <c r="L2077" s="27">
        <v>25.147216</v>
      </c>
      <c r="N2077" t="str">
        <f>ROUND(表格3[[#This Row],[TWD97_X
]],0)&amp;ROUND(表格3[[#This Row],[TWD97_Y
]],0)</f>
        <v>3047632782194</v>
      </c>
    </row>
    <row r="2078" spans="1:14" ht="16.2" customHeight="1">
      <c r="A2078" s="17" t="s">
        <v>2090</v>
      </c>
      <c r="B2078" s="18"/>
      <c r="C2078" s="26" t="s">
        <v>1138</v>
      </c>
      <c r="D2078" s="26" t="s">
        <v>1242</v>
      </c>
      <c r="E2078" s="17" t="s">
        <v>1254</v>
      </c>
      <c r="F2078" s="26">
        <v>3</v>
      </c>
      <c r="G2078" s="21" t="s">
        <v>1253</v>
      </c>
      <c r="H2078" s="17" t="s">
        <v>3167</v>
      </c>
      <c r="I2078" s="23">
        <v>304459</v>
      </c>
      <c r="J2078" s="23">
        <v>2781988</v>
      </c>
      <c r="K2078" s="17">
        <v>121.54015099999999</v>
      </c>
      <c r="L2078" s="27">
        <v>25.145368000000001</v>
      </c>
      <c r="N2078" t="str">
        <f>ROUND(表格3[[#This Row],[TWD97_X
]],0)&amp;ROUND(表格3[[#This Row],[TWD97_Y
]],0)</f>
        <v>3044592781988</v>
      </c>
    </row>
    <row r="2079" spans="1:14" ht="16.2" customHeight="1">
      <c r="A2079" s="17" t="s">
        <v>2090</v>
      </c>
      <c r="B2079" s="18"/>
      <c r="C2079" s="26" t="s">
        <v>1138</v>
      </c>
      <c r="D2079" s="26" t="s">
        <v>1242</v>
      </c>
      <c r="E2079" s="17" t="s">
        <v>1254</v>
      </c>
      <c r="F2079" s="26">
        <v>4</v>
      </c>
      <c r="G2079" s="21" t="s">
        <v>1253</v>
      </c>
      <c r="H2079" s="17" t="s">
        <v>3168</v>
      </c>
      <c r="I2079" s="23">
        <v>304251</v>
      </c>
      <c r="J2079" s="23">
        <v>2781919</v>
      </c>
      <c r="K2079" s="17">
        <v>121.538085</v>
      </c>
      <c r="L2079" s="27">
        <v>25.144752</v>
      </c>
      <c r="N2079" t="str">
        <f>ROUND(表格3[[#This Row],[TWD97_X
]],0)&amp;ROUND(表格3[[#This Row],[TWD97_Y
]],0)</f>
        <v>3042512781919</v>
      </c>
    </row>
    <row r="2080" spans="1:14" ht="16.2" customHeight="1">
      <c r="A2080" s="17" t="s">
        <v>2090</v>
      </c>
      <c r="B2080" s="18"/>
      <c r="C2080" s="26" t="s">
        <v>1138</v>
      </c>
      <c r="D2080" s="26" t="s">
        <v>1242</v>
      </c>
      <c r="E2080" s="17" t="s">
        <v>1254</v>
      </c>
      <c r="F2080" s="26">
        <v>5</v>
      </c>
      <c r="G2080" s="21" t="s">
        <v>1253</v>
      </c>
      <c r="H2080" s="17" t="s">
        <v>3169</v>
      </c>
      <c r="I2080" s="23">
        <v>304018</v>
      </c>
      <c r="J2080" s="23">
        <v>2781757</v>
      </c>
      <c r="K2080" s="17">
        <v>121.535768</v>
      </c>
      <c r="L2080" s="27">
        <v>25.143298000000001</v>
      </c>
      <c r="N2080" t="str">
        <f>ROUND(表格3[[#This Row],[TWD97_X
]],0)&amp;ROUND(表格3[[#This Row],[TWD97_Y
]],0)</f>
        <v>3040182781757</v>
      </c>
    </row>
    <row r="2081" spans="1:14" ht="16.2" customHeight="1">
      <c r="A2081" s="17" t="s">
        <v>2090</v>
      </c>
      <c r="B2081" s="18"/>
      <c r="C2081" s="26" t="s">
        <v>1138</v>
      </c>
      <c r="D2081" s="26" t="s">
        <v>1242</v>
      </c>
      <c r="E2081" s="17" t="s">
        <v>1254</v>
      </c>
      <c r="F2081" s="26">
        <v>6</v>
      </c>
      <c r="G2081" s="21" t="s">
        <v>1253</v>
      </c>
      <c r="H2081" s="17" t="s">
        <v>3170</v>
      </c>
      <c r="I2081" s="23">
        <v>304271</v>
      </c>
      <c r="J2081" s="23">
        <v>2782587</v>
      </c>
      <c r="K2081" s="17">
        <v>121.53831</v>
      </c>
      <c r="L2081" s="27">
        <v>25.150782</v>
      </c>
      <c r="N2081" t="str">
        <f>ROUND(表格3[[#This Row],[TWD97_X
]],0)&amp;ROUND(表格3[[#This Row],[TWD97_Y
]],0)</f>
        <v>3042712782587</v>
      </c>
    </row>
    <row r="2082" spans="1:14" ht="16.2" customHeight="1">
      <c r="A2082" s="17" t="s">
        <v>2090</v>
      </c>
      <c r="B2082" s="18"/>
      <c r="C2082" s="26" t="s">
        <v>1138</v>
      </c>
      <c r="D2082" s="26" t="s">
        <v>1242</v>
      </c>
      <c r="E2082" s="17" t="s">
        <v>1254</v>
      </c>
      <c r="F2082" s="26">
        <v>7</v>
      </c>
      <c r="G2082" s="21" t="s">
        <v>1253</v>
      </c>
      <c r="H2082" s="17" t="s">
        <v>3171</v>
      </c>
      <c r="I2082" s="23">
        <v>303192</v>
      </c>
      <c r="J2082" s="23">
        <v>2781927</v>
      </c>
      <c r="K2082" s="17">
        <v>121.527582</v>
      </c>
      <c r="L2082" s="27">
        <v>25.144862</v>
      </c>
      <c r="N2082" t="str">
        <f>ROUND(表格3[[#This Row],[TWD97_X
]],0)&amp;ROUND(表格3[[#This Row],[TWD97_Y
]],0)</f>
        <v>3031922781927</v>
      </c>
    </row>
    <row r="2083" spans="1:14" ht="16.2" customHeight="1">
      <c r="A2083" s="17" t="s">
        <v>2090</v>
      </c>
      <c r="B2083" s="18"/>
      <c r="C2083" s="26" t="s">
        <v>1138</v>
      </c>
      <c r="D2083" s="26" t="s">
        <v>1242</v>
      </c>
      <c r="E2083" s="17" t="s">
        <v>1257</v>
      </c>
      <c r="F2083" s="26">
        <v>1</v>
      </c>
      <c r="G2083" s="21" t="s">
        <v>1256</v>
      </c>
      <c r="H2083" s="17" t="s">
        <v>3172</v>
      </c>
      <c r="I2083" s="23">
        <v>318800</v>
      </c>
      <c r="J2083" s="23">
        <v>2770798</v>
      </c>
      <c r="K2083" s="17">
        <v>121.68182400000001</v>
      </c>
      <c r="L2083" s="27">
        <v>25.043762000000001</v>
      </c>
      <c r="N2083" t="str">
        <f>ROUND(表格3[[#This Row],[TWD97_X
]],0)&amp;ROUND(表格3[[#This Row],[TWD97_Y
]],0)</f>
        <v>3188002770798</v>
      </c>
    </row>
    <row r="2084" spans="1:14" ht="16.2" customHeight="1">
      <c r="A2084" s="17" t="s">
        <v>2090</v>
      </c>
      <c r="B2084" s="18"/>
      <c r="C2084" s="26" t="s">
        <v>1138</v>
      </c>
      <c r="D2084" s="26" t="s">
        <v>1242</v>
      </c>
      <c r="E2084" s="17" t="s">
        <v>1257</v>
      </c>
      <c r="F2084" s="26">
        <v>2</v>
      </c>
      <c r="G2084" s="21" t="s">
        <v>1256</v>
      </c>
      <c r="H2084" s="17" t="s">
        <v>3173</v>
      </c>
      <c r="I2084" s="23">
        <v>318708</v>
      </c>
      <c r="J2084" s="23">
        <v>2770470</v>
      </c>
      <c r="K2084" s="17">
        <v>121.680896</v>
      </c>
      <c r="L2084" s="27">
        <v>25.040804999999999</v>
      </c>
      <c r="N2084" t="str">
        <f>ROUND(表格3[[#This Row],[TWD97_X
]],0)&amp;ROUND(表格3[[#This Row],[TWD97_Y
]],0)</f>
        <v>3187082770470</v>
      </c>
    </row>
    <row r="2085" spans="1:14" ht="16.2" customHeight="1">
      <c r="A2085" s="17" t="s">
        <v>2090</v>
      </c>
      <c r="B2085" s="18"/>
      <c r="C2085" s="26" t="s">
        <v>1138</v>
      </c>
      <c r="D2085" s="26" t="s">
        <v>1242</v>
      </c>
      <c r="E2085" s="17" t="s">
        <v>1257</v>
      </c>
      <c r="F2085" s="26">
        <v>3</v>
      </c>
      <c r="G2085" s="21" t="s">
        <v>1256</v>
      </c>
      <c r="H2085" s="17" t="s">
        <v>3174</v>
      </c>
      <c r="I2085" s="23">
        <v>318818</v>
      </c>
      <c r="J2085" s="23">
        <v>2770256</v>
      </c>
      <c r="K2085" s="17">
        <v>121.68197600000001</v>
      </c>
      <c r="L2085" s="27">
        <v>25.038868000000001</v>
      </c>
      <c r="N2085" t="str">
        <f>ROUND(表格3[[#This Row],[TWD97_X
]],0)&amp;ROUND(表格3[[#This Row],[TWD97_Y
]],0)</f>
        <v>3188182770256</v>
      </c>
    </row>
    <row r="2086" spans="1:14" ht="16.2" customHeight="1">
      <c r="A2086" s="17" t="s">
        <v>2090</v>
      </c>
      <c r="B2086" s="18"/>
      <c r="C2086" s="26" t="s">
        <v>1138</v>
      </c>
      <c r="D2086" s="26" t="s">
        <v>1242</v>
      </c>
      <c r="E2086" s="17" t="s">
        <v>1257</v>
      </c>
      <c r="F2086" s="26">
        <v>4</v>
      </c>
      <c r="G2086" s="21" t="s">
        <v>1256</v>
      </c>
      <c r="H2086" s="17" t="s">
        <v>3175</v>
      </c>
      <c r="I2086" s="23">
        <v>318627</v>
      </c>
      <c r="J2086" s="23">
        <v>2769669</v>
      </c>
      <c r="K2086" s="17">
        <v>121.680054</v>
      </c>
      <c r="L2086" s="27">
        <v>25.033577000000001</v>
      </c>
      <c r="N2086" t="str">
        <f>ROUND(表格3[[#This Row],[TWD97_X
]],0)&amp;ROUND(表格3[[#This Row],[TWD97_Y
]],0)</f>
        <v>3186272769669</v>
      </c>
    </row>
    <row r="2087" spans="1:14" ht="16.2" customHeight="1">
      <c r="A2087" s="17" t="s">
        <v>2090</v>
      </c>
      <c r="B2087" s="18"/>
      <c r="C2087" s="26" t="s">
        <v>1138</v>
      </c>
      <c r="D2087" s="26" t="s">
        <v>1242</v>
      </c>
      <c r="E2087" s="17" t="s">
        <v>1257</v>
      </c>
      <c r="F2087" s="26">
        <v>5</v>
      </c>
      <c r="G2087" s="21" t="s">
        <v>1256</v>
      </c>
      <c r="H2087" s="17" t="s">
        <v>3176</v>
      </c>
      <c r="I2087" s="23">
        <v>318384</v>
      </c>
      <c r="J2087" s="23">
        <v>2769884</v>
      </c>
      <c r="K2087" s="17">
        <v>121.677657</v>
      </c>
      <c r="L2087" s="27">
        <v>25.035529</v>
      </c>
      <c r="N2087" t="str">
        <f>ROUND(表格3[[#This Row],[TWD97_X
]],0)&amp;ROUND(表格3[[#This Row],[TWD97_Y
]],0)</f>
        <v>3183842769884</v>
      </c>
    </row>
    <row r="2088" spans="1:14" ht="16.2" customHeight="1">
      <c r="A2088" s="17" t="s">
        <v>2090</v>
      </c>
      <c r="B2088" s="18"/>
      <c r="C2088" s="26" t="s">
        <v>1138</v>
      </c>
      <c r="D2088" s="26" t="s">
        <v>1242</v>
      </c>
      <c r="E2088" s="17" t="s">
        <v>1257</v>
      </c>
      <c r="F2088" s="26">
        <v>6</v>
      </c>
      <c r="G2088" s="21" t="s">
        <v>1256</v>
      </c>
      <c r="H2088" s="17" t="s">
        <v>3177</v>
      </c>
      <c r="I2088" s="23">
        <v>318242</v>
      </c>
      <c r="J2088" s="23">
        <v>2770395</v>
      </c>
      <c r="K2088" s="17">
        <v>121.676275</v>
      </c>
      <c r="L2088" s="27">
        <v>25.040149</v>
      </c>
      <c r="N2088" t="str">
        <f>ROUND(表格3[[#This Row],[TWD97_X
]],0)&amp;ROUND(表格3[[#This Row],[TWD97_Y
]],0)</f>
        <v>3182422770395</v>
      </c>
    </row>
    <row r="2089" spans="1:14" ht="16.2" customHeight="1">
      <c r="A2089" s="17" t="s">
        <v>2090</v>
      </c>
      <c r="B2089" s="18"/>
      <c r="C2089" s="26" t="s">
        <v>1138</v>
      </c>
      <c r="D2089" s="26" t="s">
        <v>1242</v>
      </c>
      <c r="E2089" s="17" t="s">
        <v>1257</v>
      </c>
      <c r="F2089" s="26">
        <v>7</v>
      </c>
      <c r="G2089" s="21" t="s">
        <v>1256</v>
      </c>
      <c r="H2089" s="17" t="s">
        <v>3178</v>
      </c>
      <c r="I2089" s="23">
        <v>317941</v>
      </c>
      <c r="J2089" s="23">
        <v>2770381</v>
      </c>
      <c r="K2089" s="17">
        <v>121.67329100000001</v>
      </c>
      <c r="L2089" s="27">
        <v>25.040036000000001</v>
      </c>
      <c r="N2089" t="str">
        <f>ROUND(表格3[[#This Row],[TWD97_X
]],0)&amp;ROUND(表格3[[#This Row],[TWD97_Y
]],0)</f>
        <v>3179412770381</v>
      </c>
    </row>
    <row r="2090" spans="1:14" ht="16.2" customHeight="1">
      <c r="A2090" s="17" t="s">
        <v>2090</v>
      </c>
      <c r="B2090" s="18"/>
      <c r="C2090" s="26" t="s">
        <v>1138</v>
      </c>
      <c r="D2090" s="26" t="s">
        <v>1242</v>
      </c>
      <c r="E2090" s="17" t="s">
        <v>1260</v>
      </c>
      <c r="F2090" s="26">
        <v>1</v>
      </c>
      <c r="G2090" s="21" t="s">
        <v>1259</v>
      </c>
      <c r="H2090" s="17" t="s">
        <v>3179</v>
      </c>
      <c r="I2090" s="23">
        <v>314549</v>
      </c>
      <c r="J2090" s="23">
        <v>2763275</v>
      </c>
      <c r="K2090" s="17">
        <v>121.639346</v>
      </c>
      <c r="L2090" s="27">
        <v>24.976033000000001</v>
      </c>
      <c r="N2090" t="str">
        <f>ROUND(表格3[[#This Row],[TWD97_X
]],0)&amp;ROUND(表格3[[#This Row],[TWD97_Y
]],0)</f>
        <v>3145492763275</v>
      </c>
    </row>
    <row r="2091" spans="1:14" ht="16.2" customHeight="1">
      <c r="A2091" s="17" t="s">
        <v>2090</v>
      </c>
      <c r="B2091" s="18"/>
      <c r="C2091" s="26" t="s">
        <v>1138</v>
      </c>
      <c r="D2091" s="26" t="s">
        <v>1242</v>
      </c>
      <c r="E2091" s="17" t="s">
        <v>1260</v>
      </c>
      <c r="F2091" s="26">
        <v>2</v>
      </c>
      <c r="G2091" s="21" t="s">
        <v>1259</v>
      </c>
      <c r="H2091" s="17" t="s">
        <v>3180</v>
      </c>
      <c r="I2091" s="23">
        <v>314401</v>
      </c>
      <c r="J2091" s="23">
        <v>2763059</v>
      </c>
      <c r="K2091" s="17">
        <v>121.63787000000001</v>
      </c>
      <c r="L2091" s="27">
        <v>24.974088999999999</v>
      </c>
      <c r="N2091" t="str">
        <f>ROUND(表格3[[#This Row],[TWD97_X
]],0)&amp;ROUND(表格3[[#This Row],[TWD97_Y
]],0)</f>
        <v>3144012763059</v>
      </c>
    </row>
    <row r="2092" spans="1:14" ht="16.2" customHeight="1">
      <c r="A2092" s="17" t="s">
        <v>2090</v>
      </c>
      <c r="B2092" s="18"/>
      <c r="C2092" s="26" t="s">
        <v>1138</v>
      </c>
      <c r="D2092" s="26" t="s">
        <v>1242</v>
      </c>
      <c r="E2092" s="17" t="s">
        <v>1260</v>
      </c>
      <c r="F2092" s="26">
        <v>3</v>
      </c>
      <c r="G2092" s="21" t="s">
        <v>1259</v>
      </c>
      <c r="H2092" s="17" t="s">
        <v>3181</v>
      </c>
      <c r="I2092" s="23">
        <v>314006</v>
      </c>
      <c r="J2092" s="23">
        <v>2762675</v>
      </c>
      <c r="K2092" s="17">
        <v>121.63394099999999</v>
      </c>
      <c r="L2092" s="27">
        <v>24.970638999999998</v>
      </c>
      <c r="N2092" t="str">
        <f>ROUND(表格3[[#This Row],[TWD97_X
]],0)&amp;ROUND(表格3[[#This Row],[TWD97_Y
]],0)</f>
        <v>3140062762675</v>
      </c>
    </row>
    <row r="2093" spans="1:14" ht="16.2" customHeight="1">
      <c r="A2093" s="17" t="s">
        <v>2090</v>
      </c>
      <c r="B2093" s="18"/>
      <c r="C2093" s="26" t="s">
        <v>1138</v>
      </c>
      <c r="D2093" s="26" t="s">
        <v>1242</v>
      </c>
      <c r="E2093" s="17" t="s">
        <v>1260</v>
      </c>
      <c r="F2093" s="26">
        <v>4</v>
      </c>
      <c r="G2093" s="21" t="s">
        <v>1259</v>
      </c>
      <c r="H2093" s="17" t="s">
        <v>3182</v>
      </c>
      <c r="I2093" s="23">
        <v>313078</v>
      </c>
      <c r="J2093" s="23">
        <v>2762240</v>
      </c>
      <c r="K2093" s="17">
        <v>121.62473</v>
      </c>
      <c r="L2093" s="27">
        <v>24.966750999999999</v>
      </c>
      <c r="N2093" t="str">
        <f>ROUND(表格3[[#This Row],[TWD97_X
]],0)&amp;ROUND(表格3[[#This Row],[TWD97_Y
]],0)</f>
        <v>3130782762240</v>
      </c>
    </row>
    <row r="2094" spans="1:14" ht="16.2" customHeight="1">
      <c r="A2094" s="17" t="s">
        <v>2090</v>
      </c>
      <c r="B2094" s="18"/>
      <c r="C2094" s="26" t="s">
        <v>1138</v>
      </c>
      <c r="D2094" s="26" t="s">
        <v>1242</v>
      </c>
      <c r="E2094" s="17" t="s">
        <v>1260</v>
      </c>
      <c r="F2094" s="26">
        <v>5</v>
      </c>
      <c r="G2094" s="21" t="s">
        <v>1259</v>
      </c>
      <c r="H2094" s="17" t="s">
        <v>3183</v>
      </c>
      <c r="I2094" s="23">
        <v>312633</v>
      </c>
      <c r="J2094" s="23">
        <v>2762515</v>
      </c>
      <c r="K2094" s="17">
        <v>121.620335</v>
      </c>
      <c r="L2094" s="27">
        <v>24.969252000000001</v>
      </c>
      <c r="N2094" t="str">
        <f>ROUND(表格3[[#This Row],[TWD97_X
]],0)&amp;ROUND(表格3[[#This Row],[TWD97_Y
]],0)</f>
        <v>3126332762515</v>
      </c>
    </row>
    <row r="2095" spans="1:14" ht="16.2" customHeight="1">
      <c r="A2095" s="17" t="s">
        <v>2090</v>
      </c>
      <c r="B2095" s="18"/>
      <c r="C2095" s="26" t="s">
        <v>1138</v>
      </c>
      <c r="D2095" s="26" t="s">
        <v>1242</v>
      </c>
      <c r="E2095" s="17" t="s">
        <v>1260</v>
      </c>
      <c r="F2095" s="26">
        <v>6</v>
      </c>
      <c r="G2095" s="21" t="s">
        <v>1259</v>
      </c>
      <c r="H2095" s="17" t="s">
        <v>3184</v>
      </c>
      <c r="I2095" s="23">
        <v>312771</v>
      </c>
      <c r="J2095" s="23">
        <v>2761964</v>
      </c>
      <c r="K2095" s="17">
        <v>121.62167700000001</v>
      </c>
      <c r="L2095" s="27">
        <v>24.964272000000001</v>
      </c>
      <c r="N2095" t="str">
        <f>ROUND(表格3[[#This Row],[TWD97_X
]],0)&amp;ROUND(表格3[[#This Row],[TWD97_Y
]],0)</f>
        <v>3127712761964</v>
      </c>
    </row>
    <row r="2096" spans="1:14" ht="16.2" customHeight="1">
      <c r="A2096" s="17" t="s">
        <v>2090</v>
      </c>
      <c r="B2096" s="18"/>
      <c r="C2096" s="26" t="s">
        <v>1138</v>
      </c>
      <c r="D2096" s="26" t="s">
        <v>1242</v>
      </c>
      <c r="E2096" s="17" t="s">
        <v>1260</v>
      </c>
      <c r="F2096" s="26">
        <v>7</v>
      </c>
      <c r="G2096" s="21" t="s">
        <v>1259</v>
      </c>
      <c r="H2096" s="17" t="s">
        <v>3185</v>
      </c>
      <c r="I2096" s="23">
        <v>313048</v>
      </c>
      <c r="J2096" s="23">
        <v>2761719</v>
      </c>
      <c r="K2096" s="17">
        <v>121.624409</v>
      </c>
      <c r="L2096" s="27">
        <v>24.962049</v>
      </c>
      <c r="N2096" t="str">
        <f>ROUND(表格3[[#This Row],[TWD97_X
]],0)&amp;ROUND(表格3[[#This Row],[TWD97_Y
]],0)</f>
        <v>3130482761719</v>
      </c>
    </row>
    <row r="2097" spans="1:14" ht="16.2" customHeight="1">
      <c r="A2097" s="17" t="s">
        <v>2090</v>
      </c>
      <c r="B2097" s="18"/>
      <c r="C2097" s="26" t="s">
        <v>1138</v>
      </c>
      <c r="D2097" s="26" t="s">
        <v>1242</v>
      </c>
      <c r="E2097" s="17" t="s">
        <v>1266</v>
      </c>
      <c r="F2097" s="26">
        <v>1</v>
      </c>
      <c r="G2097" s="21" t="s">
        <v>1265</v>
      </c>
      <c r="H2097" s="17" t="s">
        <v>3186</v>
      </c>
      <c r="I2097" s="23">
        <v>310955</v>
      </c>
      <c r="J2097" s="23">
        <v>2759504</v>
      </c>
      <c r="K2097" s="17">
        <v>121.603584</v>
      </c>
      <c r="L2097" s="27">
        <v>24.942136999999999</v>
      </c>
      <c r="N2097" t="str">
        <f>ROUND(表格3[[#This Row],[TWD97_X
]],0)&amp;ROUND(表格3[[#This Row],[TWD97_Y
]],0)</f>
        <v>3109552759504</v>
      </c>
    </row>
    <row r="2098" spans="1:14" ht="16.2" customHeight="1">
      <c r="A2098" s="17" t="s">
        <v>2090</v>
      </c>
      <c r="B2098" s="18"/>
      <c r="C2098" s="26" t="s">
        <v>1138</v>
      </c>
      <c r="D2098" s="26" t="s">
        <v>1242</v>
      </c>
      <c r="E2098" s="17" t="s">
        <v>1266</v>
      </c>
      <c r="F2098" s="26">
        <v>2</v>
      </c>
      <c r="G2098" s="21" t="s">
        <v>1265</v>
      </c>
      <c r="H2098" s="17" t="s">
        <v>3187</v>
      </c>
      <c r="I2098" s="23">
        <v>310743</v>
      </c>
      <c r="J2098" s="23">
        <v>2759703</v>
      </c>
      <c r="K2098" s="17">
        <v>121.601494</v>
      </c>
      <c r="L2098" s="27">
        <v>24.943942</v>
      </c>
      <c r="N2098" t="str">
        <f>ROUND(表格3[[#This Row],[TWD97_X
]],0)&amp;ROUND(表格3[[#This Row],[TWD97_Y
]],0)</f>
        <v>3107432759703</v>
      </c>
    </row>
    <row r="2099" spans="1:14" ht="16.2" customHeight="1">
      <c r="A2099" s="17" t="s">
        <v>2090</v>
      </c>
      <c r="B2099" s="18"/>
      <c r="C2099" s="26" t="s">
        <v>1138</v>
      </c>
      <c r="D2099" s="26" t="s">
        <v>1242</v>
      </c>
      <c r="E2099" s="17" t="s">
        <v>1266</v>
      </c>
      <c r="F2099" s="26">
        <v>3</v>
      </c>
      <c r="G2099" s="21" t="s">
        <v>1265</v>
      </c>
      <c r="H2099" s="17" t="s">
        <v>3188</v>
      </c>
      <c r="I2099" s="23">
        <v>311032</v>
      </c>
      <c r="J2099" s="23">
        <v>2759828</v>
      </c>
      <c r="K2099" s="17">
        <v>121.604361</v>
      </c>
      <c r="L2099" s="27">
        <v>24.945059000000001</v>
      </c>
      <c r="N2099" t="str">
        <f>ROUND(表格3[[#This Row],[TWD97_X
]],0)&amp;ROUND(表格3[[#This Row],[TWD97_Y
]],0)</f>
        <v>3110322759828</v>
      </c>
    </row>
    <row r="2100" spans="1:14" ht="16.2" customHeight="1">
      <c r="A2100" s="17" t="s">
        <v>2090</v>
      </c>
      <c r="B2100" s="18"/>
      <c r="C2100" s="26" t="s">
        <v>1138</v>
      </c>
      <c r="D2100" s="26" t="s">
        <v>1242</v>
      </c>
      <c r="E2100" s="17" t="s">
        <v>1266</v>
      </c>
      <c r="F2100" s="26">
        <v>4</v>
      </c>
      <c r="G2100" s="21" t="s">
        <v>1265</v>
      </c>
      <c r="H2100" s="17" t="s">
        <v>3189</v>
      </c>
      <c r="I2100" s="23">
        <v>311161</v>
      </c>
      <c r="J2100" s="23">
        <v>2760302</v>
      </c>
      <c r="K2100" s="17">
        <v>121.605659</v>
      </c>
      <c r="L2100" s="27">
        <v>24.949332999999999</v>
      </c>
      <c r="N2100" t="str">
        <f>ROUND(表格3[[#This Row],[TWD97_X
]],0)&amp;ROUND(表格3[[#This Row],[TWD97_Y
]],0)</f>
        <v>3111612760302</v>
      </c>
    </row>
    <row r="2101" spans="1:14" ht="16.2" customHeight="1">
      <c r="A2101" s="17" t="s">
        <v>2090</v>
      </c>
      <c r="B2101" s="18"/>
      <c r="C2101" s="26" t="s">
        <v>1138</v>
      </c>
      <c r="D2101" s="26" t="s">
        <v>1242</v>
      </c>
      <c r="E2101" s="17" t="s">
        <v>1266</v>
      </c>
      <c r="F2101" s="26">
        <v>5</v>
      </c>
      <c r="G2101" s="21" t="s">
        <v>1265</v>
      </c>
      <c r="H2101" s="17" t="s">
        <v>3190</v>
      </c>
      <c r="I2101" s="23">
        <v>310853</v>
      </c>
      <c r="J2101" s="23">
        <v>2760253</v>
      </c>
      <c r="K2101" s="17">
        <v>121.60260700000001</v>
      </c>
      <c r="L2101" s="27">
        <v>24.948903000000001</v>
      </c>
      <c r="N2101" t="str">
        <f>ROUND(表格3[[#This Row],[TWD97_X
]],0)&amp;ROUND(表格3[[#This Row],[TWD97_Y
]],0)</f>
        <v>3108532760253</v>
      </c>
    </row>
    <row r="2102" spans="1:14" ht="16.2" customHeight="1">
      <c r="A2102" s="17" t="s">
        <v>2090</v>
      </c>
      <c r="B2102" s="18"/>
      <c r="C2102" s="26" t="s">
        <v>1138</v>
      </c>
      <c r="D2102" s="26" t="s">
        <v>1242</v>
      </c>
      <c r="E2102" s="17" t="s">
        <v>1266</v>
      </c>
      <c r="F2102" s="26">
        <v>6</v>
      </c>
      <c r="G2102" s="21" t="s">
        <v>1265</v>
      </c>
      <c r="H2102" s="17" t="s">
        <v>3191</v>
      </c>
      <c r="I2102" s="23">
        <v>310608</v>
      </c>
      <c r="J2102" s="23">
        <v>2760182</v>
      </c>
      <c r="K2102" s="17">
        <v>121.600178</v>
      </c>
      <c r="L2102" s="27">
        <v>24.948271999999999</v>
      </c>
      <c r="N2102" t="str">
        <f>ROUND(表格3[[#This Row],[TWD97_X
]],0)&amp;ROUND(表格3[[#This Row],[TWD97_Y
]],0)</f>
        <v>3106082760182</v>
      </c>
    </row>
    <row r="2103" spans="1:14" ht="16.2" customHeight="1">
      <c r="A2103" s="17" t="s">
        <v>2090</v>
      </c>
      <c r="B2103" s="18"/>
      <c r="C2103" s="26" t="s">
        <v>1138</v>
      </c>
      <c r="D2103" s="26" t="s">
        <v>1242</v>
      </c>
      <c r="E2103" s="17" t="s">
        <v>1266</v>
      </c>
      <c r="F2103" s="26">
        <v>7</v>
      </c>
      <c r="G2103" s="21" t="s">
        <v>1265</v>
      </c>
      <c r="H2103" s="17" t="s">
        <v>3192</v>
      </c>
      <c r="I2103" s="23">
        <v>310329</v>
      </c>
      <c r="J2103" s="23">
        <v>2760213</v>
      </c>
      <c r="K2103" s="17">
        <v>121.597416</v>
      </c>
      <c r="L2103" s="27">
        <v>24.948563</v>
      </c>
      <c r="N2103" t="str">
        <f>ROUND(表格3[[#This Row],[TWD97_X
]],0)&amp;ROUND(表格3[[#This Row],[TWD97_Y
]],0)</f>
        <v>3103292760213</v>
      </c>
    </row>
    <row r="2104" spans="1:14" ht="16.2" customHeight="1">
      <c r="A2104" s="17" t="s">
        <v>2090</v>
      </c>
      <c r="B2104" s="18"/>
      <c r="C2104" s="26" t="s">
        <v>1138</v>
      </c>
      <c r="D2104" s="26" t="s">
        <v>1242</v>
      </c>
      <c r="E2104" s="17" t="s">
        <v>1266</v>
      </c>
      <c r="F2104" s="26">
        <v>8</v>
      </c>
      <c r="G2104" s="21" t="s">
        <v>1265</v>
      </c>
      <c r="H2104" s="17" t="s">
        <v>3193</v>
      </c>
      <c r="I2104" s="23">
        <v>310131</v>
      </c>
      <c r="J2104" s="23">
        <v>2760033</v>
      </c>
      <c r="K2104" s="17">
        <v>121.595448</v>
      </c>
      <c r="L2104" s="27">
        <v>24.946946000000001</v>
      </c>
      <c r="N2104" t="str">
        <f>ROUND(表格3[[#This Row],[TWD97_X
]],0)&amp;ROUND(表格3[[#This Row],[TWD97_Y
]],0)</f>
        <v>3101312760033</v>
      </c>
    </row>
    <row r="2105" spans="1:14" ht="16.2" customHeight="1">
      <c r="A2105" s="17" t="s">
        <v>2090</v>
      </c>
      <c r="B2105" s="18"/>
      <c r="C2105" s="26" t="s">
        <v>1138</v>
      </c>
      <c r="D2105" s="26" t="s">
        <v>1242</v>
      </c>
      <c r="E2105" s="17" t="s">
        <v>1270</v>
      </c>
      <c r="F2105" s="26">
        <v>1</v>
      </c>
      <c r="G2105" s="21" t="s">
        <v>1269</v>
      </c>
      <c r="H2105" s="17" t="s">
        <v>3194</v>
      </c>
      <c r="I2105" s="23">
        <v>323506</v>
      </c>
      <c r="J2105" s="23">
        <v>2759501</v>
      </c>
      <c r="K2105" s="17">
        <v>121.727858</v>
      </c>
      <c r="L2105" s="27">
        <v>24.941555000000001</v>
      </c>
      <c r="N2105" t="str">
        <f>ROUND(表格3[[#This Row],[TWD97_X
]],0)&amp;ROUND(表格3[[#This Row],[TWD97_Y
]],0)</f>
        <v>3235062759501</v>
      </c>
    </row>
    <row r="2106" spans="1:14" ht="16.2" customHeight="1">
      <c r="A2106" s="17" t="s">
        <v>2090</v>
      </c>
      <c r="B2106" s="18"/>
      <c r="C2106" s="26" t="s">
        <v>1138</v>
      </c>
      <c r="D2106" s="26" t="s">
        <v>1242</v>
      </c>
      <c r="E2106" s="17" t="s">
        <v>1270</v>
      </c>
      <c r="F2106" s="26">
        <v>2</v>
      </c>
      <c r="G2106" s="21" t="s">
        <v>1269</v>
      </c>
      <c r="H2106" s="17" t="s">
        <v>3195</v>
      </c>
      <c r="I2106" s="23">
        <v>323843</v>
      </c>
      <c r="J2106" s="23">
        <v>2759376</v>
      </c>
      <c r="K2106" s="17">
        <v>121.731188</v>
      </c>
      <c r="L2106" s="27">
        <v>24.94041</v>
      </c>
      <c r="N2106" t="str">
        <f>ROUND(表格3[[#This Row],[TWD97_X
]],0)&amp;ROUND(表格3[[#This Row],[TWD97_Y
]],0)</f>
        <v>3238432759376</v>
      </c>
    </row>
    <row r="2107" spans="1:14" ht="16.2" customHeight="1">
      <c r="A2107" s="17" t="s">
        <v>2090</v>
      </c>
      <c r="B2107" s="18"/>
      <c r="C2107" s="26" t="s">
        <v>1138</v>
      </c>
      <c r="D2107" s="26" t="s">
        <v>1242</v>
      </c>
      <c r="E2107" s="17" t="s">
        <v>1270</v>
      </c>
      <c r="F2107" s="26">
        <v>3</v>
      </c>
      <c r="G2107" s="21" t="s">
        <v>1269</v>
      </c>
      <c r="H2107" s="17" t="s">
        <v>3196</v>
      </c>
      <c r="I2107" s="23">
        <v>324096</v>
      </c>
      <c r="J2107" s="23">
        <v>2759413</v>
      </c>
      <c r="K2107" s="17">
        <v>121.733695</v>
      </c>
      <c r="L2107" s="27">
        <v>24.940732000000001</v>
      </c>
      <c r="N2107" t="str">
        <f>ROUND(表格3[[#This Row],[TWD97_X
]],0)&amp;ROUND(表格3[[#This Row],[TWD97_Y
]],0)</f>
        <v>3240962759413</v>
      </c>
    </row>
    <row r="2108" spans="1:14" ht="16.2" customHeight="1">
      <c r="A2108" s="17" t="s">
        <v>2090</v>
      </c>
      <c r="B2108" s="18"/>
      <c r="C2108" s="26" t="s">
        <v>1138</v>
      </c>
      <c r="D2108" s="26" t="s">
        <v>1242</v>
      </c>
      <c r="E2108" s="17" t="s">
        <v>1270</v>
      </c>
      <c r="F2108" s="26">
        <v>4</v>
      </c>
      <c r="G2108" s="21" t="s">
        <v>1269</v>
      </c>
      <c r="H2108" s="17" t="s">
        <v>3197</v>
      </c>
      <c r="I2108" s="23">
        <v>324334</v>
      </c>
      <c r="J2108" s="23">
        <v>2759365</v>
      </c>
      <c r="K2108" s="17">
        <v>121.73604899999999</v>
      </c>
      <c r="L2108" s="27">
        <v>24.940287000000001</v>
      </c>
      <c r="N2108" t="str">
        <f>ROUND(表格3[[#This Row],[TWD97_X
]],0)&amp;ROUND(表格3[[#This Row],[TWD97_Y
]],0)</f>
        <v>3243342759365</v>
      </c>
    </row>
    <row r="2109" spans="1:14" ht="16.2" customHeight="1">
      <c r="A2109" s="17" t="s">
        <v>2090</v>
      </c>
      <c r="B2109" s="18"/>
      <c r="C2109" s="26" t="s">
        <v>1138</v>
      </c>
      <c r="D2109" s="26" t="s">
        <v>1242</v>
      </c>
      <c r="E2109" s="17" t="s">
        <v>1270</v>
      </c>
      <c r="F2109" s="26">
        <v>5</v>
      </c>
      <c r="G2109" s="21" t="s">
        <v>1269</v>
      </c>
      <c r="H2109" s="17" t="s">
        <v>3198</v>
      </c>
      <c r="I2109" s="23">
        <v>324419</v>
      </c>
      <c r="J2109" s="23">
        <v>2759139</v>
      </c>
      <c r="K2109" s="17">
        <v>121.736879</v>
      </c>
      <c r="L2109" s="27">
        <v>24.938241999999999</v>
      </c>
      <c r="N2109" t="str">
        <f>ROUND(表格3[[#This Row],[TWD97_X
]],0)&amp;ROUND(表格3[[#This Row],[TWD97_Y
]],0)</f>
        <v>3244192759139</v>
      </c>
    </row>
    <row r="2110" spans="1:14" ht="16.2" customHeight="1">
      <c r="A2110" s="17" t="s">
        <v>2090</v>
      </c>
      <c r="B2110" s="18"/>
      <c r="C2110" s="26" t="s">
        <v>1138</v>
      </c>
      <c r="D2110" s="26" t="s">
        <v>1242</v>
      </c>
      <c r="E2110" s="17" t="s">
        <v>1270</v>
      </c>
      <c r="F2110" s="26">
        <v>6</v>
      </c>
      <c r="G2110" s="21" t="s">
        <v>1269</v>
      </c>
      <c r="H2110" s="17" t="s">
        <v>3199</v>
      </c>
      <c r="I2110" s="23">
        <v>324324</v>
      </c>
      <c r="J2110" s="23">
        <v>2758808</v>
      </c>
      <c r="K2110" s="17">
        <v>121.73591999999999</v>
      </c>
      <c r="L2110" s="27">
        <v>24.935258999999999</v>
      </c>
      <c r="N2110" t="str">
        <f>ROUND(表格3[[#This Row],[TWD97_X
]],0)&amp;ROUND(表格3[[#This Row],[TWD97_Y
]],0)</f>
        <v>3243242758808</v>
      </c>
    </row>
    <row r="2111" spans="1:14" ht="16.2" customHeight="1">
      <c r="A2111" s="17" t="s">
        <v>2090</v>
      </c>
      <c r="B2111" s="18"/>
      <c r="C2111" s="26" t="s">
        <v>1138</v>
      </c>
      <c r="D2111" s="26" t="s">
        <v>1242</v>
      </c>
      <c r="E2111" s="17" t="s">
        <v>1270</v>
      </c>
      <c r="F2111" s="26">
        <v>7</v>
      </c>
      <c r="G2111" s="21" t="s">
        <v>1269</v>
      </c>
      <c r="H2111" s="17" t="s">
        <v>3200</v>
      </c>
      <c r="I2111" s="23">
        <v>324743</v>
      </c>
      <c r="J2111" s="23">
        <v>2759084</v>
      </c>
      <c r="K2111" s="17">
        <v>121.740084</v>
      </c>
      <c r="L2111" s="27">
        <v>24.937729999999998</v>
      </c>
      <c r="N2111" t="str">
        <f>ROUND(表格3[[#This Row],[TWD97_X
]],0)&amp;ROUND(表格3[[#This Row],[TWD97_Y
]],0)</f>
        <v>3247432759084</v>
      </c>
    </row>
    <row r="2112" spans="1:14" ht="16.2" customHeight="1">
      <c r="A2112" s="17" t="s">
        <v>2090</v>
      </c>
      <c r="B2112" s="18"/>
      <c r="C2112" s="26" t="s">
        <v>1138</v>
      </c>
      <c r="D2112" s="26" t="s">
        <v>1242</v>
      </c>
      <c r="E2112" s="17" t="s">
        <v>1270</v>
      </c>
      <c r="F2112" s="26">
        <v>8</v>
      </c>
      <c r="G2112" s="21" t="s">
        <v>1269</v>
      </c>
      <c r="H2112" s="17" t="s">
        <v>3201</v>
      </c>
      <c r="I2112" s="23">
        <v>324871</v>
      </c>
      <c r="J2112" s="23">
        <v>2758820</v>
      </c>
      <c r="K2112" s="17">
        <v>121.741337</v>
      </c>
      <c r="L2112" s="27">
        <v>24.93534</v>
      </c>
      <c r="N2112" t="str">
        <f>ROUND(表格3[[#This Row],[TWD97_X
]],0)&amp;ROUND(表格3[[#This Row],[TWD97_Y
]],0)</f>
        <v>3248712758820</v>
      </c>
    </row>
    <row r="2113" spans="1:14" ht="16.2" customHeight="1">
      <c r="A2113" s="17" t="s">
        <v>2090</v>
      </c>
      <c r="B2113" s="18"/>
      <c r="C2113" s="26" t="s">
        <v>1138</v>
      </c>
      <c r="D2113" s="26" t="s">
        <v>1180</v>
      </c>
      <c r="E2113" s="17" t="s">
        <v>1206</v>
      </c>
      <c r="F2113" s="26">
        <v>1</v>
      </c>
      <c r="G2113" s="21" t="s">
        <v>3995</v>
      </c>
      <c r="H2113" s="17" t="s">
        <v>3202</v>
      </c>
      <c r="I2113" s="23">
        <v>337921.05</v>
      </c>
      <c r="J2113" s="23">
        <v>2715093.58</v>
      </c>
      <c r="K2113" s="17">
        <v>121.867797</v>
      </c>
      <c r="L2113" s="27">
        <v>24.539898000000001</v>
      </c>
      <c r="N2113" t="str">
        <f>ROUND(表格3[[#This Row],[TWD97_X
]],0)&amp;ROUND(表格3[[#This Row],[TWD97_Y
]],0)</f>
        <v>3379212715094</v>
      </c>
    </row>
    <row r="2114" spans="1:14" ht="16.2" customHeight="1">
      <c r="A2114" s="17" t="s">
        <v>2090</v>
      </c>
      <c r="B2114" s="18"/>
      <c r="C2114" s="26" t="s">
        <v>1138</v>
      </c>
      <c r="D2114" s="26" t="s">
        <v>1180</v>
      </c>
      <c r="E2114" s="17" t="s">
        <v>1206</v>
      </c>
      <c r="F2114" s="26">
        <v>2</v>
      </c>
      <c r="G2114" s="21" t="s">
        <v>3995</v>
      </c>
      <c r="H2114" s="17" t="s">
        <v>3203</v>
      </c>
      <c r="I2114" s="23">
        <v>337893.19</v>
      </c>
      <c r="J2114" s="23">
        <v>2715318.32</v>
      </c>
      <c r="K2114" s="17">
        <v>121.86753400000001</v>
      </c>
      <c r="L2114" s="27">
        <v>24.541922</v>
      </c>
      <c r="N2114" t="str">
        <f>ROUND(表格3[[#This Row],[TWD97_X
]],0)&amp;ROUND(表格3[[#This Row],[TWD97_Y
]],0)</f>
        <v>3378932715318</v>
      </c>
    </row>
    <row r="2115" spans="1:14" ht="16.2" customHeight="1">
      <c r="A2115" s="17" t="s">
        <v>2090</v>
      </c>
      <c r="B2115" s="18"/>
      <c r="C2115" s="26" t="s">
        <v>1138</v>
      </c>
      <c r="D2115" s="26" t="s">
        <v>1180</v>
      </c>
      <c r="E2115" s="17" t="s">
        <v>1206</v>
      </c>
      <c r="F2115" s="26">
        <v>3</v>
      </c>
      <c r="G2115" s="21" t="s">
        <v>3995</v>
      </c>
      <c r="H2115" s="17" t="s">
        <v>3204</v>
      </c>
      <c r="I2115" s="23">
        <v>337805.68</v>
      </c>
      <c r="J2115" s="23">
        <v>2715537.46</v>
      </c>
      <c r="K2115" s="17">
        <v>121.866686</v>
      </c>
      <c r="L2115" s="27">
        <v>24.543908999999999</v>
      </c>
      <c r="N2115" t="str">
        <f>ROUND(表格3[[#This Row],[TWD97_X
]],0)&amp;ROUND(表格3[[#This Row],[TWD97_Y
]],0)</f>
        <v>3378062715537</v>
      </c>
    </row>
    <row r="2116" spans="1:14" ht="16.2" customHeight="1">
      <c r="A2116" s="17" t="s">
        <v>2090</v>
      </c>
      <c r="B2116" s="18"/>
      <c r="C2116" s="26" t="s">
        <v>1138</v>
      </c>
      <c r="D2116" s="26" t="s">
        <v>1180</v>
      </c>
      <c r="E2116" s="17" t="s">
        <v>1206</v>
      </c>
      <c r="F2116" s="26">
        <v>4</v>
      </c>
      <c r="G2116" s="21" t="s">
        <v>3995</v>
      </c>
      <c r="H2116" s="17" t="s">
        <v>3205</v>
      </c>
      <c r="I2116" s="23">
        <v>337890.51</v>
      </c>
      <c r="J2116" s="23">
        <v>2715743.22</v>
      </c>
      <c r="K2116" s="17">
        <v>121.867541</v>
      </c>
      <c r="L2116" s="27">
        <v>24.545759</v>
      </c>
      <c r="N2116" t="str">
        <f>ROUND(表格3[[#This Row],[TWD97_X
]],0)&amp;ROUND(表格3[[#This Row],[TWD97_Y
]],0)</f>
        <v>3378912715743</v>
      </c>
    </row>
    <row r="2117" spans="1:14" ht="16.2" customHeight="1">
      <c r="A2117" s="17" t="s">
        <v>2090</v>
      </c>
      <c r="B2117" s="18"/>
      <c r="C2117" s="26" t="s">
        <v>1138</v>
      </c>
      <c r="D2117" s="26" t="s">
        <v>1180</v>
      </c>
      <c r="E2117" s="17" t="s">
        <v>1206</v>
      </c>
      <c r="F2117" s="26">
        <v>5</v>
      </c>
      <c r="G2117" s="21" t="s">
        <v>3995</v>
      </c>
      <c r="H2117" s="17" t="s">
        <v>3206</v>
      </c>
      <c r="I2117" s="23">
        <v>337839.17</v>
      </c>
      <c r="J2117" s="23">
        <v>2715985.97</v>
      </c>
      <c r="K2117" s="17">
        <v>121.867043</v>
      </c>
      <c r="L2117" s="27">
        <v>24.547955999999999</v>
      </c>
      <c r="N2117" t="str">
        <f>ROUND(表格3[[#This Row],[TWD97_X
]],0)&amp;ROUND(表格3[[#This Row],[TWD97_Y
]],0)</f>
        <v>3378392715986</v>
      </c>
    </row>
    <row r="2118" spans="1:14" ht="16.2" customHeight="1">
      <c r="A2118" s="17" t="s">
        <v>2090</v>
      </c>
      <c r="B2118" s="18"/>
      <c r="C2118" s="26" t="s">
        <v>1138</v>
      </c>
      <c r="D2118" s="26" t="s">
        <v>1180</v>
      </c>
      <c r="E2118" s="17" t="s">
        <v>1206</v>
      </c>
      <c r="F2118" s="26">
        <v>6</v>
      </c>
      <c r="G2118" s="21" t="s">
        <v>3995</v>
      </c>
      <c r="H2118" s="17" t="s">
        <v>3207</v>
      </c>
      <c r="I2118" s="23">
        <v>337811.01</v>
      </c>
      <c r="J2118" s="23">
        <v>2716213.79</v>
      </c>
      <c r="K2118" s="17">
        <v>121.866781</v>
      </c>
      <c r="L2118" s="27">
        <v>24.550015999999999</v>
      </c>
      <c r="N2118" t="str">
        <f>ROUND(表格3[[#This Row],[TWD97_X
]],0)&amp;ROUND(表格3[[#This Row],[TWD97_Y
]],0)</f>
        <v>3378112716214</v>
      </c>
    </row>
    <row r="2119" spans="1:14" ht="16.2" customHeight="1">
      <c r="A2119" s="17" t="s">
        <v>2090</v>
      </c>
      <c r="B2119" s="18"/>
      <c r="C2119" s="26" t="s">
        <v>1138</v>
      </c>
      <c r="D2119" s="26" t="s">
        <v>1180</v>
      </c>
      <c r="E2119" s="17" t="s">
        <v>1206</v>
      </c>
      <c r="F2119" s="26">
        <v>7</v>
      </c>
      <c r="G2119" s="21" t="s">
        <v>3995</v>
      </c>
      <c r="H2119" s="17" t="s">
        <v>3208</v>
      </c>
      <c r="I2119" s="23">
        <v>337824.02</v>
      </c>
      <c r="J2119" s="23">
        <v>2716425.56</v>
      </c>
      <c r="K2119" s="17">
        <v>121.866922</v>
      </c>
      <c r="L2119" s="27">
        <v>24.551929000000001</v>
      </c>
      <c r="N2119" t="str">
        <f>ROUND(表格3[[#This Row],[TWD97_X
]],0)&amp;ROUND(表格3[[#This Row],[TWD97_Y
]],0)</f>
        <v>3378242716426</v>
      </c>
    </row>
    <row r="2120" spans="1:14" ht="16.2" customHeight="1">
      <c r="A2120" s="17" t="s">
        <v>2090</v>
      </c>
      <c r="B2120" s="18"/>
      <c r="C2120" s="26" t="s">
        <v>1138</v>
      </c>
      <c r="D2120" s="26" t="s">
        <v>1180</v>
      </c>
      <c r="E2120" s="17" t="s">
        <v>1206</v>
      </c>
      <c r="F2120" s="26">
        <v>8</v>
      </c>
      <c r="G2120" s="21" t="s">
        <v>3995</v>
      </c>
      <c r="H2120" s="17" t="s">
        <v>3209</v>
      </c>
      <c r="I2120" s="23">
        <v>337695.88</v>
      </c>
      <c r="J2120" s="23">
        <v>2716618.91</v>
      </c>
      <c r="K2120" s="17">
        <v>121.86567100000001</v>
      </c>
      <c r="L2120" s="27">
        <v>24.553678999999999</v>
      </c>
      <c r="N2120" t="str">
        <f>ROUND(表格3[[#This Row],[TWD97_X
]],0)&amp;ROUND(表格3[[#This Row],[TWD97_Y
]],0)</f>
        <v>3376962716619</v>
      </c>
    </row>
    <row r="2121" spans="1:14" ht="16.2" customHeight="1">
      <c r="A2121" s="17" t="s">
        <v>2090</v>
      </c>
      <c r="B2121" s="18"/>
      <c r="C2121" s="26" t="s">
        <v>1138</v>
      </c>
      <c r="D2121" s="26" t="s">
        <v>1180</v>
      </c>
      <c r="E2121" s="17" t="s">
        <v>1206</v>
      </c>
      <c r="F2121" s="26">
        <v>9</v>
      </c>
      <c r="G2121" s="21" t="s">
        <v>3995</v>
      </c>
      <c r="H2121" s="17" t="s">
        <v>3210</v>
      </c>
      <c r="I2121" s="23">
        <v>337692.75</v>
      </c>
      <c r="J2121" s="23">
        <v>2716849.97</v>
      </c>
      <c r="K2121" s="17">
        <v>121.865655</v>
      </c>
      <c r="L2121" s="27">
        <v>24.555764</v>
      </c>
      <c r="N2121" t="str">
        <f>ROUND(表格3[[#This Row],[TWD97_X
]],0)&amp;ROUND(表格3[[#This Row],[TWD97_Y
]],0)</f>
        <v>3376932716850</v>
      </c>
    </row>
    <row r="2122" spans="1:14" ht="16.2" customHeight="1">
      <c r="A2122" s="17" t="s">
        <v>2090</v>
      </c>
      <c r="B2122" s="18"/>
      <c r="C2122" s="26" t="s">
        <v>1138</v>
      </c>
      <c r="D2122" s="26" t="s">
        <v>1180</v>
      </c>
      <c r="E2122" s="17" t="s">
        <v>1206</v>
      </c>
      <c r="F2122" s="26">
        <v>10</v>
      </c>
      <c r="G2122" s="21" t="s">
        <v>3995</v>
      </c>
      <c r="H2122" s="17" t="s">
        <v>3211</v>
      </c>
      <c r="I2122" s="23">
        <v>337634.8</v>
      </c>
      <c r="J2122" s="23">
        <v>2717068.98</v>
      </c>
      <c r="K2122" s="17">
        <v>121.86509599999999</v>
      </c>
      <c r="L2122" s="27">
        <v>24.557745000000001</v>
      </c>
      <c r="N2122" t="str">
        <f>ROUND(表格3[[#This Row],[TWD97_X
]],0)&amp;ROUND(表格3[[#This Row],[TWD97_Y
]],0)</f>
        <v>3376352717069</v>
      </c>
    </row>
    <row r="2123" spans="1:14" ht="16.2" customHeight="1">
      <c r="A2123" s="17" t="s">
        <v>2090</v>
      </c>
      <c r="B2123" s="18"/>
      <c r="C2123" s="26" t="s">
        <v>1138</v>
      </c>
      <c r="D2123" s="26" t="s">
        <v>1180</v>
      </c>
      <c r="E2123" s="17" t="s">
        <v>1203</v>
      </c>
      <c r="F2123" s="26">
        <v>1</v>
      </c>
      <c r="G2123" s="21" t="s">
        <v>1202</v>
      </c>
      <c r="H2123" s="17" t="s">
        <v>3212</v>
      </c>
      <c r="I2123" s="23">
        <v>318916</v>
      </c>
      <c r="J2123" s="23">
        <v>2720603</v>
      </c>
      <c r="K2123" s="17">
        <v>121.680494</v>
      </c>
      <c r="L2123" s="27">
        <v>24.590598</v>
      </c>
      <c r="N2123" t="str">
        <f>ROUND(表格3[[#This Row],[TWD97_X
]],0)&amp;ROUND(表格3[[#This Row],[TWD97_Y
]],0)</f>
        <v>3189162720603</v>
      </c>
    </row>
    <row r="2124" spans="1:14" ht="16.2" customHeight="1">
      <c r="A2124" s="17" t="s">
        <v>2090</v>
      </c>
      <c r="B2124" s="18"/>
      <c r="C2124" s="26" t="s">
        <v>1138</v>
      </c>
      <c r="D2124" s="26" t="s">
        <v>1180</v>
      </c>
      <c r="E2124" s="17" t="s">
        <v>1203</v>
      </c>
      <c r="F2124" s="26">
        <v>2</v>
      </c>
      <c r="G2124" s="21" t="s">
        <v>1202</v>
      </c>
      <c r="H2124" s="17" t="s">
        <v>3213</v>
      </c>
      <c r="I2124" s="23">
        <v>319036</v>
      </c>
      <c r="J2124" s="23">
        <v>2720443</v>
      </c>
      <c r="K2124" s="17">
        <v>121.68167099999999</v>
      </c>
      <c r="L2124" s="27">
        <v>24.589148000000002</v>
      </c>
      <c r="N2124" t="str">
        <f>ROUND(表格3[[#This Row],[TWD97_X
]],0)&amp;ROUND(表格3[[#This Row],[TWD97_Y
]],0)</f>
        <v>3190362720443</v>
      </c>
    </row>
    <row r="2125" spans="1:14" ht="16.2" customHeight="1">
      <c r="A2125" s="17" t="s">
        <v>2090</v>
      </c>
      <c r="B2125" s="18"/>
      <c r="C2125" s="26" t="s">
        <v>1138</v>
      </c>
      <c r="D2125" s="26" t="s">
        <v>1180</v>
      </c>
      <c r="E2125" s="17" t="s">
        <v>1203</v>
      </c>
      <c r="F2125" s="26">
        <v>3</v>
      </c>
      <c r="G2125" s="21" t="s">
        <v>1202</v>
      </c>
      <c r="H2125" s="17" t="s">
        <v>3214</v>
      </c>
      <c r="I2125" s="23">
        <v>319102</v>
      </c>
      <c r="J2125" s="23">
        <v>2720253</v>
      </c>
      <c r="K2125" s="17">
        <v>121.68231400000001</v>
      </c>
      <c r="L2125" s="27">
        <v>24.587430000000001</v>
      </c>
      <c r="N2125" t="str">
        <f>ROUND(表格3[[#This Row],[TWD97_X
]],0)&amp;ROUND(表格3[[#This Row],[TWD97_Y
]],0)</f>
        <v>3191022720253</v>
      </c>
    </row>
    <row r="2126" spans="1:14" ht="16.2" customHeight="1">
      <c r="A2126" s="17" t="s">
        <v>2090</v>
      </c>
      <c r="B2126" s="18"/>
      <c r="C2126" s="26" t="s">
        <v>1138</v>
      </c>
      <c r="D2126" s="26" t="s">
        <v>1180</v>
      </c>
      <c r="E2126" s="17" t="s">
        <v>1203</v>
      </c>
      <c r="F2126" s="26">
        <v>4</v>
      </c>
      <c r="G2126" s="21" t="s">
        <v>1202</v>
      </c>
      <c r="H2126" s="17" t="s">
        <v>3215</v>
      </c>
      <c r="I2126" s="23">
        <v>319083</v>
      </c>
      <c r="J2126" s="23">
        <v>2720049</v>
      </c>
      <c r="K2126" s="17">
        <v>121.68211599999999</v>
      </c>
      <c r="L2126" s="27">
        <v>24.585588999999999</v>
      </c>
      <c r="N2126" t="str">
        <f>ROUND(表格3[[#This Row],[TWD97_X
]],0)&amp;ROUND(表格3[[#This Row],[TWD97_Y
]],0)</f>
        <v>3190832720049</v>
      </c>
    </row>
    <row r="2127" spans="1:14" ht="16.2" customHeight="1">
      <c r="A2127" s="17" t="s">
        <v>2090</v>
      </c>
      <c r="B2127" s="18"/>
      <c r="C2127" s="26" t="s">
        <v>1138</v>
      </c>
      <c r="D2127" s="26" t="s">
        <v>1180</v>
      </c>
      <c r="E2127" s="17" t="s">
        <v>1203</v>
      </c>
      <c r="F2127" s="26">
        <v>5</v>
      </c>
      <c r="G2127" s="21" t="s">
        <v>1202</v>
      </c>
      <c r="H2127" s="17" t="s">
        <v>3216</v>
      </c>
      <c r="I2127" s="23">
        <v>318965</v>
      </c>
      <c r="J2127" s="23">
        <v>2719770</v>
      </c>
      <c r="K2127" s="17">
        <v>121.680937</v>
      </c>
      <c r="L2127" s="27">
        <v>24.583075000000001</v>
      </c>
      <c r="N2127" t="str">
        <f>ROUND(表格3[[#This Row],[TWD97_X
]],0)&amp;ROUND(表格3[[#This Row],[TWD97_Y
]],0)</f>
        <v>3189652719770</v>
      </c>
    </row>
    <row r="2128" spans="1:14" ht="16.2" customHeight="1">
      <c r="A2128" s="17" t="s">
        <v>2090</v>
      </c>
      <c r="B2128" s="18"/>
      <c r="C2128" s="26" t="s">
        <v>1138</v>
      </c>
      <c r="D2128" s="26" t="s">
        <v>1180</v>
      </c>
      <c r="E2128" s="17" t="s">
        <v>1203</v>
      </c>
      <c r="F2128" s="26">
        <v>6</v>
      </c>
      <c r="G2128" s="21" t="s">
        <v>1202</v>
      </c>
      <c r="H2128" s="17" t="s">
        <v>3217</v>
      </c>
      <c r="I2128" s="23">
        <v>318776</v>
      </c>
      <c r="J2128" s="23">
        <v>2719702</v>
      </c>
      <c r="K2128" s="17">
        <v>121.679068</v>
      </c>
      <c r="L2128" s="27">
        <v>24.582470000000001</v>
      </c>
      <c r="N2128" t="str">
        <f>ROUND(表格3[[#This Row],[TWD97_X
]],0)&amp;ROUND(表格3[[#This Row],[TWD97_Y
]],0)</f>
        <v>3187762719702</v>
      </c>
    </row>
    <row r="2129" spans="1:14" ht="16.2" customHeight="1">
      <c r="A2129" s="17" t="s">
        <v>2090</v>
      </c>
      <c r="B2129" s="18"/>
      <c r="C2129" s="26" t="s">
        <v>1138</v>
      </c>
      <c r="D2129" s="26" t="s">
        <v>1180</v>
      </c>
      <c r="E2129" s="17" t="s">
        <v>1182</v>
      </c>
      <c r="F2129" s="26">
        <v>1</v>
      </c>
      <c r="G2129" s="21" t="s">
        <v>1181</v>
      </c>
      <c r="H2129" s="17" t="s">
        <v>3218</v>
      </c>
      <c r="I2129" s="23">
        <v>311893</v>
      </c>
      <c r="J2129" s="23">
        <v>2728075</v>
      </c>
      <c r="K2129" s="17">
        <v>121.611479</v>
      </c>
      <c r="L2129" s="27">
        <v>24.658355</v>
      </c>
      <c r="N2129" t="str">
        <f>ROUND(表格3[[#This Row],[TWD97_X
]],0)&amp;ROUND(表格3[[#This Row],[TWD97_Y
]],0)</f>
        <v>3118932728075</v>
      </c>
    </row>
    <row r="2130" spans="1:14" ht="16.2" customHeight="1">
      <c r="A2130" s="17" t="s">
        <v>2090</v>
      </c>
      <c r="B2130" s="18"/>
      <c r="C2130" s="26" t="s">
        <v>1138</v>
      </c>
      <c r="D2130" s="26" t="s">
        <v>1180</v>
      </c>
      <c r="E2130" s="17" t="s">
        <v>1182</v>
      </c>
      <c r="F2130" s="26">
        <v>2</v>
      </c>
      <c r="G2130" s="21" t="s">
        <v>1181</v>
      </c>
      <c r="H2130" s="17" t="s">
        <v>3219</v>
      </c>
      <c r="I2130" s="23">
        <v>312110</v>
      </c>
      <c r="J2130" s="23">
        <v>2728110</v>
      </c>
      <c r="K2130" s="17">
        <v>121.613624</v>
      </c>
      <c r="L2130" s="27">
        <v>24.658662</v>
      </c>
      <c r="N2130" t="str">
        <f>ROUND(表格3[[#This Row],[TWD97_X
]],0)&amp;ROUND(表格3[[#This Row],[TWD97_Y
]],0)</f>
        <v>3121102728110</v>
      </c>
    </row>
    <row r="2131" spans="1:14" ht="16.2" customHeight="1">
      <c r="A2131" s="17" t="s">
        <v>2090</v>
      </c>
      <c r="B2131" s="18"/>
      <c r="C2131" s="26" t="s">
        <v>1138</v>
      </c>
      <c r="D2131" s="26" t="s">
        <v>1180</v>
      </c>
      <c r="E2131" s="17" t="s">
        <v>1182</v>
      </c>
      <c r="F2131" s="26">
        <v>3</v>
      </c>
      <c r="G2131" s="21" t="s">
        <v>1181</v>
      </c>
      <c r="H2131" s="17" t="s">
        <v>3220</v>
      </c>
      <c r="I2131" s="23">
        <v>312233</v>
      </c>
      <c r="J2131" s="23">
        <v>2727904</v>
      </c>
      <c r="K2131" s="17">
        <v>121.61483</v>
      </c>
      <c r="L2131" s="27">
        <v>24.656797000000001</v>
      </c>
      <c r="N2131" t="str">
        <f>ROUND(表格3[[#This Row],[TWD97_X
]],0)&amp;ROUND(表格3[[#This Row],[TWD97_Y
]],0)</f>
        <v>3122332727904</v>
      </c>
    </row>
    <row r="2132" spans="1:14" ht="16.2" customHeight="1">
      <c r="A2132" s="17" t="s">
        <v>2090</v>
      </c>
      <c r="B2132" s="18"/>
      <c r="C2132" s="26" t="s">
        <v>1138</v>
      </c>
      <c r="D2132" s="26" t="s">
        <v>1180</v>
      </c>
      <c r="E2132" s="17" t="s">
        <v>1182</v>
      </c>
      <c r="F2132" s="26">
        <v>4</v>
      </c>
      <c r="G2132" s="21" t="s">
        <v>1181</v>
      </c>
      <c r="H2132" s="17" t="s">
        <v>3221</v>
      </c>
      <c r="I2132" s="23">
        <v>312154</v>
      </c>
      <c r="J2132" s="23">
        <v>2727646</v>
      </c>
      <c r="K2132" s="17">
        <v>121.61403799999999</v>
      </c>
      <c r="L2132" s="27">
        <v>24.654471000000001</v>
      </c>
      <c r="N2132" t="str">
        <f>ROUND(表格3[[#This Row],[TWD97_X
]],0)&amp;ROUND(表格3[[#This Row],[TWD97_Y
]],0)</f>
        <v>3121542727646</v>
      </c>
    </row>
    <row r="2133" spans="1:14" ht="16.2" customHeight="1">
      <c r="A2133" s="17" t="s">
        <v>2090</v>
      </c>
      <c r="B2133" s="18"/>
      <c r="C2133" s="26" t="s">
        <v>1138</v>
      </c>
      <c r="D2133" s="26" t="s">
        <v>1180</v>
      </c>
      <c r="E2133" s="17" t="s">
        <v>1182</v>
      </c>
      <c r="F2133" s="26">
        <v>5</v>
      </c>
      <c r="G2133" s="21" t="s">
        <v>1181</v>
      </c>
      <c r="H2133" s="17" t="s">
        <v>3222</v>
      </c>
      <c r="I2133" s="23">
        <v>312241</v>
      </c>
      <c r="J2133" s="23">
        <v>2727442</v>
      </c>
      <c r="K2133" s="17">
        <v>121.61488900000001</v>
      </c>
      <c r="L2133" s="27">
        <v>24.652626000000001</v>
      </c>
      <c r="N2133" t="str">
        <f>ROUND(表格3[[#This Row],[TWD97_X
]],0)&amp;ROUND(表格3[[#This Row],[TWD97_Y
]],0)</f>
        <v>3122412727442</v>
      </c>
    </row>
    <row r="2134" spans="1:14" ht="16.2" customHeight="1">
      <c r="A2134" s="17" t="s">
        <v>2090</v>
      </c>
      <c r="B2134" s="18"/>
      <c r="C2134" s="26" t="s">
        <v>1138</v>
      </c>
      <c r="D2134" s="26" t="s">
        <v>1180</v>
      </c>
      <c r="E2134" s="17" t="s">
        <v>1182</v>
      </c>
      <c r="F2134" s="26">
        <v>6</v>
      </c>
      <c r="G2134" s="21" t="s">
        <v>1181</v>
      </c>
      <c r="H2134" s="17" t="s">
        <v>3223</v>
      </c>
      <c r="I2134" s="23">
        <v>312535</v>
      </c>
      <c r="J2134" s="23">
        <v>2727353</v>
      </c>
      <c r="K2134" s="17">
        <v>121.617789</v>
      </c>
      <c r="L2134" s="27">
        <v>24.651810999999999</v>
      </c>
      <c r="N2134" t="str">
        <f>ROUND(表格3[[#This Row],[TWD97_X
]],0)&amp;ROUND(表格3[[#This Row],[TWD97_Y
]],0)</f>
        <v>3125352727353</v>
      </c>
    </row>
    <row r="2135" spans="1:14" ht="16.2" customHeight="1">
      <c r="A2135" s="17" t="s">
        <v>2090</v>
      </c>
      <c r="B2135" s="18"/>
      <c r="C2135" s="26" t="s">
        <v>1138</v>
      </c>
      <c r="D2135" s="26" t="s">
        <v>1180</v>
      </c>
      <c r="E2135" s="17" t="s">
        <v>1185</v>
      </c>
      <c r="F2135" s="26">
        <v>1</v>
      </c>
      <c r="G2135" s="21" t="s">
        <v>1184</v>
      </c>
      <c r="H2135" s="17" t="s">
        <v>3224</v>
      </c>
      <c r="I2135" s="23">
        <v>312440</v>
      </c>
      <c r="J2135" s="23">
        <v>2725468</v>
      </c>
      <c r="K2135" s="17">
        <v>121.616767</v>
      </c>
      <c r="L2135" s="27">
        <v>24.634796000000001</v>
      </c>
      <c r="N2135" t="str">
        <f>ROUND(表格3[[#This Row],[TWD97_X
]],0)&amp;ROUND(表格3[[#This Row],[TWD97_Y
]],0)</f>
        <v>3124402725468</v>
      </c>
    </row>
    <row r="2136" spans="1:14" ht="16.2" customHeight="1">
      <c r="A2136" s="17" t="s">
        <v>2090</v>
      </c>
      <c r="B2136" s="18"/>
      <c r="C2136" s="26" t="s">
        <v>1138</v>
      </c>
      <c r="D2136" s="26" t="s">
        <v>1180</v>
      </c>
      <c r="E2136" s="17" t="s">
        <v>1185</v>
      </c>
      <c r="F2136" s="26">
        <v>2</v>
      </c>
      <c r="G2136" s="21" t="s">
        <v>1184</v>
      </c>
      <c r="H2136" s="17" t="s">
        <v>3225</v>
      </c>
      <c r="I2136" s="23">
        <v>312730</v>
      </c>
      <c r="J2136" s="23">
        <v>2725080</v>
      </c>
      <c r="K2136" s="17">
        <v>121.619614</v>
      </c>
      <c r="L2136" s="27">
        <v>24.631281000000001</v>
      </c>
      <c r="N2136" t="str">
        <f>ROUND(表格3[[#This Row],[TWD97_X
]],0)&amp;ROUND(表格3[[#This Row],[TWD97_Y
]],0)</f>
        <v>3127302725080</v>
      </c>
    </row>
    <row r="2137" spans="1:14" ht="16.2" customHeight="1">
      <c r="A2137" s="17" t="s">
        <v>2090</v>
      </c>
      <c r="B2137" s="18"/>
      <c r="C2137" s="26" t="s">
        <v>1138</v>
      </c>
      <c r="D2137" s="26" t="s">
        <v>1180</v>
      </c>
      <c r="E2137" s="17" t="s">
        <v>1185</v>
      </c>
      <c r="F2137" s="26">
        <v>3</v>
      </c>
      <c r="G2137" s="21" t="s">
        <v>1184</v>
      </c>
      <c r="H2137" s="17" t="s">
        <v>3226</v>
      </c>
      <c r="I2137" s="23">
        <v>312983</v>
      </c>
      <c r="J2137" s="23">
        <v>2724763</v>
      </c>
      <c r="K2137" s="17">
        <v>121.62209900000001</v>
      </c>
      <c r="L2137" s="27">
        <v>24.628409000000001</v>
      </c>
      <c r="N2137" t="str">
        <f>ROUND(表格3[[#This Row],[TWD97_X
]],0)&amp;ROUND(表格3[[#This Row],[TWD97_Y
]],0)</f>
        <v>3129832724763</v>
      </c>
    </row>
    <row r="2138" spans="1:14" ht="16.2" customHeight="1">
      <c r="A2138" s="17" t="s">
        <v>2090</v>
      </c>
      <c r="B2138" s="18"/>
      <c r="C2138" s="26" t="s">
        <v>1138</v>
      </c>
      <c r="D2138" s="26" t="s">
        <v>1180</v>
      </c>
      <c r="E2138" s="17" t="s">
        <v>1185</v>
      </c>
      <c r="F2138" s="26">
        <v>4</v>
      </c>
      <c r="G2138" s="21" t="s">
        <v>1184</v>
      </c>
      <c r="H2138" s="17" t="s">
        <v>3227</v>
      </c>
      <c r="I2138" s="23">
        <v>313119</v>
      </c>
      <c r="J2138" s="23">
        <v>2724513</v>
      </c>
      <c r="K2138" s="17">
        <v>121.623431</v>
      </c>
      <c r="L2138" s="27">
        <v>24.626145999999999</v>
      </c>
      <c r="N2138" t="str">
        <f>ROUND(表格3[[#This Row],[TWD97_X
]],0)&amp;ROUND(表格3[[#This Row],[TWD97_Y
]],0)</f>
        <v>3131192724513</v>
      </c>
    </row>
    <row r="2139" spans="1:14" ht="16.2" customHeight="1">
      <c r="A2139" s="17" t="s">
        <v>2090</v>
      </c>
      <c r="B2139" s="18"/>
      <c r="C2139" s="26" t="s">
        <v>1138</v>
      </c>
      <c r="D2139" s="26" t="s">
        <v>1180</v>
      </c>
      <c r="E2139" s="17" t="s">
        <v>1185</v>
      </c>
      <c r="F2139" s="26">
        <v>5</v>
      </c>
      <c r="G2139" s="21" t="s">
        <v>1184</v>
      </c>
      <c r="H2139" s="17" t="s">
        <v>3228</v>
      </c>
      <c r="I2139" s="23">
        <v>313761</v>
      </c>
      <c r="J2139" s="23">
        <v>2724220</v>
      </c>
      <c r="K2139" s="17">
        <v>121.629758</v>
      </c>
      <c r="L2139" s="27">
        <v>24.623474999999999</v>
      </c>
      <c r="N2139" t="str">
        <f>ROUND(表格3[[#This Row],[TWD97_X
]],0)&amp;ROUND(表格3[[#This Row],[TWD97_Y
]],0)</f>
        <v>3137612724220</v>
      </c>
    </row>
    <row r="2140" spans="1:14" ht="16.2" customHeight="1">
      <c r="A2140" s="17" t="s">
        <v>2090</v>
      </c>
      <c r="B2140" s="18"/>
      <c r="C2140" s="26" t="s">
        <v>1138</v>
      </c>
      <c r="D2140" s="26" t="s">
        <v>1180</v>
      </c>
      <c r="E2140" s="17" t="s">
        <v>1185</v>
      </c>
      <c r="F2140" s="26">
        <v>6</v>
      </c>
      <c r="G2140" s="21" t="s">
        <v>1184</v>
      </c>
      <c r="H2140" s="17" t="s">
        <v>3229</v>
      </c>
      <c r="I2140" s="23">
        <v>314467</v>
      </c>
      <c r="J2140" s="23">
        <v>2723449</v>
      </c>
      <c r="K2140" s="17">
        <v>121.636696</v>
      </c>
      <c r="L2140" s="27">
        <v>24.616485000000001</v>
      </c>
      <c r="N2140" t="str">
        <f>ROUND(表格3[[#This Row],[TWD97_X
]],0)&amp;ROUND(表格3[[#This Row],[TWD97_Y
]],0)</f>
        <v>3144672723449</v>
      </c>
    </row>
    <row r="2141" spans="1:14" ht="16.2" customHeight="1">
      <c r="A2141" s="17" t="s">
        <v>2090</v>
      </c>
      <c r="B2141" s="18"/>
      <c r="C2141" s="26" t="s">
        <v>1138</v>
      </c>
      <c r="D2141" s="26" t="s">
        <v>1180</v>
      </c>
      <c r="E2141" s="17" t="s">
        <v>1188</v>
      </c>
      <c r="F2141" s="26">
        <v>1</v>
      </c>
      <c r="G2141" s="21" t="s">
        <v>1187</v>
      </c>
      <c r="H2141" s="17" t="s">
        <v>3230</v>
      </c>
      <c r="I2141" s="23">
        <v>323970</v>
      </c>
      <c r="J2141" s="23">
        <v>2725497</v>
      </c>
      <c r="K2141" s="17">
        <v>121.73065200000001</v>
      </c>
      <c r="L2141" s="27">
        <v>24.634547999999999</v>
      </c>
      <c r="N2141" t="str">
        <f>ROUND(表格3[[#This Row],[TWD97_X
]],0)&amp;ROUND(表格3[[#This Row],[TWD97_Y
]],0)</f>
        <v>3239702725497</v>
      </c>
    </row>
    <row r="2142" spans="1:14" ht="16.2" customHeight="1">
      <c r="A2142" s="17" t="s">
        <v>2090</v>
      </c>
      <c r="B2142" s="18"/>
      <c r="C2142" s="26" t="s">
        <v>1138</v>
      </c>
      <c r="D2142" s="26" t="s">
        <v>1180</v>
      </c>
      <c r="E2142" s="17" t="s">
        <v>1188</v>
      </c>
      <c r="F2142" s="26">
        <v>2</v>
      </c>
      <c r="G2142" s="21" t="s">
        <v>1187</v>
      </c>
      <c r="H2142" s="17" t="s">
        <v>3231</v>
      </c>
      <c r="I2142" s="23">
        <v>323862</v>
      </c>
      <c r="J2142" s="23">
        <v>2725328</v>
      </c>
      <c r="K2142" s="17">
        <v>121.72957700000001</v>
      </c>
      <c r="L2142" s="27">
        <v>24.633026999999998</v>
      </c>
      <c r="N2142" t="str">
        <f>ROUND(表格3[[#This Row],[TWD97_X
]],0)&amp;ROUND(表格3[[#This Row],[TWD97_Y
]],0)</f>
        <v>3238622725328</v>
      </c>
    </row>
    <row r="2143" spans="1:14" ht="16.2" customHeight="1">
      <c r="A2143" s="17" t="s">
        <v>2090</v>
      </c>
      <c r="B2143" s="18"/>
      <c r="C2143" s="26" t="s">
        <v>1138</v>
      </c>
      <c r="D2143" s="26" t="s">
        <v>1180</v>
      </c>
      <c r="E2143" s="17" t="s">
        <v>1188</v>
      </c>
      <c r="F2143" s="26">
        <v>3</v>
      </c>
      <c r="G2143" s="21" t="s">
        <v>1187</v>
      </c>
      <c r="H2143" s="17" t="s">
        <v>3232</v>
      </c>
      <c r="I2143" s="23">
        <v>323749</v>
      </c>
      <c r="J2143" s="23">
        <v>2725152</v>
      </c>
      <c r="K2143" s="17">
        <v>121.72845100000001</v>
      </c>
      <c r="L2143" s="27">
        <v>24.631443999999998</v>
      </c>
      <c r="N2143" t="str">
        <f>ROUND(表格3[[#This Row],[TWD97_X
]],0)&amp;ROUND(表格3[[#This Row],[TWD97_Y
]],0)</f>
        <v>3237492725152</v>
      </c>
    </row>
    <row r="2144" spans="1:14" ht="16.2" customHeight="1">
      <c r="A2144" s="17" t="s">
        <v>2090</v>
      </c>
      <c r="B2144" s="18"/>
      <c r="C2144" s="26" t="s">
        <v>1138</v>
      </c>
      <c r="D2144" s="26" t="s">
        <v>1180</v>
      </c>
      <c r="E2144" s="17" t="s">
        <v>1188</v>
      </c>
      <c r="F2144" s="26">
        <v>4</v>
      </c>
      <c r="G2144" s="21" t="s">
        <v>1187</v>
      </c>
      <c r="H2144" s="17" t="s">
        <v>3233</v>
      </c>
      <c r="I2144" s="23">
        <v>323647</v>
      </c>
      <c r="J2144" s="23">
        <v>2724992</v>
      </c>
      <c r="K2144" s="17">
        <v>121.727436</v>
      </c>
      <c r="L2144" s="27">
        <v>24.630004</v>
      </c>
      <c r="N2144" t="str">
        <f>ROUND(表格3[[#This Row],[TWD97_X
]],0)&amp;ROUND(表格3[[#This Row],[TWD97_Y
]],0)</f>
        <v>3236472724992</v>
      </c>
    </row>
    <row r="2145" spans="1:14" ht="16.2" customHeight="1">
      <c r="A2145" s="17" t="s">
        <v>2090</v>
      </c>
      <c r="B2145" s="18"/>
      <c r="C2145" s="26" t="s">
        <v>1138</v>
      </c>
      <c r="D2145" s="26" t="s">
        <v>1180</v>
      </c>
      <c r="E2145" s="17" t="s">
        <v>1188</v>
      </c>
      <c r="F2145" s="26">
        <v>5</v>
      </c>
      <c r="G2145" s="21" t="s">
        <v>1187</v>
      </c>
      <c r="H2145" s="17" t="s">
        <v>3234</v>
      </c>
      <c r="I2145" s="23">
        <v>323455</v>
      </c>
      <c r="J2145" s="23">
        <v>2724938</v>
      </c>
      <c r="K2145" s="17">
        <v>121.72553600000001</v>
      </c>
      <c r="L2145" s="27">
        <v>24.629525999999998</v>
      </c>
      <c r="N2145" t="str">
        <f>ROUND(表格3[[#This Row],[TWD97_X
]],0)&amp;ROUND(表格3[[#This Row],[TWD97_Y
]],0)</f>
        <v>3234552724938</v>
      </c>
    </row>
    <row r="2146" spans="1:14" ht="16.2" customHeight="1">
      <c r="A2146" s="17" t="s">
        <v>2090</v>
      </c>
      <c r="B2146" s="18"/>
      <c r="C2146" s="26" t="s">
        <v>1138</v>
      </c>
      <c r="D2146" s="26" t="s">
        <v>1180</v>
      </c>
      <c r="E2146" s="17" t="s">
        <v>1188</v>
      </c>
      <c r="F2146" s="26">
        <v>6</v>
      </c>
      <c r="G2146" s="21" t="s">
        <v>1187</v>
      </c>
      <c r="H2146" s="17" t="s">
        <v>3235</v>
      </c>
      <c r="I2146" s="23">
        <v>323348</v>
      </c>
      <c r="J2146" s="23">
        <v>2724770</v>
      </c>
      <c r="K2146" s="17">
        <v>121.72447099999999</v>
      </c>
      <c r="L2146" s="27">
        <v>24.628014</v>
      </c>
      <c r="N2146" t="str">
        <f>ROUND(表格3[[#This Row],[TWD97_X
]],0)&amp;ROUND(表格3[[#This Row],[TWD97_Y
]],0)</f>
        <v>3233482724770</v>
      </c>
    </row>
    <row r="2147" spans="1:14" ht="16.2" customHeight="1">
      <c r="A2147" s="17" t="s">
        <v>2090</v>
      </c>
      <c r="B2147" s="18"/>
      <c r="C2147" s="26" t="s">
        <v>1138</v>
      </c>
      <c r="D2147" s="26" t="s">
        <v>1180</v>
      </c>
      <c r="E2147" s="17" t="s">
        <v>1192</v>
      </c>
      <c r="F2147" s="26">
        <v>1</v>
      </c>
      <c r="G2147" s="21" t="s">
        <v>1191</v>
      </c>
      <c r="H2147" s="17" t="s">
        <v>3236</v>
      </c>
      <c r="I2147" s="23">
        <v>325487</v>
      </c>
      <c r="J2147" s="23">
        <v>2722228</v>
      </c>
      <c r="K2147" s="17">
        <v>121.74546100000001</v>
      </c>
      <c r="L2147" s="27">
        <v>24.604960999999999</v>
      </c>
      <c r="N2147" t="str">
        <f>ROUND(表格3[[#This Row],[TWD97_X
]],0)&amp;ROUND(表格3[[#This Row],[TWD97_Y
]],0)</f>
        <v>3254872722228</v>
      </c>
    </row>
    <row r="2148" spans="1:14" ht="16.2" customHeight="1">
      <c r="A2148" s="17" t="s">
        <v>2090</v>
      </c>
      <c r="B2148" s="18"/>
      <c r="C2148" s="26" t="s">
        <v>1138</v>
      </c>
      <c r="D2148" s="26" t="s">
        <v>1180</v>
      </c>
      <c r="E2148" s="17" t="s">
        <v>1192</v>
      </c>
      <c r="F2148" s="26">
        <v>2</v>
      </c>
      <c r="G2148" s="21" t="s">
        <v>1191</v>
      </c>
      <c r="H2148" s="17" t="s">
        <v>3237</v>
      </c>
      <c r="I2148" s="23">
        <v>325641</v>
      </c>
      <c r="J2148" s="23">
        <v>2722361</v>
      </c>
      <c r="K2148" s="17">
        <v>121.746988</v>
      </c>
      <c r="L2148" s="27">
        <v>24.606155000000001</v>
      </c>
      <c r="N2148" t="str">
        <f>ROUND(表格3[[#This Row],[TWD97_X
]],0)&amp;ROUND(表格3[[#This Row],[TWD97_Y
]],0)</f>
        <v>3256412722361</v>
      </c>
    </row>
    <row r="2149" spans="1:14" ht="16.2" customHeight="1">
      <c r="A2149" s="17" t="s">
        <v>2090</v>
      </c>
      <c r="B2149" s="18"/>
      <c r="C2149" s="26" t="s">
        <v>1138</v>
      </c>
      <c r="D2149" s="26" t="s">
        <v>1180</v>
      </c>
      <c r="E2149" s="17" t="s">
        <v>1192</v>
      </c>
      <c r="F2149" s="26">
        <v>3</v>
      </c>
      <c r="G2149" s="21" t="s">
        <v>1191</v>
      </c>
      <c r="H2149" s="17" t="s">
        <v>3238</v>
      </c>
      <c r="I2149" s="23">
        <v>325705</v>
      </c>
      <c r="J2149" s="23">
        <v>2722550</v>
      </c>
      <c r="K2149" s="17">
        <v>121.747631</v>
      </c>
      <c r="L2149" s="27">
        <v>24.607858</v>
      </c>
      <c r="N2149" t="str">
        <f>ROUND(表格3[[#This Row],[TWD97_X
]],0)&amp;ROUND(表格3[[#This Row],[TWD97_Y
]],0)</f>
        <v>3257052722550</v>
      </c>
    </row>
    <row r="2150" spans="1:14" ht="16.2" customHeight="1">
      <c r="A2150" s="17" t="s">
        <v>2090</v>
      </c>
      <c r="B2150" s="18"/>
      <c r="C2150" s="26" t="s">
        <v>1138</v>
      </c>
      <c r="D2150" s="26" t="s">
        <v>1180</v>
      </c>
      <c r="E2150" s="17" t="s">
        <v>1192</v>
      </c>
      <c r="F2150" s="26">
        <v>4</v>
      </c>
      <c r="G2150" s="21" t="s">
        <v>1191</v>
      </c>
      <c r="H2150" s="17" t="s">
        <v>3239</v>
      </c>
      <c r="I2150" s="23">
        <v>325812</v>
      </c>
      <c r="J2150" s="23">
        <v>2722719</v>
      </c>
      <c r="K2150" s="17">
        <v>121.748696</v>
      </c>
      <c r="L2150" s="27">
        <v>24.609378</v>
      </c>
      <c r="N2150" t="str">
        <f>ROUND(表格3[[#This Row],[TWD97_X
]],0)&amp;ROUND(表格3[[#This Row],[TWD97_Y
]],0)</f>
        <v>3258122722719</v>
      </c>
    </row>
    <row r="2151" spans="1:14" ht="16.2" customHeight="1">
      <c r="A2151" s="17" t="s">
        <v>2090</v>
      </c>
      <c r="B2151" s="18"/>
      <c r="C2151" s="26" t="s">
        <v>1138</v>
      </c>
      <c r="D2151" s="26" t="s">
        <v>1180</v>
      </c>
      <c r="E2151" s="17" t="s">
        <v>1192</v>
      </c>
      <c r="F2151" s="26">
        <v>5</v>
      </c>
      <c r="G2151" s="21" t="s">
        <v>1191</v>
      </c>
      <c r="H2151" s="17" t="s">
        <v>3240</v>
      </c>
      <c r="I2151" s="23">
        <v>325906</v>
      </c>
      <c r="J2151" s="23">
        <v>2722896</v>
      </c>
      <c r="K2151" s="17">
        <v>121.749634</v>
      </c>
      <c r="L2151" s="27">
        <v>24.610972</v>
      </c>
      <c r="N2151" t="str">
        <f>ROUND(表格3[[#This Row],[TWD97_X
]],0)&amp;ROUND(表格3[[#This Row],[TWD97_Y
]],0)</f>
        <v>3259062722896</v>
      </c>
    </row>
    <row r="2152" spans="1:14" ht="16.2" customHeight="1">
      <c r="A2152" s="17" t="s">
        <v>2090</v>
      </c>
      <c r="B2152" s="18"/>
      <c r="C2152" s="26" t="s">
        <v>1138</v>
      </c>
      <c r="D2152" s="26" t="s">
        <v>1180</v>
      </c>
      <c r="E2152" s="17" t="s">
        <v>1192</v>
      </c>
      <c r="F2152" s="26">
        <v>6</v>
      </c>
      <c r="G2152" s="21" t="s">
        <v>1191</v>
      </c>
      <c r="H2152" s="17" t="s">
        <v>3241</v>
      </c>
      <c r="I2152" s="23">
        <v>325947</v>
      </c>
      <c r="J2152" s="23">
        <v>2723092</v>
      </c>
      <c r="K2152" s="17">
        <v>121.75005</v>
      </c>
      <c r="L2152" s="27">
        <v>24.612739000000001</v>
      </c>
      <c r="N2152" t="str">
        <f>ROUND(表格3[[#This Row],[TWD97_X
]],0)&amp;ROUND(表格3[[#This Row],[TWD97_Y
]],0)</f>
        <v>3259472723092</v>
      </c>
    </row>
    <row r="2153" spans="1:14" ht="16.2" customHeight="1">
      <c r="A2153" s="17" t="s">
        <v>2090</v>
      </c>
      <c r="B2153" s="18"/>
      <c r="C2153" s="26" t="s">
        <v>1138</v>
      </c>
      <c r="D2153" s="26" t="s">
        <v>1180</v>
      </c>
      <c r="E2153" s="17" t="s">
        <v>1197</v>
      </c>
      <c r="F2153" s="26">
        <v>1</v>
      </c>
      <c r="G2153" s="21" t="s">
        <v>1196</v>
      </c>
      <c r="H2153" s="17" t="s">
        <v>3242</v>
      </c>
      <c r="I2153" s="23">
        <v>327929</v>
      </c>
      <c r="J2153" s="23">
        <v>2722894</v>
      </c>
      <c r="K2153" s="17">
        <v>121.769611</v>
      </c>
      <c r="L2153" s="27">
        <v>24.610852999999999</v>
      </c>
      <c r="N2153" t="str">
        <f>ROUND(表格3[[#This Row],[TWD97_X
]],0)&amp;ROUND(表格3[[#This Row],[TWD97_Y
]],0)</f>
        <v>3279292722894</v>
      </c>
    </row>
    <row r="2154" spans="1:14" ht="16.2" customHeight="1">
      <c r="A2154" s="17" t="s">
        <v>2090</v>
      </c>
      <c r="B2154" s="18"/>
      <c r="C2154" s="26" t="s">
        <v>1138</v>
      </c>
      <c r="D2154" s="26" t="s">
        <v>1180</v>
      </c>
      <c r="E2154" s="17" t="s">
        <v>1197</v>
      </c>
      <c r="F2154" s="26">
        <v>2</v>
      </c>
      <c r="G2154" s="21" t="s">
        <v>1196</v>
      </c>
      <c r="H2154" s="17" t="s">
        <v>3243</v>
      </c>
      <c r="I2154" s="23">
        <v>327851</v>
      </c>
      <c r="J2154" s="23">
        <v>2722709</v>
      </c>
      <c r="K2154" s="17">
        <v>121.76883100000001</v>
      </c>
      <c r="L2154" s="27">
        <v>24.609186000000001</v>
      </c>
      <c r="N2154" t="str">
        <f>ROUND(表格3[[#This Row],[TWD97_X
]],0)&amp;ROUND(表格3[[#This Row],[TWD97_Y
]],0)</f>
        <v>3278512722709</v>
      </c>
    </row>
    <row r="2155" spans="1:14" ht="16.2" customHeight="1">
      <c r="A2155" s="17" t="s">
        <v>2090</v>
      </c>
      <c r="B2155" s="18"/>
      <c r="C2155" s="26" t="s">
        <v>1138</v>
      </c>
      <c r="D2155" s="26" t="s">
        <v>1180</v>
      </c>
      <c r="E2155" s="17" t="s">
        <v>1197</v>
      </c>
      <c r="F2155" s="26">
        <v>3</v>
      </c>
      <c r="G2155" s="21" t="s">
        <v>1196</v>
      </c>
      <c r="H2155" s="17" t="s">
        <v>3244</v>
      </c>
      <c r="I2155" s="23">
        <v>327934</v>
      </c>
      <c r="J2155" s="23">
        <v>2722527</v>
      </c>
      <c r="K2155" s="17">
        <v>121.76964</v>
      </c>
      <c r="L2155" s="27">
        <v>24.607538999999999</v>
      </c>
      <c r="N2155" t="str">
        <f>ROUND(表格3[[#This Row],[TWD97_X
]],0)&amp;ROUND(表格3[[#This Row],[TWD97_Y
]],0)</f>
        <v>3279342722527</v>
      </c>
    </row>
    <row r="2156" spans="1:14" ht="16.2" customHeight="1">
      <c r="A2156" s="17" t="s">
        <v>2090</v>
      </c>
      <c r="B2156" s="18"/>
      <c r="C2156" s="26" t="s">
        <v>1138</v>
      </c>
      <c r="D2156" s="26" t="s">
        <v>1180</v>
      </c>
      <c r="E2156" s="17" t="s">
        <v>1197</v>
      </c>
      <c r="F2156" s="26">
        <v>4</v>
      </c>
      <c r="G2156" s="21" t="s">
        <v>1196</v>
      </c>
      <c r="H2156" s="17" t="s">
        <v>3245</v>
      </c>
      <c r="I2156" s="23">
        <v>327853</v>
      </c>
      <c r="J2156" s="23">
        <v>2722338</v>
      </c>
      <c r="K2156" s="17">
        <v>121.76882999999999</v>
      </c>
      <c r="L2156" s="27">
        <v>24.605837000000001</v>
      </c>
      <c r="N2156" t="str">
        <f>ROUND(表格3[[#This Row],[TWD97_X
]],0)&amp;ROUND(表格3[[#This Row],[TWD97_Y
]],0)</f>
        <v>3278532722338</v>
      </c>
    </row>
    <row r="2157" spans="1:14" ht="16.2" customHeight="1">
      <c r="A2157" s="17" t="s">
        <v>2090</v>
      </c>
      <c r="B2157" s="18"/>
      <c r="C2157" s="26" t="s">
        <v>1138</v>
      </c>
      <c r="D2157" s="26" t="s">
        <v>1180</v>
      </c>
      <c r="E2157" s="17" t="s">
        <v>1197</v>
      </c>
      <c r="F2157" s="26">
        <v>5</v>
      </c>
      <c r="G2157" s="21" t="s">
        <v>1196</v>
      </c>
      <c r="H2157" s="17" t="s">
        <v>3246</v>
      </c>
      <c r="I2157" s="23">
        <v>327665</v>
      </c>
      <c r="J2157" s="23">
        <v>2722406</v>
      </c>
      <c r="K2157" s="17">
        <v>121.766977</v>
      </c>
      <c r="L2157" s="27">
        <v>24.606459999999998</v>
      </c>
      <c r="N2157" t="str">
        <f>ROUND(表格3[[#This Row],[TWD97_X
]],0)&amp;ROUND(表格3[[#This Row],[TWD97_Y
]],0)</f>
        <v>3276652722406</v>
      </c>
    </row>
    <row r="2158" spans="1:14" ht="16.2" customHeight="1">
      <c r="A2158" s="17" t="s">
        <v>2090</v>
      </c>
      <c r="B2158" s="18"/>
      <c r="C2158" s="26" t="s">
        <v>1138</v>
      </c>
      <c r="D2158" s="26" t="s">
        <v>1180</v>
      </c>
      <c r="E2158" s="17" t="s">
        <v>1197</v>
      </c>
      <c r="F2158" s="26">
        <v>6</v>
      </c>
      <c r="G2158" s="21" t="s">
        <v>1196</v>
      </c>
      <c r="H2158" s="17" t="s">
        <v>3247</v>
      </c>
      <c r="I2158" s="23">
        <v>327468</v>
      </c>
      <c r="J2158" s="23">
        <v>2722366</v>
      </c>
      <c r="K2158" s="17">
        <v>121.76503</v>
      </c>
      <c r="L2158" s="27">
        <v>24.606109</v>
      </c>
      <c r="N2158" t="str">
        <f>ROUND(表格3[[#This Row],[TWD97_X
]],0)&amp;ROUND(表格3[[#This Row],[TWD97_Y
]],0)</f>
        <v>3274682722366</v>
      </c>
    </row>
    <row r="2159" spans="1:14" ht="16.2" customHeight="1">
      <c r="A2159" s="17" t="s">
        <v>2090</v>
      </c>
      <c r="B2159" s="18"/>
      <c r="C2159" s="26" t="s">
        <v>1138</v>
      </c>
      <c r="D2159" s="26" t="s">
        <v>1180</v>
      </c>
      <c r="E2159" s="17" t="s">
        <v>1200</v>
      </c>
      <c r="F2159" s="26">
        <v>1</v>
      </c>
      <c r="G2159" s="21" t="s">
        <v>1199</v>
      </c>
      <c r="H2159" s="17" t="s">
        <v>3248</v>
      </c>
      <c r="I2159" s="23">
        <v>332556</v>
      </c>
      <c r="J2159" s="23">
        <v>2721662</v>
      </c>
      <c r="K2159" s="17">
        <v>121.815231</v>
      </c>
      <c r="L2159" s="27">
        <v>24.599489999999999</v>
      </c>
      <c r="M2159" s="16" t="s">
        <v>3249</v>
      </c>
      <c r="N2159" t="str">
        <f>ROUND(表格3[[#This Row],[TWD97_X
]],0)&amp;ROUND(表格3[[#This Row],[TWD97_Y
]],0)</f>
        <v>3325562721662</v>
      </c>
    </row>
    <row r="2160" spans="1:14" ht="16.2" customHeight="1">
      <c r="A2160" s="17" t="s">
        <v>2090</v>
      </c>
      <c r="B2160" s="18"/>
      <c r="C2160" s="26" t="s">
        <v>1138</v>
      </c>
      <c r="D2160" s="26" t="s">
        <v>1180</v>
      </c>
      <c r="E2160" s="17" t="s">
        <v>1200</v>
      </c>
      <c r="F2160" s="26">
        <v>2</v>
      </c>
      <c r="G2160" s="21" t="s">
        <v>1199</v>
      </c>
      <c r="H2160" s="17" t="s">
        <v>3250</v>
      </c>
      <c r="I2160" s="23">
        <v>332426</v>
      </c>
      <c r="J2160" s="23">
        <v>2721510</v>
      </c>
      <c r="K2160" s="17">
        <v>121.813939</v>
      </c>
      <c r="L2160" s="27">
        <v>24.598123999999999</v>
      </c>
      <c r="N2160" t="str">
        <f>ROUND(表格3[[#This Row],[TWD97_X
]],0)&amp;ROUND(表格3[[#This Row],[TWD97_Y
]],0)</f>
        <v>3324262721510</v>
      </c>
    </row>
    <row r="2161" spans="1:14" ht="16.2" customHeight="1">
      <c r="A2161" s="17" t="s">
        <v>2090</v>
      </c>
      <c r="B2161" s="18"/>
      <c r="C2161" s="26" t="s">
        <v>1138</v>
      </c>
      <c r="D2161" s="26" t="s">
        <v>1180</v>
      </c>
      <c r="E2161" s="17" t="s">
        <v>1200</v>
      </c>
      <c r="F2161" s="26">
        <v>3</v>
      </c>
      <c r="G2161" s="21" t="s">
        <v>1199</v>
      </c>
      <c r="H2161" s="17" t="s">
        <v>3251</v>
      </c>
      <c r="I2161" s="23">
        <v>332410</v>
      </c>
      <c r="J2161" s="23">
        <v>2721311</v>
      </c>
      <c r="K2161" s="17">
        <v>121.81376899999999</v>
      </c>
      <c r="L2161" s="27">
        <v>24.596329000000001</v>
      </c>
      <c r="N2161" t="str">
        <f>ROUND(表格3[[#This Row],[TWD97_X
]],0)&amp;ROUND(表格3[[#This Row],[TWD97_Y
]],0)</f>
        <v>3324102721311</v>
      </c>
    </row>
    <row r="2162" spans="1:14" ht="16.2" customHeight="1">
      <c r="A2162" s="17" t="s">
        <v>2090</v>
      </c>
      <c r="B2162" s="18"/>
      <c r="C2162" s="26" t="s">
        <v>1138</v>
      </c>
      <c r="D2162" s="26" t="s">
        <v>1180</v>
      </c>
      <c r="E2162" s="17" t="s">
        <v>1200</v>
      </c>
      <c r="F2162" s="26">
        <v>4</v>
      </c>
      <c r="G2162" s="21" t="s">
        <v>1199</v>
      </c>
      <c r="H2162" s="17" t="s">
        <v>3252</v>
      </c>
      <c r="I2162" s="23">
        <v>332303</v>
      </c>
      <c r="J2162" s="23">
        <v>2721139</v>
      </c>
      <c r="K2162" s="17">
        <v>121.812702</v>
      </c>
      <c r="L2162" s="27">
        <v>24.594781999999999</v>
      </c>
      <c r="N2162" t="str">
        <f>ROUND(表格3[[#This Row],[TWD97_X
]],0)&amp;ROUND(表格3[[#This Row],[TWD97_Y
]],0)</f>
        <v>3323032721139</v>
      </c>
    </row>
    <row r="2163" spans="1:14" ht="16.2" customHeight="1">
      <c r="A2163" s="17" t="s">
        <v>2090</v>
      </c>
      <c r="B2163" s="18"/>
      <c r="C2163" s="26" t="s">
        <v>1138</v>
      </c>
      <c r="D2163" s="26" t="s">
        <v>1180</v>
      </c>
      <c r="E2163" s="17" t="s">
        <v>1200</v>
      </c>
      <c r="F2163" s="26">
        <v>5</v>
      </c>
      <c r="G2163" s="21" t="s">
        <v>1199</v>
      </c>
      <c r="H2163" s="17" t="s">
        <v>3253</v>
      </c>
      <c r="I2163" s="23">
        <v>332163</v>
      </c>
      <c r="J2163" s="23">
        <v>2720996</v>
      </c>
      <c r="K2163" s="17">
        <v>121.811312</v>
      </c>
      <c r="L2163" s="27">
        <v>24.593498</v>
      </c>
      <c r="N2163" t="str">
        <f>ROUND(表格3[[#This Row],[TWD97_X
]],0)&amp;ROUND(表格3[[#This Row],[TWD97_Y
]],0)</f>
        <v>3321632720996</v>
      </c>
    </row>
    <row r="2164" spans="1:14" ht="16.2" customHeight="1">
      <c r="A2164" s="17" t="s">
        <v>2090</v>
      </c>
      <c r="B2164" s="18"/>
      <c r="C2164" s="26" t="s">
        <v>1138</v>
      </c>
      <c r="D2164" s="26" t="s">
        <v>1180</v>
      </c>
      <c r="E2164" s="17" t="s">
        <v>1200</v>
      </c>
      <c r="F2164" s="26">
        <v>6</v>
      </c>
      <c r="G2164" s="21" t="s">
        <v>1199</v>
      </c>
      <c r="H2164" s="17" t="s">
        <v>3254</v>
      </c>
      <c r="I2164" s="23">
        <v>332219</v>
      </c>
      <c r="J2164" s="23">
        <v>2720804</v>
      </c>
      <c r="K2164" s="17">
        <v>121.811854</v>
      </c>
      <c r="L2164" s="27">
        <v>24.591761999999999</v>
      </c>
      <c r="N2164" t="str">
        <f>ROUND(表格3[[#This Row],[TWD97_X
]],0)&amp;ROUND(表格3[[#This Row],[TWD97_Y
]],0)</f>
        <v>3322192720804</v>
      </c>
    </row>
    <row r="2165" spans="1:14" ht="16.2" customHeight="1">
      <c r="A2165" s="39" t="s">
        <v>3945</v>
      </c>
      <c r="B2165" s="105" t="s">
        <v>3996</v>
      </c>
      <c r="C2165" s="106" t="s">
        <v>423</v>
      </c>
      <c r="D2165" s="106" t="s">
        <v>557</v>
      </c>
      <c r="E2165" s="57" t="s">
        <v>559</v>
      </c>
      <c r="F2165" s="106">
        <v>1</v>
      </c>
      <c r="G2165" s="107" t="s">
        <v>3255</v>
      </c>
      <c r="H2165" s="17" t="s">
        <v>3997</v>
      </c>
      <c r="I2165" s="23">
        <v>240588</v>
      </c>
      <c r="J2165" s="23">
        <v>2623034</v>
      </c>
      <c r="K2165" s="108">
        <v>120.907696</v>
      </c>
      <c r="L2165" s="39">
        <v>23.711119</v>
      </c>
      <c r="N2165" t="str">
        <f>ROUND(表格3[[#This Row],[TWD97_X
]],0)&amp;ROUND(表格3[[#This Row],[TWD97_Y
]],0)</f>
        <v>2405882623034</v>
      </c>
    </row>
    <row r="2166" spans="1:14" ht="16.2" customHeight="1">
      <c r="A2166" s="39" t="s">
        <v>3945</v>
      </c>
      <c r="B2166" s="29" t="s">
        <v>2090</v>
      </c>
      <c r="C2166" s="106" t="s">
        <v>423</v>
      </c>
      <c r="D2166" s="106" t="s">
        <v>557</v>
      </c>
      <c r="E2166" s="57" t="s">
        <v>559</v>
      </c>
      <c r="F2166" s="106">
        <v>2</v>
      </c>
      <c r="G2166" s="30" t="s">
        <v>3255</v>
      </c>
      <c r="H2166" s="17" t="s">
        <v>3998</v>
      </c>
      <c r="I2166" s="23">
        <v>240662</v>
      </c>
      <c r="J2166" s="23">
        <v>2622731</v>
      </c>
      <c r="K2166" s="39">
        <v>120.908424</v>
      </c>
      <c r="L2166" s="39">
        <v>23.708383000000001</v>
      </c>
      <c r="N2166" t="str">
        <f>ROUND(表格3[[#This Row],[TWD97_X
]],0)&amp;ROUND(表格3[[#This Row],[TWD97_Y
]],0)</f>
        <v>2406622622731</v>
      </c>
    </row>
    <row r="2167" spans="1:14" ht="16.2" customHeight="1">
      <c r="A2167" s="39" t="s">
        <v>3945</v>
      </c>
      <c r="B2167" s="29" t="s">
        <v>2090</v>
      </c>
      <c r="C2167" s="106" t="s">
        <v>423</v>
      </c>
      <c r="D2167" s="106" t="s">
        <v>557</v>
      </c>
      <c r="E2167" s="57" t="s">
        <v>559</v>
      </c>
      <c r="F2167" s="106">
        <v>3</v>
      </c>
      <c r="G2167" s="30" t="s">
        <v>3255</v>
      </c>
      <c r="H2167" s="17" t="s">
        <v>3999</v>
      </c>
      <c r="I2167" s="23">
        <v>240772</v>
      </c>
      <c r="J2167" s="23">
        <v>2622576</v>
      </c>
      <c r="K2167" s="39">
        <v>120.909503</v>
      </c>
      <c r="L2167" s="39">
        <v>23.706983999999999</v>
      </c>
      <c r="N2167" t="str">
        <f>ROUND(表格3[[#This Row],[TWD97_X
]],0)&amp;ROUND(表格3[[#This Row],[TWD97_Y
]],0)</f>
        <v>2407722622576</v>
      </c>
    </row>
    <row r="2168" spans="1:14" ht="16.2" customHeight="1">
      <c r="A2168" s="39" t="s">
        <v>3945</v>
      </c>
      <c r="B2168" s="29" t="s">
        <v>2090</v>
      </c>
      <c r="C2168" s="106" t="s">
        <v>423</v>
      </c>
      <c r="D2168" s="106" t="s">
        <v>557</v>
      </c>
      <c r="E2168" s="57" t="s">
        <v>559</v>
      </c>
      <c r="F2168" s="106">
        <v>4</v>
      </c>
      <c r="G2168" s="30" t="s">
        <v>3255</v>
      </c>
      <c r="H2168" s="17" t="s">
        <v>4000</v>
      </c>
      <c r="I2168" s="23">
        <v>241068</v>
      </c>
      <c r="J2168" s="23">
        <v>2622473</v>
      </c>
      <c r="K2168" s="39">
        <v>120.912407</v>
      </c>
      <c r="L2168" s="39">
        <v>23.706056</v>
      </c>
      <c r="N2168" t="str">
        <f>ROUND(表格3[[#This Row],[TWD97_X
]],0)&amp;ROUND(表格3[[#This Row],[TWD97_Y
]],0)</f>
        <v>2410682622473</v>
      </c>
    </row>
    <row r="2169" spans="1:14" ht="16.2" customHeight="1">
      <c r="A2169" s="39" t="s">
        <v>3945</v>
      </c>
      <c r="B2169" s="105" t="s">
        <v>4001</v>
      </c>
      <c r="C2169" s="106" t="s">
        <v>423</v>
      </c>
      <c r="D2169" s="106" t="s">
        <v>557</v>
      </c>
      <c r="E2169" s="57" t="s">
        <v>559</v>
      </c>
      <c r="F2169" s="106">
        <v>5</v>
      </c>
      <c r="G2169" s="30" t="s">
        <v>3255</v>
      </c>
      <c r="H2169" s="17" t="s">
        <v>4002</v>
      </c>
      <c r="I2169" s="23">
        <v>241147</v>
      </c>
      <c r="J2169" s="23">
        <v>2622371</v>
      </c>
      <c r="K2169" s="39">
        <v>120.91318200000001</v>
      </c>
      <c r="L2169" s="39">
        <v>23.705134999999999</v>
      </c>
      <c r="N2169" t="str">
        <f>ROUND(表格3[[#This Row],[TWD97_X
]],0)&amp;ROUND(表格3[[#This Row],[TWD97_Y
]],0)</f>
        <v>2411472622371</v>
      </c>
    </row>
    <row r="2170" spans="1:14" ht="16.2" customHeight="1">
      <c r="A2170" s="39" t="s">
        <v>3945</v>
      </c>
      <c r="B2170" s="29" t="s">
        <v>2090</v>
      </c>
      <c r="C2170" s="106" t="s">
        <v>423</v>
      </c>
      <c r="D2170" s="106" t="s">
        <v>557</v>
      </c>
      <c r="E2170" s="57" t="s">
        <v>559</v>
      </c>
      <c r="F2170" s="106">
        <v>6</v>
      </c>
      <c r="G2170" s="30" t="s">
        <v>3255</v>
      </c>
      <c r="H2170" s="17" t="s">
        <v>4003</v>
      </c>
      <c r="I2170" s="23">
        <v>241434</v>
      </c>
      <c r="J2170" s="23">
        <v>2622263</v>
      </c>
      <c r="K2170" s="39">
        <v>120.915997</v>
      </c>
      <c r="L2170" s="39">
        <v>23.704160999999999</v>
      </c>
      <c r="N2170" t="str">
        <f>ROUND(表格3[[#This Row],[TWD97_X
]],0)&amp;ROUND(表格3[[#This Row],[TWD97_Y
]],0)</f>
        <v>2414342622263</v>
      </c>
    </row>
    <row r="2171" spans="1:14" ht="16.2" customHeight="1">
      <c r="A2171" s="29" t="s">
        <v>2090</v>
      </c>
      <c r="B2171" s="49"/>
      <c r="C2171" s="106" t="s">
        <v>423</v>
      </c>
      <c r="D2171" s="106" t="s">
        <v>557</v>
      </c>
      <c r="E2171" s="39" t="s">
        <v>562</v>
      </c>
      <c r="F2171" s="106">
        <v>1</v>
      </c>
      <c r="G2171" s="109" t="s">
        <v>561</v>
      </c>
      <c r="H2171" s="39" t="s">
        <v>3256</v>
      </c>
      <c r="I2171" s="23">
        <v>235744</v>
      </c>
      <c r="J2171" s="23">
        <v>2638824</v>
      </c>
      <c r="K2171" s="39">
        <v>120.860038</v>
      </c>
      <c r="L2171" s="39">
        <v>23.853663999999998</v>
      </c>
      <c r="N2171" t="str">
        <f>ROUND(表格3[[#This Row],[TWD97_X
]],0)&amp;ROUND(表格3[[#This Row],[TWD97_Y
]],0)</f>
        <v>2357442638824</v>
      </c>
    </row>
    <row r="2172" spans="1:14" ht="16.2" customHeight="1">
      <c r="A2172" s="29" t="s">
        <v>2090</v>
      </c>
      <c r="B2172" s="49"/>
      <c r="C2172" s="106" t="s">
        <v>423</v>
      </c>
      <c r="D2172" s="106" t="s">
        <v>557</v>
      </c>
      <c r="E2172" s="39" t="s">
        <v>562</v>
      </c>
      <c r="F2172" s="106">
        <v>2</v>
      </c>
      <c r="G2172" s="109" t="s">
        <v>561</v>
      </c>
      <c r="H2172" s="39" t="s">
        <v>3257</v>
      </c>
      <c r="I2172" s="23">
        <v>235548</v>
      </c>
      <c r="J2172" s="23">
        <v>2638981</v>
      </c>
      <c r="K2172" s="39">
        <v>120.85811200000001</v>
      </c>
      <c r="L2172" s="39">
        <v>23.855080000000001</v>
      </c>
      <c r="N2172" t="str">
        <f>ROUND(表格3[[#This Row],[TWD97_X
]],0)&amp;ROUND(表格3[[#This Row],[TWD97_Y
]],0)</f>
        <v>2355482638981</v>
      </c>
    </row>
    <row r="2173" spans="1:14" ht="16.2" customHeight="1">
      <c r="A2173" s="29" t="s">
        <v>2090</v>
      </c>
      <c r="B2173" s="49"/>
      <c r="C2173" s="106" t="s">
        <v>423</v>
      </c>
      <c r="D2173" s="106" t="s">
        <v>557</v>
      </c>
      <c r="E2173" s="39" t="s">
        <v>562</v>
      </c>
      <c r="F2173" s="106">
        <v>3</v>
      </c>
      <c r="G2173" s="109" t="s">
        <v>561</v>
      </c>
      <c r="H2173" s="39" t="s">
        <v>3258</v>
      </c>
      <c r="I2173" s="23">
        <v>235380</v>
      </c>
      <c r="J2173" s="23">
        <v>2639074</v>
      </c>
      <c r="K2173" s="39">
        <v>120.85646199999999</v>
      </c>
      <c r="L2173" s="39">
        <v>23.855917999999999</v>
      </c>
      <c r="N2173" t="str">
        <f>ROUND(表格3[[#This Row],[TWD97_X
]],0)&amp;ROUND(表格3[[#This Row],[TWD97_Y
]],0)</f>
        <v>2353802639074</v>
      </c>
    </row>
    <row r="2174" spans="1:14" ht="16.2" customHeight="1">
      <c r="A2174" s="29" t="s">
        <v>2090</v>
      </c>
      <c r="B2174" s="49"/>
      <c r="C2174" s="106" t="s">
        <v>423</v>
      </c>
      <c r="D2174" s="106" t="s">
        <v>557</v>
      </c>
      <c r="E2174" s="39" t="s">
        <v>562</v>
      </c>
      <c r="F2174" s="106">
        <v>4</v>
      </c>
      <c r="G2174" s="109" t="s">
        <v>561</v>
      </c>
      <c r="H2174" s="39" t="s">
        <v>3259</v>
      </c>
      <c r="I2174" s="23">
        <v>235205</v>
      </c>
      <c r="J2174" s="23">
        <v>2639338</v>
      </c>
      <c r="K2174" s="39">
        <v>120.854741</v>
      </c>
      <c r="L2174" s="39">
        <v>23.8583</v>
      </c>
      <c r="N2174" t="str">
        <f>ROUND(表格3[[#This Row],[TWD97_X
]],0)&amp;ROUND(表格3[[#This Row],[TWD97_Y
]],0)</f>
        <v>2352052639338</v>
      </c>
    </row>
    <row r="2175" spans="1:14" ht="16.2" customHeight="1">
      <c r="A2175" s="29" t="s">
        <v>2090</v>
      </c>
      <c r="B2175" s="49"/>
      <c r="C2175" s="106" t="s">
        <v>423</v>
      </c>
      <c r="D2175" s="106" t="s">
        <v>557</v>
      </c>
      <c r="E2175" s="39" t="s">
        <v>562</v>
      </c>
      <c r="F2175" s="106">
        <v>5</v>
      </c>
      <c r="G2175" s="109" t="s">
        <v>561</v>
      </c>
      <c r="H2175" s="39" t="s">
        <v>3260</v>
      </c>
      <c r="I2175" s="23">
        <v>235124</v>
      </c>
      <c r="J2175" s="23">
        <v>2639578</v>
      </c>
      <c r="K2175" s="39">
        <v>120.853944</v>
      </c>
      <c r="L2175" s="39">
        <v>23.860467</v>
      </c>
      <c r="N2175" t="str">
        <f>ROUND(表格3[[#This Row],[TWD97_X
]],0)&amp;ROUND(表格3[[#This Row],[TWD97_Y
]],0)</f>
        <v>2351242639578</v>
      </c>
    </row>
    <row r="2176" spans="1:14" ht="16.2" customHeight="1">
      <c r="A2176" s="29" t="s">
        <v>2090</v>
      </c>
      <c r="B2176" s="49"/>
      <c r="C2176" s="106" t="s">
        <v>423</v>
      </c>
      <c r="D2176" s="106" t="s">
        <v>557</v>
      </c>
      <c r="E2176" s="39" t="s">
        <v>562</v>
      </c>
      <c r="F2176" s="106">
        <v>6</v>
      </c>
      <c r="G2176" s="109" t="s">
        <v>561</v>
      </c>
      <c r="H2176" s="39" t="s">
        <v>3261</v>
      </c>
      <c r="I2176" s="23">
        <v>234850</v>
      </c>
      <c r="J2176" s="23">
        <v>2639817</v>
      </c>
      <c r="K2176" s="39">
        <v>120.851251</v>
      </c>
      <c r="L2176" s="39">
        <v>23.862622000000002</v>
      </c>
      <c r="N2176" t="str">
        <f>ROUND(表格3[[#This Row],[TWD97_X
]],0)&amp;ROUND(表格3[[#This Row],[TWD97_Y
]],0)</f>
        <v>2348502639817</v>
      </c>
    </row>
    <row r="2177" spans="1:14" ht="16.2" customHeight="1">
      <c r="A2177" s="29" t="s">
        <v>2090</v>
      </c>
      <c r="B2177" s="49"/>
      <c r="C2177" s="106" t="s">
        <v>423</v>
      </c>
      <c r="D2177" s="106" t="s">
        <v>557</v>
      </c>
      <c r="E2177" s="39" t="s">
        <v>562</v>
      </c>
      <c r="F2177" s="106">
        <v>7</v>
      </c>
      <c r="G2177" s="109" t="s">
        <v>561</v>
      </c>
      <c r="H2177" s="39" t="s">
        <v>3262</v>
      </c>
      <c r="I2177" s="23">
        <v>234750</v>
      </c>
      <c r="J2177" s="23">
        <v>2640152</v>
      </c>
      <c r="K2177" s="39">
        <v>120.850266</v>
      </c>
      <c r="L2177" s="39">
        <v>23.865646000000002</v>
      </c>
      <c r="N2177" t="str">
        <f>ROUND(表格3[[#This Row],[TWD97_X
]],0)&amp;ROUND(表格3[[#This Row],[TWD97_Y
]],0)</f>
        <v>2347502640152</v>
      </c>
    </row>
    <row r="2178" spans="1:14" ht="16.2" customHeight="1">
      <c r="A2178" s="29" t="s">
        <v>2090</v>
      </c>
      <c r="B2178" s="49"/>
      <c r="C2178" s="106" t="s">
        <v>423</v>
      </c>
      <c r="D2178" s="106" t="s">
        <v>557</v>
      </c>
      <c r="E2178" s="39" t="s">
        <v>571</v>
      </c>
      <c r="F2178" s="106">
        <v>1</v>
      </c>
      <c r="G2178" s="109" t="s">
        <v>570</v>
      </c>
      <c r="H2178" s="39" t="s">
        <v>3263</v>
      </c>
      <c r="I2178" s="23">
        <v>238082</v>
      </c>
      <c r="J2178" s="23">
        <v>2628030</v>
      </c>
      <c r="K2178" s="39">
        <v>120.883079</v>
      </c>
      <c r="L2178" s="39">
        <v>23.756215000000001</v>
      </c>
      <c r="M2178" s="16" t="s">
        <v>3264</v>
      </c>
      <c r="N2178" t="str">
        <f>ROUND(表格3[[#This Row],[TWD97_X
]],0)&amp;ROUND(表格3[[#This Row],[TWD97_Y
]],0)</f>
        <v>2380822628030</v>
      </c>
    </row>
    <row r="2179" spans="1:14" ht="16.2" customHeight="1">
      <c r="A2179" s="29" t="s">
        <v>2090</v>
      </c>
      <c r="B2179" s="49"/>
      <c r="C2179" s="106" t="s">
        <v>423</v>
      </c>
      <c r="D2179" s="106" t="s">
        <v>557</v>
      </c>
      <c r="E2179" s="39" t="s">
        <v>571</v>
      </c>
      <c r="F2179" s="106">
        <v>2</v>
      </c>
      <c r="G2179" s="109" t="s">
        <v>570</v>
      </c>
      <c r="H2179" s="39" t="s">
        <v>3265</v>
      </c>
      <c r="I2179" s="23">
        <v>238108</v>
      </c>
      <c r="J2179" s="23">
        <v>2628241</v>
      </c>
      <c r="K2179" s="39">
        <v>120.88333299999999</v>
      </c>
      <c r="L2179" s="39">
        <v>23.758120999999999</v>
      </c>
      <c r="N2179" t="str">
        <f>ROUND(表格3[[#This Row],[TWD97_X
]],0)&amp;ROUND(表格3[[#This Row],[TWD97_Y
]],0)</f>
        <v>2381082628241</v>
      </c>
    </row>
    <row r="2180" spans="1:14" ht="16.2" customHeight="1">
      <c r="A2180" s="29" t="s">
        <v>2090</v>
      </c>
      <c r="B2180" s="49"/>
      <c r="C2180" s="106" t="s">
        <v>423</v>
      </c>
      <c r="D2180" s="106" t="s">
        <v>557</v>
      </c>
      <c r="E2180" s="39" t="s">
        <v>571</v>
      </c>
      <c r="F2180" s="106">
        <v>3</v>
      </c>
      <c r="G2180" s="109" t="s">
        <v>570</v>
      </c>
      <c r="H2180" s="39" t="s">
        <v>3266</v>
      </c>
      <c r="I2180" s="23">
        <v>238150</v>
      </c>
      <c r="J2180" s="23">
        <v>2628449</v>
      </c>
      <c r="K2180" s="39">
        <v>120.883743</v>
      </c>
      <c r="L2180" s="39">
        <v>23.759999000000001</v>
      </c>
      <c r="N2180" t="str">
        <f>ROUND(表格3[[#This Row],[TWD97_X
]],0)&amp;ROUND(表格3[[#This Row],[TWD97_Y
]],0)</f>
        <v>2381502628449</v>
      </c>
    </row>
    <row r="2181" spans="1:14" ht="16.2" customHeight="1">
      <c r="A2181" s="29" t="s">
        <v>2090</v>
      </c>
      <c r="B2181" s="49"/>
      <c r="C2181" s="106" t="s">
        <v>423</v>
      </c>
      <c r="D2181" s="106" t="s">
        <v>557</v>
      </c>
      <c r="E2181" s="39" t="s">
        <v>571</v>
      </c>
      <c r="F2181" s="106">
        <v>4</v>
      </c>
      <c r="G2181" s="109" t="s">
        <v>570</v>
      </c>
      <c r="H2181" s="39" t="s">
        <v>3267</v>
      </c>
      <c r="I2181" s="23">
        <v>238319</v>
      </c>
      <c r="J2181" s="23">
        <v>2628524</v>
      </c>
      <c r="K2181" s="39">
        <v>120.885401</v>
      </c>
      <c r="L2181" s="39">
        <v>23.760677999999999</v>
      </c>
      <c r="N2181" t="str">
        <f>ROUND(表格3[[#This Row],[TWD97_X
]],0)&amp;ROUND(表格3[[#This Row],[TWD97_Y
]],0)</f>
        <v>2383192628524</v>
      </c>
    </row>
    <row r="2182" spans="1:14" ht="16.2" customHeight="1">
      <c r="A2182" s="29" t="s">
        <v>2090</v>
      </c>
      <c r="B2182" s="49"/>
      <c r="C2182" s="106" t="s">
        <v>423</v>
      </c>
      <c r="D2182" s="106" t="s">
        <v>557</v>
      </c>
      <c r="E2182" s="39" t="s">
        <v>571</v>
      </c>
      <c r="F2182" s="106">
        <v>5</v>
      </c>
      <c r="G2182" s="109" t="s">
        <v>570</v>
      </c>
      <c r="H2182" s="39" t="s">
        <v>3268</v>
      </c>
      <c r="I2182" s="23">
        <v>238353</v>
      </c>
      <c r="J2182" s="23">
        <v>2628741</v>
      </c>
      <c r="K2182" s="39">
        <v>120.885732</v>
      </c>
      <c r="L2182" s="39">
        <v>23.762637999999999</v>
      </c>
      <c r="N2182" t="str">
        <f>ROUND(表格3[[#This Row],[TWD97_X
]],0)&amp;ROUND(表格3[[#This Row],[TWD97_Y
]],0)</f>
        <v>2383532628741</v>
      </c>
    </row>
    <row r="2183" spans="1:14" ht="16.2" customHeight="1">
      <c r="A2183" s="29" t="s">
        <v>2090</v>
      </c>
      <c r="B2183" s="49"/>
      <c r="C2183" s="106" t="s">
        <v>423</v>
      </c>
      <c r="D2183" s="106" t="s">
        <v>557</v>
      </c>
      <c r="E2183" s="39" t="s">
        <v>571</v>
      </c>
      <c r="F2183" s="106">
        <v>6</v>
      </c>
      <c r="G2183" s="109" t="s">
        <v>570</v>
      </c>
      <c r="H2183" s="39" t="s">
        <v>3269</v>
      </c>
      <c r="I2183" s="23">
        <v>238458</v>
      </c>
      <c r="J2183" s="23">
        <v>2628921</v>
      </c>
      <c r="K2183" s="39">
        <v>120.88676100000001</v>
      </c>
      <c r="L2183" s="39">
        <v>23.764264000000001</v>
      </c>
      <c r="N2183" t="str">
        <f>ROUND(表格3[[#This Row],[TWD97_X
]],0)&amp;ROUND(表格3[[#This Row],[TWD97_Y
]],0)</f>
        <v>2384582628921</v>
      </c>
    </row>
    <row r="2184" spans="1:14" ht="16.2" customHeight="1">
      <c r="A2184" s="29" t="s">
        <v>2090</v>
      </c>
      <c r="B2184" s="29"/>
      <c r="C2184" s="106" t="s">
        <v>423</v>
      </c>
      <c r="D2184" s="106" t="s">
        <v>557</v>
      </c>
      <c r="E2184" s="57" t="s">
        <v>574</v>
      </c>
      <c r="F2184" s="106">
        <v>1</v>
      </c>
      <c r="G2184" s="107" t="s">
        <v>3270</v>
      </c>
      <c r="H2184" s="17" t="s">
        <v>4004</v>
      </c>
      <c r="I2184" s="23">
        <v>241156</v>
      </c>
      <c r="J2184" s="23">
        <v>2623042</v>
      </c>
      <c r="K2184" s="39">
        <v>120.91326599999999</v>
      </c>
      <c r="L2184" s="39">
        <v>23.711193999999999</v>
      </c>
      <c r="N2184" t="str">
        <f>ROUND(表格3[[#This Row],[TWD97_X
]],0)&amp;ROUND(表格3[[#This Row],[TWD97_Y
]],0)</f>
        <v>2411562623042</v>
      </c>
    </row>
    <row r="2185" spans="1:14" ht="16.2" customHeight="1">
      <c r="A2185" s="29" t="s">
        <v>2090</v>
      </c>
      <c r="B2185" s="29"/>
      <c r="C2185" s="106" t="s">
        <v>423</v>
      </c>
      <c r="D2185" s="106" t="s">
        <v>557</v>
      </c>
      <c r="E2185" s="57" t="s">
        <v>574</v>
      </c>
      <c r="F2185" s="106">
        <v>2</v>
      </c>
      <c r="G2185" s="30" t="s">
        <v>3270</v>
      </c>
      <c r="H2185" s="17" t="s">
        <v>4005</v>
      </c>
      <c r="I2185" s="23">
        <v>241356</v>
      </c>
      <c r="J2185" s="23">
        <v>2622936</v>
      </c>
      <c r="K2185" s="39">
        <v>120.915228</v>
      </c>
      <c r="L2185" s="39">
        <v>23.710238</v>
      </c>
      <c r="N2185" t="str">
        <f>ROUND(表格3[[#This Row],[TWD97_X
]],0)&amp;ROUND(表格3[[#This Row],[TWD97_Y
]],0)</f>
        <v>2413562622936</v>
      </c>
    </row>
    <row r="2186" spans="1:14" ht="16.2" customHeight="1">
      <c r="A2186" s="29" t="s">
        <v>2090</v>
      </c>
      <c r="B2186" s="29"/>
      <c r="C2186" s="106" t="s">
        <v>423</v>
      </c>
      <c r="D2186" s="106" t="s">
        <v>557</v>
      </c>
      <c r="E2186" s="57" t="s">
        <v>574</v>
      </c>
      <c r="F2186" s="106">
        <v>3</v>
      </c>
      <c r="G2186" s="30" t="s">
        <v>3270</v>
      </c>
      <c r="H2186" s="17" t="s">
        <v>4006</v>
      </c>
      <c r="I2186" s="23">
        <v>241649</v>
      </c>
      <c r="J2186" s="23">
        <v>2622912</v>
      </c>
      <c r="K2186" s="39">
        <v>120.918102</v>
      </c>
      <c r="L2186" s="39">
        <v>23.710023</v>
      </c>
      <c r="N2186" t="str">
        <f>ROUND(表格3[[#This Row],[TWD97_X
]],0)&amp;ROUND(表格3[[#This Row],[TWD97_Y
]],0)</f>
        <v>2416492622912</v>
      </c>
    </row>
    <row r="2187" spans="1:14" ht="16.2" customHeight="1">
      <c r="A2187" s="29" t="s">
        <v>2090</v>
      </c>
      <c r="B2187" s="29"/>
      <c r="C2187" s="106" t="s">
        <v>423</v>
      </c>
      <c r="D2187" s="106" t="s">
        <v>557</v>
      </c>
      <c r="E2187" s="57" t="s">
        <v>574</v>
      </c>
      <c r="F2187" s="106">
        <v>4</v>
      </c>
      <c r="G2187" s="30" t="s">
        <v>3270</v>
      </c>
      <c r="H2187" s="17" t="s">
        <v>4007</v>
      </c>
      <c r="I2187" s="23">
        <v>241856</v>
      </c>
      <c r="J2187" s="23">
        <v>2622685</v>
      </c>
      <c r="K2187" s="39">
        <v>120.92013300000001</v>
      </c>
      <c r="L2187" s="39">
        <v>23.707974</v>
      </c>
      <c r="N2187" t="str">
        <f>ROUND(表格3[[#This Row],[TWD97_X
]],0)&amp;ROUND(表格3[[#This Row],[TWD97_Y
]],0)</f>
        <v>2418562622685</v>
      </c>
    </row>
    <row r="2188" spans="1:14" ht="16.2" customHeight="1">
      <c r="A2188" s="29" t="s">
        <v>2090</v>
      </c>
      <c r="B2188" s="29"/>
      <c r="C2188" s="106" t="s">
        <v>423</v>
      </c>
      <c r="D2188" s="106" t="s">
        <v>557</v>
      </c>
      <c r="E2188" s="57" t="s">
        <v>574</v>
      </c>
      <c r="F2188" s="106">
        <v>5</v>
      </c>
      <c r="G2188" s="30" t="s">
        <v>3270</v>
      </c>
      <c r="H2188" s="17" t="s">
        <v>4008</v>
      </c>
      <c r="I2188" s="23">
        <v>242298</v>
      </c>
      <c r="J2188" s="23">
        <v>2622806</v>
      </c>
      <c r="K2188" s="39">
        <v>120.92446700000001</v>
      </c>
      <c r="L2188" s="39">
        <v>23.709069</v>
      </c>
      <c r="N2188" t="str">
        <f>ROUND(表格3[[#This Row],[TWD97_X
]],0)&amp;ROUND(表格3[[#This Row],[TWD97_Y
]],0)</f>
        <v>2422982622806</v>
      </c>
    </row>
    <row r="2189" spans="1:14" ht="16.2" customHeight="1">
      <c r="A2189" s="29" t="s">
        <v>2090</v>
      </c>
      <c r="B2189" s="29"/>
      <c r="C2189" s="50" t="s">
        <v>423</v>
      </c>
      <c r="D2189" s="50" t="s">
        <v>557</v>
      </c>
      <c r="E2189" s="57" t="s">
        <v>574</v>
      </c>
      <c r="F2189" s="70">
        <v>6</v>
      </c>
      <c r="G2189" s="30" t="s">
        <v>3270</v>
      </c>
      <c r="H2189" s="17" t="s">
        <v>4009</v>
      </c>
      <c r="I2189" s="23">
        <v>242478</v>
      </c>
      <c r="J2189" s="23">
        <v>2622805</v>
      </c>
      <c r="K2189" s="110">
        <v>120.926233</v>
      </c>
      <c r="L2189" s="110">
        <v>23.709060999999998</v>
      </c>
      <c r="N2189" t="str">
        <f>ROUND(表格3[[#This Row],[TWD97_X
]],0)&amp;ROUND(表格3[[#This Row],[TWD97_Y
]],0)</f>
        <v>2424782622805</v>
      </c>
    </row>
    <row r="2190" spans="1:14" ht="16.2" customHeight="1">
      <c r="A2190" s="29" t="s">
        <v>2090</v>
      </c>
      <c r="B2190" s="29"/>
      <c r="C2190" s="50" t="s">
        <v>423</v>
      </c>
      <c r="D2190" s="50" t="s">
        <v>557</v>
      </c>
      <c r="E2190" s="57" t="s">
        <v>577</v>
      </c>
      <c r="F2190" s="70">
        <v>1</v>
      </c>
      <c r="G2190" s="30" t="s">
        <v>3271</v>
      </c>
      <c r="H2190" s="17" t="s">
        <v>4010</v>
      </c>
      <c r="I2190" s="23">
        <v>239828</v>
      </c>
      <c r="J2190" s="23">
        <v>2623856</v>
      </c>
      <c r="K2190" s="110">
        <v>120.900237</v>
      </c>
      <c r="L2190" s="110">
        <v>23.718537000000001</v>
      </c>
      <c r="N2190" t="str">
        <f>ROUND(表格3[[#This Row],[TWD97_X
]],0)&amp;ROUND(表格3[[#This Row],[TWD97_Y
]],0)</f>
        <v>2398282623856</v>
      </c>
    </row>
    <row r="2191" spans="1:14" ht="16.2" customHeight="1">
      <c r="A2191" s="29" t="s">
        <v>2090</v>
      </c>
      <c r="B2191" s="29"/>
      <c r="C2191" s="50" t="s">
        <v>423</v>
      </c>
      <c r="D2191" s="50" t="s">
        <v>557</v>
      </c>
      <c r="E2191" s="57" t="s">
        <v>577</v>
      </c>
      <c r="F2191" s="70">
        <v>2</v>
      </c>
      <c r="G2191" s="30" t="s">
        <v>3271</v>
      </c>
      <c r="H2191" s="17" t="s">
        <v>4011</v>
      </c>
      <c r="I2191" s="23">
        <v>239960</v>
      </c>
      <c r="J2191" s="23">
        <v>2623706</v>
      </c>
      <c r="K2191" s="110">
        <v>120.901533</v>
      </c>
      <c r="L2191" s="110">
        <v>23.717182999999999</v>
      </c>
      <c r="N2191" t="str">
        <f>ROUND(表格3[[#This Row],[TWD97_X
]],0)&amp;ROUND(表格3[[#This Row],[TWD97_Y
]],0)</f>
        <v>2399602623706</v>
      </c>
    </row>
    <row r="2192" spans="1:14" ht="16.2" customHeight="1">
      <c r="A2192" s="29" t="s">
        <v>2090</v>
      </c>
      <c r="B2192" s="29"/>
      <c r="C2192" s="50" t="s">
        <v>423</v>
      </c>
      <c r="D2192" s="50" t="s">
        <v>557</v>
      </c>
      <c r="E2192" s="57" t="s">
        <v>577</v>
      </c>
      <c r="F2192" s="70">
        <v>3</v>
      </c>
      <c r="G2192" s="30" t="s">
        <v>3271</v>
      </c>
      <c r="H2192" s="17" t="s">
        <v>4012</v>
      </c>
      <c r="I2192" s="23">
        <v>240076</v>
      </c>
      <c r="J2192" s="23">
        <v>2623543</v>
      </c>
      <c r="K2192" s="110">
        <v>120.902671</v>
      </c>
      <c r="L2192" s="110">
        <v>23.715712</v>
      </c>
      <c r="N2192" t="str">
        <f>ROUND(表格3[[#This Row],[TWD97_X
]],0)&amp;ROUND(表格3[[#This Row],[TWD97_Y
]],0)</f>
        <v>2400762623543</v>
      </c>
    </row>
    <row r="2193" spans="1:14" ht="16.2" customHeight="1">
      <c r="A2193" s="29" t="s">
        <v>2090</v>
      </c>
      <c r="B2193" s="29"/>
      <c r="C2193" s="50" t="s">
        <v>423</v>
      </c>
      <c r="D2193" s="50" t="s">
        <v>557</v>
      </c>
      <c r="E2193" s="57" t="s">
        <v>577</v>
      </c>
      <c r="F2193" s="70">
        <v>4</v>
      </c>
      <c r="G2193" s="30" t="s">
        <v>3271</v>
      </c>
      <c r="H2193" s="17" t="s">
        <v>4013</v>
      </c>
      <c r="I2193" s="23">
        <v>240189</v>
      </c>
      <c r="J2193" s="23">
        <v>2623378</v>
      </c>
      <c r="K2193" s="110">
        <v>120.903781</v>
      </c>
      <c r="L2193" s="110">
        <v>23.714223</v>
      </c>
      <c r="N2193" t="str">
        <f>ROUND(表格3[[#This Row],[TWD97_X
]],0)&amp;ROUND(表格3[[#This Row],[TWD97_Y
]],0)</f>
        <v>2401892623378</v>
      </c>
    </row>
    <row r="2194" spans="1:14" ht="16.2" customHeight="1">
      <c r="A2194" s="29" t="s">
        <v>2090</v>
      </c>
      <c r="B2194" s="29"/>
      <c r="C2194" s="50" t="s">
        <v>423</v>
      </c>
      <c r="D2194" s="50" t="s">
        <v>557</v>
      </c>
      <c r="E2194" s="57" t="s">
        <v>577</v>
      </c>
      <c r="F2194" s="70">
        <v>5</v>
      </c>
      <c r="G2194" s="30" t="s">
        <v>3271</v>
      </c>
      <c r="H2194" s="17" t="s">
        <v>4014</v>
      </c>
      <c r="I2194" s="23">
        <v>240348</v>
      </c>
      <c r="J2194" s="23">
        <v>2623257</v>
      </c>
      <c r="K2194" s="110">
        <v>120.90534100000001</v>
      </c>
      <c r="L2194" s="110">
        <v>23.713131000000001</v>
      </c>
      <c r="N2194" t="str">
        <f>ROUND(表格3[[#This Row],[TWD97_X
]],0)&amp;ROUND(表格3[[#This Row],[TWD97_Y
]],0)</f>
        <v>2403482623257</v>
      </c>
    </row>
    <row r="2195" spans="1:14" ht="16.2" customHeight="1">
      <c r="A2195" s="29" t="s">
        <v>2090</v>
      </c>
      <c r="B2195" s="29"/>
      <c r="C2195" s="50" t="s">
        <v>423</v>
      </c>
      <c r="D2195" s="50" t="s">
        <v>557</v>
      </c>
      <c r="E2195" s="57" t="s">
        <v>577</v>
      </c>
      <c r="F2195" s="70">
        <v>6</v>
      </c>
      <c r="G2195" s="30" t="s">
        <v>3271</v>
      </c>
      <c r="H2195" s="17" t="s">
        <v>4015</v>
      </c>
      <c r="I2195" s="23">
        <v>240532</v>
      </c>
      <c r="J2195" s="23">
        <v>2623178</v>
      </c>
      <c r="K2195" s="110">
        <v>120.907146</v>
      </c>
      <c r="L2195" s="110">
        <v>23.712419000000001</v>
      </c>
      <c r="N2195" t="str">
        <f>ROUND(表格3[[#This Row],[TWD97_X
]],0)&amp;ROUND(表格3[[#This Row],[TWD97_Y
]],0)</f>
        <v>2405322623178</v>
      </c>
    </row>
    <row r="2196" spans="1:14" ht="16.2" customHeight="1">
      <c r="A2196" s="39" t="s">
        <v>3945</v>
      </c>
      <c r="B2196" s="42" t="s">
        <v>4016</v>
      </c>
      <c r="C2196" s="50" t="s">
        <v>423</v>
      </c>
      <c r="D2196" s="50" t="s">
        <v>557</v>
      </c>
      <c r="E2196" s="111" t="s">
        <v>580</v>
      </c>
      <c r="F2196" s="70">
        <v>1</v>
      </c>
      <c r="G2196" s="69" t="s">
        <v>579</v>
      </c>
      <c r="H2196" s="39" t="s">
        <v>3272</v>
      </c>
      <c r="I2196" s="23">
        <v>237985</v>
      </c>
      <c r="J2196" s="23">
        <v>2639471</v>
      </c>
      <c r="K2196" s="110">
        <v>120.882034</v>
      </c>
      <c r="L2196" s="110">
        <v>23.859524</v>
      </c>
      <c r="N2196" t="str">
        <f>ROUND(表格3[[#This Row],[TWD97_X
]],0)&amp;ROUND(表格3[[#This Row],[TWD97_Y
]],0)</f>
        <v>2379852639471</v>
      </c>
    </row>
    <row r="2197" spans="1:14" ht="16.2" customHeight="1">
      <c r="A2197" s="39" t="s">
        <v>3945</v>
      </c>
      <c r="B2197" s="29" t="s">
        <v>2090</v>
      </c>
      <c r="C2197" s="50" t="s">
        <v>423</v>
      </c>
      <c r="D2197" s="50" t="s">
        <v>557</v>
      </c>
      <c r="E2197" s="111" t="s">
        <v>580</v>
      </c>
      <c r="F2197" s="70">
        <v>2</v>
      </c>
      <c r="G2197" s="69" t="s">
        <v>579</v>
      </c>
      <c r="H2197" s="39" t="s">
        <v>3273</v>
      </c>
      <c r="I2197" s="23">
        <v>237878</v>
      </c>
      <c r="J2197" s="23">
        <v>2639104</v>
      </c>
      <c r="K2197" s="110">
        <v>120.880987</v>
      </c>
      <c r="L2197" s="110">
        <v>23.856210000000001</v>
      </c>
      <c r="N2197" t="str">
        <f>ROUND(表格3[[#This Row],[TWD97_X
]],0)&amp;ROUND(表格3[[#This Row],[TWD97_Y
]],0)</f>
        <v>2378782639104</v>
      </c>
    </row>
    <row r="2198" spans="1:14" ht="16.2" customHeight="1">
      <c r="A2198" s="39" t="s">
        <v>3945</v>
      </c>
      <c r="B2198" s="29" t="s">
        <v>2090</v>
      </c>
      <c r="C2198" s="50" t="s">
        <v>423</v>
      </c>
      <c r="D2198" s="50" t="s">
        <v>557</v>
      </c>
      <c r="E2198" s="111" t="s">
        <v>580</v>
      </c>
      <c r="F2198" s="70">
        <v>3</v>
      </c>
      <c r="G2198" s="69" t="s">
        <v>579</v>
      </c>
      <c r="H2198" s="39" t="s">
        <v>3274</v>
      </c>
      <c r="I2198" s="23">
        <v>238125</v>
      </c>
      <c r="J2198" s="23">
        <v>2639521</v>
      </c>
      <c r="K2198" s="110">
        <v>120.883409</v>
      </c>
      <c r="L2198" s="110">
        <v>23.859977000000001</v>
      </c>
      <c r="N2198" t="str">
        <f>ROUND(表格3[[#This Row],[TWD97_X
]],0)&amp;ROUND(表格3[[#This Row],[TWD97_Y
]],0)</f>
        <v>2381252639521</v>
      </c>
    </row>
    <row r="2199" spans="1:14" ht="16.2" customHeight="1">
      <c r="A2199" s="39" t="s">
        <v>3945</v>
      </c>
      <c r="B2199" s="29" t="s">
        <v>2090</v>
      </c>
      <c r="C2199" s="50" t="s">
        <v>423</v>
      </c>
      <c r="D2199" s="50" t="s">
        <v>557</v>
      </c>
      <c r="E2199" s="111" t="s">
        <v>580</v>
      </c>
      <c r="F2199" s="70">
        <v>4</v>
      </c>
      <c r="G2199" s="69" t="s">
        <v>579</v>
      </c>
      <c r="H2199" s="39" t="s">
        <v>3275</v>
      </c>
      <c r="I2199" s="23">
        <v>238290</v>
      </c>
      <c r="J2199" s="23">
        <v>2639715</v>
      </c>
      <c r="K2199" s="110">
        <v>120.88502699999999</v>
      </c>
      <c r="L2199" s="110">
        <v>23.861730000000001</v>
      </c>
      <c r="N2199" t="str">
        <f>ROUND(表格3[[#This Row],[TWD97_X
]],0)&amp;ROUND(表格3[[#This Row],[TWD97_Y
]],0)</f>
        <v>2382902639715</v>
      </c>
    </row>
    <row r="2200" spans="1:14" ht="16.2" customHeight="1">
      <c r="A2200" s="39" t="s">
        <v>3945</v>
      </c>
      <c r="B2200" s="29" t="s">
        <v>2090</v>
      </c>
      <c r="C2200" s="50" t="s">
        <v>423</v>
      </c>
      <c r="D2200" s="50" t="s">
        <v>557</v>
      </c>
      <c r="E2200" s="111" t="s">
        <v>580</v>
      </c>
      <c r="F2200" s="70">
        <v>5</v>
      </c>
      <c r="G2200" s="69" t="s">
        <v>579</v>
      </c>
      <c r="H2200" s="39" t="s">
        <v>3276</v>
      </c>
      <c r="I2200" s="23">
        <v>238528</v>
      </c>
      <c r="J2200" s="23">
        <v>2639836</v>
      </c>
      <c r="K2200" s="110">
        <v>120.88736299999999</v>
      </c>
      <c r="L2200" s="110">
        <v>23.862824</v>
      </c>
      <c r="N2200" t="str">
        <f>ROUND(表格3[[#This Row],[TWD97_X
]],0)&amp;ROUND(表格3[[#This Row],[TWD97_Y
]],0)</f>
        <v>2385282639836</v>
      </c>
    </row>
    <row r="2201" spans="1:14" ht="16.2" customHeight="1">
      <c r="A2201" s="39" t="s">
        <v>3945</v>
      </c>
      <c r="B2201" s="29" t="s">
        <v>2090</v>
      </c>
      <c r="C2201" s="50" t="s">
        <v>423</v>
      </c>
      <c r="D2201" s="50" t="s">
        <v>557</v>
      </c>
      <c r="E2201" s="111" t="s">
        <v>580</v>
      </c>
      <c r="F2201" s="70">
        <v>6</v>
      </c>
      <c r="G2201" s="69" t="s">
        <v>579</v>
      </c>
      <c r="H2201" s="39" t="s">
        <v>3277</v>
      </c>
      <c r="I2201" s="23">
        <v>238680</v>
      </c>
      <c r="J2201" s="23">
        <v>2639619</v>
      </c>
      <c r="K2201" s="110">
        <v>120.888857</v>
      </c>
      <c r="L2201" s="110">
        <v>23.860866000000001</v>
      </c>
      <c r="N2201" t="str">
        <f>ROUND(表格3[[#This Row],[TWD97_X
]],0)&amp;ROUND(表格3[[#This Row],[TWD97_Y
]],0)</f>
        <v>2386802639619</v>
      </c>
    </row>
    <row r="2202" spans="1:14" ht="16.2" customHeight="1">
      <c r="A2202" s="29" t="s">
        <v>2090</v>
      </c>
      <c r="B2202" s="49"/>
      <c r="C2202" s="50" t="s">
        <v>423</v>
      </c>
      <c r="D2202" s="50" t="s">
        <v>557</v>
      </c>
      <c r="E2202" s="111" t="s">
        <v>583</v>
      </c>
      <c r="F2202" s="70">
        <v>1</v>
      </c>
      <c r="G2202" s="69" t="s">
        <v>582</v>
      </c>
      <c r="H2202" s="39" t="s">
        <v>3278</v>
      </c>
      <c r="I2202" s="23">
        <v>236035</v>
      </c>
      <c r="J2202" s="23">
        <v>2643201</v>
      </c>
      <c r="K2202" s="110">
        <v>120.862854</v>
      </c>
      <c r="L2202" s="110">
        <v>23.893189</v>
      </c>
      <c r="N2202" t="str">
        <f>ROUND(表格3[[#This Row],[TWD97_X
]],0)&amp;ROUND(表格3[[#This Row],[TWD97_Y
]],0)</f>
        <v>2360352643201</v>
      </c>
    </row>
    <row r="2203" spans="1:14" ht="16.2" customHeight="1">
      <c r="A2203" s="29" t="s">
        <v>2090</v>
      </c>
      <c r="B2203" s="49"/>
      <c r="C2203" s="50" t="s">
        <v>423</v>
      </c>
      <c r="D2203" s="50" t="s">
        <v>557</v>
      </c>
      <c r="E2203" s="111" t="s">
        <v>583</v>
      </c>
      <c r="F2203" s="70">
        <v>2</v>
      </c>
      <c r="G2203" s="69" t="s">
        <v>582</v>
      </c>
      <c r="H2203" s="39" t="s">
        <v>3279</v>
      </c>
      <c r="I2203" s="23">
        <v>235808</v>
      </c>
      <c r="J2203" s="23">
        <v>2643341</v>
      </c>
      <c r="K2203" s="110">
        <v>120.860623</v>
      </c>
      <c r="L2203" s="110">
        <v>23.894451</v>
      </c>
      <c r="N2203" t="str">
        <f>ROUND(表格3[[#This Row],[TWD97_X
]],0)&amp;ROUND(表格3[[#This Row],[TWD97_Y
]],0)</f>
        <v>2358082643341</v>
      </c>
    </row>
    <row r="2204" spans="1:14" ht="16.2" customHeight="1">
      <c r="A2204" s="29" t="s">
        <v>2090</v>
      </c>
      <c r="B2204" s="49"/>
      <c r="C2204" s="50" t="s">
        <v>423</v>
      </c>
      <c r="D2204" s="50" t="s">
        <v>557</v>
      </c>
      <c r="E2204" s="111" t="s">
        <v>583</v>
      </c>
      <c r="F2204" s="70">
        <v>3</v>
      </c>
      <c r="G2204" s="69" t="s">
        <v>582</v>
      </c>
      <c r="H2204" s="39" t="s">
        <v>3280</v>
      </c>
      <c r="I2204" s="23">
        <v>235516</v>
      </c>
      <c r="J2204" s="23">
        <v>2643343</v>
      </c>
      <c r="K2204" s="110">
        <v>120.857755</v>
      </c>
      <c r="L2204" s="110">
        <v>23.894466999999999</v>
      </c>
      <c r="N2204" t="str">
        <f>ROUND(表格3[[#This Row],[TWD97_X
]],0)&amp;ROUND(表格3[[#This Row],[TWD97_Y
]],0)</f>
        <v>2355162643343</v>
      </c>
    </row>
    <row r="2205" spans="1:14" ht="16.2" customHeight="1">
      <c r="A2205" s="29" t="s">
        <v>2090</v>
      </c>
      <c r="B2205" s="49"/>
      <c r="C2205" s="50" t="s">
        <v>423</v>
      </c>
      <c r="D2205" s="50" t="s">
        <v>557</v>
      </c>
      <c r="E2205" s="111" t="s">
        <v>583</v>
      </c>
      <c r="F2205" s="70">
        <v>4</v>
      </c>
      <c r="G2205" s="69" t="s">
        <v>582</v>
      </c>
      <c r="H2205" s="39" t="s">
        <v>3281</v>
      </c>
      <c r="I2205" s="23">
        <v>235398</v>
      </c>
      <c r="J2205" s="23">
        <v>2643540</v>
      </c>
      <c r="K2205" s="110">
        <v>120.856594</v>
      </c>
      <c r="L2205" s="110">
        <v>23.896245</v>
      </c>
      <c r="N2205" t="str">
        <f>ROUND(表格3[[#This Row],[TWD97_X
]],0)&amp;ROUND(表格3[[#This Row],[TWD97_Y
]],0)</f>
        <v>2353982643540</v>
      </c>
    </row>
    <row r="2206" spans="1:14" ht="16.2" customHeight="1">
      <c r="A2206" s="29" t="s">
        <v>2090</v>
      </c>
      <c r="B2206" s="49"/>
      <c r="C2206" s="50" t="s">
        <v>423</v>
      </c>
      <c r="D2206" s="50" t="s">
        <v>557</v>
      </c>
      <c r="E2206" s="111" t="s">
        <v>583</v>
      </c>
      <c r="F2206" s="70">
        <v>5</v>
      </c>
      <c r="G2206" s="69" t="s">
        <v>582</v>
      </c>
      <c r="H2206" s="39" t="s">
        <v>3282</v>
      </c>
      <c r="I2206" s="23">
        <v>235173</v>
      </c>
      <c r="J2206" s="23">
        <v>2643390</v>
      </c>
      <c r="K2206" s="110">
        <v>120.85438600000001</v>
      </c>
      <c r="L2206" s="110">
        <v>23.894888000000002</v>
      </c>
      <c r="N2206" t="str">
        <f>ROUND(表格3[[#This Row],[TWD97_X
]],0)&amp;ROUND(表格3[[#This Row],[TWD97_Y
]],0)</f>
        <v>2351732643390</v>
      </c>
    </row>
    <row r="2207" spans="1:14" ht="16.2" customHeight="1">
      <c r="A2207" s="29" t="s">
        <v>2090</v>
      </c>
      <c r="B2207" s="49"/>
      <c r="C2207" s="50" t="s">
        <v>423</v>
      </c>
      <c r="D2207" s="50" t="s">
        <v>557</v>
      </c>
      <c r="E2207" s="111" t="s">
        <v>583</v>
      </c>
      <c r="F2207" s="70">
        <v>6</v>
      </c>
      <c r="G2207" s="69" t="s">
        <v>582</v>
      </c>
      <c r="H2207" s="39" t="s">
        <v>3283</v>
      </c>
      <c r="I2207" s="23">
        <v>234996</v>
      </c>
      <c r="J2207" s="23">
        <v>2643281</v>
      </c>
      <c r="K2207" s="110">
        <v>120.852649</v>
      </c>
      <c r="L2207" s="110">
        <v>23.893902000000001</v>
      </c>
      <c r="N2207" t="str">
        <f>ROUND(表格3[[#This Row],[TWD97_X
]],0)&amp;ROUND(表格3[[#This Row],[TWD97_Y
]],0)</f>
        <v>2349962643281</v>
      </c>
    </row>
    <row r="2208" spans="1:14" ht="16.2" customHeight="1">
      <c r="A2208" s="39" t="s">
        <v>3945</v>
      </c>
      <c r="B2208" s="29" t="s">
        <v>2090</v>
      </c>
      <c r="C2208" s="50" t="s">
        <v>423</v>
      </c>
      <c r="D2208" s="50" t="s">
        <v>557</v>
      </c>
      <c r="E2208" s="111" t="s">
        <v>585</v>
      </c>
      <c r="F2208" s="70">
        <v>1</v>
      </c>
      <c r="G2208" s="69" t="s">
        <v>584</v>
      </c>
      <c r="H2208" s="39" t="s">
        <v>3284</v>
      </c>
      <c r="I2208" s="23">
        <v>239996</v>
      </c>
      <c r="J2208" s="23">
        <v>2624368</v>
      </c>
      <c r="K2208" s="110">
        <v>120.901881</v>
      </c>
      <c r="L2208" s="110">
        <v>23.723161000000001</v>
      </c>
      <c r="N2208" t="str">
        <f>ROUND(表格3[[#This Row],[TWD97_X
]],0)&amp;ROUND(表格3[[#This Row],[TWD97_Y
]],0)</f>
        <v>2399962624368</v>
      </c>
    </row>
    <row r="2209" spans="1:14" ht="16.2" customHeight="1">
      <c r="A2209" s="39" t="s">
        <v>3945</v>
      </c>
      <c r="B2209" s="29" t="s">
        <v>2090</v>
      </c>
      <c r="C2209" s="50" t="s">
        <v>423</v>
      </c>
      <c r="D2209" s="50" t="s">
        <v>557</v>
      </c>
      <c r="E2209" s="111" t="s">
        <v>585</v>
      </c>
      <c r="F2209" s="70">
        <v>2</v>
      </c>
      <c r="G2209" s="69" t="s">
        <v>584</v>
      </c>
      <c r="H2209" s="39" t="s">
        <v>3285</v>
      </c>
      <c r="I2209" s="23">
        <v>240127</v>
      </c>
      <c r="J2209" s="23">
        <v>2624055</v>
      </c>
      <c r="K2209" s="110">
        <v>120.90316799999999</v>
      </c>
      <c r="L2209" s="110">
        <v>23.720336</v>
      </c>
      <c r="N2209" t="str">
        <f>ROUND(表格3[[#This Row],[TWD97_X
]],0)&amp;ROUND(表格3[[#This Row],[TWD97_Y
]],0)</f>
        <v>2401272624055</v>
      </c>
    </row>
    <row r="2210" spans="1:14" ht="16.2" customHeight="1">
      <c r="A2210" s="39" t="s">
        <v>3945</v>
      </c>
      <c r="B2210" s="29" t="s">
        <v>2090</v>
      </c>
      <c r="C2210" s="50" t="s">
        <v>423</v>
      </c>
      <c r="D2210" s="50" t="s">
        <v>557</v>
      </c>
      <c r="E2210" s="111" t="s">
        <v>585</v>
      </c>
      <c r="F2210" s="70">
        <v>3</v>
      </c>
      <c r="G2210" s="69" t="s">
        <v>584</v>
      </c>
      <c r="H2210" s="39" t="s">
        <v>3286</v>
      </c>
      <c r="I2210" s="23">
        <v>240166</v>
      </c>
      <c r="J2210" s="23">
        <v>2623760</v>
      </c>
      <c r="K2210" s="110">
        <v>120.903553</v>
      </c>
      <c r="L2210" s="110">
        <v>23.717672</v>
      </c>
      <c r="N2210" t="str">
        <f>ROUND(表格3[[#This Row],[TWD97_X
]],0)&amp;ROUND(表格3[[#This Row],[TWD97_Y
]],0)</f>
        <v>2401662623760</v>
      </c>
    </row>
    <row r="2211" spans="1:14" ht="16.2" customHeight="1">
      <c r="A2211" s="39" t="s">
        <v>3945</v>
      </c>
      <c r="B2211" s="29" t="s">
        <v>2090</v>
      </c>
      <c r="C2211" s="50" t="s">
        <v>423</v>
      </c>
      <c r="D2211" s="50" t="s">
        <v>557</v>
      </c>
      <c r="E2211" s="111" t="s">
        <v>585</v>
      </c>
      <c r="F2211" s="70">
        <v>4</v>
      </c>
      <c r="G2211" s="69" t="s">
        <v>584</v>
      </c>
      <c r="H2211" s="39" t="s">
        <v>3287</v>
      </c>
      <c r="I2211" s="23">
        <v>240255</v>
      </c>
      <c r="J2211" s="23">
        <v>2623554</v>
      </c>
      <c r="K2211" s="110">
        <v>120.904427</v>
      </c>
      <c r="L2211" s="110">
        <v>23.715812</v>
      </c>
      <c r="N2211" t="str">
        <f>ROUND(表格3[[#This Row],[TWD97_X
]],0)&amp;ROUND(表格3[[#This Row],[TWD97_Y
]],0)</f>
        <v>2402552623554</v>
      </c>
    </row>
    <row r="2212" spans="1:14" ht="16.2" customHeight="1">
      <c r="A2212" s="39" t="s">
        <v>3945</v>
      </c>
      <c r="B2212" s="42" t="s">
        <v>4017</v>
      </c>
      <c r="C2212" s="50" t="s">
        <v>423</v>
      </c>
      <c r="D2212" s="50" t="s">
        <v>557</v>
      </c>
      <c r="E2212" s="111" t="s">
        <v>585</v>
      </c>
      <c r="F2212" s="70">
        <v>5</v>
      </c>
      <c r="G2212" s="69" t="s">
        <v>584</v>
      </c>
      <c r="H2212" s="39" t="s">
        <v>3288</v>
      </c>
      <c r="I2212" s="23">
        <v>240411</v>
      </c>
      <c r="J2212" s="23">
        <v>2623342</v>
      </c>
      <c r="K2212" s="110">
        <v>120.905958</v>
      </c>
      <c r="L2212" s="110">
        <v>23.713899000000001</v>
      </c>
      <c r="N2212" t="str">
        <f>ROUND(表格3[[#This Row],[TWD97_X
]],0)&amp;ROUND(表格3[[#This Row],[TWD97_Y
]],0)</f>
        <v>2404112623342</v>
      </c>
    </row>
    <row r="2213" spans="1:14" ht="16.2" customHeight="1">
      <c r="A2213" s="39" t="s">
        <v>3945</v>
      </c>
      <c r="B2213" s="29" t="s">
        <v>2090</v>
      </c>
      <c r="C2213" s="50" t="s">
        <v>423</v>
      </c>
      <c r="D2213" s="50" t="s">
        <v>557</v>
      </c>
      <c r="E2213" s="111" t="s">
        <v>585</v>
      </c>
      <c r="F2213" s="70">
        <v>6</v>
      </c>
      <c r="G2213" s="69" t="s">
        <v>584</v>
      </c>
      <c r="H2213" s="39" t="s">
        <v>3289</v>
      </c>
      <c r="I2213" s="23">
        <v>240666</v>
      </c>
      <c r="J2213" s="23">
        <v>2623290</v>
      </c>
      <c r="K2213" s="110">
        <v>120.90845899999999</v>
      </c>
      <c r="L2213" s="110">
        <v>23.713431</v>
      </c>
      <c r="N2213" t="str">
        <f>ROUND(表格3[[#This Row],[TWD97_X
]],0)&amp;ROUND(表格3[[#This Row],[TWD97_Y
]],0)</f>
        <v>2406662623290</v>
      </c>
    </row>
    <row r="2214" spans="1:14" ht="16.2" customHeight="1">
      <c r="A2214" s="29" t="s">
        <v>2090</v>
      </c>
      <c r="B2214" s="49"/>
      <c r="C2214" s="50" t="s">
        <v>423</v>
      </c>
      <c r="D2214" s="50" t="s">
        <v>557</v>
      </c>
      <c r="E2214" s="111" t="s">
        <v>587</v>
      </c>
      <c r="F2214" s="70">
        <v>1</v>
      </c>
      <c r="G2214" s="69" t="s">
        <v>586</v>
      </c>
      <c r="H2214" s="39" t="s">
        <v>3290</v>
      </c>
      <c r="I2214" s="23">
        <v>239962</v>
      </c>
      <c r="J2214" s="23">
        <v>2615165</v>
      </c>
      <c r="K2214" s="110">
        <v>120.90161000000001</v>
      </c>
      <c r="L2214" s="110">
        <v>23.640058</v>
      </c>
      <c r="N2214" t="str">
        <f>ROUND(表格3[[#This Row],[TWD97_X
]],0)&amp;ROUND(表格3[[#This Row],[TWD97_Y
]],0)</f>
        <v>2399622615165</v>
      </c>
    </row>
    <row r="2215" spans="1:14" ht="16.2" customHeight="1">
      <c r="A2215" s="29" t="s">
        <v>2090</v>
      </c>
      <c r="B2215" s="49"/>
      <c r="C2215" s="50" t="s">
        <v>423</v>
      </c>
      <c r="D2215" s="50" t="s">
        <v>557</v>
      </c>
      <c r="E2215" s="111" t="s">
        <v>587</v>
      </c>
      <c r="F2215" s="70">
        <v>2</v>
      </c>
      <c r="G2215" s="69" t="s">
        <v>586</v>
      </c>
      <c r="H2215" s="39" t="s">
        <v>3291</v>
      </c>
      <c r="I2215" s="23">
        <v>240105</v>
      </c>
      <c r="J2215" s="23">
        <v>2615013</v>
      </c>
      <c r="K2215" s="110">
        <v>120.903013</v>
      </c>
      <c r="L2215" s="110">
        <v>23.638687000000001</v>
      </c>
      <c r="N2215" t="str">
        <f>ROUND(表格3[[#This Row],[TWD97_X
]],0)&amp;ROUND(表格3[[#This Row],[TWD97_Y
]],0)</f>
        <v>2401052615013</v>
      </c>
    </row>
    <row r="2216" spans="1:14" ht="16.2" customHeight="1">
      <c r="A2216" s="29" t="s">
        <v>2090</v>
      </c>
      <c r="B2216" s="49"/>
      <c r="C2216" s="50" t="s">
        <v>423</v>
      </c>
      <c r="D2216" s="50" t="s">
        <v>557</v>
      </c>
      <c r="E2216" s="111" t="s">
        <v>587</v>
      </c>
      <c r="F2216" s="70">
        <v>3</v>
      </c>
      <c r="G2216" s="69" t="s">
        <v>586</v>
      </c>
      <c r="H2216" s="39" t="s">
        <v>3292</v>
      </c>
      <c r="I2216" s="23">
        <v>240266</v>
      </c>
      <c r="J2216" s="23">
        <v>2614870</v>
      </c>
      <c r="K2216" s="110">
        <v>120.90459199999999</v>
      </c>
      <c r="L2216" s="110">
        <v>23.637395999999999</v>
      </c>
      <c r="N2216" t="str">
        <f>ROUND(表格3[[#This Row],[TWD97_X
]],0)&amp;ROUND(表格3[[#This Row],[TWD97_Y
]],0)</f>
        <v>2402662614870</v>
      </c>
    </row>
    <row r="2217" spans="1:14" ht="16.2" customHeight="1">
      <c r="A2217" s="29" t="s">
        <v>2090</v>
      </c>
      <c r="B2217" s="49"/>
      <c r="C2217" s="50" t="s">
        <v>423</v>
      </c>
      <c r="D2217" s="50" t="s">
        <v>557</v>
      </c>
      <c r="E2217" s="111" t="s">
        <v>587</v>
      </c>
      <c r="F2217" s="70">
        <v>4</v>
      </c>
      <c r="G2217" s="69" t="s">
        <v>586</v>
      </c>
      <c r="H2217" s="39" t="s">
        <v>3293</v>
      </c>
      <c r="I2217" s="23">
        <v>240473</v>
      </c>
      <c r="J2217" s="23">
        <v>2614926</v>
      </c>
      <c r="K2217" s="110">
        <v>120.90662</v>
      </c>
      <c r="L2217" s="110">
        <v>23.637903000000001</v>
      </c>
      <c r="N2217" t="str">
        <f>ROUND(表格3[[#This Row],[TWD97_X
]],0)&amp;ROUND(表格3[[#This Row],[TWD97_Y
]],0)</f>
        <v>2404732614926</v>
      </c>
    </row>
    <row r="2218" spans="1:14" ht="16.2" customHeight="1">
      <c r="A2218" s="29" t="s">
        <v>2090</v>
      </c>
      <c r="B2218" s="49"/>
      <c r="C2218" s="50" t="s">
        <v>423</v>
      </c>
      <c r="D2218" s="50" t="s">
        <v>557</v>
      </c>
      <c r="E2218" s="111" t="s">
        <v>587</v>
      </c>
      <c r="F2218" s="70">
        <v>5</v>
      </c>
      <c r="G2218" s="69" t="s">
        <v>586</v>
      </c>
      <c r="H2218" s="39" t="s">
        <v>3294</v>
      </c>
      <c r="I2218" s="23">
        <v>240599</v>
      </c>
      <c r="J2218" s="23">
        <v>2615073</v>
      </c>
      <c r="K2218" s="110">
        <v>120.907854</v>
      </c>
      <c r="L2218" s="110">
        <v>23.639230999999999</v>
      </c>
      <c r="N2218" t="str">
        <f>ROUND(表格3[[#This Row],[TWD97_X
]],0)&amp;ROUND(表格3[[#This Row],[TWD97_Y
]],0)</f>
        <v>2405992615073</v>
      </c>
    </row>
    <row r="2219" spans="1:14" ht="16.2" customHeight="1">
      <c r="A2219" s="29" t="s">
        <v>2090</v>
      </c>
      <c r="B2219" s="49"/>
      <c r="C2219" s="50" t="s">
        <v>423</v>
      </c>
      <c r="D2219" s="50" t="s">
        <v>557</v>
      </c>
      <c r="E2219" s="111" t="s">
        <v>587</v>
      </c>
      <c r="F2219" s="70">
        <v>6</v>
      </c>
      <c r="G2219" s="69" t="s">
        <v>586</v>
      </c>
      <c r="H2219" s="39" t="s">
        <v>3295</v>
      </c>
      <c r="I2219" s="23">
        <v>240803</v>
      </c>
      <c r="J2219" s="23">
        <v>2615130</v>
      </c>
      <c r="K2219" s="110">
        <v>120.909854</v>
      </c>
      <c r="L2219" s="110">
        <v>23.639747</v>
      </c>
      <c r="N2219" t="str">
        <f>ROUND(表格3[[#This Row],[TWD97_X
]],0)&amp;ROUND(表格3[[#This Row],[TWD97_Y
]],0)</f>
        <v>2408032615130</v>
      </c>
    </row>
    <row r="2220" spans="1:14" ht="16.2" customHeight="1">
      <c r="A2220" s="29" t="s">
        <v>2090</v>
      </c>
      <c r="B2220" s="49"/>
      <c r="C2220" s="26" t="s">
        <v>423</v>
      </c>
      <c r="D2220" s="26" t="s">
        <v>461</v>
      </c>
      <c r="E2220" s="17" t="s">
        <v>463</v>
      </c>
      <c r="F2220" s="78">
        <v>1</v>
      </c>
      <c r="G2220" s="78" t="s">
        <v>462</v>
      </c>
      <c r="H2220" s="17" t="s">
        <v>3296</v>
      </c>
      <c r="I2220" s="23">
        <v>257696</v>
      </c>
      <c r="J2220" s="23">
        <v>2627729</v>
      </c>
      <c r="K2220" s="17">
        <v>121.07549899999999</v>
      </c>
      <c r="L2220" s="27">
        <v>23.753523000000001</v>
      </c>
      <c r="N2220" t="str">
        <f>ROUND(表格3[[#This Row],[TWD97_X
]],0)&amp;ROUND(表格3[[#This Row],[TWD97_Y
]],0)</f>
        <v>2576962627729</v>
      </c>
    </row>
    <row r="2221" spans="1:14" ht="16.2" customHeight="1">
      <c r="A2221" s="29" t="s">
        <v>2090</v>
      </c>
      <c r="B2221" s="49"/>
      <c r="C2221" s="26" t="s">
        <v>423</v>
      </c>
      <c r="D2221" s="26" t="s">
        <v>461</v>
      </c>
      <c r="E2221" s="17" t="s">
        <v>463</v>
      </c>
      <c r="F2221" s="78">
        <v>2</v>
      </c>
      <c r="G2221" s="78" t="s">
        <v>462</v>
      </c>
      <c r="H2221" s="17" t="s">
        <v>3297</v>
      </c>
      <c r="I2221" s="23">
        <v>257861</v>
      </c>
      <c r="J2221" s="23">
        <v>2627620</v>
      </c>
      <c r="K2221" s="17">
        <v>121.077118</v>
      </c>
      <c r="L2221" s="27">
        <v>23.752538000000001</v>
      </c>
      <c r="N2221" t="str">
        <f>ROUND(表格3[[#This Row],[TWD97_X
]],0)&amp;ROUND(表格3[[#This Row],[TWD97_Y
]],0)</f>
        <v>2578612627620</v>
      </c>
    </row>
    <row r="2222" spans="1:14" ht="16.2" customHeight="1">
      <c r="A2222" s="29" t="s">
        <v>2090</v>
      </c>
      <c r="B2222" s="49"/>
      <c r="C2222" s="26" t="s">
        <v>423</v>
      </c>
      <c r="D2222" s="26" t="s">
        <v>461</v>
      </c>
      <c r="E2222" s="17" t="s">
        <v>463</v>
      </c>
      <c r="F2222" s="78">
        <v>3</v>
      </c>
      <c r="G2222" s="78" t="s">
        <v>462</v>
      </c>
      <c r="H2222" s="17" t="s">
        <v>3298</v>
      </c>
      <c r="I2222" s="23">
        <v>258057</v>
      </c>
      <c r="J2222" s="23">
        <v>2627572</v>
      </c>
      <c r="K2222" s="17">
        <v>121.07904000000001</v>
      </c>
      <c r="L2222" s="27">
        <v>23.752103999999999</v>
      </c>
      <c r="N2222" t="str">
        <f>ROUND(表格3[[#This Row],[TWD97_X
]],0)&amp;ROUND(表格3[[#This Row],[TWD97_Y
]],0)</f>
        <v>2580572627572</v>
      </c>
    </row>
    <row r="2223" spans="1:14" ht="16.2" customHeight="1">
      <c r="A2223" s="29" t="s">
        <v>2090</v>
      </c>
      <c r="B2223" s="49"/>
      <c r="C2223" s="26" t="s">
        <v>423</v>
      </c>
      <c r="D2223" s="26" t="s">
        <v>461</v>
      </c>
      <c r="E2223" s="17" t="s">
        <v>463</v>
      </c>
      <c r="F2223" s="78">
        <v>4</v>
      </c>
      <c r="G2223" s="78" t="s">
        <v>462</v>
      </c>
      <c r="H2223" s="17" t="s">
        <v>3299</v>
      </c>
      <c r="I2223" s="23">
        <v>258205</v>
      </c>
      <c r="J2223" s="23">
        <v>2627447</v>
      </c>
      <c r="K2223" s="17">
        <v>121.08049099999999</v>
      </c>
      <c r="L2223" s="27">
        <v>23.750973999999999</v>
      </c>
      <c r="N2223" t="str">
        <f>ROUND(表格3[[#This Row],[TWD97_X
]],0)&amp;ROUND(表格3[[#This Row],[TWD97_Y
]],0)</f>
        <v>2582052627447</v>
      </c>
    </row>
    <row r="2224" spans="1:14" ht="16.2" customHeight="1">
      <c r="A2224" s="29" t="s">
        <v>2090</v>
      </c>
      <c r="B2224" s="49"/>
      <c r="C2224" s="26" t="s">
        <v>423</v>
      </c>
      <c r="D2224" s="26" t="s">
        <v>461</v>
      </c>
      <c r="E2224" s="17" t="s">
        <v>463</v>
      </c>
      <c r="F2224" s="78">
        <v>5</v>
      </c>
      <c r="G2224" s="78" t="s">
        <v>462</v>
      </c>
      <c r="H2224" s="17" t="s">
        <v>3300</v>
      </c>
      <c r="I2224" s="23">
        <v>258347</v>
      </c>
      <c r="J2224" s="23">
        <v>2627286</v>
      </c>
      <c r="K2224" s="17">
        <v>121.081883</v>
      </c>
      <c r="L2224" s="27">
        <v>23.74952</v>
      </c>
      <c r="N2224" t="str">
        <f>ROUND(表格3[[#This Row],[TWD97_X
]],0)&amp;ROUND(表格3[[#This Row],[TWD97_Y
]],0)</f>
        <v>2583472627286</v>
      </c>
    </row>
    <row r="2225" spans="1:14" ht="16.2" customHeight="1">
      <c r="A2225" s="29" t="s">
        <v>2090</v>
      </c>
      <c r="B2225" s="49"/>
      <c r="C2225" s="26" t="s">
        <v>423</v>
      </c>
      <c r="D2225" s="26" t="s">
        <v>461</v>
      </c>
      <c r="E2225" s="17" t="s">
        <v>463</v>
      </c>
      <c r="F2225" s="78">
        <v>6</v>
      </c>
      <c r="G2225" s="78" t="s">
        <v>462</v>
      </c>
      <c r="H2225" s="17" t="s">
        <v>3301</v>
      </c>
      <c r="I2225" s="23">
        <v>258496</v>
      </c>
      <c r="J2225" s="23">
        <v>2627421</v>
      </c>
      <c r="K2225" s="17">
        <v>121.08334600000001</v>
      </c>
      <c r="L2225" s="27">
        <v>23.750737999999998</v>
      </c>
      <c r="N2225" t="str">
        <f>ROUND(表格3[[#This Row],[TWD97_X
]],0)&amp;ROUND(表格3[[#This Row],[TWD97_Y
]],0)</f>
        <v>2584962627421</v>
      </c>
    </row>
    <row r="2226" spans="1:14" ht="16.2" customHeight="1">
      <c r="A2226" s="29" t="s">
        <v>2090</v>
      </c>
      <c r="B2226" s="49"/>
      <c r="C2226" s="26" t="s">
        <v>423</v>
      </c>
      <c r="D2226" s="26" t="s">
        <v>461</v>
      </c>
      <c r="E2226" s="17" t="s">
        <v>463</v>
      </c>
      <c r="F2226" s="78">
        <v>7</v>
      </c>
      <c r="G2226" s="78" t="s">
        <v>462</v>
      </c>
      <c r="H2226" s="17" t="s">
        <v>3302</v>
      </c>
      <c r="I2226" s="23">
        <v>258612</v>
      </c>
      <c r="J2226" s="23">
        <v>2627584</v>
      </c>
      <c r="K2226" s="17">
        <v>121.084485</v>
      </c>
      <c r="L2226" s="27">
        <v>23.752209000000001</v>
      </c>
      <c r="N2226" t="str">
        <f>ROUND(表格3[[#This Row],[TWD97_X
]],0)&amp;ROUND(表格3[[#This Row],[TWD97_Y
]],0)</f>
        <v>2586122627584</v>
      </c>
    </row>
    <row r="2227" spans="1:14" ht="16.2" customHeight="1">
      <c r="A2227" s="29" t="s">
        <v>2090</v>
      </c>
      <c r="B2227" s="49"/>
      <c r="C2227" s="26" t="s">
        <v>423</v>
      </c>
      <c r="D2227" s="26" t="s">
        <v>461</v>
      </c>
      <c r="E2227" s="17" t="s">
        <v>463</v>
      </c>
      <c r="F2227" s="78">
        <v>8</v>
      </c>
      <c r="G2227" s="78" t="s">
        <v>462</v>
      </c>
      <c r="H2227" s="17" t="s">
        <v>3303</v>
      </c>
      <c r="I2227" s="23">
        <v>258749</v>
      </c>
      <c r="J2227" s="23">
        <v>2627730</v>
      </c>
      <c r="K2227" s="17">
        <v>121.08583</v>
      </c>
      <c r="L2227" s="27">
        <v>23.753526999999998</v>
      </c>
      <c r="N2227" t="str">
        <f>ROUND(表格3[[#This Row],[TWD97_X
]],0)&amp;ROUND(表格3[[#This Row],[TWD97_Y
]],0)</f>
        <v>2587492627730</v>
      </c>
    </row>
    <row r="2228" spans="1:14" ht="16.2" customHeight="1">
      <c r="A2228" s="29" t="s">
        <v>2090</v>
      </c>
      <c r="B2228" s="49"/>
      <c r="C2228" s="26" t="s">
        <v>423</v>
      </c>
      <c r="D2228" s="26" t="s">
        <v>461</v>
      </c>
      <c r="E2228" s="17" t="s">
        <v>463</v>
      </c>
      <c r="F2228" s="78">
        <v>9</v>
      </c>
      <c r="G2228" s="78" t="s">
        <v>462</v>
      </c>
      <c r="H2228" s="17" t="s">
        <v>3304</v>
      </c>
      <c r="I2228" s="23">
        <v>258945</v>
      </c>
      <c r="J2228" s="23">
        <v>2627746</v>
      </c>
      <c r="K2228" s="17">
        <v>121.08775300000001</v>
      </c>
      <c r="L2228" s="27">
        <v>23.75367</v>
      </c>
      <c r="N2228" t="str">
        <f>ROUND(表格3[[#This Row],[TWD97_X
]],0)&amp;ROUND(表格3[[#This Row],[TWD97_Y
]],0)</f>
        <v>2589452627746</v>
      </c>
    </row>
    <row r="2229" spans="1:14" ht="16.2" customHeight="1">
      <c r="A2229" s="29" t="s">
        <v>2090</v>
      </c>
      <c r="B2229" s="49"/>
      <c r="C2229" s="26" t="s">
        <v>423</v>
      </c>
      <c r="D2229" s="26" t="s">
        <v>461</v>
      </c>
      <c r="E2229" s="17" t="s">
        <v>463</v>
      </c>
      <c r="F2229" s="78">
        <v>10</v>
      </c>
      <c r="G2229" s="78" t="s">
        <v>462</v>
      </c>
      <c r="H2229" s="17" t="s">
        <v>3305</v>
      </c>
      <c r="I2229" s="23">
        <v>258964</v>
      </c>
      <c r="J2229" s="23">
        <v>2627947</v>
      </c>
      <c r="K2229" s="17">
        <v>121.08794</v>
      </c>
      <c r="L2229" s="27">
        <v>23.755485</v>
      </c>
      <c r="N2229" t="str">
        <f>ROUND(表格3[[#This Row],[TWD97_X
]],0)&amp;ROUND(表格3[[#This Row],[TWD97_Y
]],0)</f>
        <v>2589642627947</v>
      </c>
    </row>
    <row r="2230" spans="1:14" ht="16.2" customHeight="1">
      <c r="A2230" s="29" t="s">
        <v>2090</v>
      </c>
      <c r="B2230" s="49"/>
      <c r="C2230" s="26" t="s">
        <v>423</v>
      </c>
      <c r="D2230" s="26" t="s">
        <v>461</v>
      </c>
      <c r="E2230" s="17" t="s">
        <v>466</v>
      </c>
      <c r="F2230" s="78">
        <v>1</v>
      </c>
      <c r="G2230" s="78" t="s">
        <v>465</v>
      </c>
      <c r="H2230" s="17" t="s">
        <v>3306</v>
      </c>
      <c r="I2230" s="23">
        <v>250293</v>
      </c>
      <c r="J2230" s="23">
        <v>2631198</v>
      </c>
      <c r="K2230" s="17">
        <v>121.002875</v>
      </c>
      <c r="L2230" s="27">
        <v>23.784866000000001</v>
      </c>
      <c r="N2230" t="str">
        <f>ROUND(表格3[[#This Row],[TWD97_X
]],0)&amp;ROUND(表格3[[#This Row],[TWD97_Y
]],0)</f>
        <v>2502932631198</v>
      </c>
    </row>
    <row r="2231" spans="1:14" ht="16.2" customHeight="1">
      <c r="A2231" s="29" t="s">
        <v>2090</v>
      </c>
      <c r="B2231" s="49"/>
      <c r="C2231" s="26" t="s">
        <v>423</v>
      </c>
      <c r="D2231" s="26" t="s">
        <v>461</v>
      </c>
      <c r="E2231" s="17" t="s">
        <v>466</v>
      </c>
      <c r="F2231" s="78">
        <v>2</v>
      </c>
      <c r="G2231" s="78" t="s">
        <v>465</v>
      </c>
      <c r="H2231" s="17" t="s">
        <v>3307</v>
      </c>
      <c r="I2231" s="23">
        <v>250493</v>
      </c>
      <c r="J2231" s="23">
        <v>2631204</v>
      </c>
      <c r="K2231" s="17">
        <v>121.00483800000001</v>
      </c>
      <c r="L2231" s="27">
        <v>23.78492</v>
      </c>
      <c r="N2231" t="str">
        <f>ROUND(表格3[[#This Row],[TWD97_X
]],0)&amp;ROUND(表格3[[#This Row],[TWD97_Y
]],0)</f>
        <v>2504932631204</v>
      </c>
    </row>
    <row r="2232" spans="1:14" ht="16.2" customHeight="1">
      <c r="A2232" s="29" t="s">
        <v>2090</v>
      </c>
      <c r="B2232" s="49"/>
      <c r="C2232" s="26" t="s">
        <v>423</v>
      </c>
      <c r="D2232" s="26" t="s">
        <v>461</v>
      </c>
      <c r="E2232" s="17" t="s">
        <v>466</v>
      </c>
      <c r="F2232" s="78">
        <v>3</v>
      </c>
      <c r="G2232" s="78" t="s">
        <v>465</v>
      </c>
      <c r="H2232" s="17" t="s">
        <v>3308</v>
      </c>
      <c r="I2232" s="23">
        <v>250673</v>
      </c>
      <c r="J2232" s="23">
        <v>2631272</v>
      </c>
      <c r="K2232" s="17">
        <v>121.006604</v>
      </c>
      <c r="L2232" s="27">
        <v>23.785533999999998</v>
      </c>
      <c r="N2232" t="str">
        <f>ROUND(表格3[[#This Row],[TWD97_X
]],0)&amp;ROUND(表格3[[#This Row],[TWD97_Y
]],0)</f>
        <v>2506732631272</v>
      </c>
    </row>
    <row r="2233" spans="1:14" ht="16.2" customHeight="1">
      <c r="A2233" s="29" t="s">
        <v>2090</v>
      </c>
      <c r="B2233" s="49"/>
      <c r="C2233" s="26" t="s">
        <v>423</v>
      </c>
      <c r="D2233" s="26" t="s">
        <v>461</v>
      </c>
      <c r="E2233" s="17" t="s">
        <v>466</v>
      </c>
      <c r="F2233" s="78">
        <v>4</v>
      </c>
      <c r="G2233" s="78" t="s">
        <v>465</v>
      </c>
      <c r="H2233" s="17" t="s">
        <v>3309</v>
      </c>
      <c r="I2233" s="23">
        <v>250860</v>
      </c>
      <c r="J2233" s="23">
        <v>2631367</v>
      </c>
      <c r="K2233" s="17">
        <v>121.008439</v>
      </c>
      <c r="L2233" s="27">
        <v>23.786391999999999</v>
      </c>
      <c r="N2233" t="str">
        <f>ROUND(表格3[[#This Row],[TWD97_X
]],0)&amp;ROUND(表格3[[#This Row],[TWD97_Y
]],0)</f>
        <v>2508602631367</v>
      </c>
    </row>
    <row r="2234" spans="1:14" ht="16.2" customHeight="1">
      <c r="A2234" s="29" t="s">
        <v>2090</v>
      </c>
      <c r="B2234" s="49"/>
      <c r="C2234" s="26" t="s">
        <v>423</v>
      </c>
      <c r="D2234" s="26" t="s">
        <v>461</v>
      </c>
      <c r="E2234" s="17" t="s">
        <v>466</v>
      </c>
      <c r="F2234" s="78">
        <v>5</v>
      </c>
      <c r="G2234" s="78" t="s">
        <v>465</v>
      </c>
      <c r="H2234" s="17" t="s">
        <v>3310</v>
      </c>
      <c r="I2234" s="23">
        <v>251050</v>
      </c>
      <c r="J2234" s="23">
        <v>2631404</v>
      </c>
      <c r="K2234" s="17">
        <v>121.01030299999999</v>
      </c>
      <c r="L2234" s="27">
        <v>23.786726000000002</v>
      </c>
      <c r="N2234" t="str">
        <f>ROUND(表格3[[#This Row],[TWD97_X
]],0)&amp;ROUND(表格3[[#This Row],[TWD97_Y
]],0)</f>
        <v>2510502631404</v>
      </c>
    </row>
    <row r="2235" spans="1:14" ht="16.2" customHeight="1">
      <c r="A2235" s="29" t="s">
        <v>2090</v>
      </c>
      <c r="B2235" s="49"/>
      <c r="C2235" s="26" t="s">
        <v>423</v>
      </c>
      <c r="D2235" s="26" t="s">
        <v>461</v>
      </c>
      <c r="E2235" s="17" t="s">
        <v>466</v>
      </c>
      <c r="F2235" s="78">
        <v>6</v>
      </c>
      <c r="G2235" s="78" t="s">
        <v>465</v>
      </c>
      <c r="H2235" s="17" t="s">
        <v>3311</v>
      </c>
      <c r="I2235" s="23">
        <v>251255</v>
      </c>
      <c r="J2235" s="23">
        <v>2631353</v>
      </c>
      <c r="K2235" s="17">
        <v>121.012315</v>
      </c>
      <c r="L2235" s="27">
        <v>23.786265</v>
      </c>
      <c r="N2235" t="str">
        <f>ROUND(表格3[[#This Row],[TWD97_X
]],0)&amp;ROUND(表格3[[#This Row],[TWD97_Y
]],0)</f>
        <v>2512552631353</v>
      </c>
    </row>
    <row r="2236" spans="1:14" ht="16.2" customHeight="1">
      <c r="A2236" s="29" t="s">
        <v>2090</v>
      </c>
      <c r="B2236" s="49"/>
      <c r="C2236" s="26" t="s">
        <v>423</v>
      </c>
      <c r="D2236" s="26" t="s">
        <v>461</v>
      </c>
      <c r="E2236" s="17" t="s">
        <v>466</v>
      </c>
      <c r="F2236" s="78">
        <v>7</v>
      </c>
      <c r="G2236" s="78" t="s">
        <v>465</v>
      </c>
      <c r="H2236" s="17" t="s">
        <v>3312</v>
      </c>
      <c r="I2236" s="23">
        <v>251431</v>
      </c>
      <c r="J2236" s="23">
        <v>2631389</v>
      </c>
      <c r="K2236" s="17">
        <v>121.014042</v>
      </c>
      <c r="L2236" s="27">
        <v>23.78659</v>
      </c>
      <c r="N2236" t="str">
        <f>ROUND(表格3[[#This Row],[TWD97_X
]],0)&amp;ROUND(表格3[[#This Row],[TWD97_Y
]],0)</f>
        <v>2514312631389</v>
      </c>
    </row>
    <row r="2237" spans="1:14" ht="16.2" customHeight="1">
      <c r="A2237" s="29" t="s">
        <v>2090</v>
      </c>
      <c r="B2237" s="49"/>
      <c r="C2237" s="26" t="s">
        <v>423</v>
      </c>
      <c r="D2237" s="26" t="s">
        <v>461</v>
      </c>
      <c r="E2237" s="17" t="s">
        <v>466</v>
      </c>
      <c r="F2237" s="78">
        <v>8</v>
      </c>
      <c r="G2237" s="78" t="s">
        <v>465</v>
      </c>
      <c r="H2237" s="17" t="s">
        <v>3313</v>
      </c>
      <c r="I2237" s="23">
        <v>251640</v>
      </c>
      <c r="J2237" s="23">
        <v>2631350</v>
      </c>
      <c r="K2237" s="17">
        <v>121.016093</v>
      </c>
      <c r="L2237" s="27">
        <v>23.786238000000001</v>
      </c>
      <c r="N2237" t="str">
        <f>ROUND(表格3[[#This Row],[TWD97_X
]],0)&amp;ROUND(表格3[[#This Row],[TWD97_Y
]],0)</f>
        <v>2516402631350</v>
      </c>
    </row>
    <row r="2238" spans="1:14" ht="16.2" customHeight="1">
      <c r="A2238" s="29" t="s">
        <v>2090</v>
      </c>
      <c r="B2238" s="49"/>
      <c r="C2238" s="26" t="s">
        <v>423</v>
      </c>
      <c r="D2238" s="26" t="s">
        <v>461</v>
      </c>
      <c r="E2238" s="17" t="s">
        <v>466</v>
      </c>
      <c r="F2238" s="78">
        <v>9</v>
      </c>
      <c r="G2238" s="78" t="s">
        <v>465</v>
      </c>
      <c r="H2238" s="17" t="s">
        <v>3314</v>
      </c>
      <c r="I2238" s="23">
        <v>251784</v>
      </c>
      <c r="J2238" s="23">
        <v>2631222</v>
      </c>
      <c r="K2238" s="17">
        <v>121.017506</v>
      </c>
      <c r="L2238" s="27">
        <v>23.785081999999999</v>
      </c>
      <c r="N2238" t="str">
        <f>ROUND(表格3[[#This Row],[TWD97_X
]],0)&amp;ROUND(表格3[[#This Row],[TWD97_Y
]],0)</f>
        <v>2517842631222</v>
      </c>
    </row>
    <row r="2239" spans="1:14" ht="16.2" customHeight="1">
      <c r="A2239" s="29" t="s">
        <v>2090</v>
      </c>
      <c r="B2239" s="49"/>
      <c r="C2239" s="26" t="s">
        <v>423</v>
      </c>
      <c r="D2239" s="26" t="s">
        <v>461</v>
      </c>
      <c r="E2239" s="17" t="s">
        <v>466</v>
      </c>
      <c r="F2239" s="78">
        <v>10</v>
      </c>
      <c r="G2239" s="78" t="s">
        <v>465</v>
      </c>
      <c r="H2239" s="17" t="s">
        <v>3315</v>
      </c>
      <c r="I2239" s="23">
        <v>251987</v>
      </c>
      <c r="J2239" s="23">
        <v>2631192</v>
      </c>
      <c r="K2239" s="17">
        <v>121.019498</v>
      </c>
      <c r="L2239" s="27">
        <v>23.784811000000001</v>
      </c>
      <c r="N2239" t="str">
        <f>ROUND(表格3[[#This Row],[TWD97_X
]],0)&amp;ROUND(表格3[[#This Row],[TWD97_Y
]],0)</f>
        <v>2519872631192</v>
      </c>
    </row>
    <row r="2240" spans="1:14" ht="16.2" customHeight="1">
      <c r="A2240" s="29" t="s">
        <v>2090</v>
      </c>
      <c r="B2240" s="49"/>
      <c r="C2240" s="26" t="s">
        <v>423</v>
      </c>
      <c r="D2240" s="26" t="s">
        <v>461</v>
      </c>
      <c r="E2240" s="17" t="s">
        <v>469</v>
      </c>
      <c r="F2240" s="78">
        <v>1</v>
      </c>
      <c r="G2240" s="78" t="s">
        <v>468</v>
      </c>
      <c r="H2240" s="17" t="s">
        <v>3316</v>
      </c>
      <c r="I2240" s="23">
        <v>253790</v>
      </c>
      <c r="J2240" s="23">
        <v>2630763</v>
      </c>
      <c r="K2240" s="17">
        <v>121.037189</v>
      </c>
      <c r="L2240" s="27">
        <v>23.780933999999998</v>
      </c>
      <c r="N2240" t="str">
        <f>ROUND(表格3[[#This Row],[TWD97_X
]],0)&amp;ROUND(表格3[[#This Row],[TWD97_Y
]],0)</f>
        <v>2537902630763</v>
      </c>
    </row>
    <row r="2241" spans="1:14" ht="16.2" customHeight="1">
      <c r="A2241" s="29" t="s">
        <v>2090</v>
      </c>
      <c r="B2241" s="49"/>
      <c r="C2241" s="26" t="s">
        <v>423</v>
      </c>
      <c r="D2241" s="26" t="s">
        <v>461</v>
      </c>
      <c r="E2241" s="17" t="s">
        <v>469</v>
      </c>
      <c r="F2241" s="78">
        <v>2</v>
      </c>
      <c r="G2241" s="78" t="s">
        <v>468</v>
      </c>
      <c r="H2241" s="17" t="s">
        <v>3317</v>
      </c>
      <c r="I2241" s="23">
        <v>253985</v>
      </c>
      <c r="J2241" s="23">
        <v>2630715</v>
      </c>
      <c r="K2241" s="17">
        <v>121.039102</v>
      </c>
      <c r="L2241" s="27">
        <v>23.7805</v>
      </c>
      <c r="N2241" t="str">
        <f>ROUND(表格3[[#This Row],[TWD97_X
]],0)&amp;ROUND(表格3[[#This Row],[TWD97_Y
]],0)</f>
        <v>2539852630715</v>
      </c>
    </row>
    <row r="2242" spans="1:14" ht="16.2" customHeight="1">
      <c r="A2242" s="29" t="s">
        <v>2090</v>
      </c>
      <c r="B2242" s="49"/>
      <c r="C2242" s="26" t="s">
        <v>423</v>
      </c>
      <c r="D2242" s="26" t="s">
        <v>461</v>
      </c>
      <c r="E2242" s="17" t="s">
        <v>469</v>
      </c>
      <c r="F2242" s="78">
        <v>3</v>
      </c>
      <c r="G2242" s="78" t="s">
        <v>468</v>
      </c>
      <c r="H2242" s="17" t="s">
        <v>3318</v>
      </c>
      <c r="I2242" s="23">
        <v>254112</v>
      </c>
      <c r="J2242" s="23">
        <v>2630870</v>
      </c>
      <c r="K2242" s="17">
        <v>121.04034799999999</v>
      </c>
      <c r="L2242" s="27">
        <v>23.781898999999999</v>
      </c>
      <c r="N2242" t="str">
        <f>ROUND(表格3[[#This Row],[TWD97_X
]],0)&amp;ROUND(表格3[[#This Row],[TWD97_Y
]],0)</f>
        <v>2541122630870</v>
      </c>
    </row>
    <row r="2243" spans="1:14" ht="16.2" customHeight="1">
      <c r="A2243" s="29" t="s">
        <v>2090</v>
      </c>
      <c r="B2243" s="49"/>
      <c r="C2243" s="26" t="s">
        <v>423</v>
      </c>
      <c r="D2243" s="26" t="s">
        <v>461</v>
      </c>
      <c r="E2243" s="17" t="s">
        <v>469</v>
      </c>
      <c r="F2243" s="78">
        <v>4</v>
      </c>
      <c r="G2243" s="78" t="s">
        <v>468</v>
      </c>
      <c r="H2243" s="17" t="s">
        <v>3319</v>
      </c>
      <c r="I2243" s="23">
        <v>254282</v>
      </c>
      <c r="J2243" s="23">
        <v>2630762</v>
      </c>
      <c r="K2243" s="17">
        <v>121.042016</v>
      </c>
      <c r="L2243" s="27">
        <v>23.780923000000001</v>
      </c>
      <c r="N2243" t="str">
        <f>ROUND(表格3[[#This Row],[TWD97_X
]],0)&amp;ROUND(表格3[[#This Row],[TWD97_Y
]],0)</f>
        <v>2542822630762</v>
      </c>
    </row>
    <row r="2244" spans="1:14" ht="16.2" customHeight="1">
      <c r="A2244" s="29" t="s">
        <v>2090</v>
      </c>
      <c r="B2244" s="49"/>
      <c r="C2244" s="26" t="s">
        <v>423</v>
      </c>
      <c r="D2244" s="26" t="s">
        <v>461</v>
      </c>
      <c r="E2244" s="17" t="s">
        <v>469</v>
      </c>
      <c r="F2244" s="78">
        <v>5</v>
      </c>
      <c r="G2244" s="78" t="s">
        <v>468</v>
      </c>
      <c r="H2244" s="17" t="s">
        <v>3320</v>
      </c>
      <c r="I2244" s="23">
        <v>254450</v>
      </c>
      <c r="J2244" s="23">
        <v>2630655</v>
      </c>
      <c r="K2244" s="17">
        <v>121.04366400000001</v>
      </c>
      <c r="L2244" s="27">
        <v>23.779957</v>
      </c>
      <c r="N2244" t="str">
        <f>ROUND(表格3[[#This Row],[TWD97_X
]],0)&amp;ROUND(表格3[[#This Row],[TWD97_Y
]],0)</f>
        <v>2544502630655</v>
      </c>
    </row>
    <row r="2245" spans="1:14" ht="16.2" customHeight="1">
      <c r="A2245" s="29" t="s">
        <v>2090</v>
      </c>
      <c r="B2245" s="49"/>
      <c r="C2245" s="26" t="s">
        <v>423</v>
      </c>
      <c r="D2245" s="26" t="s">
        <v>461</v>
      </c>
      <c r="E2245" s="17" t="s">
        <v>469</v>
      </c>
      <c r="F2245" s="78">
        <v>6</v>
      </c>
      <c r="G2245" s="78" t="s">
        <v>468</v>
      </c>
      <c r="H2245" s="17" t="s">
        <v>3321</v>
      </c>
      <c r="I2245" s="23">
        <v>254588</v>
      </c>
      <c r="J2245" s="23">
        <v>2630508</v>
      </c>
      <c r="K2245" s="17">
        <v>121.045018</v>
      </c>
      <c r="L2245" s="27">
        <v>23.778628999999999</v>
      </c>
      <c r="N2245" t="str">
        <f>ROUND(表格3[[#This Row],[TWD97_X
]],0)&amp;ROUND(表格3[[#This Row],[TWD97_Y
]],0)</f>
        <v>2545882630508</v>
      </c>
    </row>
    <row r="2246" spans="1:14" ht="16.2" customHeight="1">
      <c r="A2246" s="29" t="s">
        <v>2090</v>
      </c>
      <c r="B2246" s="49"/>
      <c r="C2246" s="26" t="s">
        <v>423</v>
      </c>
      <c r="D2246" s="26" t="s">
        <v>461</v>
      </c>
      <c r="E2246" s="17" t="s">
        <v>469</v>
      </c>
      <c r="F2246" s="78">
        <v>7</v>
      </c>
      <c r="G2246" s="78" t="s">
        <v>468</v>
      </c>
      <c r="H2246" s="17" t="s">
        <v>3322</v>
      </c>
      <c r="I2246" s="23">
        <v>254786</v>
      </c>
      <c r="J2246" s="23">
        <v>2630471</v>
      </c>
      <c r="K2246" s="17">
        <v>121.046961</v>
      </c>
      <c r="L2246" s="27">
        <v>23.778293999999999</v>
      </c>
      <c r="N2246" t="str">
        <f>ROUND(表格3[[#This Row],[TWD97_X
]],0)&amp;ROUND(表格3[[#This Row],[TWD97_Y
]],0)</f>
        <v>2547862630471</v>
      </c>
    </row>
    <row r="2247" spans="1:14" ht="16.2" customHeight="1">
      <c r="A2247" s="29" t="s">
        <v>2090</v>
      </c>
      <c r="B2247" s="49"/>
      <c r="C2247" s="26" t="s">
        <v>423</v>
      </c>
      <c r="D2247" s="26" t="s">
        <v>461</v>
      </c>
      <c r="E2247" s="17" t="s">
        <v>469</v>
      </c>
      <c r="F2247" s="78">
        <v>8</v>
      </c>
      <c r="G2247" s="78" t="s">
        <v>468</v>
      </c>
      <c r="H2247" s="17" t="s">
        <v>3323</v>
      </c>
      <c r="I2247" s="23">
        <v>254937</v>
      </c>
      <c r="J2247" s="23">
        <v>2630340</v>
      </c>
      <c r="K2247" s="17">
        <v>121.04844199999999</v>
      </c>
      <c r="L2247" s="27">
        <v>23.777111000000001</v>
      </c>
      <c r="N2247" t="str">
        <f>ROUND(表格3[[#This Row],[TWD97_X
]],0)&amp;ROUND(表格3[[#This Row],[TWD97_Y
]],0)</f>
        <v>2549372630340</v>
      </c>
    </row>
    <row r="2248" spans="1:14" ht="16.2" customHeight="1">
      <c r="A2248" s="29" t="s">
        <v>2090</v>
      </c>
      <c r="B2248" s="49"/>
      <c r="C2248" s="26" t="s">
        <v>423</v>
      </c>
      <c r="D2248" s="26" t="s">
        <v>461</v>
      </c>
      <c r="E2248" s="17" t="s">
        <v>469</v>
      </c>
      <c r="F2248" s="78">
        <v>9</v>
      </c>
      <c r="G2248" s="78" t="s">
        <v>468</v>
      </c>
      <c r="H2248" s="17" t="s">
        <v>3324</v>
      </c>
      <c r="I2248" s="23">
        <v>255043</v>
      </c>
      <c r="J2248" s="23">
        <v>2630171</v>
      </c>
      <c r="K2248" s="17">
        <v>121.049481</v>
      </c>
      <c r="L2248" s="27">
        <v>23.775585</v>
      </c>
      <c r="N2248" t="str">
        <f>ROUND(表格3[[#This Row],[TWD97_X
]],0)&amp;ROUND(表格3[[#This Row],[TWD97_Y
]],0)</f>
        <v>2550432630171</v>
      </c>
    </row>
    <row r="2249" spans="1:14" ht="16.2" customHeight="1">
      <c r="A2249" s="29" t="s">
        <v>2090</v>
      </c>
      <c r="B2249" s="49"/>
      <c r="C2249" s="26" t="s">
        <v>423</v>
      </c>
      <c r="D2249" s="26" t="s">
        <v>461</v>
      </c>
      <c r="E2249" s="17" t="s">
        <v>469</v>
      </c>
      <c r="F2249" s="78">
        <v>10</v>
      </c>
      <c r="G2249" s="78" t="s">
        <v>468</v>
      </c>
      <c r="H2249" s="17" t="s">
        <v>3325</v>
      </c>
      <c r="I2249" s="23">
        <v>255008</v>
      </c>
      <c r="J2249" s="23">
        <v>2629974</v>
      </c>
      <c r="K2249" s="17">
        <v>121.049137</v>
      </c>
      <c r="L2249" s="27">
        <v>23.773806</v>
      </c>
      <c r="N2249" t="str">
        <f>ROUND(表格3[[#This Row],[TWD97_X
]],0)&amp;ROUND(表格3[[#This Row],[TWD97_Y
]],0)</f>
        <v>2550082629974</v>
      </c>
    </row>
    <row r="2250" spans="1:14" ht="16.2" customHeight="1">
      <c r="A2250" s="29" t="s">
        <v>2090</v>
      </c>
      <c r="B2250" s="49"/>
      <c r="C2250" s="26" t="s">
        <v>423</v>
      </c>
      <c r="D2250" s="26" t="s">
        <v>461</v>
      </c>
      <c r="E2250" s="17" t="s">
        <v>474</v>
      </c>
      <c r="F2250" s="78">
        <v>1</v>
      </c>
      <c r="G2250" s="78" t="s">
        <v>473</v>
      </c>
      <c r="H2250" s="17" t="s">
        <v>3326</v>
      </c>
      <c r="I2250" s="23">
        <v>256959</v>
      </c>
      <c r="J2250" s="23">
        <v>2628459</v>
      </c>
      <c r="K2250" s="17">
        <v>121.068273</v>
      </c>
      <c r="L2250" s="27">
        <v>23.760117999999999</v>
      </c>
      <c r="N2250" t="str">
        <f>ROUND(表格3[[#This Row],[TWD97_X
]],0)&amp;ROUND(表格3[[#This Row],[TWD97_Y
]],0)</f>
        <v>2569592628459</v>
      </c>
    </row>
    <row r="2251" spans="1:14" ht="16.2" customHeight="1">
      <c r="A2251" s="29" t="s">
        <v>2090</v>
      </c>
      <c r="B2251" s="49"/>
      <c r="C2251" s="26" t="s">
        <v>423</v>
      </c>
      <c r="D2251" s="26" t="s">
        <v>461</v>
      </c>
      <c r="E2251" s="17" t="s">
        <v>474</v>
      </c>
      <c r="F2251" s="78">
        <v>2</v>
      </c>
      <c r="G2251" s="78" t="s">
        <v>473</v>
      </c>
      <c r="H2251" s="17" t="s">
        <v>3327</v>
      </c>
      <c r="I2251" s="23">
        <v>256760</v>
      </c>
      <c r="J2251" s="23">
        <v>2628431</v>
      </c>
      <c r="K2251" s="17">
        <v>121.06632</v>
      </c>
      <c r="L2251" s="27">
        <v>23.759865999999999</v>
      </c>
      <c r="N2251" t="str">
        <f>ROUND(表格3[[#This Row],[TWD97_X
]],0)&amp;ROUND(表格3[[#This Row],[TWD97_Y
]],0)</f>
        <v>2567602628431</v>
      </c>
    </row>
    <row r="2252" spans="1:14" ht="16.2" customHeight="1">
      <c r="A2252" s="29" t="s">
        <v>2090</v>
      </c>
      <c r="B2252" s="49"/>
      <c r="C2252" s="26" t="s">
        <v>423</v>
      </c>
      <c r="D2252" s="26" t="s">
        <v>461</v>
      </c>
      <c r="E2252" s="17" t="s">
        <v>474</v>
      </c>
      <c r="F2252" s="78">
        <v>3</v>
      </c>
      <c r="G2252" s="78" t="s">
        <v>473</v>
      </c>
      <c r="H2252" s="17" t="s">
        <v>3328</v>
      </c>
      <c r="I2252" s="23">
        <v>256564</v>
      </c>
      <c r="J2252" s="23">
        <v>2628386</v>
      </c>
      <c r="K2252" s="17">
        <v>121.064397</v>
      </c>
      <c r="L2252" s="27">
        <v>23.759461000000002</v>
      </c>
      <c r="N2252" t="str">
        <f>ROUND(表格3[[#This Row],[TWD97_X
]],0)&amp;ROUND(表格3[[#This Row],[TWD97_Y
]],0)</f>
        <v>2565642628386</v>
      </c>
    </row>
    <row r="2253" spans="1:14" ht="16.2" customHeight="1">
      <c r="A2253" s="29" t="s">
        <v>2090</v>
      </c>
      <c r="B2253" s="49"/>
      <c r="C2253" s="26" t="s">
        <v>423</v>
      </c>
      <c r="D2253" s="26" t="s">
        <v>461</v>
      </c>
      <c r="E2253" s="17" t="s">
        <v>474</v>
      </c>
      <c r="F2253" s="78">
        <v>4</v>
      </c>
      <c r="G2253" s="78" t="s">
        <v>473</v>
      </c>
      <c r="H2253" s="17" t="s">
        <v>3329</v>
      </c>
      <c r="I2253" s="23">
        <v>256516</v>
      </c>
      <c r="J2253" s="23">
        <v>2628198</v>
      </c>
      <c r="K2253" s="17">
        <v>121.063926</v>
      </c>
      <c r="L2253" s="27">
        <v>23.757763000000001</v>
      </c>
      <c r="N2253" t="str">
        <f>ROUND(表格3[[#This Row],[TWD97_X
]],0)&amp;ROUND(表格3[[#This Row],[TWD97_Y
]],0)</f>
        <v>2565162628198</v>
      </c>
    </row>
    <row r="2254" spans="1:14" ht="16.2" customHeight="1">
      <c r="A2254" s="29" t="s">
        <v>2090</v>
      </c>
      <c r="B2254" s="49"/>
      <c r="C2254" s="26" t="s">
        <v>423</v>
      </c>
      <c r="D2254" s="26" t="s">
        <v>461</v>
      </c>
      <c r="E2254" s="17" t="s">
        <v>474</v>
      </c>
      <c r="F2254" s="78">
        <v>5</v>
      </c>
      <c r="G2254" s="78" t="s">
        <v>473</v>
      </c>
      <c r="H2254" s="17" t="s">
        <v>3330</v>
      </c>
      <c r="I2254" s="23">
        <v>256515</v>
      </c>
      <c r="J2254" s="23">
        <v>2627982</v>
      </c>
      <c r="K2254" s="17">
        <v>121.06391499999999</v>
      </c>
      <c r="L2254" s="27">
        <v>23.755813</v>
      </c>
      <c r="N2254" t="str">
        <f>ROUND(表格3[[#This Row],[TWD97_X
]],0)&amp;ROUND(表格3[[#This Row],[TWD97_Y
]],0)</f>
        <v>2565152627982</v>
      </c>
    </row>
    <row r="2255" spans="1:14" ht="16.2" customHeight="1">
      <c r="A2255" s="29" t="s">
        <v>2090</v>
      </c>
      <c r="B2255" s="49"/>
      <c r="C2255" s="26" t="s">
        <v>423</v>
      </c>
      <c r="D2255" s="26" t="s">
        <v>461</v>
      </c>
      <c r="E2255" s="17" t="s">
        <v>474</v>
      </c>
      <c r="F2255" s="78">
        <v>6</v>
      </c>
      <c r="G2255" s="78" t="s">
        <v>473</v>
      </c>
      <c r="H2255" s="17" t="s">
        <v>3331</v>
      </c>
      <c r="I2255" s="23">
        <v>256337</v>
      </c>
      <c r="J2255" s="23">
        <v>2628040</v>
      </c>
      <c r="K2255" s="17">
        <v>121.062169</v>
      </c>
      <c r="L2255" s="27">
        <v>23.756336999999998</v>
      </c>
      <c r="N2255" t="str">
        <f>ROUND(表格3[[#This Row],[TWD97_X
]],0)&amp;ROUND(表格3[[#This Row],[TWD97_Y
]],0)</f>
        <v>2563372628040</v>
      </c>
    </row>
    <row r="2256" spans="1:14" ht="16.2" customHeight="1">
      <c r="A2256" s="29" t="s">
        <v>2090</v>
      </c>
      <c r="B2256" s="49"/>
      <c r="C2256" s="26" t="s">
        <v>423</v>
      </c>
      <c r="D2256" s="26" t="s">
        <v>461</v>
      </c>
      <c r="E2256" s="17" t="s">
        <v>474</v>
      </c>
      <c r="F2256" s="78">
        <v>7</v>
      </c>
      <c r="G2256" s="78" t="s">
        <v>473</v>
      </c>
      <c r="H2256" s="17" t="s">
        <v>3332</v>
      </c>
      <c r="I2256" s="23">
        <v>256274</v>
      </c>
      <c r="J2256" s="23">
        <v>2628236</v>
      </c>
      <c r="K2256" s="17">
        <v>121.06155200000001</v>
      </c>
      <c r="L2256" s="27">
        <v>23.758106999999999</v>
      </c>
      <c r="N2256" t="str">
        <f>ROUND(表格3[[#This Row],[TWD97_X
]],0)&amp;ROUND(表格3[[#This Row],[TWD97_Y
]],0)</f>
        <v>2562742628236</v>
      </c>
    </row>
    <row r="2257" spans="1:14" ht="16.2" customHeight="1">
      <c r="A2257" s="29" t="s">
        <v>2090</v>
      </c>
      <c r="B2257" s="49"/>
      <c r="C2257" s="26" t="s">
        <v>423</v>
      </c>
      <c r="D2257" s="26" t="s">
        <v>461</v>
      </c>
      <c r="E2257" s="17" t="s">
        <v>474</v>
      </c>
      <c r="F2257" s="78">
        <v>8</v>
      </c>
      <c r="G2257" s="78" t="s">
        <v>473</v>
      </c>
      <c r="H2257" s="17" t="s">
        <v>3333</v>
      </c>
      <c r="I2257" s="23">
        <v>256236</v>
      </c>
      <c r="J2257" s="23">
        <v>2628415</v>
      </c>
      <c r="K2257" s="17">
        <v>121.061179</v>
      </c>
      <c r="L2257" s="27">
        <v>23.759723999999999</v>
      </c>
      <c r="N2257" t="str">
        <f>ROUND(表格3[[#This Row],[TWD97_X
]],0)&amp;ROUND(表格3[[#This Row],[TWD97_Y
]],0)</f>
        <v>2562362628415</v>
      </c>
    </row>
    <row r="2258" spans="1:14" ht="16.2" customHeight="1">
      <c r="A2258" s="29" t="s">
        <v>2090</v>
      </c>
      <c r="B2258" s="49"/>
      <c r="C2258" s="26" t="s">
        <v>423</v>
      </c>
      <c r="D2258" s="26" t="s">
        <v>461</v>
      </c>
      <c r="E2258" s="17" t="s">
        <v>474</v>
      </c>
      <c r="F2258" s="78">
        <v>9</v>
      </c>
      <c r="G2258" s="78" t="s">
        <v>473</v>
      </c>
      <c r="H2258" s="17" t="s">
        <v>3334</v>
      </c>
      <c r="I2258" s="23">
        <v>256119</v>
      </c>
      <c r="J2258" s="23">
        <v>2628582</v>
      </c>
      <c r="K2258" s="17">
        <v>121.06003200000001</v>
      </c>
      <c r="L2258" s="27">
        <v>23.761232</v>
      </c>
      <c r="N2258" t="str">
        <f>ROUND(表格3[[#This Row],[TWD97_X
]],0)&amp;ROUND(表格3[[#This Row],[TWD97_Y
]],0)</f>
        <v>2561192628582</v>
      </c>
    </row>
    <row r="2259" spans="1:14" ht="16.2" customHeight="1">
      <c r="A2259" s="29" t="s">
        <v>2090</v>
      </c>
      <c r="B2259" s="49"/>
      <c r="C2259" s="26" t="s">
        <v>423</v>
      </c>
      <c r="D2259" s="26" t="s">
        <v>461</v>
      </c>
      <c r="E2259" s="17" t="s">
        <v>474</v>
      </c>
      <c r="F2259" s="78">
        <v>10</v>
      </c>
      <c r="G2259" s="78" t="s">
        <v>473</v>
      </c>
      <c r="H2259" s="17" t="s">
        <v>3335</v>
      </c>
      <c r="I2259" s="23">
        <v>255968</v>
      </c>
      <c r="J2259" s="23">
        <v>2628707</v>
      </c>
      <c r="K2259" s="17">
        <v>121.05855099999999</v>
      </c>
      <c r="L2259" s="27">
        <v>23.762362</v>
      </c>
      <c r="N2259" t="str">
        <f>ROUND(表格3[[#This Row],[TWD97_X
]],0)&amp;ROUND(表格3[[#This Row],[TWD97_Y
]],0)</f>
        <v>2559682628707</v>
      </c>
    </row>
    <row r="2260" spans="1:14" ht="16.2" customHeight="1">
      <c r="A2260" s="29" t="s">
        <v>2090</v>
      </c>
      <c r="B2260" s="49"/>
      <c r="C2260" s="26" t="s">
        <v>423</v>
      </c>
      <c r="D2260" s="26" t="s">
        <v>461</v>
      </c>
      <c r="E2260" s="17" t="s">
        <v>477</v>
      </c>
      <c r="F2260" s="78">
        <v>1</v>
      </c>
      <c r="G2260" s="78" t="s">
        <v>476</v>
      </c>
      <c r="H2260" s="17" t="s">
        <v>3336</v>
      </c>
      <c r="I2260" s="23">
        <v>262621</v>
      </c>
      <c r="J2260" s="23">
        <v>2628104</v>
      </c>
      <c r="K2260" s="17">
        <v>121.123818</v>
      </c>
      <c r="L2260" s="27">
        <v>23.756878</v>
      </c>
      <c r="N2260" t="str">
        <f>ROUND(表格3[[#This Row],[TWD97_X
]],0)&amp;ROUND(表格3[[#This Row],[TWD97_Y
]],0)</f>
        <v>2626212628104</v>
      </c>
    </row>
    <row r="2261" spans="1:14" ht="16.2" customHeight="1">
      <c r="A2261" s="29" t="s">
        <v>2090</v>
      </c>
      <c r="B2261" s="49"/>
      <c r="C2261" s="26" t="s">
        <v>423</v>
      </c>
      <c r="D2261" s="26" t="s">
        <v>461</v>
      </c>
      <c r="E2261" s="17" t="s">
        <v>477</v>
      </c>
      <c r="F2261" s="78">
        <v>2</v>
      </c>
      <c r="G2261" s="78" t="s">
        <v>476</v>
      </c>
      <c r="H2261" s="17" t="s">
        <v>3337</v>
      </c>
      <c r="I2261" s="23">
        <v>262791</v>
      </c>
      <c r="J2261" s="23">
        <v>2627973</v>
      </c>
      <c r="K2261" s="17">
        <v>121.125485</v>
      </c>
      <c r="L2261" s="27">
        <v>23.755693999999998</v>
      </c>
      <c r="N2261" t="str">
        <f>ROUND(表格3[[#This Row],[TWD97_X
]],0)&amp;ROUND(表格3[[#This Row],[TWD97_Y
]],0)</f>
        <v>2627912627973</v>
      </c>
    </row>
    <row r="2262" spans="1:14" ht="16.2" customHeight="1">
      <c r="A2262" s="29" t="s">
        <v>2090</v>
      </c>
      <c r="B2262" s="49"/>
      <c r="C2262" s="26" t="s">
        <v>423</v>
      </c>
      <c r="D2262" s="26" t="s">
        <v>461</v>
      </c>
      <c r="E2262" s="17" t="s">
        <v>477</v>
      </c>
      <c r="F2262" s="78">
        <v>3</v>
      </c>
      <c r="G2262" s="78" t="s">
        <v>476</v>
      </c>
      <c r="H2262" s="17" t="s">
        <v>3338</v>
      </c>
      <c r="I2262" s="23">
        <v>263016</v>
      </c>
      <c r="J2262" s="23">
        <v>2628002</v>
      </c>
      <c r="K2262" s="17">
        <v>121.127692</v>
      </c>
      <c r="L2262" s="27">
        <v>23.755953999999999</v>
      </c>
      <c r="N2262" t="str">
        <f>ROUND(表格3[[#This Row],[TWD97_X
]],0)&amp;ROUND(表格3[[#This Row],[TWD97_Y
]],0)</f>
        <v>2630162628002</v>
      </c>
    </row>
    <row r="2263" spans="1:14" ht="16.2" customHeight="1">
      <c r="A2263" s="29" t="s">
        <v>2090</v>
      </c>
      <c r="B2263" s="49"/>
      <c r="C2263" s="26" t="s">
        <v>423</v>
      </c>
      <c r="D2263" s="26" t="s">
        <v>461</v>
      </c>
      <c r="E2263" s="17" t="s">
        <v>477</v>
      </c>
      <c r="F2263" s="78">
        <v>4</v>
      </c>
      <c r="G2263" s="78" t="s">
        <v>476</v>
      </c>
      <c r="H2263" s="17" t="s">
        <v>3339</v>
      </c>
      <c r="I2263" s="23">
        <v>263141</v>
      </c>
      <c r="J2263" s="23">
        <v>2627830</v>
      </c>
      <c r="K2263" s="17">
        <v>121.128917</v>
      </c>
      <c r="L2263" s="27">
        <v>23.7544</v>
      </c>
      <c r="N2263" t="str">
        <f>ROUND(表格3[[#This Row],[TWD97_X
]],0)&amp;ROUND(表格3[[#This Row],[TWD97_Y
]],0)</f>
        <v>2631412627830</v>
      </c>
    </row>
    <row r="2264" spans="1:14" ht="16.2" customHeight="1">
      <c r="A2264" s="29" t="s">
        <v>2090</v>
      </c>
      <c r="B2264" s="49"/>
      <c r="C2264" s="26" t="s">
        <v>423</v>
      </c>
      <c r="D2264" s="26" t="s">
        <v>461</v>
      </c>
      <c r="E2264" s="17" t="s">
        <v>477</v>
      </c>
      <c r="F2264" s="78">
        <v>5</v>
      </c>
      <c r="G2264" s="78" t="s">
        <v>476</v>
      </c>
      <c r="H2264" s="17" t="s">
        <v>3340</v>
      </c>
      <c r="I2264" s="23">
        <v>263296</v>
      </c>
      <c r="J2264" s="23">
        <v>2627690</v>
      </c>
      <c r="K2264" s="17">
        <v>121.130436</v>
      </c>
      <c r="L2264" s="27">
        <v>23.753133999999999</v>
      </c>
      <c r="N2264" t="str">
        <f>ROUND(表格3[[#This Row],[TWD97_X
]],0)&amp;ROUND(表格3[[#This Row],[TWD97_Y
]],0)</f>
        <v>2632962627690</v>
      </c>
    </row>
    <row r="2265" spans="1:14" ht="16.2" customHeight="1">
      <c r="A2265" s="29" t="s">
        <v>2090</v>
      </c>
      <c r="B2265" s="49"/>
      <c r="C2265" s="26" t="s">
        <v>423</v>
      </c>
      <c r="D2265" s="26" t="s">
        <v>461</v>
      </c>
      <c r="E2265" s="17" t="s">
        <v>477</v>
      </c>
      <c r="F2265" s="78">
        <v>6</v>
      </c>
      <c r="G2265" s="78" t="s">
        <v>476</v>
      </c>
      <c r="H2265" s="17" t="s">
        <v>3341</v>
      </c>
      <c r="I2265" s="23">
        <v>263486</v>
      </c>
      <c r="J2265" s="23">
        <v>2627586</v>
      </c>
      <c r="K2265" s="17">
        <v>121.132299</v>
      </c>
      <c r="L2265" s="27">
        <v>23.752193999999999</v>
      </c>
      <c r="N2265" t="str">
        <f>ROUND(表格3[[#This Row],[TWD97_X
]],0)&amp;ROUND(表格3[[#This Row],[TWD97_Y
]],0)</f>
        <v>2634862627586</v>
      </c>
    </row>
    <row r="2266" spans="1:14" ht="16.2" customHeight="1">
      <c r="A2266" s="29" t="s">
        <v>2090</v>
      </c>
      <c r="B2266" s="49"/>
      <c r="C2266" s="26" t="s">
        <v>423</v>
      </c>
      <c r="D2266" s="26" t="s">
        <v>461</v>
      </c>
      <c r="E2266" s="17" t="s">
        <v>477</v>
      </c>
      <c r="F2266" s="78">
        <v>7</v>
      </c>
      <c r="G2266" s="78" t="s">
        <v>476</v>
      </c>
      <c r="H2266" s="17" t="s">
        <v>3342</v>
      </c>
      <c r="I2266" s="23">
        <v>263683</v>
      </c>
      <c r="J2266" s="23">
        <v>2627515</v>
      </c>
      <c r="K2266" s="17">
        <v>121.134231</v>
      </c>
      <c r="L2266" s="27">
        <v>23.751550999999999</v>
      </c>
      <c r="N2266" t="str">
        <f>ROUND(表格3[[#This Row],[TWD97_X
]],0)&amp;ROUND(表格3[[#This Row],[TWD97_Y
]],0)</f>
        <v>2636832627515</v>
      </c>
    </row>
    <row r="2267" spans="1:14" ht="16.2" customHeight="1">
      <c r="A2267" s="29" t="s">
        <v>2090</v>
      </c>
      <c r="B2267" s="49"/>
      <c r="C2267" s="26" t="s">
        <v>423</v>
      </c>
      <c r="D2267" s="26" t="s">
        <v>461</v>
      </c>
      <c r="E2267" s="17" t="s">
        <v>477</v>
      </c>
      <c r="F2267" s="78">
        <v>8</v>
      </c>
      <c r="G2267" s="78" t="s">
        <v>476</v>
      </c>
      <c r="H2267" s="17" t="s">
        <v>3343</v>
      </c>
      <c r="I2267" s="23">
        <v>263880</v>
      </c>
      <c r="J2267" s="23">
        <v>2627507</v>
      </c>
      <c r="K2267" s="17">
        <v>121.13616399999999</v>
      </c>
      <c r="L2267" s="27">
        <v>23.751477000000001</v>
      </c>
      <c r="N2267" t="str">
        <f>ROUND(表格3[[#This Row],[TWD97_X
]],0)&amp;ROUND(表格3[[#This Row],[TWD97_Y
]],0)</f>
        <v>2638802627507</v>
      </c>
    </row>
    <row r="2268" spans="1:14" ht="16.2" customHeight="1">
      <c r="A2268" s="29" t="s">
        <v>2090</v>
      </c>
      <c r="B2268" s="49"/>
      <c r="C2268" s="26" t="s">
        <v>423</v>
      </c>
      <c r="D2268" s="26" t="s">
        <v>461</v>
      </c>
      <c r="E2268" s="17" t="s">
        <v>477</v>
      </c>
      <c r="F2268" s="78">
        <v>9</v>
      </c>
      <c r="G2268" s="78" t="s">
        <v>476</v>
      </c>
      <c r="H2268" s="17" t="s">
        <v>3344</v>
      </c>
      <c r="I2268" s="23">
        <v>264040</v>
      </c>
      <c r="J2268" s="23">
        <v>2627633</v>
      </c>
      <c r="K2268" s="17">
        <v>121.13773500000001</v>
      </c>
      <c r="L2268" s="27">
        <v>23.752613</v>
      </c>
      <c r="N2268" t="str">
        <f>ROUND(表格3[[#This Row],[TWD97_X
]],0)&amp;ROUND(表格3[[#This Row],[TWD97_Y
]],0)</f>
        <v>2640402627633</v>
      </c>
    </row>
    <row r="2269" spans="1:14" ht="16.2" customHeight="1">
      <c r="A2269" s="29" t="s">
        <v>2090</v>
      </c>
      <c r="B2269" s="49"/>
      <c r="C2269" s="26" t="s">
        <v>423</v>
      </c>
      <c r="D2269" s="26" t="s">
        <v>461</v>
      </c>
      <c r="E2269" s="17" t="s">
        <v>477</v>
      </c>
      <c r="F2269" s="78">
        <v>10</v>
      </c>
      <c r="G2269" s="78" t="s">
        <v>476</v>
      </c>
      <c r="H2269" s="17" t="s">
        <v>3345</v>
      </c>
      <c r="I2269" s="23">
        <v>264222</v>
      </c>
      <c r="J2269" s="23">
        <v>2627537</v>
      </c>
      <c r="K2269" s="17">
        <v>121.13951900000001</v>
      </c>
      <c r="L2269" s="27">
        <v>23.751745</v>
      </c>
      <c r="N2269" t="str">
        <f>ROUND(表格3[[#This Row],[TWD97_X
]],0)&amp;ROUND(表格3[[#This Row],[TWD97_Y
]],0)</f>
        <v>2642222627537</v>
      </c>
    </row>
    <row r="2270" spans="1:14" ht="16.2" customHeight="1">
      <c r="A2270" s="29" t="s">
        <v>2090</v>
      </c>
      <c r="B2270" s="49"/>
      <c r="C2270" s="26" t="s">
        <v>423</v>
      </c>
      <c r="D2270" s="26" t="s">
        <v>461</v>
      </c>
      <c r="E2270" s="17" t="s">
        <v>481</v>
      </c>
      <c r="F2270" s="78">
        <v>1</v>
      </c>
      <c r="G2270" s="78" t="s">
        <v>480</v>
      </c>
      <c r="H2270" s="17" t="s">
        <v>3346</v>
      </c>
      <c r="I2270" s="23">
        <v>244221</v>
      </c>
      <c r="J2270" s="23">
        <v>2628743</v>
      </c>
      <c r="K2270" s="17">
        <v>120.943303</v>
      </c>
      <c r="L2270" s="27">
        <v>23.762687</v>
      </c>
      <c r="N2270" t="str">
        <f>ROUND(表格3[[#This Row],[TWD97_X
]],0)&amp;ROUND(表格3[[#This Row],[TWD97_Y
]],0)</f>
        <v>2442212628743</v>
      </c>
    </row>
    <row r="2271" spans="1:14" ht="16.2" customHeight="1">
      <c r="A2271" s="29" t="s">
        <v>2090</v>
      </c>
      <c r="B2271" s="49"/>
      <c r="C2271" s="26" t="s">
        <v>423</v>
      </c>
      <c r="D2271" s="26" t="s">
        <v>461</v>
      </c>
      <c r="E2271" s="17" t="s">
        <v>481</v>
      </c>
      <c r="F2271" s="78">
        <v>2</v>
      </c>
      <c r="G2271" s="78" t="s">
        <v>480</v>
      </c>
      <c r="H2271" s="17" t="s">
        <v>3347</v>
      </c>
      <c r="I2271" s="23">
        <v>244273</v>
      </c>
      <c r="J2271" s="23">
        <v>2628548</v>
      </c>
      <c r="K2271" s="17">
        <v>120.943814</v>
      </c>
      <c r="L2271" s="27">
        <v>23.760926999999999</v>
      </c>
      <c r="N2271" t="str">
        <f>ROUND(表格3[[#This Row],[TWD97_X
]],0)&amp;ROUND(表格3[[#This Row],[TWD97_Y
]],0)</f>
        <v>2442732628548</v>
      </c>
    </row>
    <row r="2272" spans="1:14" ht="16.2" customHeight="1">
      <c r="A2272" s="29" t="s">
        <v>2090</v>
      </c>
      <c r="B2272" s="49"/>
      <c r="C2272" s="26" t="s">
        <v>423</v>
      </c>
      <c r="D2272" s="26" t="s">
        <v>461</v>
      </c>
      <c r="E2272" s="17" t="s">
        <v>481</v>
      </c>
      <c r="F2272" s="78">
        <v>3</v>
      </c>
      <c r="G2272" s="78" t="s">
        <v>480</v>
      </c>
      <c r="H2272" s="17" t="s">
        <v>3348</v>
      </c>
      <c r="I2272" s="23">
        <v>244116</v>
      </c>
      <c r="J2272" s="23">
        <v>2628426</v>
      </c>
      <c r="K2272" s="17">
        <v>120.942274</v>
      </c>
      <c r="L2272" s="27">
        <v>23.759824999999999</v>
      </c>
      <c r="N2272" t="str">
        <f>ROUND(表格3[[#This Row],[TWD97_X
]],0)&amp;ROUND(表格3[[#This Row],[TWD97_Y
]],0)</f>
        <v>2441162628426</v>
      </c>
    </row>
    <row r="2273" spans="1:14" ht="16.2" customHeight="1">
      <c r="A2273" s="29" t="s">
        <v>2090</v>
      </c>
      <c r="B2273" s="49"/>
      <c r="C2273" s="26" t="s">
        <v>423</v>
      </c>
      <c r="D2273" s="26" t="s">
        <v>461</v>
      </c>
      <c r="E2273" s="17" t="s">
        <v>481</v>
      </c>
      <c r="F2273" s="78">
        <v>4</v>
      </c>
      <c r="G2273" s="78" t="s">
        <v>480</v>
      </c>
      <c r="H2273" s="17" t="s">
        <v>3349</v>
      </c>
      <c r="I2273" s="23">
        <v>243916</v>
      </c>
      <c r="J2273" s="23">
        <v>2628420</v>
      </c>
      <c r="K2273" s="17">
        <v>120.94031200000001</v>
      </c>
      <c r="L2273" s="27">
        <v>23.75977</v>
      </c>
      <c r="N2273" t="str">
        <f>ROUND(表格3[[#This Row],[TWD97_X
]],0)&amp;ROUND(表格3[[#This Row],[TWD97_Y
]],0)</f>
        <v>2439162628420</v>
      </c>
    </row>
    <row r="2274" spans="1:14" ht="16.2" customHeight="1">
      <c r="A2274" s="29" t="s">
        <v>2090</v>
      </c>
      <c r="B2274" s="49"/>
      <c r="C2274" s="26" t="s">
        <v>423</v>
      </c>
      <c r="D2274" s="26" t="s">
        <v>461</v>
      </c>
      <c r="E2274" s="17" t="s">
        <v>481</v>
      </c>
      <c r="F2274" s="78">
        <v>5</v>
      </c>
      <c r="G2274" s="78" t="s">
        <v>480</v>
      </c>
      <c r="H2274" s="17" t="s">
        <v>3350</v>
      </c>
      <c r="I2274" s="23">
        <v>243798</v>
      </c>
      <c r="J2274" s="23">
        <v>2628246</v>
      </c>
      <c r="K2274" s="17">
        <v>120.939155</v>
      </c>
      <c r="L2274" s="27">
        <v>23.758198</v>
      </c>
      <c r="N2274" t="str">
        <f>ROUND(表格3[[#This Row],[TWD97_X
]],0)&amp;ROUND(表格3[[#This Row],[TWD97_Y
]],0)</f>
        <v>2437982628246</v>
      </c>
    </row>
    <row r="2275" spans="1:14" ht="16.2" customHeight="1">
      <c r="A2275" s="29" t="s">
        <v>2090</v>
      </c>
      <c r="B2275" s="49"/>
      <c r="C2275" s="26" t="s">
        <v>423</v>
      </c>
      <c r="D2275" s="26" t="s">
        <v>461</v>
      </c>
      <c r="E2275" s="17" t="s">
        <v>481</v>
      </c>
      <c r="F2275" s="78">
        <v>6</v>
      </c>
      <c r="G2275" s="78" t="s">
        <v>480</v>
      </c>
      <c r="H2275" s="17" t="s">
        <v>3351</v>
      </c>
      <c r="I2275" s="23">
        <v>243603</v>
      </c>
      <c r="J2275" s="23">
        <v>2628215</v>
      </c>
      <c r="K2275" s="17">
        <v>120.937242</v>
      </c>
      <c r="L2275" s="27">
        <v>23.757916999999999</v>
      </c>
      <c r="N2275" t="str">
        <f>ROUND(表格3[[#This Row],[TWD97_X
]],0)&amp;ROUND(表格3[[#This Row],[TWD97_Y
]],0)</f>
        <v>2436032628215</v>
      </c>
    </row>
    <row r="2276" spans="1:14" ht="16.2" customHeight="1">
      <c r="A2276" s="29" t="s">
        <v>2090</v>
      </c>
      <c r="B2276" s="49"/>
      <c r="C2276" s="26" t="s">
        <v>423</v>
      </c>
      <c r="D2276" s="26" t="s">
        <v>461</v>
      </c>
      <c r="E2276" s="17" t="s">
        <v>481</v>
      </c>
      <c r="F2276" s="78">
        <v>7</v>
      </c>
      <c r="G2276" s="78" t="s">
        <v>480</v>
      </c>
      <c r="H2276" s="17" t="s">
        <v>3352</v>
      </c>
      <c r="I2276" s="23">
        <v>243402</v>
      </c>
      <c r="J2276" s="23">
        <v>2628210</v>
      </c>
      <c r="K2276" s="17">
        <v>120.93527</v>
      </c>
      <c r="L2276" s="27">
        <v>23.757871000000002</v>
      </c>
      <c r="N2276" t="str">
        <f>ROUND(表格3[[#This Row],[TWD97_X
]],0)&amp;ROUND(表格3[[#This Row],[TWD97_Y
]],0)</f>
        <v>2434022628210</v>
      </c>
    </row>
    <row r="2277" spans="1:14" ht="16.2" customHeight="1">
      <c r="A2277" s="29" t="s">
        <v>2090</v>
      </c>
      <c r="B2277" s="49"/>
      <c r="C2277" s="26" t="s">
        <v>423</v>
      </c>
      <c r="D2277" s="26" t="s">
        <v>461</v>
      </c>
      <c r="E2277" s="17" t="s">
        <v>481</v>
      </c>
      <c r="F2277" s="78">
        <v>8</v>
      </c>
      <c r="G2277" s="78" t="s">
        <v>480</v>
      </c>
      <c r="H2277" s="17" t="s">
        <v>3353</v>
      </c>
      <c r="I2277" s="23">
        <v>243370</v>
      </c>
      <c r="J2277" s="23">
        <v>2627993</v>
      </c>
      <c r="K2277" s="17">
        <v>120.934957</v>
      </c>
      <c r="L2277" s="27">
        <v>23.755911999999999</v>
      </c>
      <c r="N2277" t="str">
        <f>ROUND(表格3[[#This Row],[TWD97_X
]],0)&amp;ROUND(表格3[[#This Row],[TWD97_Y
]],0)</f>
        <v>2433702627993</v>
      </c>
    </row>
    <row r="2278" spans="1:14" ht="16.2" customHeight="1">
      <c r="A2278" s="29" t="s">
        <v>2090</v>
      </c>
      <c r="B2278" s="49"/>
      <c r="C2278" s="26" t="s">
        <v>423</v>
      </c>
      <c r="D2278" s="26" t="s">
        <v>461</v>
      </c>
      <c r="E2278" s="17" t="s">
        <v>481</v>
      </c>
      <c r="F2278" s="78">
        <v>9</v>
      </c>
      <c r="G2278" s="78" t="s">
        <v>480</v>
      </c>
      <c r="H2278" s="17" t="s">
        <v>3354</v>
      </c>
      <c r="I2278" s="23">
        <v>243236</v>
      </c>
      <c r="J2278" s="23">
        <v>2627870</v>
      </c>
      <c r="K2278" s="17">
        <v>120.933643</v>
      </c>
      <c r="L2278" s="27">
        <v>23.754801</v>
      </c>
      <c r="N2278" t="str">
        <f>ROUND(表格3[[#This Row],[TWD97_X
]],0)&amp;ROUND(表格3[[#This Row],[TWD97_Y
]],0)</f>
        <v>2432362627870</v>
      </c>
    </row>
    <row r="2279" spans="1:14" ht="16.2" customHeight="1">
      <c r="A2279" s="29" t="s">
        <v>2090</v>
      </c>
      <c r="B2279" s="49"/>
      <c r="C2279" s="26" t="s">
        <v>423</v>
      </c>
      <c r="D2279" s="26" t="s">
        <v>461</v>
      </c>
      <c r="E2279" s="17" t="s">
        <v>481</v>
      </c>
      <c r="F2279" s="78">
        <v>10</v>
      </c>
      <c r="G2279" s="78" t="s">
        <v>480</v>
      </c>
      <c r="H2279" s="17" t="s">
        <v>3355</v>
      </c>
      <c r="I2279" s="23">
        <v>243284</v>
      </c>
      <c r="J2279" s="23">
        <v>2627679</v>
      </c>
      <c r="K2279" s="17">
        <v>120.93411500000001</v>
      </c>
      <c r="L2279" s="27">
        <v>23.753076</v>
      </c>
      <c r="N2279" t="str">
        <f>ROUND(表格3[[#This Row],[TWD97_X
]],0)&amp;ROUND(表格3[[#This Row],[TWD97_Y
]],0)</f>
        <v>2432842627679</v>
      </c>
    </row>
    <row r="2280" spans="1:14" ht="16.2" customHeight="1">
      <c r="A2280" s="29" t="s">
        <v>2090</v>
      </c>
      <c r="B2280" s="49"/>
      <c r="C2280" s="26" t="s">
        <v>423</v>
      </c>
      <c r="D2280" s="26" t="s">
        <v>461</v>
      </c>
      <c r="E2280" s="17" t="s">
        <v>487</v>
      </c>
      <c r="F2280" s="78">
        <v>1</v>
      </c>
      <c r="G2280" s="78" t="s">
        <v>486</v>
      </c>
      <c r="H2280" s="17" t="s">
        <v>3356</v>
      </c>
      <c r="I2280" s="23">
        <v>243294</v>
      </c>
      <c r="J2280" s="23">
        <v>2626909</v>
      </c>
      <c r="K2280" s="17">
        <v>120.93421600000001</v>
      </c>
      <c r="L2280" s="27">
        <v>23.746123000000001</v>
      </c>
      <c r="N2280" t="str">
        <f>ROUND(表格3[[#This Row],[TWD97_X
]],0)&amp;ROUND(表格3[[#This Row],[TWD97_Y
]],0)</f>
        <v>2432942626909</v>
      </c>
    </row>
    <row r="2281" spans="1:14" ht="16.2" customHeight="1">
      <c r="A2281" s="29" t="s">
        <v>2090</v>
      </c>
      <c r="B2281" s="49"/>
      <c r="C2281" s="26" t="s">
        <v>423</v>
      </c>
      <c r="D2281" s="26" t="s">
        <v>461</v>
      </c>
      <c r="E2281" s="17" t="s">
        <v>487</v>
      </c>
      <c r="F2281" s="78">
        <v>2</v>
      </c>
      <c r="G2281" s="78" t="s">
        <v>486</v>
      </c>
      <c r="H2281" s="17" t="s">
        <v>3357</v>
      </c>
      <c r="I2281" s="23">
        <v>243444</v>
      </c>
      <c r="J2281" s="23">
        <v>2626778</v>
      </c>
      <c r="K2281" s="17">
        <v>120.935688</v>
      </c>
      <c r="L2281" s="27">
        <v>23.744941000000001</v>
      </c>
      <c r="N2281" t="str">
        <f>ROUND(表格3[[#This Row],[TWD97_X
]],0)&amp;ROUND(表格3[[#This Row],[TWD97_Y
]],0)</f>
        <v>2434442626778</v>
      </c>
    </row>
    <row r="2282" spans="1:14" ht="16.2" customHeight="1">
      <c r="A2282" s="29" t="s">
        <v>2090</v>
      </c>
      <c r="B2282" s="49"/>
      <c r="C2282" s="26" t="s">
        <v>423</v>
      </c>
      <c r="D2282" s="26" t="s">
        <v>461</v>
      </c>
      <c r="E2282" s="17" t="s">
        <v>487</v>
      </c>
      <c r="F2282" s="78">
        <v>3</v>
      </c>
      <c r="G2282" s="78" t="s">
        <v>486</v>
      </c>
      <c r="H2282" s="17" t="s">
        <v>3358</v>
      </c>
      <c r="I2282" s="23">
        <v>243567</v>
      </c>
      <c r="J2282" s="23">
        <v>2626620</v>
      </c>
      <c r="K2282" s="17">
        <v>120.936896</v>
      </c>
      <c r="L2282" s="27">
        <v>23.743514999999999</v>
      </c>
      <c r="N2282" t="str">
        <f>ROUND(表格3[[#This Row],[TWD97_X
]],0)&amp;ROUND(表格3[[#This Row],[TWD97_Y
]],0)</f>
        <v>2435672626620</v>
      </c>
    </row>
    <row r="2283" spans="1:14" ht="16.2" customHeight="1">
      <c r="A2283" s="29" t="s">
        <v>2090</v>
      </c>
      <c r="B2283" s="49"/>
      <c r="C2283" s="26" t="s">
        <v>423</v>
      </c>
      <c r="D2283" s="26" t="s">
        <v>461</v>
      </c>
      <c r="E2283" s="17" t="s">
        <v>487</v>
      </c>
      <c r="F2283" s="78">
        <v>4</v>
      </c>
      <c r="G2283" s="78" t="s">
        <v>486</v>
      </c>
      <c r="H2283" s="17" t="s">
        <v>3359</v>
      </c>
      <c r="I2283" s="23">
        <v>243706</v>
      </c>
      <c r="J2283" s="23">
        <v>2626476</v>
      </c>
      <c r="K2283" s="17">
        <v>120.93826</v>
      </c>
      <c r="L2283" s="27">
        <v>23.742215000000002</v>
      </c>
      <c r="N2283" t="str">
        <f>ROUND(表格3[[#This Row],[TWD97_X
]],0)&amp;ROUND(表格3[[#This Row],[TWD97_Y
]],0)</f>
        <v>2437062626476</v>
      </c>
    </row>
    <row r="2284" spans="1:14" ht="16.2" customHeight="1">
      <c r="A2284" s="29" t="s">
        <v>2090</v>
      </c>
      <c r="B2284" s="49"/>
      <c r="C2284" s="26" t="s">
        <v>423</v>
      </c>
      <c r="D2284" s="26" t="s">
        <v>461</v>
      </c>
      <c r="E2284" s="17" t="s">
        <v>487</v>
      </c>
      <c r="F2284" s="78">
        <v>5</v>
      </c>
      <c r="G2284" s="78" t="s">
        <v>486</v>
      </c>
      <c r="H2284" s="17" t="s">
        <v>3360</v>
      </c>
      <c r="I2284" s="23">
        <v>243836</v>
      </c>
      <c r="J2284" s="23">
        <v>2626324</v>
      </c>
      <c r="K2284" s="17">
        <v>120.939536</v>
      </c>
      <c r="L2284" s="27">
        <v>23.740843000000002</v>
      </c>
      <c r="N2284" t="str">
        <f>ROUND(表格3[[#This Row],[TWD97_X
]],0)&amp;ROUND(表格3[[#This Row],[TWD97_Y
]],0)</f>
        <v>2438362626324</v>
      </c>
    </row>
    <row r="2285" spans="1:14" ht="16.2" customHeight="1">
      <c r="A2285" s="29" t="s">
        <v>2090</v>
      </c>
      <c r="B2285" s="49"/>
      <c r="C2285" s="26" t="s">
        <v>423</v>
      </c>
      <c r="D2285" s="26" t="s">
        <v>461</v>
      </c>
      <c r="E2285" s="17" t="s">
        <v>487</v>
      </c>
      <c r="F2285" s="78">
        <v>6</v>
      </c>
      <c r="G2285" s="78" t="s">
        <v>486</v>
      </c>
      <c r="H2285" s="17" t="s">
        <v>3361</v>
      </c>
      <c r="I2285" s="23">
        <v>243918</v>
      </c>
      <c r="J2285" s="23">
        <v>2626141</v>
      </c>
      <c r="K2285" s="17">
        <v>120.940341</v>
      </c>
      <c r="L2285" s="27">
        <v>23.739191000000002</v>
      </c>
      <c r="N2285" t="str">
        <f>ROUND(表格3[[#This Row],[TWD97_X
]],0)&amp;ROUND(表格3[[#This Row],[TWD97_Y
]],0)</f>
        <v>2439182626141</v>
      </c>
    </row>
    <row r="2286" spans="1:14" ht="16.2" customHeight="1">
      <c r="A2286" s="29" t="s">
        <v>2090</v>
      </c>
      <c r="B2286" s="49"/>
      <c r="C2286" s="26" t="s">
        <v>423</v>
      </c>
      <c r="D2286" s="26" t="s">
        <v>461</v>
      </c>
      <c r="E2286" s="17" t="s">
        <v>487</v>
      </c>
      <c r="F2286" s="78">
        <v>7</v>
      </c>
      <c r="G2286" s="78" t="s">
        <v>486</v>
      </c>
      <c r="H2286" s="17" t="s">
        <v>3362</v>
      </c>
      <c r="I2286" s="23">
        <v>244053</v>
      </c>
      <c r="J2286" s="23">
        <v>2625994</v>
      </c>
      <c r="K2286" s="17">
        <v>120.941666</v>
      </c>
      <c r="L2286" s="27">
        <v>23.737863999999998</v>
      </c>
      <c r="N2286" t="str">
        <f>ROUND(表格3[[#This Row],[TWD97_X
]],0)&amp;ROUND(表格3[[#This Row],[TWD97_Y
]],0)</f>
        <v>2440532625994</v>
      </c>
    </row>
    <row r="2287" spans="1:14" ht="16.2" customHeight="1">
      <c r="A2287" s="29" t="s">
        <v>2090</v>
      </c>
      <c r="B2287" s="49"/>
      <c r="C2287" s="26" t="s">
        <v>423</v>
      </c>
      <c r="D2287" s="26" t="s">
        <v>461</v>
      </c>
      <c r="E2287" s="17" t="s">
        <v>487</v>
      </c>
      <c r="F2287" s="78">
        <v>8</v>
      </c>
      <c r="G2287" s="78" t="s">
        <v>486</v>
      </c>
      <c r="H2287" s="17" t="s">
        <v>3363</v>
      </c>
      <c r="I2287" s="23">
        <v>244225</v>
      </c>
      <c r="J2287" s="23">
        <v>2625891</v>
      </c>
      <c r="K2287" s="17">
        <v>120.943353</v>
      </c>
      <c r="L2287" s="27">
        <v>23.736934000000002</v>
      </c>
      <c r="N2287" t="str">
        <f>ROUND(表格3[[#This Row],[TWD97_X
]],0)&amp;ROUND(表格3[[#This Row],[TWD97_Y
]],0)</f>
        <v>2442252625891</v>
      </c>
    </row>
    <row r="2288" spans="1:14" ht="16.2" customHeight="1">
      <c r="A2288" s="29" t="s">
        <v>2090</v>
      </c>
      <c r="B2288" s="49"/>
      <c r="C2288" s="26" t="s">
        <v>423</v>
      </c>
      <c r="D2288" s="26" t="s">
        <v>461</v>
      </c>
      <c r="E2288" s="17" t="s">
        <v>487</v>
      </c>
      <c r="F2288" s="78">
        <v>9</v>
      </c>
      <c r="G2288" s="78" t="s">
        <v>486</v>
      </c>
      <c r="H2288" s="17" t="s">
        <v>3364</v>
      </c>
      <c r="I2288" s="23">
        <v>244302</v>
      </c>
      <c r="J2288" s="23">
        <v>2625706</v>
      </c>
      <c r="K2288" s="17">
        <v>120.944109</v>
      </c>
      <c r="L2288" s="27">
        <v>23.735264000000001</v>
      </c>
      <c r="N2288" t="str">
        <f>ROUND(表格3[[#This Row],[TWD97_X
]],0)&amp;ROUND(表格3[[#This Row],[TWD97_Y
]],0)</f>
        <v>2443022625706</v>
      </c>
    </row>
    <row r="2289" spans="1:14" ht="16.2" customHeight="1">
      <c r="A2289" s="29" t="s">
        <v>2090</v>
      </c>
      <c r="B2289" s="49"/>
      <c r="C2289" s="26" t="s">
        <v>423</v>
      </c>
      <c r="D2289" s="26" t="s">
        <v>461</v>
      </c>
      <c r="E2289" s="17" t="s">
        <v>487</v>
      </c>
      <c r="F2289" s="78">
        <v>10</v>
      </c>
      <c r="G2289" s="78" t="s">
        <v>486</v>
      </c>
      <c r="H2289" s="17" t="s">
        <v>3365</v>
      </c>
      <c r="I2289" s="23">
        <v>244392</v>
      </c>
      <c r="J2289" s="23">
        <v>2625528</v>
      </c>
      <c r="K2289" s="17">
        <v>120.944993</v>
      </c>
      <c r="L2289" s="27">
        <v>23.733657000000001</v>
      </c>
      <c r="N2289" t="str">
        <f>ROUND(表格3[[#This Row],[TWD97_X
]],0)&amp;ROUND(表格3[[#This Row],[TWD97_Y
]],0)</f>
        <v>2443922625528</v>
      </c>
    </row>
    <row r="2290" spans="1:14" ht="16.2" customHeight="1">
      <c r="A2290" s="29" t="s">
        <v>2090</v>
      </c>
      <c r="B2290" s="49"/>
      <c r="C2290" s="26" t="s">
        <v>423</v>
      </c>
      <c r="D2290" s="26" t="s">
        <v>461</v>
      </c>
      <c r="E2290" s="17" t="s">
        <v>490</v>
      </c>
      <c r="F2290" s="78">
        <v>1</v>
      </c>
      <c r="G2290" s="78" t="s">
        <v>489</v>
      </c>
      <c r="H2290" s="17" t="s">
        <v>3366</v>
      </c>
      <c r="I2290" s="23">
        <v>241646</v>
      </c>
      <c r="J2290" s="23">
        <v>2635979</v>
      </c>
      <c r="K2290" s="17">
        <v>120.91799899999999</v>
      </c>
      <c r="L2290" s="27">
        <v>23.828016000000002</v>
      </c>
      <c r="N2290" t="str">
        <f>ROUND(表格3[[#This Row],[TWD97_X
]],0)&amp;ROUND(表格3[[#This Row],[TWD97_Y
]],0)</f>
        <v>2416462635979</v>
      </c>
    </row>
    <row r="2291" spans="1:14" ht="16.2" customHeight="1">
      <c r="A2291" s="29" t="s">
        <v>2090</v>
      </c>
      <c r="B2291" s="49"/>
      <c r="C2291" s="26" t="s">
        <v>423</v>
      </c>
      <c r="D2291" s="26" t="s">
        <v>461</v>
      </c>
      <c r="E2291" s="17" t="s">
        <v>490</v>
      </c>
      <c r="F2291" s="78">
        <v>2</v>
      </c>
      <c r="G2291" s="78" t="s">
        <v>489</v>
      </c>
      <c r="H2291" s="17" t="s">
        <v>3367</v>
      </c>
      <c r="I2291" s="23">
        <v>241438</v>
      </c>
      <c r="J2291" s="23">
        <v>2635993</v>
      </c>
      <c r="K2291" s="17">
        <v>120.91595700000001</v>
      </c>
      <c r="L2291" s="27">
        <v>23.828140999999999</v>
      </c>
      <c r="N2291" t="str">
        <f>ROUND(表格3[[#This Row],[TWD97_X
]],0)&amp;ROUND(表格3[[#This Row],[TWD97_Y
]],0)</f>
        <v>2414382635993</v>
      </c>
    </row>
    <row r="2292" spans="1:14" ht="16.2" customHeight="1">
      <c r="A2292" s="29" t="s">
        <v>2090</v>
      </c>
      <c r="B2292" s="49"/>
      <c r="C2292" s="26" t="s">
        <v>423</v>
      </c>
      <c r="D2292" s="26" t="s">
        <v>461</v>
      </c>
      <c r="E2292" s="17" t="s">
        <v>490</v>
      </c>
      <c r="F2292" s="78">
        <v>3</v>
      </c>
      <c r="G2292" s="78" t="s">
        <v>489</v>
      </c>
      <c r="H2292" s="17" t="s">
        <v>3368</v>
      </c>
      <c r="I2292" s="23">
        <v>241351</v>
      </c>
      <c r="J2292" s="23">
        <v>2635785</v>
      </c>
      <c r="K2292" s="17">
        <v>120.915104</v>
      </c>
      <c r="L2292" s="27">
        <v>23.826263000000001</v>
      </c>
      <c r="N2292" t="str">
        <f>ROUND(表格3[[#This Row],[TWD97_X
]],0)&amp;ROUND(表格3[[#This Row],[TWD97_Y
]],0)</f>
        <v>2413512635785</v>
      </c>
    </row>
    <row r="2293" spans="1:14" ht="16.2" customHeight="1">
      <c r="A2293" s="29" t="s">
        <v>2090</v>
      </c>
      <c r="B2293" s="49"/>
      <c r="C2293" s="26" t="s">
        <v>423</v>
      </c>
      <c r="D2293" s="26" t="s">
        <v>461</v>
      </c>
      <c r="E2293" s="17" t="s">
        <v>490</v>
      </c>
      <c r="F2293" s="78">
        <v>4</v>
      </c>
      <c r="G2293" s="78" t="s">
        <v>489</v>
      </c>
      <c r="H2293" s="17" t="s">
        <v>3369</v>
      </c>
      <c r="I2293" s="23">
        <v>241333</v>
      </c>
      <c r="J2293" s="23">
        <v>2635588</v>
      </c>
      <c r="K2293" s="17">
        <v>120.914929</v>
      </c>
      <c r="L2293" s="27">
        <v>23.824484000000002</v>
      </c>
      <c r="N2293" t="str">
        <f>ROUND(表格3[[#This Row],[TWD97_X
]],0)&amp;ROUND(表格3[[#This Row],[TWD97_Y
]],0)</f>
        <v>2413332635588</v>
      </c>
    </row>
    <row r="2294" spans="1:14" ht="16.2" customHeight="1">
      <c r="A2294" s="29" t="s">
        <v>2090</v>
      </c>
      <c r="B2294" s="49"/>
      <c r="C2294" s="26" t="s">
        <v>423</v>
      </c>
      <c r="D2294" s="26" t="s">
        <v>461</v>
      </c>
      <c r="E2294" s="17" t="s">
        <v>490</v>
      </c>
      <c r="F2294" s="78">
        <v>5</v>
      </c>
      <c r="G2294" s="78" t="s">
        <v>489</v>
      </c>
      <c r="H2294" s="17" t="s">
        <v>3370</v>
      </c>
      <c r="I2294" s="23">
        <v>241208</v>
      </c>
      <c r="J2294" s="23">
        <v>2635434</v>
      </c>
      <c r="K2294" s="17">
        <v>120.913703</v>
      </c>
      <c r="L2294" s="27">
        <v>23.823091999999999</v>
      </c>
      <c r="N2294" t="str">
        <f>ROUND(表格3[[#This Row],[TWD97_X
]],0)&amp;ROUND(表格3[[#This Row],[TWD97_Y
]],0)</f>
        <v>2412082635434</v>
      </c>
    </row>
    <row r="2295" spans="1:14" ht="16.2" customHeight="1">
      <c r="A2295" s="29" t="s">
        <v>2090</v>
      </c>
      <c r="B2295" s="49"/>
      <c r="C2295" s="26" t="s">
        <v>423</v>
      </c>
      <c r="D2295" s="26" t="s">
        <v>461</v>
      </c>
      <c r="E2295" s="17" t="s">
        <v>490</v>
      </c>
      <c r="F2295" s="78">
        <v>6</v>
      </c>
      <c r="G2295" s="78" t="s">
        <v>489</v>
      </c>
      <c r="H2295" s="17" t="s">
        <v>3371</v>
      </c>
      <c r="I2295" s="23">
        <v>241300</v>
      </c>
      <c r="J2295" s="23">
        <v>2635253</v>
      </c>
      <c r="K2295" s="17">
        <v>120.914607</v>
      </c>
      <c r="L2295" s="27">
        <v>23.821458</v>
      </c>
      <c r="N2295" t="str">
        <f>ROUND(表格3[[#This Row],[TWD97_X
]],0)&amp;ROUND(表格3[[#This Row],[TWD97_Y
]],0)</f>
        <v>2413002635253</v>
      </c>
    </row>
    <row r="2296" spans="1:14" ht="16.2" customHeight="1">
      <c r="A2296" s="29" t="s">
        <v>2090</v>
      </c>
      <c r="B2296" s="49"/>
      <c r="C2296" s="26" t="s">
        <v>423</v>
      </c>
      <c r="D2296" s="26" t="s">
        <v>461</v>
      </c>
      <c r="E2296" s="17" t="s">
        <v>490</v>
      </c>
      <c r="F2296" s="78">
        <v>7</v>
      </c>
      <c r="G2296" s="78" t="s">
        <v>489</v>
      </c>
      <c r="H2296" s="17" t="s">
        <v>3372</v>
      </c>
      <c r="I2296" s="23">
        <v>241394</v>
      </c>
      <c r="J2296" s="23">
        <v>2635077</v>
      </c>
      <c r="K2296" s="17">
        <v>120.91553</v>
      </c>
      <c r="L2296" s="27">
        <v>23.819870000000002</v>
      </c>
      <c r="N2296" t="str">
        <f>ROUND(表格3[[#This Row],[TWD97_X
]],0)&amp;ROUND(表格3[[#This Row],[TWD97_Y
]],0)</f>
        <v>2413942635077</v>
      </c>
    </row>
    <row r="2297" spans="1:14" ht="16.2" customHeight="1">
      <c r="A2297" s="29" t="s">
        <v>2090</v>
      </c>
      <c r="B2297" s="49"/>
      <c r="C2297" s="26" t="s">
        <v>423</v>
      </c>
      <c r="D2297" s="26" t="s">
        <v>461</v>
      </c>
      <c r="E2297" s="17" t="s">
        <v>490</v>
      </c>
      <c r="F2297" s="78">
        <v>8</v>
      </c>
      <c r="G2297" s="78" t="s">
        <v>489</v>
      </c>
      <c r="H2297" s="17" t="s">
        <v>3373</v>
      </c>
      <c r="I2297" s="23">
        <v>241371</v>
      </c>
      <c r="J2297" s="23">
        <v>2634879</v>
      </c>
      <c r="K2297" s="17">
        <v>120.915306</v>
      </c>
      <c r="L2297" s="27">
        <v>23.818082</v>
      </c>
      <c r="N2297" t="str">
        <f>ROUND(表格3[[#This Row],[TWD97_X
]],0)&amp;ROUND(表格3[[#This Row],[TWD97_Y
]],0)</f>
        <v>2413712634879</v>
      </c>
    </row>
    <row r="2298" spans="1:14" ht="16.2" customHeight="1">
      <c r="A2298" s="29" t="s">
        <v>2090</v>
      </c>
      <c r="B2298" s="49"/>
      <c r="C2298" s="26" t="s">
        <v>423</v>
      </c>
      <c r="D2298" s="26" t="s">
        <v>461</v>
      </c>
      <c r="E2298" s="17" t="s">
        <v>490</v>
      </c>
      <c r="F2298" s="78">
        <v>9</v>
      </c>
      <c r="G2298" s="78" t="s">
        <v>489</v>
      </c>
      <c r="H2298" s="17" t="s">
        <v>3374</v>
      </c>
      <c r="I2298" s="23">
        <v>241258</v>
      </c>
      <c r="J2298" s="23">
        <v>2634710</v>
      </c>
      <c r="K2298" s="17">
        <v>120.914198</v>
      </c>
      <c r="L2298" s="27">
        <v>23.816555000000001</v>
      </c>
      <c r="N2298" t="str">
        <f>ROUND(表格3[[#This Row],[TWD97_X
]],0)&amp;ROUND(表格3[[#This Row],[TWD97_Y
]],0)</f>
        <v>2412582634710</v>
      </c>
    </row>
    <row r="2299" spans="1:14" ht="16.2" customHeight="1">
      <c r="A2299" s="29" t="s">
        <v>2090</v>
      </c>
      <c r="B2299" s="49"/>
      <c r="C2299" s="26" t="s">
        <v>423</v>
      </c>
      <c r="D2299" s="26" t="s">
        <v>461</v>
      </c>
      <c r="E2299" s="17" t="s">
        <v>490</v>
      </c>
      <c r="F2299" s="78">
        <v>10</v>
      </c>
      <c r="G2299" s="78" t="s">
        <v>489</v>
      </c>
      <c r="H2299" s="17" t="s">
        <v>3375</v>
      </c>
      <c r="I2299" s="23">
        <v>241348</v>
      </c>
      <c r="J2299" s="23">
        <v>2634528</v>
      </c>
      <c r="K2299" s="17">
        <v>120.915082</v>
      </c>
      <c r="L2299" s="27">
        <v>23.814912</v>
      </c>
      <c r="N2299" t="str">
        <f>ROUND(表格3[[#This Row],[TWD97_X
]],0)&amp;ROUND(表格3[[#This Row],[TWD97_Y
]],0)</f>
        <v>2413482634528</v>
      </c>
    </row>
    <row r="2300" spans="1:14" ht="16.2" customHeight="1">
      <c r="A2300" s="29" t="s">
        <v>2090</v>
      </c>
      <c r="B2300" s="49"/>
      <c r="C2300" s="26" t="s">
        <v>423</v>
      </c>
      <c r="D2300" s="26" t="s">
        <v>461</v>
      </c>
      <c r="E2300" s="17" t="s">
        <v>493</v>
      </c>
      <c r="F2300" s="78">
        <v>1</v>
      </c>
      <c r="G2300" s="78" t="s">
        <v>492</v>
      </c>
      <c r="H2300" s="17" t="s">
        <v>3376</v>
      </c>
      <c r="I2300" s="23">
        <v>248451</v>
      </c>
      <c r="J2300" s="23">
        <v>2630351</v>
      </c>
      <c r="K2300" s="17">
        <v>120.984801</v>
      </c>
      <c r="L2300" s="27">
        <v>23.777217</v>
      </c>
      <c r="N2300" t="str">
        <f>ROUND(表格3[[#This Row],[TWD97_X
]],0)&amp;ROUND(表格3[[#This Row],[TWD97_Y
]],0)</f>
        <v>2484512630351</v>
      </c>
    </row>
    <row r="2301" spans="1:14" ht="16.2" customHeight="1">
      <c r="A2301" s="29" t="s">
        <v>2090</v>
      </c>
      <c r="B2301" s="49"/>
      <c r="C2301" s="26" t="s">
        <v>423</v>
      </c>
      <c r="D2301" s="26" t="s">
        <v>461</v>
      </c>
      <c r="E2301" s="17" t="s">
        <v>493</v>
      </c>
      <c r="F2301" s="78">
        <v>2</v>
      </c>
      <c r="G2301" s="78" t="s">
        <v>492</v>
      </c>
      <c r="H2301" s="17" t="s">
        <v>3377</v>
      </c>
      <c r="I2301" s="23">
        <v>248265</v>
      </c>
      <c r="J2301" s="23">
        <v>2630260</v>
      </c>
      <c r="K2301" s="17">
        <v>120.98297599999999</v>
      </c>
      <c r="L2301" s="27">
        <v>23.776395000000001</v>
      </c>
      <c r="N2301" t="str">
        <f>ROUND(表格3[[#This Row],[TWD97_X
]],0)&amp;ROUND(表格3[[#This Row],[TWD97_Y
]],0)</f>
        <v>2482652630260</v>
      </c>
    </row>
    <row r="2302" spans="1:14" ht="16.2" customHeight="1">
      <c r="A2302" s="29" t="s">
        <v>2090</v>
      </c>
      <c r="B2302" s="49"/>
      <c r="C2302" s="26" t="s">
        <v>423</v>
      </c>
      <c r="D2302" s="26" t="s">
        <v>461</v>
      </c>
      <c r="E2302" s="17" t="s">
        <v>493</v>
      </c>
      <c r="F2302" s="78">
        <v>3</v>
      </c>
      <c r="G2302" s="78" t="s">
        <v>492</v>
      </c>
      <c r="H2302" s="17" t="s">
        <v>3378</v>
      </c>
      <c r="I2302" s="23">
        <v>248274</v>
      </c>
      <c r="J2302" s="23">
        <v>2630051</v>
      </c>
      <c r="K2302" s="17">
        <v>120.983065</v>
      </c>
      <c r="L2302" s="27">
        <v>23.774508000000001</v>
      </c>
      <c r="N2302" t="str">
        <f>ROUND(表格3[[#This Row],[TWD97_X
]],0)&amp;ROUND(表格3[[#This Row],[TWD97_Y
]],0)</f>
        <v>2482742630051</v>
      </c>
    </row>
    <row r="2303" spans="1:14" ht="16.2" customHeight="1">
      <c r="A2303" s="29" t="s">
        <v>2090</v>
      </c>
      <c r="B2303" s="49"/>
      <c r="C2303" s="26" t="s">
        <v>423</v>
      </c>
      <c r="D2303" s="26" t="s">
        <v>461</v>
      </c>
      <c r="E2303" s="17" t="s">
        <v>493</v>
      </c>
      <c r="F2303" s="78">
        <v>4</v>
      </c>
      <c r="G2303" s="78" t="s">
        <v>492</v>
      </c>
      <c r="H2303" s="17" t="s">
        <v>3379</v>
      </c>
      <c r="I2303" s="23">
        <v>248152</v>
      </c>
      <c r="J2303" s="23">
        <v>2629898</v>
      </c>
      <c r="K2303" s="17">
        <v>120.98186800000001</v>
      </c>
      <c r="L2303" s="27">
        <v>23.773126000000001</v>
      </c>
      <c r="N2303" t="str">
        <f>ROUND(表格3[[#This Row],[TWD97_X
]],0)&amp;ROUND(表格3[[#This Row],[TWD97_Y
]],0)</f>
        <v>2481522629898</v>
      </c>
    </row>
    <row r="2304" spans="1:14" ht="16.2" customHeight="1">
      <c r="A2304" s="29" t="s">
        <v>2090</v>
      </c>
      <c r="B2304" s="49"/>
      <c r="C2304" s="26" t="s">
        <v>423</v>
      </c>
      <c r="D2304" s="26" t="s">
        <v>461</v>
      </c>
      <c r="E2304" s="17" t="s">
        <v>493</v>
      </c>
      <c r="F2304" s="78">
        <v>5</v>
      </c>
      <c r="G2304" s="78" t="s">
        <v>492</v>
      </c>
      <c r="H2304" s="17" t="s">
        <v>3380</v>
      </c>
      <c r="I2304" s="23">
        <v>248081</v>
      </c>
      <c r="J2304" s="23">
        <v>2629712</v>
      </c>
      <c r="K2304" s="17">
        <v>120.981172</v>
      </c>
      <c r="L2304" s="27">
        <v>23.771446999999998</v>
      </c>
      <c r="N2304" t="str">
        <f>ROUND(表格3[[#This Row],[TWD97_X
]],0)&amp;ROUND(表格3[[#This Row],[TWD97_Y
]],0)</f>
        <v>2480812629712</v>
      </c>
    </row>
    <row r="2305" spans="1:14" ht="16.2" customHeight="1">
      <c r="A2305" s="29" t="s">
        <v>2090</v>
      </c>
      <c r="B2305" s="49"/>
      <c r="C2305" s="26" t="s">
        <v>423</v>
      </c>
      <c r="D2305" s="26" t="s">
        <v>461</v>
      </c>
      <c r="E2305" s="17" t="s">
        <v>493</v>
      </c>
      <c r="F2305" s="78">
        <v>6</v>
      </c>
      <c r="G2305" s="78" t="s">
        <v>492</v>
      </c>
      <c r="H2305" s="17" t="s">
        <v>3381</v>
      </c>
      <c r="I2305" s="23">
        <v>248150</v>
      </c>
      <c r="J2305" s="23">
        <v>2629514</v>
      </c>
      <c r="K2305" s="17">
        <v>120.981849</v>
      </c>
      <c r="L2305" s="27">
        <v>23.769659000000001</v>
      </c>
      <c r="N2305" t="str">
        <f>ROUND(表格3[[#This Row],[TWD97_X
]],0)&amp;ROUND(表格3[[#This Row],[TWD97_Y
]],0)</f>
        <v>2481502629514</v>
      </c>
    </row>
    <row r="2306" spans="1:14" ht="16.2" customHeight="1">
      <c r="A2306" s="29" t="s">
        <v>2090</v>
      </c>
      <c r="B2306" s="49"/>
      <c r="C2306" s="26" t="s">
        <v>423</v>
      </c>
      <c r="D2306" s="26" t="s">
        <v>461</v>
      </c>
      <c r="E2306" s="17" t="s">
        <v>493</v>
      </c>
      <c r="F2306" s="78">
        <v>7</v>
      </c>
      <c r="G2306" s="78" t="s">
        <v>492</v>
      </c>
      <c r="H2306" s="17" t="s">
        <v>3382</v>
      </c>
      <c r="I2306" s="23">
        <v>248192</v>
      </c>
      <c r="J2306" s="23">
        <v>2629330</v>
      </c>
      <c r="K2306" s="17">
        <v>120.98226099999999</v>
      </c>
      <c r="L2306" s="27">
        <v>23.767997000000001</v>
      </c>
      <c r="N2306" t="str">
        <f>ROUND(表格3[[#This Row],[TWD97_X
]],0)&amp;ROUND(表格3[[#This Row],[TWD97_Y
]],0)</f>
        <v>2481922629330</v>
      </c>
    </row>
    <row r="2307" spans="1:14" ht="16.2" customHeight="1">
      <c r="A2307" s="29" t="s">
        <v>2090</v>
      </c>
      <c r="B2307" s="49"/>
      <c r="C2307" s="26" t="s">
        <v>423</v>
      </c>
      <c r="D2307" s="26" t="s">
        <v>461</v>
      </c>
      <c r="E2307" s="17" t="s">
        <v>496</v>
      </c>
      <c r="F2307" s="78">
        <v>1</v>
      </c>
      <c r="G2307" s="78" t="s">
        <v>495</v>
      </c>
      <c r="H2307" s="17" t="s">
        <v>3383</v>
      </c>
      <c r="I2307" s="23">
        <v>239699</v>
      </c>
      <c r="J2307" s="23">
        <v>2629121</v>
      </c>
      <c r="K2307" s="17">
        <v>120.89893499999999</v>
      </c>
      <c r="L2307" s="27">
        <v>23.766078</v>
      </c>
      <c r="N2307" t="str">
        <f>ROUND(表格3[[#This Row],[TWD97_X
]],0)&amp;ROUND(表格3[[#This Row],[TWD97_Y
]],0)</f>
        <v>2396992629121</v>
      </c>
    </row>
    <row r="2308" spans="1:14" ht="16.2" customHeight="1">
      <c r="A2308" s="29" t="s">
        <v>2090</v>
      </c>
      <c r="B2308" s="49"/>
      <c r="C2308" s="26" t="s">
        <v>423</v>
      </c>
      <c r="D2308" s="26" t="s">
        <v>461</v>
      </c>
      <c r="E2308" s="17" t="s">
        <v>496</v>
      </c>
      <c r="F2308" s="78">
        <v>2</v>
      </c>
      <c r="G2308" s="78" t="s">
        <v>495</v>
      </c>
      <c r="H2308" s="17" t="s">
        <v>3384</v>
      </c>
      <c r="I2308" s="23">
        <v>239706</v>
      </c>
      <c r="J2308" s="23">
        <v>2628921</v>
      </c>
      <c r="K2308" s="17">
        <v>120.899005</v>
      </c>
      <c r="L2308" s="27">
        <v>23.764271999999998</v>
      </c>
      <c r="N2308" t="str">
        <f>ROUND(表格3[[#This Row],[TWD97_X
]],0)&amp;ROUND(表格3[[#This Row],[TWD97_Y
]],0)</f>
        <v>2397062628921</v>
      </c>
    </row>
    <row r="2309" spans="1:14" ht="16.2" customHeight="1">
      <c r="A2309" s="29" t="s">
        <v>2090</v>
      </c>
      <c r="B2309" s="49"/>
      <c r="C2309" s="26" t="s">
        <v>423</v>
      </c>
      <c r="D2309" s="26" t="s">
        <v>461</v>
      </c>
      <c r="E2309" s="17" t="s">
        <v>496</v>
      </c>
      <c r="F2309" s="78">
        <v>3</v>
      </c>
      <c r="G2309" s="78" t="s">
        <v>495</v>
      </c>
      <c r="H2309" s="17" t="s">
        <v>3385</v>
      </c>
      <c r="I2309" s="23">
        <v>239659</v>
      </c>
      <c r="J2309" s="23">
        <v>2628726</v>
      </c>
      <c r="K2309" s="17">
        <v>120.898546</v>
      </c>
      <c r="L2309" s="27">
        <v>23.762511</v>
      </c>
      <c r="N2309" t="str">
        <f>ROUND(表格3[[#This Row],[TWD97_X
]],0)&amp;ROUND(表格3[[#This Row],[TWD97_Y
]],0)</f>
        <v>2396592628726</v>
      </c>
    </row>
    <row r="2310" spans="1:14" ht="16.2" customHeight="1">
      <c r="A2310" s="29" t="s">
        <v>2090</v>
      </c>
      <c r="B2310" s="49"/>
      <c r="C2310" s="26" t="s">
        <v>423</v>
      </c>
      <c r="D2310" s="26" t="s">
        <v>461</v>
      </c>
      <c r="E2310" s="17" t="s">
        <v>496</v>
      </c>
      <c r="F2310" s="78">
        <v>4</v>
      </c>
      <c r="G2310" s="78" t="s">
        <v>495</v>
      </c>
      <c r="H2310" s="17" t="s">
        <v>3386</v>
      </c>
      <c r="I2310" s="23">
        <v>239671</v>
      </c>
      <c r="J2310" s="23">
        <v>2628526</v>
      </c>
      <c r="K2310" s="17">
        <v>120.89866499999999</v>
      </c>
      <c r="L2310" s="27">
        <v>23.760705000000002</v>
      </c>
      <c r="N2310" t="str">
        <f>ROUND(表格3[[#This Row],[TWD97_X
]],0)&amp;ROUND(表格3[[#This Row],[TWD97_Y
]],0)</f>
        <v>2396712628526</v>
      </c>
    </row>
    <row r="2311" spans="1:14" ht="16.2" customHeight="1">
      <c r="A2311" s="29" t="s">
        <v>2090</v>
      </c>
      <c r="B2311" s="49"/>
      <c r="C2311" s="26" t="s">
        <v>423</v>
      </c>
      <c r="D2311" s="26" t="s">
        <v>461</v>
      </c>
      <c r="E2311" s="17" t="s">
        <v>496</v>
      </c>
      <c r="F2311" s="78">
        <v>5</v>
      </c>
      <c r="G2311" s="78" t="s">
        <v>495</v>
      </c>
      <c r="H2311" s="17" t="s">
        <v>3387</v>
      </c>
      <c r="I2311" s="23">
        <v>239606</v>
      </c>
      <c r="J2311" s="23">
        <v>2628337</v>
      </c>
      <c r="K2311" s="17">
        <v>120.898028</v>
      </c>
      <c r="L2311" s="27">
        <v>23.758997999999998</v>
      </c>
      <c r="N2311" t="str">
        <f>ROUND(表格3[[#This Row],[TWD97_X
]],0)&amp;ROUND(表格3[[#This Row],[TWD97_Y
]],0)</f>
        <v>2396062628337</v>
      </c>
    </row>
    <row r="2312" spans="1:14" ht="16.2" customHeight="1">
      <c r="A2312" s="29" t="s">
        <v>2090</v>
      </c>
      <c r="B2312" s="49"/>
      <c r="C2312" s="26" t="s">
        <v>423</v>
      </c>
      <c r="D2312" s="26" t="s">
        <v>461</v>
      </c>
      <c r="E2312" s="17" t="s">
        <v>496</v>
      </c>
      <c r="F2312" s="78">
        <v>6</v>
      </c>
      <c r="G2312" s="78" t="s">
        <v>495</v>
      </c>
      <c r="H2312" s="17" t="s">
        <v>3388</v>
      </c>
      <c r="I2312" s="23">
        <v>239598</v>
      </c>
      <c r="J2312" s="23">
        <v>2628147</v>
      </c>
      <c r="K2312" s="17">
        <v>120.89795100000001</v>
      </c>
      <c r="L2312" s="27">
        <v>23.757282</v>
      </c>
      <c r="N2312" t="str">
        <f>ROUND(表格3[[#This Row],[TWD97_X
]],0)&amp;ROUND(表格3[[#This Row],[TWD97_Y
]],0)</f>
        <v>2395982628147</v>
      </c>
    </row>
    <row r="2313" spans="1:14" ht="16.2" customHeight="1">
      <c r="A2313" s="29" t="s">
        <v>2090</v>
      </c>
      <c r="B2313" s="49"/>
      <c r="C2313" s="26" t="s">
        <v>423</v>
      </c>
      <c r="D2313" s="26" t="s">
        <v>461</v>
      </c>
      <c r="E2313" s="17" t="s">
        <v>496</v>
      </c>
      <c r="F2313" s="78">
        <v>7</v>
      </c>
      <c r="G2313" s="78" t="s">
        <v>495</v>
      </c>
      <c r="H2313" s="17" t="s">
        <v>3389</v>
      </c>
      <c r="I2313" s="23">
        <v>239700</v>
      </c>
      <c r="J2313" s="23">
        <v>2627966</v>
      </c>
      <c r="K2313" s="112">
        <v>120.89895300000001</v>
      </c>
      <c r="L2313" s="112">
        <v>23.755649999999999</v>
      </c>
      <c r="N2313" t="str">
        <f>ROUND(表格3[[#This Row],[TWD97_X
]],0)&amp;ROUND(表格3[[#This Row],[TWD97_Y
]],0)</f>
        <v>2397002627966</v>
      </c>
    </row>
    <row r="2314" spans="1:14" ht="16.2" customHeight="1">
      <c r="A2314" s="29" t="s">
        <v>2090</v>
      </c>
      <c r="B2314" s="49"/>
      <c r="C2314" s="26" t="s">
        <v>423</v>
      </c>
      <c r="D2314" s="26" t="s">
        <v>461</v>
      </c>
      <c r="E2314" s="17" t="s">
        <v>496</v>
      </c>
      <c r="F2314" s="78">
        <v>8</v>
      </c>
      <c r="G2314" s="78" t="s">
        <v>495</v>
      </c>
      <c r="H2314" s="17" t="s">
        <v>3390</v>
      </c>
      <c r="I2314" s="23">
        <v>239680</v>
      </c>
      <c r="J2314" s="23">
        <v>2627766</v>
      </c>
      <c r="K2314" s="113">
        <v>120.898758</v>
      </c>
      <c r="L2314" s="114">
        <v>23.753843</v>
      </c>
      <c r="N2314" t="str">
        <f>ROUND(表格3[[#This Row],[TWD97_X
]],0)&amp;ROUND(表格3[[#This Row],[TWD97_Y
]],0)</f>
        <v>2396802627766</v>
      </c>
    </row>
    <row r="2315" spans="1:14" ht="16.2" customHeight="1">
      <c r="A2315" s="29" t="s">
        <v>2090</v>
      </c>
      <c r="B2315" s="49"/>
      <c r="C2315" s="26" t="s">
        <v>423</v>
      </c>
      <c r="D2315" s="26" t="s">
        <v>461</v>
      </c>
      <c r="E2315" s="17" t="s">
        <v>496</v>
      </c>
      <c r="F2315" s="78">
        <v>9</v>
      </c>
      <c r="G2315" s="78" t="s">
        <v>495</v>
      </c>
      <c r="H2315" s="17" t="s">
        <v>3391</v>
      </c>
      <c r="I2315" s="23">
        <v>239785</v>
      </c>
      <c r="J2315" s="23">
        <v>2627598</v>
      </c>
      <c r="K2315" s="17">
        <v>120.899789</v>
      </c>
      <c r="L2315" s="27">
        <v>23.752326</v>
      </c>
      <c r="N2315" t="str">
        <f>ROUND(表格3[[#This Row],[TWD97_X
]],0)&amp;ROUND(表格3[[#This Row],[TWD97_Y
]],0)</f>
        <v>2397852627598</v>
      </c>
    </row>
    <row r="2316" spans="1:14" ht="16.2" customHeight="1">
      <c r="A2316" s="29" t="s">
        <v>2090</v>
      </c>
      <c r="B2316" s="49"/>
      <c r="C2316" s="26" t="s">
        <v>423</v>
      </c>
      <c r="D2316" s="26" t="s">
        <v>461</v>
      </c>
      <c r="E2316" s="17" t="s">
        <v>496</v>
      </c>
      <c r="F2316" s="78">
        <v>10</v>
      </c>
      <c r="G2316" s="78" t="s">
        <v>495</v>
      </c>
      <c r="H2316" s="17" t="s">
        <v>3392</v>
      </c>
      <c r="I2316" s="23">
        <v>239920</v>
      </c>
      <c r="J2316" s="23">
        <v>2627450</v>
      </c>
      <c r="K2316" s="17">
        <v>120.901115</v>
      </c>
      <c r="L2316" s="27">
        <v>23.750990999999999</v>
      </c>
      <c r="N2316" t="str">
        <f>ROUND(表格3[[#This Row],[TWD97_X
]],0)&amp;ROUND(表格3[[#This Row],[TWD97_Y
]],0)</f>
        <v>2399202627450</v>
      </c>
    </row>
    <row r="2317" spans="1:14" ht="16.2" customHeight="1">
      <c r="A2317" s="17" t="s">
        <v>2090</v>
      </c>
      <c r="B2317" s="18"/>
      <c r="C2317" s="115" t="s">
        <v>423</v>
      </c>
      <c r="D2317" s="115" t="s">
        <v>424</v>
      </c>
      <c r="E2317" s="116" t="s">
        <v>426</v>
      </c>
      <c r="F2317" s="117">
        <v>1</v>
      </c>
      <c r="G2317" s="118" t="s">
        <v>425</v>
      </c>
      <c r="H2317" s="117" t="s">
        <v>4018</v>
      </c>
      <c r="I2317" s="23">
        <v>240653</v>
      </c>
      <c r="J2317" s="23">
        <v>2670892</v>
      </c>
      <c r="K2317" s="119">
        <v>120.908028</v>
      </c>
      <c r="L2317" s="119">
        <v>24.143260000000001</v>
      </c>
      <c r="N2317" t="str">
        <f>ROUND(表格3[[#This Row],[TWD97_X
]],0)&amp;ROUND(表格3[[#This Row],[TWD97_Y
]],0)</f>
        <v>2406532670892</v>
      </c>
    </row>
    <row r="2318" spans="1:14" ht="16.2" customHeight="1">
      <c r="A2318" s="17" t="s">
        <v>2090</v>
      </c>
      <c r="B2318" s="18"/>
      <c r="C2318" s="115" t="s">
        <v>423</v>
      </c>
      <c r="D2318" s="115" t="s">
        <v>424</v>
      </c>
      <c r="E2318" s="116" t="s">
        <v>426</v>
      </c>
      <c r="F2318" s="117">
        <v>2</v>
      </c>
      <c r="G2318" s="118" t="s">
        <v>425</v>
      </c>
      <c r="H2318" s="117" t="s">
        <v>4019</v>
      </c>
      <c r="I2318" s="23">
        <v>240706</v>
      </c>
      <c r="J2318" s="23">
        <v>2671083</v>
      </c>
      <c r="K2318" s="119">
        <v>120.908548</v>
      </c>
      <c r="L2318" s="119">
        <v>24.144984999999998</v>
      </c>
      <c r="N2318" t="str">
        <f>ROUND(表格3[[#This Row],[TWD97_X
]],0)&amp;ROUND(表格3[[#This Row],[TWD97_Y
]],0)</f>
        <v>2407062671083</v>
      </c>
    </row>
    <row r="2319" spans="1:14" ht="16.2" customHeight="1">
      <c r="A2319" s="17" t="s">
        <v>2090</v>
      </c>
      <c r="B2319" s="18"/>
      <c r="C2319" s="115" t="s">
        <v>423</v>
      </c>
      <c r="D2319" s="115" t="s">
        <v>424</v>
      </c>
      <c r="E2319" s="116" t="s">
        <v>426</v>
      </c>
      <c r="F2319" s="117">
        <v>3</v>
      </c>
      <c r="G2319" s="118" t="s">
        <v>425</v>
      </c>
      <c r="H2319" s="117" t="s">
        <v>3393</v>
      </c>
      <c r="I2319" s="23">
        <v>240669</v>
      </c>
      <c r="J2319" s="23">
        <v>2671314</v>
      </c>
      <c r="K2319" s="119">
        <v>120.90818299999999</v>
      </c>
      <c r="L2319" s="119">
        <v>24.147071</v>
      </c>
      <c r="N2319" t="str">
        <f>ROUND(表格3[[#This Row],[TWD97_X
]],0)&amp;ROUND(表格3[[#This Row],[TWD97_Y
]],0)</f>
        <v>2406692671314</v>
      </c>
    </row>
    <row r="2320" spans="1:14" ht="16.2" customHeight="1">
      <c r="A2320" s="17" t="s">
        <v>2090</v>
      </c>
      <c r="B2320" s="18"/>
      <c r="C2320" s="115" t="s">
        <v>423</v>
      </c>
      <c r="D2320" s="115" t="s">
        <v>424</v>
      </c>
      <c r="E2320" s="116" t="s">
        <v>426</v>
      </c>
      <c r="F2320" s="117">
        <v>4</v>
      </c>
      <c r="G2320" s="118" t="s">
        <v>425</v>
      </c>
      <c r="H2320" s="117" t="s">
        <v>3394</v>
      </c>
      <c r="I2320" s="23">
        <v>240630</v>
      </c>
      <c r="J2320" s="23">
        <v>2671510</v>
      </c>
      <c r="K2320" s="119">
        <v>120.907798</v>
      </c>
      <c r="L2320" s="119">
        <v>24.14884</v>
      </c>
      <c r="N2320" t="str">
        <f>ROUND(表格3[[#This Row],[TWD97_X
]],0)&amp;ROUND(表格3[[#This Row],[TWD97_Y
]],0)</f>
        <v>2406302671510</v>
      </c>
    </row>
    <row r="2321" spans="1:14" ht="16.2" customHeight="1">
      <c r="A2321" s="17" t="s">
        <v>2090</v>
      </c>
      <c r="B2321" s="18"/>
      <c r="C2321" s="115" t="s">
        <v>423</v>
      </c>
      <c r="D2321" s="115" t="s">
        <v>424</v>
      </c>
      <c r="E2321" s="116" t="s">
        <v>426</v>
      </c>
      <c r="F2321" s="117">
        <v>5</v>
      </c>
      <c r="G2321" s="118" t="s">
        <v>425</v>
      </c>
      <c r="H2321" s="117" t="s">
        <v>3395</v>
      </c>
      <c r="I2321" s="23">
        <v>240444</v>
      </c>
      <c r="J2321" s="23">
        <v>2671546</v>
      </c>
      <c r="K2321" s="119">
        <v>120.905967</v>
      </c>
      <c r="L2321" s="119">
        <v>24.149163999999999</v>
      </c>
      <c r="N2321" t="str">
        <f>ROUND(表格3[[#This Row],[TWD97_X
]],0)&amp;ROUND(表格3[[#This Row],[TWD97_Y
]],0)</f>
        <v>2404442671546</v>
      </c>
    </row>
    <row r="2322" spans="1:14" ht="16.2" customHeight="1">
      <c r="A2322" s="17" t="s">
        <v>2090</v>
      </c>
      <c r="B2322" s="18"/>
      <c r="C2322" s="115" t="s">
        <v>423</v>
      </c>
      <c r="D2322" s="115" t="s">
        <v>424</v>
      </c>
      <c r="E2322" s="116" t="s">
        <v>426</v>
      </c>
      <c r="F2322" s="117">
        <v>6</v>
      </c>
      <c r="G2322" s="118" t="s">
        <v>425</v>
      </c>
      <c r="H2322" s="117" t="s">
        <v>3396</v>
      </c>
      <c r="I2322" s="23">
        <v>240321</v>
      </c>
      <c r="J2322" s="23">
        <v>2671402</v>
      </c>
      <c r="K2322" s="119">
        <v>120.904758</v>
      </c>
      <c r="L2322" s="119">
        <v>24.147863000000001</v>
      </c>
      <c r="N2322" t="str">
        <f>ROUND(表格3[[#This Row],[TWD97_X
]],0)&amp;ROUND(表格3[[#This Row],[TWD97_Y
]],0)</f>
        <v>2403212671402</v>
      </c>
    </row>
    <row r="2323" spans="1:14" ht="16.2" customHeight="1">
      <c r="A2323" s="17" t="s">
        <v>2090</v>
      </c>
      <c r="B2323" s="18"/>
      <c r="C2323" s="115" t="s">
        <v>423</v>
      </c>
      <c r="D2323" s="115" t="s">
        <v>424</v>
      </c>
      <c r="E2323" s="116" t="s">
        <v>4020</v>
      </c>
      <c r="F2323" s="117">
        <v>1</v>
      </c>
      <c r="G2323" s="120" t="s">
        <v>4021</v>
      </c>
      <c r="H2323" s="117" t="s">
        <v>4022</v>
      </c>
      <c r="I2323" s="23">
        <v>253285</v>
      </c>
      <c r="J2323" s="23">
        <v>2664609</v>
      </c>
      <c r="K2323" s="119">
        <v>121.032309</v>
      </c>
      <c r="L2323" s="119">
        <v>24.086552999999999</v>
      </c>
      <c r="N2323" t="str">
        <f>ROUND(表格3[[#This Row],[TWD97_X
]],0)&amp;ROUND(表格3[[#This Row],[TWD97_Y
]],0)</f>
        <v>2532852664609</v>
      </c>
    </row>
    <row r="2324" spans="1:14" ht="16.2" customHeight="1">
      <c r="A2324" s="17" t="s">
        <v>2090</v>
      </c>
      <c r="B2324" s="18"/>
      <c r="C2324" s="115" t="s">
        <v>423</v>
      </c>
      <c r="D2324" s="115" t="s">
        <v>424</v>
      </c>
      <c r="E2324" s="116" t="s">
        <v>4020</v>
      </c>
      <c r="F2324" s="117">
        <v>2</v>
      </c>
      <c r="G2324" s="120" t="s">
        <v>4021</v>
      </c>
      <c r="H2324" s="117" t="s">
        <v>4023</v>
      </c>
      <c r="I2324" s="23">
        <v>253143</v>
      </c>
      <c r="J2324" s="23">
        <v>2665363</v>
      </c>
      <c r="K2324" s="119">
        <v>121.030914</v>
      </c>
      <c r="L2324" s="119">
        <v>24.093361000000002</v>
      </c>
      <c r="N2324" t="str">
        <f>ROUND(表格3[[#This Row],[TWD97_X
]],0)&amp;ROUND(表格3[[#This Row],[TWD97_Y
]],0)</f>
        <v>2531432665363</v>
      </c>
    </row>
    <row r="2325" spans="1:14" ht="16.2" customHeight="1">
      <c r="A2325" s="17" t="s">
        <v>2090</v>
      </c>
      <c r="B2325" s="18"/>
      <c r="C2325" s="115" t="s">
        <v>423</v>
      </c>
      <c r="D2325" s="115" t="s">
        <v>424</v>
      </c>
      <c r="E2325" s="116" t="s">
        <v>4020</v>
      </c>
      <c r="F2325" s="117">
        <v>3</v>
      </c>
      <c r="G2325" s="120" t="s">
        <v>4021</v>
      </c>
      <c r="H2325" s="117" t="s">
        <v>4024</v>
      </c>
      <c r="I2325" s="23">
        <v>253429</v>
      </c>
      <c r="J2325" s="23">
        <v>2663495</v>
      </c>
      <c r="K2325" s="119">
        <v>121.03372299999999</v>
      </c>
      <c r="L2325" s="119">
        <v>24.076492999999999</v>
      </c>
      <c r="N2325" t="str">
        <f>ROUND(表格3[[#This Row],[TWD97_X
]],0)&amp;ROUND(表格3[[#This Row],[TWD97_Y
]],0)</f>
        <v>2534292663495</v>
      </c>
    </row>
    <row r="2326" spans="1:14" ht="16.2" customHeight="1">
      <c r="A2326" s="17" t="s">
        <v>2090</v>
      </c>
      <c r="B2326" s="18"/>
      <c r="C2326" s="115" t="s">
        <v>423</v>
      </c>
      <c r="D2326" s="115" t="s">
        <v>424</v>
      </c>
      <c r="E2326" s="116" t="s">
        <v>4020</v>
      </c>
      <c r="F2326" s="117">
        <v>4</v>
      </c>
      <c r="G2326" s="120" t="s">
        <v>4021</v>
      </c>
      <c r="H2326" s="117" t="s">
        <v>4025</v>
      </c>
      <c r="I2326" s="23">
        <v>253747</v>
      </c>
      <c r="J2326" s="23">
        <v>2663232</v>
      </c>
      <c r="K2326" s="119">
        <v>121.03685</v>
      </c>
      <c r="L2326" s="119">
        <v>24.074117999999999</v>
      </c>
      <c r="N2326" t="str">
        <f>ROUND(表格3[[#This Row],[TWD97_X
]],0)&amp;ROUND(表格3[[#This Row],[TWD97_Y
]],0)</f>
        <v>2537472663232</v>
      </c>
    </row>
    <row r="2327" spans="1:14" ht="16.2" customHeight="1">
      <c r="A2327" s="17" t="s">
        <v>2090</v>
      </c>
      <c r="B2327" s="18"/>
      <c r="C2327" s="115" t="s">
        <v>423</v>
      </c>
      <c r="D2327" s="115" t="s">
        <v>424</v>
      </c>
      <c r="E2327" s="116" t="s">
        <v>4020</v>
      </c>
      <c r="F2327" s="117">
        <v>5</v>
      </c>
      <c r="G2327" s="120" t="s">
        <v>4021</v>
      </c>
      <c r="H2327" s="117" t="s">
        <v>4026</v>
      </c>
      <c r="I2327" s="23">
        <v>253698</v>
      </c>
      <c r="J2327" s="23">
        <v>2664997</v>
      </c>
      <c r="K2327" s="119">
        <v>121.036372</v>
      </c>
      <c r="L2327" s="119">
        <v>24.090055</v>
      </c>
      <c r="N2327" t="str">
        <f>ROUND(表格3[[#This Row],[TWD97_X
]],0)&amp;ROUND(表格3[[#This Row],[TWD97_Y
]],0)</f>
        <v>2536982664997</v>
      </c>
    </row>
    <row r="2328" spans="1:14" ht="16.2" customHeight="1">
      <c r="A2328" s="17" t="s">
        <v>2090</v>
      </c>
      <c r="B2328" s="18"/>
      <c r="C2328" s="115" t="s">
        <v>423</v>
      </c>
      <c r="D2328" s="115" t="s">
        <v>424</v>
      </c>
      <c r="E2328" s="116" t="s">
        <v>4020</v>
      </c>
      <c r="F2328" s="117">
        <v>6</v>
      </c>
      <c r="G2328" s="120" t="s">
        <v>4021</v>
      </c>
      <c r="H2328" s="117" t="s">
        <v>4027</v>
      </c>
      <c r="I2328" s="23">
        <v>253708</v>
      </c>
      <c r="J2328" s="23">
        <v>2664187</v>
      </c>
      <c r="K2328" s="119">
        <v>121.036469</v>
      </c>
      <c r="L2328" s="119">
        <v>24.082740999999999</v>
      </c>
      <c r="N2328" t="str">
        <f>ROUND(表格3[[#This Row],[TWD97_X
]],0)&amp;ROUND(表格3[[#This Row],[TWD97_Y
]],0)</f>
        <v>2537082664187</v>
      </c>
    </row>
    <row r="2329" spans="1:14" ht="16.2" customHeight="1">
      <c r="A2329" s="17" t="s">
        <v>2090</v>
      </c>
      <c r="B2329" s="18"/>
      <c r="C2329" s="115" t="s">
        <v>423</v>
      </c>
      <c r="D2329" s="115" t="s">
        <v>424</v>
      </c>
      <c r="E2329" s="121" t="s">
        <v>432</v>
      </c>
      <c r="F2329" s="117">
        <v>1</v>
      </c>
      <c r="G2329" s="118" t="s">
        <v>431</v>
      </c>
      <c r="H2329" s="122" t="s">
        <v>4028</v>
      </c>
      <c r="I2329" s="23">
        <v>232925</v>
      </c>
      <c r="J2329" s="23">
        <v>2658528</v>
      </c>
      <c r="K2329" s="119">
        <v>120.832132</v>
      </c>
      <c r="L2329" s="119">
        <v>24.031555000000001</v>
      </c>
      <c r="N2329" t="str">
        <f>ROUND(表格3[[#This Row],[TWD97_X
]],0)&amp;ROUND(表格3[[#This Row],[TWD97_Y
]],0)</f>
        <v>2329252658528</v>
      </c>
    </row>
    <row r="2330" spans="1:14" ht="16.2" customHeight="1">
      <c r="A2330" s="17" t="s">
        <v>2090</v>
      </c>
      <c r="B2330" s="18"/>
      <c r="C2330" s="115" t="s">
        <v>423</v>
      </c>
      <c r="D2330" s="115" t="s">
        <v>424</v>
      </c>
      <c r="E2330" s="121" t="s">
        <v>432</v>
      </c>
      <c r="F2330" s="117">
        <v>2</v>
      </c>
      <c r="G2330" s="118" t="s">
        <v>431</v>
      </c>
      <c r="H2330" s="122" t="s">
        <v>4029</v>
      </c>
      <c r="I2330" s="23">
        <v>232731</v>
      </c>
      <c r="J2330" s="23">
        <v>2658534</v>
      </c>
      <c r="K2330" s="119">
        <v>120.830225</v>
      </c>
      <c r="L2330" s="119">
        <v>24.031607999999999</v>
      </c>
      <c r="N2330" t="str">
        <f>ROUND(表格3[[#This Row],[TWD97_X
]],0)&amp;ROUND(表格3[[#This Row],[TWD97_Y
]],0)</f>
        <v>2327312658534</v>
      </c>
    </row>
    <row r="2331" spans="1:14" ht="16.2" customHeight="1">
      <c r="A2331" s="17" t="s">
        <v>2090</v>
      </c>
      <c r="B2331" s="18"/>
      <c r="C2331" s="115" t="s">
        <v>423</v>
      </c>
      <c r="D2331" s="115" t="s">
        <v>424</v>
      </c>
      <c r="E2331" s="121" t="s">
        <v>432</v>
      </c>
      <c r="F2331" s="117">
        <v>3</v>
      </c>
      <c r="G2331" s="118" t="s">
        <v>431</v>
      </c>
      <c r="H2331" s="122" t="s">
        <v>3397</v>
      </c>
      <c r="I2331" s="23">
        <v>232519</v>
      </c>
      <c r="J2331" s="23">
        <v>2658514</v>
      </c>
      <c r="K2331" s="119">
        <v>120.828141</v>
      </c>
      <c r="L2331" s="119">
        <v>24.031424999999999</v>
      </c>
      <c r="N2331" t="str">
        <f>ROUND(表格3[[#This Row],[TWD97_X
]],0)&amp;ROUND(表格3[[#This Row],[TWD97_Y
]],0)</f>
        <v>2325192658514</v>
      </c>
    </row>
    <row r="2332" spans="1:14" ht="16.2" customHeight="1">
      <c r="A2332" s="17" t="s">
        <v>2090</v>
      </c>
      <c r="B2332" s="18"/>
      <c r="C2332" s="115" t="s">
        <v>423</v>
      </c>
      <c r="D2332" s="115" t="s">
        <v>424</v>
      </c>
      <c r="E2332" s="121" t="s">
        <v>432</v>
      </c>
      <c r="F2332" s="117">
        <v>4</v>
      </c>
      <c r="G2332" s="118" t="s">
        <v>431</v>
      </c>
      <c r="H2332" s="122" t="s">
        <v>3398</v>
      </c>
      <c r="I2332" s="23">
        <v>232481</v>
      </c>
      <c r="J2332" s="23">
        <v>2658713</v>
      </c>
      <c r="K2332" s="119">
        <v>120.827765</v>
      </c>
      <c r="L2332" s="119">
        <v>24.033221000000001</v>
      </c>
      <c r="N2332" t="str">
        <f>ROUND(表格3[[#This Row],[TWD97_X
]],0)&amp;ROUND(表格3[[#This Row],[TWD97_Y
]],0)</f>
        <v>2324812658713</v>
      </c>
    </row>
    <row r="2333" spans="1:14" ht="16.2" customHeight="1">
      <c r="A2333" s="17" t="s">
        <v>2090</v>
      </c>
      <c r="B2333" s="18"/>
      <c r="C2333" s="115" t="s">
        <v>423</v>
      </c>
      <c r="D2333" s="115" t="s">
        <v>424</v>
      </c>
      <c r="E2333" s="121" t="s">
        <v>432</v>
      </c>
      <c r="F2333" s="117">
        <v>5</v>
      </c>
      <c r="G2333" s="118" t="s">
        <v>431</v>
      </c>
      <c r="H2333" s="122" t="s">
        <v>3399</v>
      </c>
      <c r="I2333" s="23">
        <v>232453</v>
      </c>
      <c r="J2333" s="23">
        <v>2658912</v>
      </c>
      <c r="K2333" s="119">
        <v>120.827487</v>
      </c>
      <c r="L2333" s="119">
        <v>24.035018000000001</v>
      </c>
      <c r="N2333" t="str">
        <f>ROUND(表格3[[#This Row],[TWD97_X
]],0)&amp;ROUND(表格3[[#This Row],[TWD97_Y
]],0)</f>
        <v>2324532658912</v>
      </c>
    </row>
    <row r="2334" spans="1:14" ht="16.2" customHeight="1">
      <c r="A2334" s="17" t="s">
        <v>2090</v>
      </c>
      <c r="B2334" s="18"/>
      <c r="C2334" s="115" t="s">
        <v>423</v>
      </c>
      <c r="D2334" s="115" t="s">
        <v>424</v>
      </c>
      <c r="E2334" s="121" t="s">
        <v>432</v>
      </c>
      <c r="F2334" s="117">
        <v>6</v>
      </c>
      <c r="G2334" s="118" t="s">
        <v>431</v>
      </c>
      <c r="H2334" s="122" t="s">
        <v>3400</v>
      </c>
      <c r="I2334" s="23">
        <v>232246</v>
      </c>
      <c r="J2334" s="23">
        <v>2658936</v>
      </c>
      <c r="K2334" s="119">
        <v>120.825452</v>
      </c>
      <c r="L2334" s="119">
        <v>24.035232000000001</v>
      </c>
      <c r="N2334" t="str">
        <f>ROUND(表格3[[#This Row],[TWD97_X
]],0)&amp;ROUND(表格3[[#This Row],[TWD97_Y
]],0)</f>
        <v>2322462658936</v>
      </c>
    </row>
    <row r="2335" spans="1:14" ht="16.2" customHeight="1">
      <c r="A2335" s="17" t="s">
        <v>2090</v>
      </c>
      <c r="B2335" s="18"/>
      <c r="C2335" s="115" t="s">
        <v>423</v>
      </c>
      <c r="D2335" s="115" t="s">
        <v>424</v>
      </c>
      <c r="E2335" s="121" t="s">
        <v>435</v>
      </c>
      <c r="F2335" s="117">
        <v>1</v>
      </c>
      <c r="G2335" s="118" t="s">
        <v>434</v>
      </c>
      <c r="H2335" s="122" t="s">
        <v>3401</v>
      </c>
      <c r="I2335" s="23">
        <v>231167</v>
      </c>
      <c r="J2335" s="23">
        <v>2668462</v>
      </c>
      <c r="K2335" s="119">
        <v>120.81471999999999</v>
      </c>
      <c r="L2335" s="119">
        <v>24.121234000000001</v>
      </c>
      <c r="N2335" t="str">
        <f>ROUND(表格3[[#This Row],[TWD97_X
]],0)&amp;ROUND(表格3[[#This Row],[TWD97_Y
]],0)</f>
        <v>2311672668462</v>
      </c>
    </row>
    <row r="2336" spans="1:14" ht="16.2" customHeight="1">
      <c r="A2336" s="17" t="s">
        <v>2090</v>
      </c>
      <c r="B2336" s="18"/>
      <c r="C2336" s="115" t="s">
        <v>423</v>
      </c>
      <c r="D2336" s="115" t="s">
        <v>424</v>
      </c>
      <c r="E2336" s="121" t="s">
        <v>435</v>
      </c>
      <c r="F2336" s="117">
        <v>2</v>
      </c>
      <c r="G2336" s="118" t="s">
        <v>434</v>
      </c>
      <c r="H2336" s="122" t="s">
        <v>3402</v>
      </c>
      <c r="I2336" s="23">
        <v>231424</v>
      </c>
      <c r="J2336" s="23">
        <v>2668509</v>
      </c>
      <c r="K2336" s="119">
        <v>120.81724800000001</v>
      </c>
      <c r="L2336" s="119">
        <v>24.121661</v>
      </c>
      <c r="N2336" t="str">
        <f>ROUND(表格3[[#This Row],[TWD97_X
]],0)&amp;ROUND(表格3[[#This Row],[TWD97_Y
]],0)</f>
        <v>2314242668509</v>
      </c>
    </row>
    <row r="2337" spans="1:14" ht="16.2" customHeight="1">
      <c r="A2337" s="17" t="s">
        <v>2090</v>
      </c>
      <c r="B2337" s="18"/>
      <c r="C2337" s="115" t="s">
        <v>423</v>
      </c>
      <c r="D2337" s="115" t="s">
        <v>424</v>
      </c>
      <c r="E2337" s="121" t="s">
        <v>435</v>
      </c>
      <c r="F2337" s="117">
        <v>3</v>
      </c>
      <c r="G2337" s="118" t="s">
        <v>434</v>
      </c>
      <c r="H2337" s="122" t="s">
        <v>3403</v>
      </c>
      <c r="I2337" s="23">
        <v>231609</v>
      </c>
      <c r="J2337" s="23">
        <v>2668680</v>
      </c>
      <c r="K2337" s="119">
        <v>120.81906600000001</v>
      </c>
      <c r="L2337" s="119">
        <v>24.123208000000002</v>
      </c>
      <c r="N2337" t="str">
        <f>ROUND(表格3[[#This Row],[TWD97_X
]],0)&amp;ROUND(表格3[[#This Row],[TWD97_Y
]],0)</f>
        <v>2316092668680</v>
      </c>
    </row>
    <row r="2338" spans="1:14" ht="16.2" customHeight="1">
      <c r="A2338" s="17" t="s">
        <v>2090</v>
      </c>
      <c r="B2338" s="18"/>
      <c r="C2338" s="115" t="s">
        <v>423</v>
      </c>
      <c r="D2338" s="115" t="s">
        <v>424</v>
      </c>
      <c r="E2338" s="121" t="s">
        <v>435</v>
      </c>
      <c r="F2338" s="117">
        <v>4</v>
      </c>
      <c r="G2338" s="118" t="s">
        <v>434</v>
      </c>
      <c r="H2338" s="122" t="s">
        <v>3404</v>
      </c>
      <c r="I2338" s="23">
        <v>231713</v>
      </c>
      <c r="J2338" s="23">
        <v>2668891</v>
      </c>
      <c r="K2338" s="119">
        <v>120.820086</v>
      </c>
      <c r="L2338" s="119">
        <v>24.125114</v>
      </c>
      <c r="N2338" t="str">
        <f>ROUND(表格3[[#This Row],[TWD97_X
]],0)&amp;ROUND(表格3[[#This Row],[TWD97_Y
]],0)</f>
        <v>2317132668891</v>
      </c>
    </row>
    <row r="2339" spans="1:14" ht="16.2" customHeight="1">
      <c r="A2339" s="17" t="s">
        <v>2090</v>
      </c>
      <c r="B2339" s="18"/>
      <c r="C2339" s="115" t="s">
        <v>423</v>
      </c>
      <c r="D2339" s="115" t="s">
        <v>424</v>
      </c>
      <c r="E2339" s="121" t="s">
        <v>435</v>
      </c>
      <c r="F2339" s="117">
        <v>5</v>
      </c>
      <c r="G2339" s="118" t="s">
        <v>434</v>
      </c>
      <c r="H2339" s="122" t="s">
        <v>3405</v>
      </c>
      <c r="I2339" s="23">
        <v>231054</v>
      </c>
      <c r="J2339" s="23">
        <v>2668823</v>
      </c>
      <c r="K2339" s="119">
        <v>120.813604</v>
      </c>
      <c r="L2339" s="119">
        <v>24.124492</v>
      </c>
      <c r="N2339" t="str">
        <f>ROUND(表格3[[#This Row],[TWD97_X
]],0)&amp;ROUND(表格3[[#This Row],[TWD97_Y
]],0)</f>
        <v>2310542668823</v>
      </c>
    </row>
    <row r="2340" spans="1:14" ht="16.2" customHeight="1">
      <c r="A2340" s="17" t="s">
        <v>2090</v>
      </c>
      <c r="B2340" s="18"/>
      <c r="C2340" s="115" t="s">
        <v>423</v>
      </c>
      <c r="D2340" s="115" t="s">
        <v>424</v>
      </c>
      <c r="E2340" s="121" t="s">
        <v>435</v>
      </c>
      <c r="F2340" s="117">
        <v>6</v>
      </c>
      <c r="G2340" s="118" t="s">
        <v>434</v>
      </c>
      <c r="H2340" s="122" t="s">
        <v>3406</v>
      </c>
      <c r="I2340" s="23">
        <v>230889</v>
      </c>
      <c r="J2340" s="23">
        <v>2669011</v>
      </c>
      <c r="K2340" s="119">
        <v>120.811978</v>
      </c>
      <c r="L2340" s="119">
        <v>24.126187999999999</v>
      </c>
      <c r="N2340" t="str">
        <f>ROUND(表格3[[#This Row],[TWD97_X
]],0)&amp;ROUND(表格3[[#This Row],[TWD97_Y
]],0)</f>
        <v>2308892669011</v>
      </c>
    </row>
    <row r="2341" spans="1:14" ht="16.2" customHeight="1">
      <c r="A2341" s="17" t="s">
        <v>2090</v>
      </c>
      <c r="B2341" s="17"/>
      <c r="C2341" s="115" t="s">
        <v>423</v>
      </c>
      <c r="D2341" s="115" t="s">
        <v>424</v>
      </c>
      <c r="E2341" s="123" t="s">
        <v>439</v>
      </c>
      <c r="F2341" s="117">
        <v>1</v>
      </c>
      <c r="G2341" s="118" t="s">
        <v>438</v>
      </c>
      <c r="H2341" s="122" t="s">
        <v>3407</v>
      </c>
      <c r="I2341" s="23">
        <v>230228</v>
      </c>
      <c r="J2341" s="23">
        <v>2660230</v>
      </c>
      <c r="K2341" s="119">
        <v>120.805594</v>
      </c>
      <c r="L2341" s="119">
        <v>24.046892</v>
      </c>
      <c r="N2341" t="str">
        <f>ROUND(表格3[[#This Row],[TWD97_X
]],0)&amp;ROUND(表格3[[#This Row],[TWD97_Y
]],0)</f>
        <v>2302282660230</v>
      </c>
    </row>
    <row r="2342" spans="1:14" ht="16.2" customHeight="1">
      <c r="A2342" s="17" t="s">
        <v>2090</v>
      </c>
      <c r="B2342" s="17"/>
      <c r="C2342" s="115" t="s">
        <v>423</v>
      </c>
      <c r="D2342" s="115" t="s">
        <v>424</v>
      </c>
      <c r="E2342" s="123" t="s">
        <v>439</v>
      </c>
      <c r="F2342" s="117">
        <v>2</v>
      </c>
      <c r="G2342" s="118" t="s">
        <v>438</v>
      </c>
      <c r="H2342" s="122" t="s">
        <v>3408</v>
      </c>
      <c r="I2342" s="23">
        <v>230287</v>
      </c>
      <c r="J2342" s="23">
        <v>2660473</v>
      </c>
      <c r="K2342" s="119">
        <v>120.80617100000001</v>
      </c>
      <c r="L2342" s="119">
        <v>24.049087</v>
      </c>
      <c r="N2342" t="str">
        <f>ROUND(表格3[[#This Row],[TWD97_X
]],0)&amp;ROUND(表格3[[#This Row],[TWD97_Y
]],0)</f>
        <v>2302872660473</v>
      </c>
    </row>
    <row r="2343" spans="1:14" ht="16.2" customHeight="1">
      <c r="A2343" s="17" t="s">
        <v>2090</v>
      </c>
      <c r="B2343" s="17"/>
      <c r="C2343" s="115" t="s">
        <v>423</v>
      </c>
      <c r="D2343" s="115" t="s">
        <v>424</v>
      </c>
      <c r="E2343" s="123" t="s">
        <v>439</v>
      </c>
      <c r="F2343" s="117">
        <v>3</v>
      </c>
      <c r="G2343" s="118" t="s">
        <v>438</v>
      </c>
      <c r="H2343" s="122" t="s">
        <v>3409</v>
      </c>
      <c r="I2343" s="23">
        <v>230072</v>
      </c>
      <c r="J2343" s="23">
        <v>2660347</v>
      </c>
      <c r="K2343" s="119">
        <v>120.804059</v>
      </c>
      <c r="L2343" s="119">
        <v>24.047947000000001</v>
      </c>
      <c r="N2343" t="str">
        <f>ROUND(表格3[[#This Row],[TWD97_X
]],0)&amp;ROUND(表格3[[#This Row],[TWD97_Y
]],0)</f>
        <v>2300722660347</v>
      </c>
    </row>
    <row r="2344" spans="1:14" ht="16.2" customHeight="1">
      <c r="A2344" s="17" t="s">
        <v>2090</v>
      </c>
      <c r="B2344" s="17"/>
      <c r="C2344" s="115" t="s">
        <v>423</v>
      </c>
      <c r="D2344" s="115" t="s">
        <v>424</v>
      </c>
      <c r="E2344" s="123" t="s">
        <v>439</v>
      </c>
      <c r="F2344" s="117">
        <v>4</v>
      </c>
      <c r="G2344" s="118" t="s">
        <v>438</v>
      </c>
      <c r="H2344" s="122" t="s">
        <v>3410</v>
      </c>
      <c r="I2344" s="23">
        <v>229879</v>
      </c>
      <c r="J2344" s="23">
        <v>2660276</v>
      </c>
      <c r="K2344" s="119">
        <v>120.802162</v>
      </c>
      <c r="L2344" s="119">
        <v>24.047302999999999</v>
      </c>
      <c r="N2344" t="str">
        <f>ROUND(表格3[[#This Row],[TWD97_X
]],0)&amp;ROUND(表格3[[#This Row],[TWD97_Y
]],0)</f>
        <v>2298792660276</v>
      </c>
    </row>
    <row r="2345" spans="1:14" ht="16.2" customHeight="1">
      <c r="A2345" s="17" t="s">
        <v>2090</v>
      </c>
      <c r="B2345" s="17"/>
      <c r="C2345" s="115" t="s">
        <v>423</v>
      </c>
      <c r="D2345" s="115" t="s">
        <v>424</v>
      </c>
      <c r="E2345" s="123" t="s">
        <v>439</v>
      </c>
      <c r="F2345" s="117">
        <v>5</v>
      </c>
      <c r="G2345" s="118" t="s">
        <v>438</v>
      </c>
      <c r="H2345" s="122" t="s">
        <v>3411</v>
      </c>
      <c r="I2345" s="23">
        <v>229672</v>
      </c>
      <c r="J2345" s="23">
        <v>2660205</v>
      </c>
      <c r="K2345" s="119">
        <v>120.800128</v>
      </c>
      <c r="L2345" s="119">
        <v>24.046659999999999</v>
      </c>
      <c r="N2345" t="str">
        <f>ROUND(表格3[[#This Row],[TWD97_X
]],0)&amp;ROUND(表格3[[#This Row],[TWD97_Y
]],0)</f>
        <v>2296722660205</v>
      </c>
    </row>
    <row r="2346" spans="1:14" ht="16.2" customHeight="1">
      <c r="A2346" s="17" t="s">
        <v>2090</v>
      </c>
      <c r="B2346" s="42"/>
      <c r="C2346" s="115" t="s">
        <v>423</v>
      </c>
      <c r="D2346" s="115" t="s">
        <v>424</v>
      </c>
      <c r="E2346" s="123" t="s">
        <v>439</v>
      </c>
      <c r="F2346" s="117">
        <v>6</v>
      </c>
      <c r="G2346" s="118" t="s">
        <v>438</v>
      </c>
      <c r="H2346" s="122" t="s">
        <v>3412</v>
      </c>
      <c r="I2346" s="23">
        <v>229514</v>
      </c>
      <c r="J2346" s="23">
        <v>2660056</v>
      </c>
      <c r="K2346" s="119">
        <v>120.798576</v>
      </c>
      <c r="L2346" s="119">
        <v>24.045311999999999</v>
      </c>
      <c r="N2346" t="str">
        <f>ROUND(表格3[[#This Row],[TWD97_X
]],0)&amp;ROUND(表格3[[#This Row],[TWD97_Y
]],0)</f>
        <v>2295142660056</v>
      </c>
    </row>
    <row r="2347" spans="1:14" ht="16.2" customHeight="1">
      <c r="A2347" s="17" t="s">
        <v>2090</v>
      </c>
      <c r="B2347" s="18"/>
      <c r="C2347" s="115" t="s">
        <v>423</v>
      </c>
      <c r="D2347" s="115" t="s">
        <v>424</v>
      </c>
      <c r="E2347" s="123" t="s">
        <v>442</v>
      </c>
      <c r="F2347" s="117">
        <v>1</v>
      </c>
      <c r="G2347" s="118" t="s">
        <v>441</v>
      </c>
      <c r="H2347" s="122" t="s">
        <v>3413</v>
      </c>
      <c r="I2347" s="23">
        <v>226945</v>
      </c>
      <c r="J2347" s="23">
        <v>2654901</v>
      </c>
      <c r="K2347" s="119">
        <v>120.773399</v>
      </c>
      <c r="L2347" s="119">
        <v>23.998729999999998</v>
      </c>
      <c r="N2347" t="str">
        <f>ROUND(表格3[[#This Row],[TWD97_X
]],0)&amp;ROUND(表格3[[#This Row],[TWD97_Y
]],0)</f>
        <v>2269452654901</v>
      </c>
    </row>
    <row r="2348" spans="1:14" ht="16.2" customHeight="1">
      <c r="A2348" s="17" t="s">
        <v>2090</v>
      </c>
      <c r="B2348" s="18"/>
      <c r="C2348" s="115" t="s">
        <v>423</v>
      </c>
      <c r="D2348" s="115" t="s">
        <v>424</v>
      </c>
      <c r="E2348" s="123" t="s">
        <v>442</v>
      </c>
      <c r="F2348" s="117">
        <v>2</v>
      </c>
      <c r="G2348" s="118" t="s">
        <v>441</v>
      </c>
      <c r="H2348" s="122" t="s">
        <v>3414</v>
      </c>
      <c r="I2348" s="23">
        <v>226987</v>
      </c>
      <c r="J2348" s="23">
        <v>2654406</v>
      </c>
      <c r="K2348" s="119">
        <v>120.77382</v>
      </c>
      <c r="L2348" s="119">
        <v>23.994261000000002</v>
      </c>
      <c r="N2348" t="str">
        <f>ROUND(表格3[[#This Row],[TWD97_X
]],0)&amp;ROUND(表格3[[#This Row],[TWD97_Y
]],0)</f>
        <v>2269872654406</v>
      </c>
    </row>
    <row r="2349" spans="1:14" ht="16.2" customHeight="1">
      <c r="A2349" s="17" t="s">
        <v>2090</v>
      </c>
      <c r="B2349" s="18"/>
      <c r="C2349" s="115" t="s">
        <v>423</v>
      </c>
      <c r="D2349" s="115" t="s">
        <v>424</v>
      </c>
      <c r="E2349" s="123" t="s">
        <v>442</v>
      </c>
      <c r="F2349" s="117">
        <v>3</v>
      </c>
      <c r="G2349" s="118" t="s">
        <v>441</v>
      </c>
      <c r="H2349" s="122" t="s">
        <v>3415</v>
      </c>
      <c r="I2349" s="23">
        <v>227428</v>
      </c>
      <c r="J2349" s="23">
        <v>2654219</v>
      </c>
      <c r="K2349" s="119">
        <v>120.77815699999999</v>
      </c>
      <c r="L2349" s="119">
        <v>23.992578999999999</v>
      </c>
      <c r="N2349" t="str">
        <f>ROUND(表格3[[#This Row],[TWD97_X
]],0)&amp;ROUND(表格3[[#This Row],[TWD97_Y
]],0)</f>
        <v>2274282654219</v>
      </c>
    </row>
    <row r="2350" spans="1:14" ht="16.2" customHeight="1">
      <c r="A2350" s="17" t="s">
        <v>2090</v>
      </c>
      <c r="B2350" s="18"/>
      <c r="C2350" s="115" t="s">
        <v>423</v>
      </c>
      <c r="D2350" s="115" t="s">
        <v>424</v>
      </c>
      <c r="E2350" s="123" t="s">
        <v>442</v>
      </c>
      <c r="F2350" s="117">
        <v>4</v>
      </c>
      <c r="G2350" s="118" t="s">
        <v>441</v>
      </c>
      <c r="H2350" s="122" t="s">
        <v>3416</v>
      </c>
      <c r="I2350" s="23">
        <v>227102</v>
      </c>
      <c r="J2350" s="23">
        <v>2654015</v>
      </c>
      <c r="K2350" s="119">
        <v>120.774956</v>
      </c>
      <c r="L2350" s="119">
        <v>23.990732000000001</v>
      </c>
      <c r="N2350" t="str">
        <f>ROUND(表格3[[#This Row],[TWD97_X
]],0)&amp;ROUND(表格3[[#This Row],[TWD97_Y
]],0)</f>
        <v>2271022654015</v>
      </c>
    </row>
    <row r="2351" spans="1:14" ht="16.2" customHeight="1">
      <c r="A2351" s="17" t="s">
        <v>2090</v>
      </c>
      <c r="B2351" s="18"/>
      <c r="C2351" s="115" t="s">
        <v>423</v>
      </c>
      <c r="D2351" s="115" t="s">
        <v>424</v>
      </c>
      <c r="E2351" s="123" t="s">
        <v>442</v>
      </c>
      <c r="F2351" s="117">
        <v>5</v>
      </c>
      <c r="G2351" s="118" t="s">
        <v>441</v>
      </c>
      <c r="H2351" s="122" t="s">
        <v>3417</v>
      </c>
      <c r="I2351" s="23">
        <v>226279</v>
      </c>
      <c r="J2351" s="23">
        <v>2654851</v>
      </c>
      <c r="K2351" s="119">
        <v>120.766854</v>
      </c>
      <c r="L2351" s="119">
        <v>23.998269000000001</v>
      </c>
      <c r="N2351" t="str">
        <f>ROUND(表格3[[#This Row],[TWD97_X
]],0)&amp;ROUND(表格3[[#This Row],[TWD97_Y
]],0)</f>
        <v>2262792654851</v>
      </c>
    </row>
    <row r="2352" spans="1:14" ht="16.2" customHeight="1">
      <c r="A2352" s="17" t="s">
        <v>2090</v>
      </c>
      <c r="B2352" s="18"/>
      <c r="C2352" s="115" t="s">
        <v>423</v>
      </c>
      <c r="D2352" s="115" t="s">
        <v>424</v>
      </c>
      <c r="E2352" s="123" t="s">
        <v>442</v>
      </c>
      <c r="F2352" s="117">
        <v>6</v>
      </c>
      <c r="G2352" s="118" t="s">
        <v>441</v>
      </c>
      <c r="H2352" s="122" t="s">
        <v>3418</v>
      </c>
      <c r="I2352" s="23">
        <v>226593</v>
      </c>
      <c r="J2352" s="23">
        <v>2654727</v>
      </c>
      <c r="K2352" s="119">
        <v>120.769942</v>
      </c>
      <c r="L2352" s="119">
        <v>23.997153999999998</v>
      </c>
      <c r="N2352" t="str">
        <f>ROUND(表格3[[#This Row],[TWD97_X
]],0)&amp;ROUND(表格3[[#This Row],[TWD97_Y
]],0)</f>
        <v>2265932654727</v>
      </c>
    </row>
    <row r="2353" spans="1:14" ht="16.2" customHeight="1">
      <c r="A2353" s="17" t="s">
        <v>2090</v>
      </c>
      <c r="B2353" s="42"/>
      <c r="C2353" s="115" t="s">
        <v>423</v>
      </c>
      <c r="D2353" s="115" t="s">
        <v>424</v>
      </c>
      <c r="E2353" s="123" t="s">
        <v>445</v>
      </c>
      <c r="F2353" s="117">
        <v>1</v>
      </c>
      <c r="G2353" s="118" t="s">
        <v>444</v>
      </c>
      <c r="H2353" s="122" t="s">
        <v>4030</v>
      </c>
      <c r="I2353" s="23">
        <v>236222</v>
      </c>
      <c r="J2353" s="23">
        <v>2654529</v>
      </c>
      <c r="K2353" s="119">
        <v>120.864583</v>
      </c>
      <c r="L2353" s="119">
        <v>23.995477999999999</v>
      </c>
      <c r="N2353" t="str">
        <f>ROUND(表格3[[#This Row],[TWD97_X
]],0)&amp;ROUND(表格3[[#This Row],[TWD97_Y
]],0)</f>
        <v>2362222654529</v>
      </c>
    </row>
    <row r="2354" spans="1:14" ht="16.2" customHeight="1">
      <c r="A2354" s="17" t="s">
        <v>2090</v>
      </c>
      <c r="B2354" s="42"/>
      <c r="C2354" s="115" t="s">
        <v>423</v>
      </c>
      <c r="D2354" s="115" t="s">
        <v>424</v>
      </c>
      <c r="E2354" s="123" t="s">
        <v>445</v>
      </c>
      <c r="F2354" s="117">
        <v>2</v>
      </c>
      <c r="G2354" s="118" t="s">
        <v>444</v>
      </c>
      <c r="H2354" s="122" t="s">
        <v>4031</v>
      </c>
      <c r="I2354" s="23">
        <v>236020</v>
      </c>
      <c r="J2354" s="23">
        <v>2654535</v>
      </c>
      <c r="K2354" s="119">
        <v>120.86259800000001</v>
      </c>
      <c r="L2354" s="119">
        <v>23.995531</v>
      </c>
      <c r="N2354" t="str">
        <f>ROUND(表格3[[#This Row],[TWD97_X
]],0)&amp;ROUND(表格3[[#This Row],[TWD97_Y
]],0)</f>
        <v>2360202654535</v>
      </c>
    </row>
    <row r="2355" spans="1:14" ht="16.2" customHeight="1">
      <c r="A2355" s="17" t="s">
        <v>2090</v>
      </c>
      <c r="B2355" s="42"/>
      <c r="C2355" s="115" t="s">
        <v>423</v>
      </c>
      <c r="D2355" s="115" t="s">
        <v>424</v>
      </c>
      <c r="E2355" s="123" t="s">
        <v>445</v>
      </c>
      <c r="F2355" s="117">
        <v>3</v>
      </c>
      <c r="G2355" s="118" t="s">
        <v>444</v>
      </c>
      <c r="H2355" s="122" t="s">
        <v>3419</v>
      </c>
      <c r="I2355" s="23">
        <v>235765</v>
      </c>
      <c r="J2355" s="23">
        <v>2654718</v>
      </c>
      <c r="K2355" s="119">
        <v>120.86009</v>
      </c>
      <c r="L2355" s="119">
        <v>23.997181000000001</v>
      </c>
      <c r="N2355" t="str">
        <f>ROUND(表格3[[#This Row],[TWD97_X
]],0)&amp;ROUND(表格3[[#This Row],[TWD97_Y
]],0)</f>
        <v>2357652654718</v>
      </c>
    </row>
    <row r="2356" spans="1:14" ht="16.2" customHeight="1">
      <c r="A2356" s="17" t="s">
        <v>2090</v>
      </c>
      <c r="B2356" s="42"/>
      <c r="C2356" s="115" t="s">
        <v>423</v>
      </c>
      <c r="D2356" s="115" t="s">
        <v>424</v>
      </c>
      <c r="E2356" s="123" t="s">
        <v>445</v>
      </c>
      <c r="F2356" s="117">
        <v>4</v>
      </c>
      <c r="G2356" s="118" t="s">
        <v>444</v>
      </c>
      <c r="H2356" s="122" t="s">
        <v>3420</v>
      </c>
      <c r="I2356" s="23">
        <v>235894</v>
      </c>
      <c r="J2356" s="23">
        <v>2654877</v>
      </c>
      <c r="K2356" s="119">
        <v>120.861356</v>
      </c>
      <c r="L2356" s="119">
        <v>23.998618</v>
      </c>
      <c r="N2356" t="str">
        <f>ROUND(表格3[[#This Row],[TWD97_X
]],0)&amp;ROUND(表格3[[#This Row],[TWD97_Y
]],0)</f>
        <v>2358942654877</v>
      </c>
    </row>
    <row r="2357" spans="1:14" ht="16.2" customHeight="1">
      <c r="A2357" s="17" t="s">
        <v>2090</v>
      </c>
      <c r="B2357" s="42"/>
      <c r="C2357" s="115" t="s">
        <v>423</v>
      </c>
      <c r="D2357" s="115" t="s">
        <v>424</v>
      </c>
      <c r="E2357" s="123" t="s">
        <v>445</v>
      </c>
      <c r="F2357" s="117">
        <v>5</v>
      </c>
      <c r="G2357" s="118" t="s">
        <v>444</v>
      </c>
      <c r="H2357" s="122" t="s">
        <v>3421</v>
      </c>
      <c r="I2357" s="23">
        <v>235787</v>
      </c>
      <c r="J2357" s="23">
        <v>2655105</v>
      </c>
      <c r="K2357" s="119">
        <v>120.860302</v>
      </c>
      <c r="L2357" s="119">
        <v>24.000675999999999</v>
      </c>
      <c r="N2357" t="str">
        <f>ROUND(表格3[[#This Row],[TWD97_X
]],0)&amp;ROUND(表格3[[#This Row],[TWD97_Y
]],0)</f>
        <v>2357872655105</v>
      </c>
    </row>
    <row r="2358" spans="1:14" ht="16.2" customHeight="1">
      <c r="A2358" s="17" t="s">
        <v>2090</v>
      </c>
      <c r="B2358" s="42"/>
      <c r="C2358" s="115" t="s">
        <v>423</v>
      </c>
      <c r="D2358" s="115" t="s">
        <v>424</v>
      </c>
      <c r="E2358" s="123" t="s">
        <v>445</v>
      </c>
      <c r="F2358" s="117">
        <v>6</v>
      </c>
      <c r="G2358" s="118" t="s">
        <v>444</v>
      </c>
      <c r="H2358" s="122" t="s">
        <v>3422</v>
      </c>
      <c r="I2358" s="23">
        <v>236160</v>
      </c>
      <c r="J2358" s="23">
        <v>2655124</v>
      </c>
      <c r="K2358" s="119">
        <v>120.863968</v>
      </c>
      <c r="L2358" s="119">
        <v>24.000851000000001</v>
      </c>
      <c r="N2358" t="str">
        <f>ROUND(表格3[[#This Row],[TWD97_X
]],0)&amp;ROUND(表格3[[#This Row],[TWD97_Y
]],0)</f>
        <v>2361602655124</v>
      </c>
    </row>
    <row r="2359" spans="1:14" ht="16.2" customHeight="1">
      <c r="A2359" s="17" t="s">
        <v>2090</v>
      </c>
      <c r="B2359" s="72"/>
      <c r="C2359" s="115" t="s">
        <v>423</v>
      </c>
      <c r="D2359" s="115" t="s">
        <v>424</v>
      </c>
      <c r="E2359" s="123" t="s">
        <v>447</v>
      </c>
      <c r="F2359" s="117">
        <v>1</v>
      </c>
      <c r="G2359" s="118" t="s">
        <v>446</v>
      </c>
      <c r="H2359" s="122" t="s">
        <v>4032</v>
      </c>
      <c r="I2359" s="23">
        <v>240483</v>
      </c>
      <c r="J2359" s="23">
        <v>2661889</v>
      </c>
      <c r="K2359" s="119">
        <v>120.906414</v>
      </c>
      <c r="L2359" s="119">
        <v>24.061966999999999</v>
      </c>
      <c r="N2359" t="str">
        <f>ROUND(表格3[[#This Row],[TWD97_X
]],0)&amp;ROUND(表格3[[#This Row],[TWD97_Y
]],0)</f>
        <v>2404832661889</v>
      </c>
    </row>
    <row r="2360" spans="1:14" ht="16.2" customHeight="1">
      <c r="A2360" s="17" t="s">
        <v>2090</v>
      </c>
      <c r="B2360" s="72"/>
      <c r="C2360" s="115" t="s">
        <v>423</v>
      </c>
      <c r="D2360" s="115" t="s">
        <v>424</v>
      </c>
      <c r="E2360" s="123" t="s">
        <v>447</v>
      </c>
      <c r="F2360" s="117">
        <v>2</v>
      </c>
      <c r="G2360" s="118" t="s">
        <v>446</v>
      </c>
      <c r="H2360" s="122" t="s">
        <v>4033</v>
      </c>
      <c r="I2360" s="23">
        <v>240406</v>
      </c>
      <c r="J2360" s="23">
        <v>2662076</v>
      </c>
      <c r="K2360" s="119">
        <v>120.90565599999999</v>
      </c>
      <c r="L2360" s="119">
        <v>24.063655000000001</v>
      </c>
      <c r="N2360" t="str">
        <f>ROUND(表格3[[#This Row],[TWD97_X
]],0)&amp;ROUND(表格3[[#This Row],[TWD97_Y
]],0)</f>
        <v>2404062662076</v>
      </c>
    </row>
    <row r="2361" spans="1:14" ht="16.2" customHeight="1">
      <c r="A2361" s="17" t="s">
        <v>2090</v>
      </c>
      <c r="B2361" s="72"/>
      <c r="C2361" s="115" t="s">
        <v>423</v>
      </c>
      <c r="D2361" s="115" t="s">
        <v>424</v>
      </c>
      <c r="E2361" s="123" t="s">
        <v>447</v>
      </c>
      <c r="F2361" s="124">
        <v>3</v>
      </c>
      <c r="G2361" s="118" t="s">
        <v>446</v>
      </c>
      <c r="H2361" s="122" t="s">
        <v>3423</v>
      </c>
      <c r="I2361" s="23">
        <v>240262</v>
      </c>
      <c r="J2361" s="23">
        <v>2661930</v>
      </c>
      <c r="K2361" s="119">
        <v>120.904241</v>
      </c>
      <c r="L2361" s="119">
        <v>24.062335999999998</v>
      </c>
      <c r="N2361" t="str">
        <f>ROUND(表格3[[#This Row],[TWD97_X
]],0)&amp;ROUND(表格3[[#This Row],[TWD97_Y
]],0)</f>
        <v>2402622661930</v>
      </c>
    </row>
    <row r="2362" spans="1:14" ht="16.2" customHeight="1">
      <c r="A2362" s="17" t="s">
        <v>2090</v>
      </c>
      <c r="B2362" s="72"/>
      <c r="C2362" s="115" t="s">
        <v>423</v>
      </c>
      <c r="D2362" s="115" t="s">
        <v>424</v>
      </c>
      <c r="E2362" s="123" t="s">
        <v>447</v>
      </c>
      <c r="F2362" s="117">
        <v>4</v>
      </c>
      <c r="G2362" s="118" t="s">
        <v>446</v>
      </c>
      <c r="H2362" s="122" t="s">
        <v>3424</v>
      </c>
      <c r="I2362" s="23">
        <v>240129</v>
      </c>
      <c r="J2362" s="23">
        <v>2662137</v>
      </c>
      <c r="K2362" s="119">
        <v>120.90293200000001</v>
      </c>
      <c r="L2362" s="119">
        <v>24.064204</v>
      </c>
      <c r="N2362" t="str">
        <f>ROUND(表格3[[#This Row],[TWD97_X
]],0)&amp;ROUND(表格3[[#This Row],[TWD97_Y
]],0)</f>
        <v>2401292662137</v>
      </c>
    </row>
    <row r="2363" spans="1:14" ht="16.2" customHeight="1">
      <c r="A2363" s="17" t="s">
        <v>2090</v>
      </c>
      <c r="B2363" s="72"/>
      <c r="C2363" s="115" t="s">
        <v>423</v>
      </c>
      <c r="D2363" s="115" t="s">
        <v>424</v>
      </c>
      <c r="E2363" s="123" t="s">
        <v>447</v>
      </c>
      <c r="F2363" s="117">
        <v>5</v>
      </c>
      <c r="G2363" s="118" t="s">
        <v>446</v>
      </c>
      <c r="H2363" s="122" t="s">
        <v>3425</v>
      </c>
      <c r="I2363" s="23">
        <v>240387</v>
      </c>
      <c r="J2363" s="23">
        <v>2662281</v>
      </c>
      <c r="K2363" s="119">
        <v>120.905468</v>
      </c>
      <c r="L2363" s="119">
        <v>24.065505999999999</v>
      </c>
      <c r="N2363" t="str">
        <f>ROUND(表格3[[#This Row],[TWD97_X
]],0)&amp;ROUND(表格3[[#This Row],[TWD97_Y
]],0)</f>
        <v>2403872662281</v>
      </c>
    </row>
    <row r="2364" spans="1:14" ht="16.2" customHeight="1">
      <c r="A2364" s="17" t="s">
        <v>2090</v>
      </c>
      <c r="B2364" s="72"/>
      <c r="C2364" s="115" t="s">
        <v>423</v>
      </c>
      <c r="D2364" s="115" t="s">
        <v>424</v>
      </c>
      <c r="E2364" s="123" t="s">
        <v>447</v>
      </c>
      <c r="F2364" s="117">
        <v>6</v>
      </c>
      <c r="G2364" s="118" t="s">
        <v>446</v>
      </c>
      <c r="H2364" s="122" t="s">
        <v>3426</v>
      </c>
      <c r="I2364" s="23">
        <v>240754</v>
      </c>
      <c r="J2364" s="23">
        <v>2662256</v>
      </c>
      <c r="K2364" s="119">
        <v>120.909077</v>
      </c>
      <c r="L2364" s="119">
        <v>24.065283000000001</v>
      </c>
      <c r="N2364" t="str">
        <f>ROUND(表格3[[#This Row],[TWD97_X
]],0)&amp;ROUND(表格3[[#This Row],[TWD97_Y
]],0)</f>
        <v>2407542662256</v>
      </c>
    </row>
    <row r="2365" spans="1:14" ht="16.2" customHeight="1">
      <c r="A2365" s="17" t="s">
        <v>2090</v>
      </c>
      <c r="B2365" s="18"/>
      <c r="C2365" s="115" t="s">
        <v>423</v>
      </c>
      <c r="D2365" s="115" t="s">
        <v>424</v>
      </c>
      <c r="E2365" s="123" t="s">
        <v>450</v>
      </c>
      <c r="F2365" s="117">
        <v>1</v>
      </c>
      <c r="G2365" s="118" t="s">
        <v>449</v>
      </c>
      <c r="H2365" s="122" t="s">
        <v>4034</v>
      </c>
      <c r="I2365" s="23">
        <v>243579</v>
      </c>
      <c r="J2365" s="23">
        <v>2664807</v>
      </c>
      <c r="K2365" s="119">
        <v>120.936846</v>
      </c>
      <c r="L2365" s="119">
        <v>24.088331</v>
      </c>
      <c r="N2365" t="str">
        <f>ROUND(表格3[[#This Row],[TWD97_X
]],0)&amp;ROUND(表格3[[#This Row],[TWD97_Y
]],0)</f>
        <v>2435792664807</v>
      </c>
    </row>
    <row r="2366" spans="1:14" ht="16.2" customHeight="1">
      <c r="A2366" s="17" t="s">
        <v>2090</v>
      </c>
      <c r="B2366" s="18"/>
      <c r="C2366" s="115" t="s">
        <v>423</v>
      </c>
      <c r="D2366" s="115" t="s">
        <v>424</v>
      </c>
      <c r="E2366" s="123" t="s">
        <v>450</v>
      </c>
      <c r="F2366" s="117">
        <v>2</v>
      </c>
      <c r="G2366" s="118" t="s">
        <v>449</v>
      </c>
      <c r="H2366" s="122" t="s">
        <v>4035</v>
      </c>
      <c r="I2366" s="23">
        <v>243446</v>
      </c>
      <c r="J2366" s="23">
        <v>2664634</v>
      </c>
      <c r="K2366" s="119">
        <v>120.93553900000001</v>
      </c>
      <c r="L2366" s="119">
        <v>24.086767999999999</v>
      </c>
      <c r="N2366" t="str">
        <f>ROUND(表格3[[#This Row],[TWD97_X
]],0)&amp;ROUND(表格3[[#This Row],[TWD97_Y
]],0)</f>
        <v>2434462664634</v>
      </c>
    </row>
    <row r="2367" spans="1:14" ht="16.2" customHeight="1">
      <c r="A2367" s="17" t="s">
        <v>2090</v>
      </c>
      <c r="B2367" s="18"/>
      <c r="C2367" s="115" t="s">
        <v>423</v>
      </c>
      <c r="D2367" s="115" t="s">
        <v>424</v>
      </c>
      <c r="E2367" s="123" t="s">
        <v>450</v>
      </c>
      <c r="F2367" s="117">
        <v>3</v>
      </c>
      <c r="G2367" s="118" t="s">
        <v>449</v>
      </c>
      <c r="H2367" s="122" t="s">
        <v>3427</v>
      </c>
      <c r="I2367" s="23">
        <v>243361</v>
      </c>
      <c r="J2367" s="23">
        <v>2664436</v>
      </c>
      <c r="K2367" s="119">
        <v>120.934704</v>
      </c>
      <c r="L2367" s="119">
        <v>24.084980000000002</v>
      </c>
      <c r="N2367" t="str">
        <f>ROUND(表格3[[#This Row],[TWD97_X
]],0)&amp;ROUND(表格3[[#This Row],[TWD97_Y
]],0)</f>
        <v>2433612664436</v>
      </c>
    </row>
    <row r="2368" spans="1:14" ht="16.2" customHeight="1">
      <c r="A2368" s="17" t="s">
        <v>2090</v>
      </c>
      <c r="B2368" s="18"/>
      <c r="C2368" s="115" t="s">
        <v>423</v>
      </c>
      <c r="D2368" s="115" t="s">
        <v>424</v>
      </c>
      <c r="E2368" s="123" t="s">
        <v>450</v>
      </c>
      <c r="F2368" s="117">
        <v>4</v>
      </c>
      <c r="G2368" s="118" t="s">
        <v>449</v>
      </c>
      <c r="H2368" s="122" t="s">
        <v>3428</v>
      </c>
      <c r="I2368" s="23">
        <v>243756</v>
      </c>
      <c r="J2368" s="23">
        <v>2664939</v>
      </c>
      <c r="K2368" s="119">
        <v>120.938586</v>
      </c>
      <c r="L2368" s="119">
        <v>24.089523</v>
      </c>
      <c r="N2368" t="str">
        <f>ROUND(表格3[[#This Row],[TWD97_X
]],0)&amp;ROUND(表格3[[#This Row],[TWD97_Y
]],0)</f>
        <v>2437562664939</v>
      </c>
    </row>
    <row r="2369" spans="1:14" ht="16.2" customHeight="1">
      <c r="A2369" s="17" t="s">
        <v>2090</v>
      </c>
      <c r="B2369" s="18"/>
      <c r="C2369" s="115" t="s">
        <v>423</v>
      </c>
      <c r="D2369" s="115" t="s">
        <v>424</v>
      </c>
      <c r="E2369" s="123" t="s">
        <v>450</v>
      </c>
      <c r="F2369" s="117">
        <v>5</v>
      </c>
      <c r="G2369" s="118" t="s">
        <v>449</v>
      </c>
      <c r="H2369" s="122" t="s">
        <v>3429</v>
      </c>
      <c r="I2369" s="23">
        <v>243953</v>
      </c>
      <c r="J2369" s="23">
        <v>2665031</v>
      </c>
      <c r="K2369" s="119">
        <v>120.940524</v>
      </c>
      <c r="L2369" s="119">
        <v>24.090354999999999</v>
      </c>
      <c r="N2369" t="str">
        <f>ROUND(表格3[[#This Row],[TWD97_X
]],0)&amp;ROUND(表格3[[#This Row],[TWD97_Y
]],0)</f>
        <v>2439532665031</v>
      </c>
    </row>
    <row r="2370" spans="1:14" ht="16.2" customHeight="1">
      <c r="A2370" s="17" t="s">
        <v>2090</v>
      </c>
      <c r="B2370" s="18"/>
      <c r="C2370" s="115" t="s">
        <v>423</v>
      </c>
      <c r="D2370" s="115" t="s">
        <v>424</v>
      </c>
      <c r="E2370" s="123" t="s">
        <v>450</v>
      </c>
      <c r="F2370" s="117">
        <v>6</v>
      </c>
      <c r="G2370" s="118" t="s">
        <v>449</v>
      </c>
      <c r="H2370" s="122" t="s">
        <v>3430</v>
      </c>
      <c r="I2370" s="23">
        <v>244176</v>
      </c>
      <c r="J2370" s="23">
        <v>2665047</v>
      </c>
      <c r="K2370" s="119">
        <v>120.942717</v>
      </c>
      <c r="L2370" s="119">
        <v>24.090499999999999</v>
      </c>
      <c r="N2370" t="str">
        <f>ROUND(表格3[[#This Row],[TWD97_X
]],0)&amp;ROUND(表格3[[#This Row],[TWD97_Y
]],0)</f>
        <v>2441762665047</v>
      </c>
    </row>
    <row r="2371" spans="1:14" ht="16.2" customHeight="1">
      <c r="A2371" s="17" t="s">
        <v>2090</v>
      </c>
      <c r="B2371" s="49"/>
      <c r="C2371" s="115" t="s">
        <v>423</v>
      </c>
      <c r="D2371" s="115" t="s">
        <v>424</v>
      </c>
      <c r="E2371" s="123" t="s">
        <v>458</v>
      </c>
      <c r="F2371" s="117">
        <v>1</v>
      </c>
      <c r="G2371" s="118" t="s">
        <v>457</v>
      </c>
      <c r="H2371" s="122" t="s">
        <v>4036</v>
      </c>
      <c r="I2371" s="23">
        <v>242421</v>
      </c>
      <c r="J2371" s="23">
        <v>2667286</v>
      </c>
      <c r="K2371" s="119">
        <v>120.925443</v>
      </c>
      <c r="L2371" s="119">
        <v>24.110710000000001</v>
      </c>
      <c r="N2371" t="str">
        <f>ROUND(表格3[[#This Row],[TWD97_X
]],0)&amp;ROUND(表格3[[#This Row],[TWD97_Y
]],0)</f>
        <v>2424212667286</v>
      </c>
    </row>
    <row r="2372" spans="1:14" ht="16.2" customHeight="1">
      <c r="A2372" s="17" t="s">
        <v>2090</v>
      </c>
      <c r="B2372" s="49"/>
      <c r="C2372" s="115" t="s">
        <v>423</v>
      </c>
      <c r="D2372" s="115" t="s">
        <v>424</v>
      </c>
      <c r="E2372" s="123" t="s">
        <v>458</v>
      </c>
      <c r="F2372" s="117">
        <v>2</v>
      </c>
      <c r="G2372" s="118" t="s">
        <v>457</v>
      </c>
      <c r="H2372" s="122" t="s">
        <v>4037</v>
      </c>
      <c r="I2372" s="23">
        <v>242791</v>
      </c>
      <c r="J2372" s="23">
        <v>2667451</v>
      </c>
      <c r="K2372" s="119">
        <v>120.92908199999999</v>
      </c>
      <c r="L2372" s="119">
        <v>24.112200999999999</v>
      </c>
      <c r="N2372" t="str">
        <f>ROUND(表格3[[#This Row],[TWD97_X
]],0)&amp;ROUND(表格3[[#This Row],[TWD97_Y
]],0)</f>
        <v>2427912667451</v>
      </c>
    </row>
    <row r="2373" spans="1:14" ht="16.2" customHeight="1">
      <c r="A2373" s="17" t="s">
        <v>2090</v>
      </c>
      <c r="B2373" s="49"/>
      <c r="C2373" s="115" t="s">
        <v>423</v>
      </c>
      <c r="D2373" s="115" t="s">
        <v>424</v>
      </c>
      <c r="E2373" s="123" t="s">
        <v>458</v>
      </c>
      <c r="F2373" s="117">
        <v>3</v>
      </c>
      <c r="G2373" s="118" t="s">
        <v>457</v>
      </c>
      <c r="H2373" s="122" t="s">
        <v>3431</v>
      </c>
      <c r="I2373" s="23">
        <v>242965</v>
      </c>
      <c r="J2373" s="23">
        <v>2667659</v>
      </c>
      <c r="K2373" s="119">
        <v>120.93079299999999</v>
      </c>
      <c r="L2373" s="119">
        <v>24.114080000000001</v>
      </c>
      <c r="N2373" t="str">
        <f>ROUND(表格3[[#This Row],[TWD97_X
]],0)&amp;ROUND(表格3[[#This Row],[TWD97_Y
]],0)</f>
        <v>2429652667659</v>
      </c>
    </row>
    <row r="2374" spans="1:14" ht="16.2" customHeight="1">
      <c r="A2374" s="17" t="s">
        <v>2090</v>
      </c>
      <c r="B2374" s="49"/>
      <c r="C2374" s="115" t="s">
        <v>423</v>
      </c>
      <c r="D2374" s="115" t="s">
        <v>424</v>
      </c>
      <c r="E2374" s="123" t="s">
        <v>458</v>
      </c>
      <c r="F2374" s="117">
        <v>4</v>
      </c>
      <c r="G2374" s="118" t="s">
        <v>457</v>
      </c>
      <c r="H2374" s="122" t="s">
        <v>4038</v>
      </c>
      <c r="I2374" s="23">
        <v>243353</v>
      </c>
      <c r="J2374" s="23">
        <v>2668033</v>
      </c>
      <c r="K2374" s="119">
        <v>120.934608</v>
      </c>
      <c r="L2374" s="119">
        <v>24.117459</v>
      </c>
      <c r="N2374" t="str">
        <f>ROUND(表格3[[#This Row],[TWD97_X
]],0)&amp;ROUND(表格3[[#This Row],[TWD97_Y
]],0)</f>
        <v>2433532668033</v>
      </c>
    </row>
    <row r="2375" spans="1:14" ht="16.2" customHeight="1">
      <c r="A2375" s="17" t="s">
        <v>2090</v>
      </c>
      <c r="B2375" s="49"/>
      <c r="C2375" s="115" t="s">
        <v>423</v>
      </c>
      <c r="D2375" s="115" t="s">
        <v>424</v>
      </c>
      <c r="E2375" s="123" t="s">
        <v>458</v>
      </c>
      <c r="F2375" s="117">
        <v>5</v>
      </c>
      <c r="G2375" s="118" t="s">
        <v>457</v>
      </c>
      <c r="H2375" s="122" t="s">
        <v>4038</v>
      </c>
      <c r="I2375" s="23">
        <v>243700</v>
      </c>
      <c r="J2375" s="23">
        <v>2668026</v>
      </c>
      <c r="K2375" s="119">
        <v>120.938022</v>
      </c>
      <c r="L2375" s="119">
        <v>24.117397</v>
      </c>
      <c r="N2375" t="str">
        <f>ROUND(表格3[[#This Row],[TWD97_X
]],0)&amp;ROUND(表格3[[#This Row],[TWD97_Y
]],0)</f>
        <v>2437002668026</v>
      </c>
    </row>
    <row r="2376" spans="1:14" ht="16.2" customHeight="1">
      <c r="A2376" s="17" t="s">
        <v>2090</v>
      </c>
      <c r="B2376" s="49"/>
      <c r="C2376" s="115" t="s">
        <v>423</v>
      </c>
      <c r="D2376" s="115" t="s">
        <v>424</v>
      </c>
      <c r="E2376" s="123" t="s">
        <v>458</v>
      </c>
      <c r="F2376" s="117">
        <v>6</v>
      </c>
      <c r="G2376" s="118" t="s">
        <v>457</v>
      </c>
      <c r="H2376" s="122" t="s">
        <v>4039</v>
      </c>
      <c r="I2376" s="23">
        <v>243438</v>
      </c>
      <c r="J2376" s="23">
        <v>2668250</v>
      </c>
      <c r="K2376" s="119">
        <v>120.935444</v>
      </c>
      <c r="L2376" s="119">
        <v>24.119419000000001</v>
      </c>
      <c r="N2376" t="str">
        <f>ROUND(表格3[[#This Row],[TWD97_X
]],0)&amp;ROUND(表格3[[#This Row],[TWD97_Y
]],0)</f>
        <v>2434382668250</v>
      </c>
    </row>
    <row r="2377" spans="1:14" ht="16.2" customHeight="1">
      <c r="A2377" s="29" t="s">
        <v>2090</v>
      </c>
      <c r="B2377" s="49"/>
      <c r="C2377" s="50" t="s">
        <v>423</v>
      </c>
      <c r="D2377" s="50" t="s">
        <v>499</v>
      </c>
      <c r="E2377" s="111" t="s">
        <v>501</v>
      </c>
      <c r="F2377" s="70">
        <v>1</v>
      </c>
      <c r="G2377" s="69" t="s">
        <v>500</v>
      </c>
      <c r="H2377" s="70" t="s">
        <v>3638</v>
      </c>
      <c r="I2377" s="23">
        <v>214300</v>
      </c>
      <c r="J2377" s="23">
        <v>2627552</v>
      </c>
      <c r="K2377" s="110">
        <v>120.649782</v>
      </c>
      <c r="L2377" s="110">
        <v>23.751546999999999</v>
      </c>
      <c r="N2377" t="str">
        <f>ROUND(表格3[[#This Row],[TWD97_X
]],0)&amp;ROUND(表格3[[#This Row],[TWD97_Y
]],0)</f>
        <v>2143002627552</v>
      </c>
    </row>
    <row r="2378" spans="1:14" ht="16.2" customHeight="1">
      <c r="A2378" s="29" t="s">
        <v>2090</v>
      </c>
      <c r="B2378" s="49"/>
      <c r="C2378" s="50" t="s">
        <v>423</v>
      </c>
      <c r="D2378" s="50" t="s">
        <v>499</v>
      </c>
      <c r="E2378" s="111" t="s">
        <v>501</v>
      </c>
      <c r="F2378" s="70">
        <v>2</v>
      </c>
      <c r="G2378" s="69" t="s">
        <v>500</v>
      </c>
      <c r="H2378" s="70" t="s">
        <v>3639</v>
      </c>
      <c r="I2378" s="23">
        <v>214101</v>
      </c>
      <c r="J2378" s="23">
        <v>2627378</v>
      </c>
      <c r="K2378" s="110">
        <v>120.647834</v>
      </c>
      <c r="L2378" s="110">
        <v>23.749970999999999</v>
      </c>
      <c r="N2378" t="str">
        <f>ROUND(表格3[[#This Row],[TWD97_X
]],0)&amp;ROUND(表格3[[#This Row],[TWD97_Y
]],0)</f>
        <v>2141012627378</v>
      </c>
    </row>
    <row r="2379" spans="1:14" ht="16.2" customHeight="1">
      <c r="A2379" s="29" t="s">
        <v>2090</v>
      </c>
      <c r="B2379" s="49"/>
      <c r="C2379" s="50" t="s">
        <v>423</v>
      </c>
      <c r="D2379" s="50" t="s">
        <v>499</v>
      </c>
      <c r="E2379" s="111" t="s">
        <v>501</v>
      </c>
      <c r="F2379" s="70">
        <v>3</v>
      </c>
      <c r="G2379" s="69" t="s">
        <v>500</v>
      </c>
      <c r="H2379" s="70" t="s">
        <v>3640</v>
      </c>
      <c r="I2379" s="23">
        <v>213988</v>
      </c>
      <c r="J2379" s="23">
        <v>2627134</v>
      </c>
      <c r="K2379" s="110">
        <v>120.646731</v>
      </c>
      <c r="L2379" s="110">
        <v>23.747765000000001</v>
      </c>
      <c r="N2379" t="str">
        <f>ROUND(表格3[[#This Row],[TWD97_X
]],0)&amp;ROUND(表格3[[#This Row],[TWD97_Y
]],0)</f>
        <v>2139882627134</v>
      </c>
    </row>
    <row r="2380" spans="1:14" ht="16.2" customHeight="1">
      <c r="A2380" s="29" t="s">
        <v>2090</v>
      </c>
      <c r="B2380" s="49"/>
      <c r="C2380" s="50" t="s">
        <v>423</v>
      </c>
      <c r="D2380" s="50" t="s">
        <v>499</v>
      </c>
      <c r="E2380" s="111" t="s">
        <v>501</v>
      </c>
      <c r="F2380" s="70">
        <v>4</v>
      </c>
      <c r="G2380" s="69" t="s">
        <v>500</v>
      </c>
      <c r="H2380" s="70" t="s">
        <v>3641</v>
      </c>
      <c r="I2380" s="23">
        <v>214235</v>
      </c>
      <c r="J2380" s="23">
        <v>2627171</v>
      </c>
      <c r="K2380" s="110">
        <v>120.649153</v>
      </c>
      <c r="L2380" s="110">
        <v>23.748104999999999</v>
      </c>
      <c r="N2380" t="str">
        <f>ROUND(表格3[[#This Row],[TWD97_X
]],0)&amp;ROUND(表格3[[#This Row],[TWD97_Y
]],0)</f>
        <v>2142352627171</v>
      </c>
    </row>
    <row r="2381" spans="1:14" ht="16.2" customHeight="1">
      <c r="A2381" s="29" t="s">
        <v>2090</v>
      </c>
      <c r="B2381" s="49"/>
      <c r="C2381" s="50" t="s">
        <v>423</v>
      </c>
      <c r="D2381" s="50" t="s">
        <v>499</v>
      </c>
      <c r="E2381" s="111" t="s">
        <v>501</v>
      </c>
      <c r="F2381" s="70">
        <v>5</v>
      </c>
      <c r="G2381" s="69" t="s">
        <v>500</v>
      </c>
      <c r="H2381" s="70" t="s">
        <v>3642</v>
      </c>
      <c r="I2381" s="23">
        <v>214170</v>
      </c>
      <c r="J2381" s="23">
        <v>2627959</v>
      </c>
      <c r="K2381" s="110">
        <v>120.64849599999999</v>
      </c>
      <c r="L2381" s="110">
        <v>23.755219</v>
      </c>
      <c r="N2381" t="str">
        <f>ROUND(表格3[[#This Row],[TWD97_X
]],0)&amp;ROUND(表格3[[#This Row],[TWD97_Y
]],0)</f>
        <v>2141702627959</v>
      </c>
    </row>
    <row r="2382" spans="1:14" ht="16.2" customHeight="1">
      <c r="A2382" s="29" t="s">
        <v>2090</v>
      </c>
      <c r="B2382" s="49"/>
      <c r="C2382" s="50" t="s">
        <v>423</v>
      </c>
      <c r="D2382" s="50" t="s">
        <v>499</v>
      </c>
      <c r="E2382" s="111" t="s">
        <v>501</v>
      </c>
      <c r="F2382" s="70">
        <v>6</v>
      </c>
      <c r="G2382" s="69" t="s">
        <v>500</v>
      </c>
      <c r="H2382" s="70" t="s">
        <v>3643</v>
      </c>
      <c r="I2382" s="23">
        <v>214039</v>
      </c>
      <c r="J2382" s="23">
        <v>2626612</v>
      </c>
      <c r="K2382" s="110">
        <v>120.647244</v>
      </c>
      <c r="L2382" s="110">
        <v>23.743053</v>
      </c>
      <c r="N2382" t="str">
        <f>ROUND(表格3[[#This Row],[TWD97_X
]],0)&amp;ROUND(表格3[[#This Row],[TWD97_Y
]],0)</f>
        <v>2140392626612</v>
      </c>
    </row>
    <row r="2383" spans="1:14" ht="16.2" customHeight="1">
      <c r="A2383" s="29" t="s">
        <v>2090</v>
      </c>
      <c r="B2383" s="49"/>
      <c r="C2383" s="50" t="s">
        <v>423</v>
      </c>
      <c r="D2383" s="50" t="s">
        <v>499</v>
      </c>
      <c r="E2383" s="111" t="s">
        <v>510</v>
      </c>
      <c r="F2383" s="70">
        <v>1</v>
      </c>
      <c r="G2383" s="69" t="s">
        <v>509</v>
      </c>
      <c r="H2383" s="70" t="s">
        <v>3644</v>
      </c>
      <c r="I2383" s="23">
        <v>211852</v>
      </c>
      <c r="J2383" s="23">
        <v>2628845</v>
      </c>
      <c r="K2383" s="110">
        <v>120.62573399999999</v>
      </c>
      <c r="L2383" s="110">
        <v>23.763165999999998</v>
      </c>
      <c r="N2383" t="str">
        <f>ROUND(表格3[[#This Row],[TWD97_X
]],0)&amp;ROUND(表格3[[#This Row],[TWD97_Y
]],0)</f>
        <v>2118522628845</v>
      </c>
    </row>
    <row r="2384" spans="1:14" ht="16.2" customHeight="1">
      <c r="A2384" s="29" t="s">
        <v>2090</v>
      </c>
      <c r="B2384" s="49"/>
      <c r="C2384" s="50" t="s">
        <v>423</v>
      </c>
      <c r="D2384" s="50" t="s">
        <v>499</v>
      </c>
      <c r="E2384" s="111" t="s">
        <v>510</v>
      </c>
      <c r="F2384" s="70">
        <v>2</v>
      </c>
      <c r="G2384" s="69" t="s">
        <v>509</v>
      </c>
      <c r="H2384" s="70" t="s">
        <v>3645</v>
      </c>
      <c r="I2384" s="23">
        <v>212011</v>
      </c>
      <c r="J2384" s="23">
        <v>2628614</v>
      </c>
      <c r="K2384" s="110">
        <v>120.62730000000001</v>
      </c>
      <c r="L2384" s="110">
        <v>23.761082999999999</v>
      </c>
      <c r="N2384" t="str">
        <f>ROUND(表格3[[#This Row],[TWD97_X
]],0)&amp;ROUND(表格3[[#This Row],[TWD97_Y
]],0)</f>
        <v>2120112628614</v>
      </c>
    </row>
    <row r="2385" spans="1:14" ht="16.2" customHeight="1">
      <c r="A2385" s="29" t="s">
        <v>2090</v>
      </c>
      <c r="B2385" s="49"/>
      <c r="C2385" s="50" t="s">
        <v>423</v>
      </c>
      <c r="D2385" s="50" t="s">
        <v>499</v>
      </c>
      <c r="E2385" s="111" t="s">
        <v>510</v>
      </c>
      <c r="F2385" s="70">
        <v>3</v>
      </c>
      <c r="G2385" s="69" t="s">
        <v>509</v>
      </c>
      <c r="H2385" s="70" t="s">
        <v>3646</v>
      </c>
      <c r="I2385" s="23">
        <v>212161</v>
      </c>
      <c r="J2385" s="23">
        <v>2628487</v>
      </c>
      <c r="K2385" s="110">
        <v>120.62877400000001</v>
      </c>
      <c r="L2385" s="110">
        <v>23.75994</v>
      </c>
      <c r="N2385" t="str">
        <f>ROUND(表格3[[#This Row],[TWD97_X
]],0)&amp;ROUND(表格3[[#This Row],[TWD97_Y
]],0)</f>
        <v>2121612628487</v>
      </c>
    </row>
    <row r="2386" spans="1:14" ht="16.2" customHeight="1">
      <c r="A2386" s="29" t="s">
        <v>2090</v>
      </c>
      <c r="B2386" s="49"/>
      <c r="C2386" s="50" t="s">
        <v>423</v>
      </c>
      <c r="D2386" s="50" t="s">
        <v>499</v>
      </c>
      <c r="E2386" s="111" t="s">
        <v>510</v>
      </c>
      <c r="F2386" s="70">
        <v>4</v>
      </c>
      <c r="G2386" s="69" t="s">
        <v>509</v>
      </c>
      <c r="H2386" s="70" t="s">
        <v>3647</v>
      </c>
      <c r="I2386" s="23">
        <v>212347</v>
      </c>
      <c r="J2386" s="23">
        <v>2628235</v>
      </c>
      <c r="K2386" s="110">
        <v>120.630606</v>
      </c>
      <c r="L2386" s="110">
        <v>23.757669</v>
      </c>
      <c r="N2386" t="str">
        <f>ROUND(表格3[[#This Row],[TWD97_X
]],0)&amp;ROUND(表格3[[#This Row],[TWD97_Y
]],0)</f>
        <v>2123472628235</v>
      </c>
    </row>
    <row r="2387" spans="1:14" ht="16.2" customHeight="1">
      <c r="A2387" s="29" t="s">
        <v>2090</v>
      </c>
      <c r="B2387" s="49"/>
      <c r="C2387" s="50" t="s">
        <v>423</v>
      </c>
      <c r="D2387" s="50" t="s">
        <v>499</v>
      </c>
      <c r="E2387" s="111" t="s">
        <v>510</v>
      </c>
      <c r="F2387" s="70">
        <v>5</v>
      </c>
      <c r="G2387" s="69" t="s">
        <v>509</v>
      </c>
      <c r="H2387" s="70" t="s">
        <v>3648</v>
      </c>
      <c r="I2387" s="23">
        <v>212474</v>
      </c>
      <c r="J2387" s="23">
        <v>2628080</v>
      </c>
      <c r="K2387" s="110">
        <v>120.631855</v>
      </c>
      <c r="L2387" s="110">
        <v>23.756273</v>
      </c>
      <c r="N2387" t="str">
        <f>ROUND(表格3[[#This Row],[TWD97_X
]],0)&amp;ROUND(表格3[[#This Row],[TWD97_Y
]],0)</f>
        <v>2124742628080</v>
      </c>
    </row>
    <row r="2388" spans="1:14" ht="16.2" customHeight="1">
      <c r="A2388" s="29" t="s">
        <v>2090</v>
      </c>
      <c r="B2388" s="49"/>
      <c r="C2388" s="50" t="s">
        <v>423</v>
      </c>
      <c r="D2388" s="50" t="s">
        <v>499</v>
      </c>
      <c r="E2388" s="111" t="s">
        <v>510</v>
      </c>
      <c r="F2388" s="70">
        <v>6</v>
      </c>
      <c r="G2388" s="69" t="s">
        <v>509</v>
      </c>
      <c r="H2388" s="70" t="s">
        <v>3649</v>
      </c>
      <c r="I2388" s="23">
        <v>212706</v>
      </c>
      <c r="J2388" s="23">
        <v>2627995</v>
      </c>
      <c r="K2388" s="110">
        <v>120.634134</v>
      </c>
      <c r="L2388" s="110">
        <v>23.755510000000001</v>
      </c>
      <c r="N2388" t="str">
        <f>ROUND(表格3[[#This Row],[TWD97_X
]],0)&amp;ROUND(表格3[[#This Row],[TWD97_Y
]],0)</f>
        <v>2127062627995</v>
      </c>
    </row>
    <row r="2389" spans="1:14" ht="16.2" customHeight="1">
      <c r="A2389" s="29" t="s">
        <v>2090</v>
      </c>
      <c r="B2389" s="49"/>
      <c r="C2389" s="50" t="s">
        <v>423</v>
      </c>
      <c r="D2389" s="50" t="s">
        <v>499</v>
      </c>
      <c r="E2389" s="111" t="s">
        <v>519</v>
      </c>
      <c r="F2389" s="70">
        <v>1</v>
      </c>
      <c r="G2389" s="69" t="s">
        <v>518</v>
      </c>
      <c r="H2389" s="70" t="s">
        <v>3650</v>
      </c>
      <c r="I2389" s="23">
        <v>211460</v>
      </c>
      <c r="J2389" s="23">
        <v>2620816</v>
      </c>
      <c r="K2389" s="110">
        <v>120.622097</v>
      </c>
      <c r="L2389" s="110">
        <v>23.690657000000002</v>
      </c>
      <c r="N2389" t="str">
        <f>ROUND(表格3[[#This Row],[TWD97_X
]],0)&amp;ROUND(表格3[[#This Row],[TWD97_Y
]],0)</f>
        <v>2114602620816</v>
      </c>
    </row>
    <row r="2390" spans="1:14" ht="16.2" customHeight="1">
      <c r="A2390" s="29" t="s">
        <v>2090</v>
      </c>
      <c r="B2390" s="49"/>
      <c r="C2390" s="50" t="s">
        <v>423</v>
      </c>
      <c r="D2390" s="50" t="s">
        <v>499</v>
      </c>
      <c r="E2390" s="111" t="s">
        <v>519</v>
      </c>
      <c r="F2390" s="70">
        <v>2</v>
      </c>
      <c r="G2390" s="69" t="s">
        <v>518</v>
      </c>
      <c r="H2390" s="70" t="s">
        <v>3651</v>
      </c>
      <c r="I2390" s="23">
        <v>211215</v>
      </c>
      <c r="J2390" s="23">
        <v>2620855</v>
      </c>
      <c r="K2390" s="110">
        <v>120.619694</v>
      </c>
      <c r="L2390" s="110">
        <v>23.691002999999998</v>
      </c>
      <c r="N2390" t="str">
        <f>ROUND(表格3[[#This Row],[TWD97_X
]],0)&amp;ROUND(表格3[[#This Row],[TWD97_Y
]],0)</f>
        <v>2112152620855</v>
      </c>
    </row>
    <row r="2391" spans="1:14" ht="16.2" customHeight="1">
      <c r="A2391" s="29" t="s">
        <v>2090</v>
      </c>
      <c r="B2391" s="49"/>
      <c r="C2391" s="50" t="s">
        <v>423</v>
      </c>
      <c r="D2391" s="50" t="s">
        <v>499</v>
      </c>
      <c r="E2391" s="111" t="s">
        <v>519</v>
      </c>
      <c r="F2391" s="70">
        <v>3</v>
      </c>
      <c r="G2391" s="69" t="s">
        <v>518</v>
      </c>
      <c r="H2391" s="70" t="s">
        <v>3652</v>
      </c>
      <c r="I2391" s="23">
        <v>210926</v>
      </c>
      <c r="J2391" s="23">
        <v>2620856</v>
      </c>
      <c r="K2391" s="110">
        <v>120.61686</v>
      </c>
      <c r="L2391" s="110">
        <v>23.691005000000001</v>
      </c>
      <c r="N2391" t="str">
        <f>ROUND(表格3[[#This Row],[TWD97_X
]],0)&amp;ROUND(表格3[[#This Row],[TWD97_Y
]],0)</f>
        <v>2109262620856</v>
      </c>
    </row>
    <row r="2392" spans="1:14" ht="16.2" customHeight="1">
      <c r="A2392" s="29" t="s">
        <v>2090</v>
      </c>
      <c r="B2392" s="49"/>
      <c r="C2392" s="50" t="s">
        <v>423</v>
      </c>
      <c r="D2392" s="50" t="s">
        <v>499</v>
      </c>
      <c r="E2392" s="111" t="s">
        <v>519</v>
      </c>
      <c r="F2392" s="70">
        <v>4</v>
      </c>
      <c r="G2392" s="69" t="s">
        <v>518</v>
      </c>
      <c r="H2392" s="70" t="s">
        <v>3653</v>
      </c>
      <c r="I2392" s="23">
        <v>211117</v>
      </c>
      <c r="J2392" s="23">
        <v>2620603</v>
      </c>
      <c r="K2392" s="110">
        <v>120.61873900000001</v>
      </c>
      <c r="L2392" s="110">
        <v>23.688725000000002</v>
      </c>
      <c r="N2392" t="str">
        <f>ROUND(表格3[[#This Row],[TWD97_X
]],0)&amp;ROUND(表格3[[#This Row],[TWD97_Y
]],0)</f>
        <v>2111172620603</v>
      </c>
    </row>
    <row r="2393" spans="1:14" ht="16.2" customHeight="1">
      <c r="A2393" s="29" t="s">
        <v>2090</v>
      </c>
      <c r="B2393" s="49"/>
      <c r="C2393" s="50" t="s">
        <v>423</v>
      </c>
      <c r="D2393" s="50" t="s">
        <v>499</v>
      </c>
      <c r="E2393" s="111" t="s">
        <v>519</v>
      </c>
      <c r="F2393" s="70">
        <v>5</v>
      </c>
      <c r="G2393" s="69" t="s">
        <v>518</v>
      </c>
      <c r="H2393" s="70" t="s">
        <v>3654</v>
      </c>
      <c r="I2393" s="23">
        <v>211246</v>
      </c>
      <c r="J2393" s="23">
        <v>2620429</v>
      </c>
      <c r="K2393" s="110">
        <v>120.620009</v>
      </c>
      <c r="L2393" s="110">
        <v>23.687156999999999</v>
      </c>
      <c r="N2393" t="str">
        <f>ROUND(表格3[[#This Row],[TWD97_X
]],0)&amp;ROUND(表格3[[#This Row],[TWD97_Y
]],0)</f>
        <v>2112462620429</v>
      </c>
    </row>
    <row r="2394" spans="1:14" ht="16.2" customHeight="1">
      <c r="A2394" s="29" t="s">
        <v>2090</v>
      </c>
      <c r="B2394" s="49"/>
      <c r="C2394" s="50" t="s">
        <v>423</v>
      </c>
      <c r="D2394" s="50" t="s">
        <v>499</v>
      </c>
      <c r="E2394" s="111" t="s">
        <v>519</v>
      </c>
      <c r="F2394" s="70">
        <v>6</v>
      </c>
      <c r="G2394" s="69" t="s">
        <v>518</v>
      </c>
      <c r="H2394" s="70" t="s">
        <v>3655</v>
      </c>
      <c r="I2394" s="23">
        <v>211266</v>
      </c>
      <c r="J2394" s="23">
        <v>2620179</v>
      </c>
      <c r="K2394" s="110">
        <v>120.620211</v>
      </c>
      <c r="L2394" s="110">
        <v>23.684899999999999</v>
      </c>
      <c r="N2394" t="str">
        <f>ROUND(表格3[[#This Row],[TWD97_X
]],0)&amp;ROUND(表格3[[#This Row],[TWD97_Y
]],0)</f>
        <v>2112662620179</v>
      </c>
    </row>
    <row r="2395" spans="1:14" ht="16.2" customHeight="1">
      <c r="A2395" s="29" t="s">
        <v>2090</v>
      </c>
      <c r="B2395" s="49"/>
      <c r="C2395" s="26" t="s">
        <v>423</v>
      </c>
      <c r="D2395" s="26" t="s">
        <v>499</v>
      </c>
      <c r="E2395" s="125" t="s">
        <v>3433</v>
      </c>
      <c r="F2395" s="70">
        <v>1</v>
      </c>
      <c r="G2395" s="69" t="s">
        <v>3432</v>
      </c>
      <c r="H2395" s="126" t="s">
        <v>4040</v>
      </c>
      <c r="I2395" s="23">
        <v>216710</v>
      </c>
      <c r="J2395" s="23">
        <v>2616264</v>
      </c>
      <c r="K2395" s="127">
        <v>120.673677</v>
      </c>
      <c r="L2395" s="128">
        <v>23.64967</v>
      </c>
      <c r="N2395" t="str">
        <f>ROUND(表格3[[#This Row],[TWD97_X
]],0)&amp;ROUND(表格3[[#This Row],[TWD97_Y
]],0)</f>
        <v>2167102616264</v>
      </c>
    </row>
    <row r="2396" spans="1:14" ht="16.2" customHeight="1">
      <c r="A2396" s="29" t="s">
        <v>2090</v>
      </c>
      <c r="B2396" s="49"/>
      <c r="C2396" s="26" t="s">
        <v>423</v>
      </c>
      <c r="D2396" s="26" t="s">
        <v>499</v>
      </c>
      <c r="E2396" s="125" t="s">
        <v>3433</v>
      </c>
      <c r="F2396" s="70">
        <v>2</v>
      </c>
      <c r="G2396" s="69" t="s">
        <v>3432</v>
      </c>
      <c r="H2396" s="126" t="s">
        <v>3434</v>
      </c>
      <c r="I2396" s="23">
        <v>216506</v>
      </c>
      <c r="J2396" s="23">
        <v>2616212</v>
      </c>
      <c r="K2396" s="127">
        <v>120.671679</v>
      </c>
      <c r="L2396" s="128">
        <v>23.649196</v>
      </c>
      <c r="N2396" t="str">
        <f>ROUND(表格3[[#This Row],[TWD97_X
]],0)&amp;ROUND(表格3[[#This Row],[TWD97_Y
]],0)</f>
        <v>2165062616212</v>
      </c>
    </row>
    <row r="2397" spans="1:14" ht="16.2" customHeight="1">
      <c r="A2397" s="29" t="s">
        <v>2090</v>
      </c>
      <c r="B2397" s="49"/>
      <c r="C2397" s="26" t="s">
        <v>423</v>
      </c>
      <c r="D2397" s="26" t="s">
        <v>499</v>
      </c>
      <c r="E2397" s="125" t="s">
        <v>3433</v>
      </c>
      <c r="F2397" s="70">
        <v>3</v>
      </c>
      <c r="G2397" s="69" t="s">
        <v>3432</v>
      </c>
      <c r="H2397" s="126" t="s">
        <v>3435</v>
      </c>
      <c r="I2397" s="23">
        <v>216284</v>
      </c>
      <c r="J2397" s="23">
        <v>2616262</v>
      </c>
      <c r="K2397" s="127">
        <v>120.669501</v>
      </c>
      <c r="L2397" s="128">
        <v>23.649643000000001</v>
      </c>
      <c r="N2397" t="str">
        <f>ROUND(表格3[[#This Row],[TWD97_X
]],0)&amp;ROUND(表格3[[#This Row],[TWD97_Y
]],0)</f>
        <v>2162842616262</v>
      </c>
    </row>
    <row r="2398" spans="1:14" ht="16.2" customHeight="1">
      <c r="A2398" s="29" t="s">
        <v>2090</v>
      </c>
      <c r="B2398" s="49"/>
      <c r="C2398" s="26" t="s">
        <v>423</v>
      </c>
      <c r="D2398" s="26" t="s">
        <v>499</v>
      </c>
      <c r="E2398" s="125" t="s">
        <v>3433</v>
      </c>
      <c r="F2398" s="70">
        <v>4</v>
      </c>
      <c r="G2398" s="69" t="s">
        <v>3432</v>
      </c>
      <c r="H2398" s="126" t="s">
        <v>3436</v>
      </c>
      <c r="I2398" s="23">
        <v>216099</v>
      </c>
      <c r="J2398" s="23">
        <v>2616372</v>
      </c>
      <c r="K2398" s="127">
        <v>120.66768500000001</v>
      </c>
      <c r="L2398" s="128">
        <v>23.650632999999999</v>
      </c>
      <c r="N2398" t="str">
        <f>ROUND(表格3[[#This Row],[TWD97_X
]],0)&amp;ROUND(表格3[[#This Row],[TWD97_Y
]],0)</f>
        <v>2160992616372</v>
      </c>
    </row>
    <row r="2399" spans="1:14" ht="16.2" customHeight="1">
      <c r="A2399" s="29" t="s">
        <v>2090</v>
      </c>
      <c r="B2399" s="49"/>
      <c r="C2399" s="26" t="s">
        <v>423</v>
      </c>
      <c r="D2399" s="26" t="s">
        <v>499</v>
      </c>
      <c r="E2399" s="125" t="s">
        <v>3433</v>
      </c>
      <c r="F2399" s="70">
        <v>5</v>
      </c>
      <c r="G2399" s="69" t="s">
        <v>3432</v>
      </c>
      <c r="H2399" s="126" t="s">
        <v>3437</v>
      </c>
      <c r="I2399" s="23">
        <v>215979</v>
      </c>
      <c r="J2399" s="23">
        <v>2616541</v>
      </c>
      <c r="K2399" s="127">
        <v>120.666505</v>
      </c>
      <c r="L2399" s="128">
        <v>23.652156000000002</v>
      </c>
      <c r="N2399" t="str">
        <f>ROUND(表格3[[#This Row],[TWD97_X
]],0)&amp;ROUND(表格3[[#This Row],[TWD97_Y
]],0)</f>
        <v>2159792616541</v>
      </c>
    </row>
    <row r="2400" spans="1:14" ht="16.2" customHeight="1">
      <c r="A2400" s="29" t="s">
        <v>2090</v>
      </c>
      <c r="B2400" s="49"/>
      <c r="C2400" s="26" t="s">
        <v>423</v>
      </c>
      <c r="D2400" s="26" t="s">
        <v>499</v>
      </c>
      <c r="E2400" s="125" t="s">
        <v>3433</v>
      </c>
      <c r="F2400" s="70">
        <v>6</v>
      </c>
      <c r="G2400" s="69" t="s">
        <v>3432</v>
      </c>
      <c r="H2400" s="126" t="s">
        <v>3438</v>
      </c>
      <c r="I2400" s="23">
        <v>215778</v>
      </c>
      <c r="J2400" s="23">
        <v>2616463</v>
      </c>
      <c r="K2400" s="127">
        <v>120.664537</v>
      </c>
      <c r="L2400" s="128">
        <v>23.651447999999998</v>
      </c>
      <c r="N2400" t="str">
        <f>ROUND(表格3[[#This Row],[TWD97_X
]],0)&amp;ROUND(表格3[[#This Row],[TWD97_Y
]],0)</f>
        <v>2157782616463</v>
      </c>
    </row>
    <row r="2401" spans="1:14" ht="16.2" customHeight="1">
      <c r="A2401" s="29" t="s">
        <v>2090</v>
      </c>
      <c r="B2401" s="49"/>
      <c r="C2401" s="50" t="s">
        <v>423</v>
      </c>
      <c r="D2401" s="50" t="s">
        <v>499</v>
      </c>
      <c r="E2401" s="111" t="s">
        <v>526</v>
      </c>
      <c r="F2401" s="70">
        <v>1</v>
      </c>
      <c r="G2401" s="69" t="s">
        <v>525</v>
      </c>
      <c r="H2401" s="70" t="s">
        <v>3656</v>
      </c>
      <c r="I2401" s="23">
        <v>225659</v>
      </c>
      <c r="J2401" s="23">
        <v>2625650</v>
      </c>
      <c r="K2401" s="110">
        <v>120.761244</v>
      </c>
      <c r="L2401" s="110">
        <v>23.734584000000002</v>
      </c>
      <c r="N2401" t="str">
        <f>ROUND(表格3[[#This Row],[TWD97_X
]],0)&amp;ROUND(表格3[[#This Row],[TWD97_Y
]],0)</f>
        <v>2256592625650</v>
      </c>
    </row>
    <row r="2402" spans="1:14" ht="16.2" customHeight="1">
      <c r="A2402" s="29" t="s">
        <v>2090</v>
      </c>
      <c r="B2402" s="49"/>
      <c r="C2402" s="50" t="s">
        <v>423</v>
      </c>
      <c r="D2402" s="50" t="s">
        <v>499</v>
      </c>
      <c r="E2402" s="111" t="s">
        <v>526</v>
      </c>
      <c r="F2402" s="70">
        <v>2</v>
      </c>
      <c r="G2402" s="69" t="s">
        <v>525</v>
      </c>
      <c r="H2402" s="70" t="s">
        <v>3657</v>
      </c>
      <c r="I2402" s="23">
        <v>225697</v>
      </c>
      <c r="J2402" s="23">
        <v>2625432</v>
      </c>
      <c r="K2402" s="110">
        <v>120.76162100000001</v>
      </c>
      <c r="L2402" s="110">
        <v>23.732616</v>
      </c>
      <c r="N2402" t="str">
        <f>ROUND(表格3[[#This Row],[TWD97_X
]],0)&amp;ROUND(表格3[[#This Row],[TWD97_Y
]],0)</f>
        <v>2256972625432</v>
      </c>
    </row>
    <row r="2403" spans="1:14" ht="16.2" customHeight="1">
      <c r="A2403" s="29" t="s">
        <v>2090</v>
      </c>
      <c r="B2403" s="49"/>
      <c r="C2403" s="50" t="s">
        <v>423</v>
      </c>
      <c r="D2403" s="50" t="s">
        <v>499</v>
      </c>
      <c r="E2403" s="111" t="s">
        <v>526</v>
      </c>
      <c r="F2403" s="70">
        <v>3</v>
      </c>
      <c r="G2403" s="69" t="s">
        <v>525</v>
      </c>
      <c r="H2403" s="70" t="s">
        <v>3658</v>
      </c>
      <c r="I2403" s="23">
        <v>225884</v>
      </c>
      <c r="J2403" s="23">
        <v>2625255</v>
      </c>
      <c r="K2403" s="110">
        <v>120.763458</v>
      </c>
      <c r="L2403" s="110">
        <v>23.731020999999998</v>
      </c>
      <c r="N2403" t="str">
        <f>ROUND(表格3[[#This Row],[TWD97_X
]],0)&amp;ROUND(表格3[[#This Row],[TWD97_Y
]],0)</f>
        <v>2258842625255</v>
      </c>
    </row>
    <row r="2404" spans="1:14" ht="16.2" customHeight="1">
      <c r="A2404" s="29" t="s">
        <v>2090</v>
      </c>
      <c r="B2404" s="49"/>
      <c r="C2404" s="50" t="s">
        <v>423</v>
      </c>
      <c r="D2404" s="50" t="s">
        <v>499</v>
      </c>
      <c r="E2404" s="111" t="s">
        <v>526</v>
      </c>
      <c r="F2404" s="70">
        <v>4</v>
      </c>
      <c r="G2404" s="69" t="s">
        <v>525</v>
      </c>
      <c r="H2404" s="70" t="s">
        <v>3659</v>
      </c>
      <c r="I2404" s="23">
        <v>226032</v>
      </c>
      <c r="J2404" s="23">
        <v>2625023</v>
      </c>
      <c r="K2404" s="110">
        <v>120.76491300000001</v>
      </c>
      <c r="L2404" s="110">
        <v>23.728928</v>
      </c>
      <c r="N2404" t="str">
        <f>ROUND(表格3[[#This Row],[TWD97_X
]],0)&amp;ROUND(表格3[[#This Row],[TWD97_Y
]],0)</f>
        <v>2260322625023</v>
      </c>
    </row>
    <row r="2405" spans="1:14" ht="16.2" customHeight="1">
      <c r="A2405" s="29" t="s">
        <v>2090</v>
      </c>
      <c r="B2405" s="49"/>
      <c r="C2405" s="50" t="s">
        <v>423</v>
      </c>
      <c r="D2405" s="50" t="s">
        <v>499</v>
      </c>
      <c r="E2405" s="111" t="s">
        <v>526</v>
      </c>
      <c r="F2405" s="70">
        <v>5</v>
      </c>
      <c r="G2405" s="69" t="s">
        <v>525</v>
      </c>
      <c r="H2405" s="70" t="s">
        <v>3660</v>
      </c>
      <c r="I2405" s="23">
        <v>225804</v>
      </c>
      <c r="J2405" s="23">
        <v>2624957</v>
      </c>
      <c r="K2405" s="110">
        <v>120.76267799999999</v>
      </c>
      <c r="L2405" s="110">
        <v>23.728328999999999</v>
      </c>
      <c r="N2405" t="str">
        <f>ROUND(表格3[[#This Row],[TWD97_X
]],0)&amp;ROUND(表格3[[#This Row],[TWD97_Y
]],0)</f>
        <v>2258042624957</v>
      </c>
    </row>
    <row r="2406" spans="1:14" ht="16.2" customHeight="1">
      <c r="A2406" s="29" t="s">
        <v>2090</v>
      </c>
      <c r="B2406" s="49"/>
      <c r="C2406" s="50" t="s">
        <v>423</v>
      </c>
      <c r="D2406" s="50" t="s">
        <v>499</v>
      </c>
      <c r="E2406" s="111" t="s">
        <v>526</v>
      </c>
      <c r="F2406" s="70">
        <v>6</v>
      </c>
      <c r="G2406" s="69" t="s">
        <v>525</v>
      </c>
      <c r="H2406" s="70" t="s">
        <v>3661</v>
      </c>
      <c r="I2406" s="23">
        <v>225470</v>
      </c>
      <c r="J2406" s="23">
        <v>2624947</v>
      </c>
      <c r="K2406" s="110">
        <v>120.75940199999999</v>
      </c>
      <c r="L2406" s="110">
        <v>23.728232999999999</v>
      </c>
      <c r="N2406" t="str">
        <f>ROUND(表格3[[#This Row],[TWD97_X
]],0)&amp;ROUND(表格3[[#This Row],[TWD97_Y
]],0)</f>
        <v>2254702624947</v>
      </c>
    </row>
    <row r="2407" spans="1:14" ht="16.2" customHeight="1">
      <c r="A2407" s="29" t="s">
        <v>2090</v>
      </c>
      <c r="B2407" s="49"/>
      <c r="C2407" s="50" t="s">
        <v>423</v>
      </c>
      <c r="D2407" s="50" t="s">
        <v>499</v>
      </c>
      <c r="E2407" s="111" t="s">
        <v>529</v>
      </c>
      <c r="F2407" s="70">
        <v>1</v>
      </c>
      <c r="G2407" s="69" t="s">
        <v>528</v>
      </c>
      <c r="H2407" s="70" t="s">
        <v>3662</v>
      </c>
      <c r="I2407" s="23">
        <v>229364</v>
      </c>
      <c r="J2407" s="23">
        <v>2615454</v>
      </c>
      <c r="K2407" s="110">
        <v>120.79772699999999</v>
      </c>
      <c r="L2407" s="110">
        <v>23.642567</v>
      </c>
      <c r="N2407" t="str">
        <f>ROUND(表格3[[#This Row],[TWD97_X
]],0)&amp;ROUND(表格3[[#This Row],[TWD97_Y
]],0)</f>
        <v>2293642615454</v>
      </c>
    </row>
    <row r="2408" spans="1:14" ht="16.2" customHeight="1">
      <c r="A2408" s="29" t="s">
        <v>2090</v>
      </c>
      <c r="B2408" s="49"/>
      <c r="C2408" s="50" t="s">
        <v>423</v>
      </c>
      <c r="D2408" s="50" t="s">
        <v>499</v>
      </c>
      <c r="E2408" s="111" t="s">
        <v>529</v>
      </c>
      <c r="F2408" s="70">
        <v>2</v>
      </c>
      <c r="G2408" s="69" t="s">
        <v>528</v>
      </c>
      <c r="H2408" s="70" t="s">
        <v>3663</v>
      </c>
      <c r="I2408" s="23">
        <v>229125</v>
      </c>
      <c r="J2408" s="23">
        <v>2615319</v>
      </c>
      <c r="K2408" s="110">
        <v>120.79538700000001</v>
      </c>
      <c r="L2408" s="110">
        <v>23.641345000000001</v>
      </c>
      <c r="N2408" t="str">
        <f>ROUND(表格3[[#This Row],[TWD97_X
]],0)&amp;ROUND(表格3[[#This Row],[TWD97_Y
]],0)</f>
        <v>2291252615319</v>
      </c>
    </row>
    <row r="2409" spans="1:14" ht="16.2" customHeight="1">
      <c r="A2409" s="29" t="s">
        <v>2090</v>
      </c>
      <c r="B2409" s="49"/>
      <c r="C2409" s="50" t="s">
        <v>423</v>
      </c>
      <c r="D2409" s="50" t="s">
        <v>499</v>
      </c>
      <c r="E2409" s="111" t="s">
        <v>529</v>
      </c>
      <c r="F2409" s="70">
        <v>3</v>
      </c>
      <c r="G2409" s="69" t="s">
        <v>528</v>
      </c>
      <c r="H2409" s="70" t="s">
        <v>3664</v>
      </c>
      <c r="I2409" s="23">
        <v>228877</v>
      </c>
      <c r="J2409" s="23">
        <v>2615200</v>
      </c>
      <c r="K2409" s="110">
        <v>120.792958</v>
      </c>
      <c r="L2409" s="110">
        <v>23.640267000000001</v>
      </c>
      <c r="N2409" t="str">
        <f>ROUND(表格3[[#This Row],[TWD97_X
]],0)&amp;ROUND(表格3[[#This Row],[TWD97_Y
]],0)</f>
        <v>2288772615200</v>
      </c>
    </row>
    <row r="2410" spans="1:14" ht="16.2" customHeight="1">
      <c r="A2410" s="29" t="s">
        <v>2090</v>
      </c>
      <c r="B2410" s="49"/>
      <c r="C2410" s="50" t="s">
        <v>423</v>
      </c>
      <c r="D2410" s="50" t="s">
        <v>499</v>
      </c>
      <c r="E2410" s="111" t="s">
        <v>529</v>
      </c>
      <c r="F2410" s="70">
        <v>4</v>
      </c>
      <c r="G2410" s="69" t="s">
        <v>528</v>
      </c>
      <c r="H2410" s="70" t="s">
        <v>3665</v>
      </c>
      <c r="I2410" s="23">
        <v>228713</v>
      </c>
      <c r="J2410" s="23">
        <v>2615149</v>
      </c>
      <c r="K2410" s="110">
        <v>120.79135100000001</v>
      </c>
      <c r="L2410" s="110">
        <v>23.639804999999999</v>
      </c>
      <c r="N2410" t="str">
        <f>ROUND(表格3[[#This Row],[TWD97_X
]],0)&amp;ROUND(表格3[[#This Row],[TWD97_Y
]],0)</f>
        <v>2287132615149</v>
      </c>
    </row>
    <row r="2411" spans="1:14" ht="16.2" customHeight="1">
      <c r="A2411" s="29" t="s">
        <v>2090</v>
      </c>
      <c r="B2411" s="49"/>
      <c r="C2411" s="50" t="s">
        <v>423</v>
      </c>
      <c r="D2411" s="50" t="s">
        <v>499</v>
      </c>
      <c r="E2411" s="111" t="s">
        <v>529</v>
      </c>
      <c r="F2411" s="70">
        <v>5</v>
      </c>
      <c r="G2411" s="69" t="s">
        <v>528</v>
      </c>
      <c r="H2411" s="70" t="s">
        <v>3666</v>
      </c>
      <c r="I2411" s="23">
        <v>228396</v>
      </c>
      <c r="J2411" s="23">
        <v>2615056</v>
      </c>
      <c r="K2411" s="110">
        <v>120.788245</v>
      </c>
      <c r="L2411" s="110">
        <v>23.638960999999998</v>
      </c>
      <c r="N2411" t="str">
        <f>ROUND(表格3[[#This Row],[TWD97_X
]],0)&amp;ROUND(表格3[[#This Row],[TWD97_Y
]],0)</f>
        <v>2283962615056</v>
      </c>
    </row>
    <row r="2412" spans="1:14" ht="16.2" customHeight="1">
      <c r="A2412" s="29" t="s">
        <v>2090</v>
      </c>
      <c r="B2412" s="49"/>
      <c r="C2412" s="50" t="s">
        <v>423</v>
      </c>
      <c r="D2412" s="50" t="s">
        <v>499</v>
      </c>
      <c r="E2412" s="111" t="s">
        <v>529</v>
      </c>
      <c r="F2412" s="70">
        <v>6</v>
      </c>
      <c r="G2412" s="69" t="s">
        <v>528</v>
      </c>
      <c r="H2412" s="70" t="s">
        <v>3667</v>
      </c>
      <c r="I2412" s="23">
        <v>228153</v>
      </c>
      <c r="J2412" s="23">
        <v>2614951</v>
      </c>
      <c r="K2412" s="110">
        <v>120.785865</v>
      </c>
      <c r="L2412" s="110">
        <v>23.638009</v>
      </c>
      <c r="N2412" t="str">
        <f>ROUND(表格3[[#This Row],[TWD97_X
]],0)&amp;ROUND(表格3[[#This Row],[TWD97_Y
]],0)</f>
        <v>2281532614951</v>
      </c>
    </row>
    <row r="2413" spans="1:14" ht="16.2" customHeight="1">
      <c r="A2413" s="29" t="s">
        <v>2090</v>
      </c>
      <c r="B2413" s="49"/>
      <c r="C2413" s="50" t="s">
        <v>423</v>
      </c>
      <c r="D2413" s="50" t="s">
        <v>499</v>
      </c>
      <c r="E2413" s="111" t="s">
        <v>532</v>
      </c>
      <c r="F2413" s="70">
        <v>1</v>
      </c>
      <c r="G2413" s="69" t="s">
        <v>531</v>
      </c>
      <c r="H2413" s="70" t="s">
        <v>3668</v>
      </c>
      <c r="I2413" s="23">
        <v>211295</v>
      </c>
      <c r="J2413" s="23">
        <v>2635546</v>
      </c>
      <c r="K2413" s="110">
        <v>120.620093</v>
      </c>
      <c r="L2413" s="110">
        <v>23.82366</v>
      </c>
      <c r="N2413" t="str">
        <f>ROUND(表格3[[#This Row],[TWD97_X
]],0)&amp;ROUND(表格3[[#This Row],[TWD97_Y
]],0)</f>
        <v>2112952635546</v>
      </c>
    </row>
    <row r="2414" spans="1:14" ht="16.2" customHeight="1">
      <c r="A2414" s="29" t="s">
        <v>2090</v>
      </c>
      <c r="B2414" s="49"/>
      <c r="C2414" s="50" t="s">
        <v>423</v>
      </c>
      <c r="D2414" s="50" t="s">
        <v>499</v>
      </c>
      <c r="E2414" s="111" t="s">
        <v>532</v>
      </c>
      <c r="F2414" s="70">
        <v>2</v>
      </c>
      <c r="G2414" s="69" t="s">
        <v>531</v>
      </c>
      <c r="H2414" s="70" t="s">
        <v>3669</v>
      </c>
      <c r="I2414" s="23">
        <v>211539</v>
      </c>
      <c r="J2414" s="23">
        <v>2635575</v>
      </c>
      <c r="K2414" s="110">
        <v>120.62248700000001</v>
      </c>
      <c r="L2414" s="110">
        <v>23.823927000000001</v>
      </c>
      <c r="N2414" t="str">
        <f>ROUND(表格3[[#This Row],[TWD97_X
]],0)&amp;ROUND(表格3[[#This Row],[TWD97_Y
]],0)</f>
        <v>2115392635575</v>
      </c>
    </row>
    <row r="2415" spans="1:14" ht="16.2" customHeight="1">
      <c r="A2415" s="29" t="s">
        <v>2090</v>
      </c>
      <c r="B2415" s="49"/>
      <c r="C2415" s="50" t="s">
        <v>423</v>
      </c>
      <c r="D2415" s="50" t="s">
        <v>499</v>
      </c>
      <c r="E2415" s="111" t="s">
        <v>532</v>
      </c>
      <c r="F2415" s="70">
        <v>3</v>
      </c>
      <c r="G2415" s="69" t="s">
        <v>531</v>
      </c>
      <c r="H2415" s="70" t="s">
        <v>3670</v>
      </c>
      <c r="I2415" s="23">
        <v>211702</v>
      </c>
      <c r="J2415" s="23">
        <v>2635710</v>
      </c>
      <c r="K2415" s="110">
        <v>120.624084</v>
      </c>
      <c r="L2415" s="110">
        <v>23.825150000000001</v>
      </c>
      <c r="N2415" t="str">
        <f>ROUND(表格3[[#This Row],[TWD97_X
]],0)&amp;ROUND(表格3[[#This Row],[TWD97_Y
]],0)</f>
        <v>2117022635710</v>
      </c>
    </row>
    <row r="2416" spans="1:14" ht="16.2" customHeight="1">
      <c r="A2416" s="29" t="s">
        <v>2090</v>
      </c>
      <c r="B2416" s="49"/>
      <c r="C2416" s="50" t="s">
        <v>423</v>
      </c>
      <c r="D2416" s="50" t="s">
        <v>499</v>
      </c>
      <c r="E2416" s="111" t="s">
        <v>532</v>
      </c>
      <c r="F2416" s="70">
        <v>4</v>
      </c>
      <c r="G2416" s="69" t="s">
        <v>531</v>
      </c>
      <c r="H2416" s="70" t="s">
        <v>3671</v>
      </c>
      <c r="I2416" s="23">
        <v>211901</v>
      </c>
      <c r="J2416" s="23">
        <v>2635770</v>
      </c>
      <c r="K2416" s="110">
        <v>120.626036</v>
      </c>
      <c r="L2416" s="110">
        <v>23.825697000000002</v>
      </c>
      <c r="N2416" t="str">
        <f>ROUND(表格3[[#This Row],[TWD97_X
]],0)&amp;ROUND(表格3[[#This Row],[TWD97_Y
]],0)</f>
        <v>2119012635770</v>
      </c>
    </row>
    <row r="2417" spans="1:14" ht="16.2" customHeight="1">
      <c r="A2417" s="29" t="s">
        <v>2090</v>
      </c>
      <c r="B2417" s="49"/>
      <c r="C2417" s="50" t="s">
        <v>423</v>
      </c>
      <c r="D2417" s="50" t="s">
        <v>499</v>
      </c>
      <c r="E2417" s="111" t="s">
        <v>532</v>
      </c>
      <c r="F2417" s="70">
        <v>5</v>
      </c>
      <c r="G2417" s="69" t="s">
        <v>531</v>
      </c>
      <c r="H2417" s="70" t="s">
        <v>3672</v>
      </c>
      <c r="I2417" s="23">
        <v>212053</v>
      </c>
      <c r="J2417" s="23">
        <v>2635946</v>
      </c>
      <c r="K2417" s="110">
        <v>120.627523</v>
      </c>
      <c r="L2417" s="110">
        <v>23.827290000000001</v>
      </c>
      <c r="N2417" t="str">
        <f>ROUND(表格3[[#This Row],[TWD97_X
]],0)&amp;ROUND(表格3[[#This Row],[TWD97_Y
]],0)</f>
        <v>2120532635946</v>
      </c>
    </row>
    <row r="2418" spans="1:14" ht="16.2" customHeight="1">
      <c r="A2418" s="29" t="s">
        <v>2090</v>
      </c>
      <c r="B2418" s="49"/>
      <c r="C2418" s="50" t="s">
        <v>423</v>
      </c>
      <c r="D2418" s="50" t="s">
        <v>499</v>
      </c>
      <c r="E2418" s="111" t="s">
        <v>532</v>
      </c>
      <c r="F2418" s="70">
        <v>6</v>
      </c>
      <c r="G2418" s="69" t="s">
        <v>531</v>
      </c>
      <c r="H2418" s="70" t="s">
        <v>3673</v>
      </c>
      <c r="I2418" s="23">
        <v>212178</v>
      </c>
      <c r="J2418" s="23">
        <v>2636125</v>
      </c>
      <c r="K2418" s="110">
        <v>120.628745</v>
      </c>
      <c r="L2418" s="110">
        <v>23.828908999999999</v>
      </c>
      <c r="N2418" t="str">
        <f>ROUND(表格3[[#This Row],[TWD97_X
]],0)&amp;ROUND(表格3[[#This Row],[TWD97_Y
]],0)</f>
        <v>2121782636125</v>
      </c>
    </row>
    <row r="2419" spans="1:14" ht="16.2" customHeight="1">
      <c r="A2419" s="29" t="s">
        <v>2090</v>
      </c>
      <c r="B2419" s="49"/>
      <c r="C2419" s="50" t="s">
        <v>423</v>
      </c>
      <c r="D2419" s="50" t="s">
        <v>499</v>
      </c>
      <c r="E2419" s="111" t="s">
        <v>538</v>
      </c>
      <c r="F2419" s="70">
        <v>1</v>
      </c>
      <c r="G2419" s="69" t="s">
        <v>537</v>
      </c>
      <c r="H2419" s="70" t="s">
        <v>3674</v>
      </c>
      <c r="I2419" s="23">
        <v>210374</v>
      </c>
      <c r="J2419" s="23">
        <v>2639128</v>
      </c>
      <c r="K2419" s="110">
        <v>120.610957</v>
      </c>
      <c r="L2419" s="110">
        <v>23.855981</v>
      </c>
      <c r="N2419" t="str">
        <f>ROUND(表格3[[#This Row],[TWD97_X
]],0)&amp;ROUND(表格3[[#This Row],[TWD97_Y
]],0)</f>
        <v>2103742639128</v>
      </c>
    </row>
    <row r="2420" spans="1:14" ht="16.2" customHeight="1">
      <c r="A2420" s="29" t="s">
        <v>2090</v>
      </c>
      <c r="B2420" s="49"/>
      <c r="C2420" s="50" t="s">
        <v>423</v>
      </c>
      <c r="D2420" s="50" t="s">
        <v>499</v>
      </c>
      <c r="E2420" s="111" t="s">
        <v>538</v>
      </c>
      <c r="F2420" s="70">
        <v>2</v>
      </c>
      <c r="G2420" s="69" t="s">
        <v>537</v>
      </c>
      <c r="H2420" s="70" t="s">
        <v>3675</v>
      </c>
      <c r="I2420" s="23">
        <v>210421</v>
      </c>
      <c r="J2420" s="23">
        <v>2639350</v>
      </c>
      <c r="K2420" s="110">
        <v>120.611412</v>
      </c>
      <c r="L2420" s="110">
        <v>23.857987000000001</v>
      </c>
      <c r="N2420" t="str">
        <f>ROUND(表格3[[#This Row],[TWD97_X
]],0)&amp;ROUND(表格3[[#This Row],[TWD97_Y
]],0)</f>
        <v>2104212639350</v>
      </c>
    </row>
    <row r="2421" spans="1:14" ht="16.2" customHeight="1">
      <c r="A2421" s="29" t="s">
        <v>2090</v>
      </c>
      <c r="B2421" s="49"/>
      <c r="C2421" s="50" t="s">
        <v>423</v>
      </c>
      <c r="D2421" s="50" t="s">
        <v>499</v>
      </c>
      <c r="E2421" s="111" t="s">
        <v>538</v>
      </c>
      <c r="F2421" s="70">
        <v>3</v>
      </c>
      <c r="G2421" s="69" t="s">
        <v>537</v>
      </c>
      <c r="H2421" s="70" t="s">
        <v>3676</v>
      </c>
      <c r="I2421" s="23">
        <v>210455</v>
      </c>
      <c r="J2421" s="23">
        <v>2639559</v>
      </c>
      <c r="K2421" s="110">
        <v>120.61174099999999</v>
      </c>
      <c r="L2421" s="110">
        <v>23.859874999999999</v>
      </c>
      <c r="N2421" t="str">
        <f>ROUND(表格3[[#This Row],[TWD97_X
]],0)&amp;ROUND(表格3[[#This Row],[TWD97_Y
]],0)</f>
        <v>2104552639559</v>
      </c>
    </row>
    <row r="2422" spans="1:14" ht="16.2" customHeight="1">
      <c r="A2422" s="29" t="s">
        <v>2090</v>
      </c>
      <c r="B2422" s="49"/>
      <c r="C2422" s="50" t="s">
        <v>423</v>
      </c>
      <c r="D2422" s="50" t="s">
        <v>499</v>
      </c>
      <c r="E2422" s="111" t="s">
        <v>538</v>
      </c>
      <c r="F2422" s="70">
        <v>4</v>
      </c>
      <c r="G2422" s="69" t="s">
        <v>537</v>
      </c>
      <c r="H2422" s="70" t="s">
        <v>3677</v>
      </c>
      <c r="I2422" s="23">
        <v>210320</v>
      </c>
      <c r="J2422" s="23">
        <v>2639708</v>
      </c>
      <c r="K2422" s="110">
        <v>120.610411</v>
      </c>
      <c r="L2422" s="110">
        <v>23.861217</v>
      </c>
      <c r="N2422" t="str">
        <f>ROUND(表格3[[#This Row],[TWD97_X
]],0)&amp;ROUND(表格3[[#This Row],[TWD97_Y
]],0)</f>
        <v>2103202639708</v>
      </c>
    </row>
    <row r="2423" spans="1:14" ht="16.2" customHeight="1">
      <c r="A2423" s="29" t="s">
        <v>2090</v>
      </c>
      <c r="B2423" s="49"/>
      <c r="C2423" s="50" t="s">
        <v>423</v>
      </c>
      <c r="D2423" s="50" t="s">
        <v>499</v>
      </c>
      <c r="E2423" s="111" t="s">
        <v>538</v>
      </c>
      <c r="F2423" s="70">
        <v>5</v>
      </c>
      <c r="G2423" s="69" t="s">
        <v>537</v>
      </c>
      <c r="H2423" s="70" t="s">
        <v>3678</v>
      </c>
      <c r="I2423" s="23">
        <v>210344</v>
      </c>
      <c r="J2423" s="23">
        <v>2639928</v>
      </c>
      <c r="K2423" s="110">
        <v>120.610641</v>
      </c>
      <c r="L2423" s="110">
        <v>23.863204</v>
      </c>
      <c r="N2423" t="str">
        <f>ROUND(表格3[[#This Row],[TWD97_X
]],0)&amp;ROUND(表格3[[#This Row],[TWD97_Y
]],0)</f>
        <v>2103442639928</v>
      </c>
    </row>
    <row r="2424" spans="1:14" ht="16.2" customHeight="1">
      <c r="A2424" s="29" t="s">
        <v>2090</v>
      </c>
      <c r="B2424" s="49"/>
      <c r="C2424" s="50" t="s">
        <v>423</v>
      </c>
      <c r="D2424" s="50" t="s">
        <v>499</v>
      </c>
      <c r="E2424" s="111" t="s">
        <v>538</v>
      </c>
      <c r="F2424" s="70">
        <v>6</v>
      </c>
      <c r="G2424" s="69" t="s">
        <v>537</v>
      </c>
      <c r="H2424" s="70" t="s">
        <v>3679</v>
      </c>
      <c r="I2424" s="23">
        <v>210359</v>
      </c>
      <c r="J2424" s="23">
        <v>2640131</v>
      </c>
      <c r="K2424" s="110">
        <v>120.610783</v>
      </c>
      <c r="L2424" s="110">
        <v>23.865037000000001</v>
      </c>
      <c r="N2424" t="str">
        <f>ROUND(表格3[[#This Row],[TWD97_X
]],0)&amp;ROUND(表格3[[#This Row],[TWD97_Y
]],0)</f>
        <v>2103592640131</v>
      </c>
    </row>
    <row r="2425" spans="1:14" ht="16.2" customHeight="1">
      <c r="A2425" s="29" t="s">
        <v>2090</v>
      </c>
      <c r="B2425" s="49"/>
      <c r="C2425" s="50" t="s">
        <v>423</v>
      </c>
      <c r="D2425" s="50" t="s">
        <v>499</v>
      </c>
      <c r="E2425" s="111" t="s">
        <v>541</v>
      </c>
      <c r="F2425" s="70">
        <v>1</v>
      </c>
      <c r="G2425" s="69" t="s">
        <v>540</v>
      </c>
      <c r="H2425" s="70" t="s">
        <v>3680</v>
      </c>
      <c r="I2425" s="23">
        <v>210759</v>
      </c>
      <c r="J2425" s="23">
        <v>2642298</v>
      </c>
      <c r="K2425" s="110">
        <v>120.61465200000001</v>
      </c>
      <c r="L2425" s="110">
        <v>23.884613999999999</v>
      </c>
      <c r="N2425" t="str">
        <f>ROUND(表格3[[#This Row],[TWD97_X
]],0)&amp;ROUND(表格3[[#This Row],[TWD97_Y
]],0)</f>
        <v>2107592642298</v>
      </c>
    </row>
    <row r="2426" spans="1:14" ht="16.2" customHeight="1">
      <c r="A2426" s="29" t="s">
        <v>2090</v>
      </c>
      <c r="B2426" s="49"/>
      <c r="C2426" s="50" t="s">
        <v>423</v>
      </c>
      <c r="D2426" s="50" t="s">
        <v>499</v>
      </c>
      <c r="E2426" s="111" t="s">
        <v>541</v>
      </c>
      <c r="F2426" s="70">
        <v>2</v>
      </c>
      <c r="G2426" s="69" t="s">
        <v>540</v>
      </c>
      <c r="H2426" s="70" t="s">
        <v>3681</v>
      </c>
      <c r="I2426" s="23">
        <v>211024</v>
      </c>
      <c r="J2426" s="23">
        <v>2642123</v>
      </c>
      <c r="K2426" s="110">
        <v>120.617259</v>
      </c>
      <c r="L2426" s="110">
        <v>23.883040000000001</v>
      </c>
      <c r="N2426" t="str">
        <f>ROUND(表格3[[#This Row],[TWD97_X
]],0)&amp;ROUND(表格3[[#This Row],[TWD97_Y
]],0)</f>
        <v>2110242642123</v>
      </c>
    </row>
    <row r="2427" spans="1:14" ht="16.2" customHeight="1">
      <c r="A2427" s="29" t="s">
        <v>2090</v>
      </c>
      <c r="B2427" s="49"/>
      <c r="C2427" s="50" t="s">
        <v>423</v>
      </c>
      <c r="D2427" s="50" t="s">
        <v>499</v>
      </c>
      <c r="E2427" s="111" t="s">
        <v>541</v>
      </c>
      <c r="F2427" s="70">
        <v>3</v>
      </c>
      <c r="G2427" s="69" t="s">
        <v>540</v>
      </c>
      <c r="H2427" s="70" t="s">
        <v>3682</v>
      </c>
      <c r="I2427" s="23">
        <v>211300</v>
      </c>
      <c r="J2427" s="23">
        <v>2642073</v>
      </c>
      <c r="K2427" s="110">
        <v>120.61997</v>
      </c>
      <c r="L2427" s="110">
        <v>23.882595999999999</v>
      </c>
      <c r="N2427" t="str">
        <f>ROUND(表格3[[#This Row],[TWD97_X
]],0)&amp;ROUND(表格3[[#This Row],[TWD97_Y
]],0)</f>
        <v>2113002642073</v>
      </c>
    </row>
    <row r="2428" spans="1:14" ht="16.2" customHeight="1">
      <c r="A2428" s="29" t="s">
        <v>2090</v>
      </c>
      <c r="B2428" s="49"/>
      <c r="C2428" s="50" t="s">
        <v>423</v>
      </c>
      <c r="D2428" s="50" t="s">
        <v>499</v>
      </c>
      <c r="E2428" s="111" t="s">
        <v>541</v>
      </c>
      <c r="F2428" s="70">
        <v>4</v>
      </c>
      <c r="G2428" s="69" t="s">
        <v>540</v>
      </c>
      <c r="H2428" s="70" t="s">
        <v>3683</v>
      </c>
      <c r="I2428" s="23">
        <v>210679</v>
      </c>
      <c r="J2428" s="23">
        <v>2641936</v>
      </c>
      <c r="K2428" s="110">
        <v>120.613876</v>
      </c>
      <c r="L2428" s="110">
        <v>23.881343999999999</v>
      </c>
      <c r="N2428" t="str">
        <f>ROUND(表格3[[#This Row],[TWD97_X
]],0)&amp;ROUND(表格3[[#This Row],[TWD97_Y
]],0)</f>
        <v>2106792641936</v>
      </c>
    </row>
    <row r="2429" spans="1:14" ht="16.2" customHeight="1">
      <c r="A2429" s="29" t="s">
        <v>2090</v>
      </c>
      <c r="B2429" s="49"/>
      <c r="C2429" s="50" t="s">
        <v>423</v>
      </c>
      <c r="D2429" s="50" t="s">
        <v>499</v>
      </c>
      <c r="E2429" s="111" t="s">
        <v>541</v>
      </c>
      <c r="F2429" s="70">
        <v>5</v>
      </c>
      <c r="G2429" s="69" t="s">
        <v>540</v>
      </c>
      <c r="H2429" s="70" t="s">
        <v>3684</v>
      </c>
      <c r="I2429" s="23">
        <v>210640</v>
      </c>
      <c r="J2429" s="23">
        <v>2641713</v>
      </c>
      <c r="K2429" s="110">
        <v>120.613499</v>
      </c>
      <c r="L2429" s="110">
        <v>23.879328999999998</v>
      </c>
      <c r="N2429" t="str">
        <f>ROUND(表格3[[#This Row],[TWD97_X
]],0)&amp;ROUND(表格3[[#This Row],[TWD97_Y
]],0)</f>
        <v>2106402641713</v>
      </c>
    </row>
    <row r="2430" spans="1:14" ht="16.2" customHeight="1">
      <c r="A2430" s="29" t="s">
        <v>2090</v>
      </c>
      <c r="B2430" s="49"/>
      <c r="C2430" s="50" t="s">
        <v>423</v>
      </c>
      <c r="D2430" s="50" t="s">
        <v>499</v>
      </c>
      <c r="E2430" s="111" t="s">
        <v>541</v>
      </c>
      <c r="F2430" s="70">
        <v>6</v>
      </c>
      <c r="G2430" s="69" t="s">
        <v>540</v>
      </c>
      <c r="H2430" s="70" t="s">
        <v>3685</v>
      </c>
      <c r="I2430" s="23">
        <v>210586</v>
      </c>
      <c r="J2430" s="23">
        <v>2641446</v>
      </c>
      <c r="K2430" s="110">
        <v>120.612976</v>
      </c>
      <c r="L2430" s="110">
        <v>23.876916999999999</v>
      </c>
      <c r="N2430" t="str">
        <f>ROUND(表格3[[#This Row],[TWD97_X
]],0)&amp;ROUND(表格3[[#This Row],[TWD97_Y
]],0)</f>
        <v>2105862641446</v>
      </c>
    </row>
    <row r="2431" spans="1:14" ht="16.2" customHeight="1">
      <c r="A2431" s="29" t="s">
        <v>2090</v>
      </c>
      <c r="B2431" s="49"/>
      <c r="C2431" s="50" t="s">
        <v>423</v>
      </c>
      <c r="D2431" s="50" t="s">
        <v>499</v>
      </c>
      <c r="E2431" s="111" t="s">
        <v>549</v>
      </c>
      <c r="F2431" s="70">
        <v>1</v>
      </c>
      <c r="G2431" s="69" t="s">
        <v>548</v>
      </c>
      <c r="H2431" s="70" t="s">
        <v>3686</v>
      </c>
      <c r="I2431" s="23">
        <v>217883</v>
      </c>
      <c r="J2431" s="23">
        <v>2611122</v>
      </c>
      <c r="K2431" s="110">
        <v>120.685286</v>
      </c>
      <c r="L2431" s="110">
        <v>23.603262000000001</v>
      </c>
      <c r="N2431" t="str">
        <f>ROUND(表格3[[#This Row],[TWD97_X
]],0)&amp;ROUND(表格3[[#This Row],[TWD97_Y
]],0)</f>
        <v>2178832611122</v>
      </c>
    </row>
    <row r="2432" spans="1:14" ht="16.2" customHeight="1">
      <c r="A2432" s="29" t="s">
        <v>2090</v>
      </c>
      <c r="B2432" s="49"/>
      <c r="C2432" s="50" t="s">
        <v>423</v>
      </c>
      <c r="D2432" s="50" t="s">
        <v>499</v>
      </c>
      <c r="E2432" s="111" t="s">
        <v>549</v>
      </c>
      <c r="F2432" s="70">
        <v>2</v>
      </c>
      <c r="G2432" s="69" t="s">
        <v>548</v>
      </c>
      <c r="H2432" s="70" t="s">
        <v>3687</v>
      </c>
      <c r="I2432" s="23">
        <v>218167</v>
      </c>
      <c r="J2432" s="23">
        <v>2610692</v>
      </c>
      <c r="K2432" s="110">
        <v>120.688078</v>
      </c>
      <c r="L2432" s="110">
        <v>23.599385000000002</v>
      </c>
      <c r="N2432" t="str">
        <f>ROUND(表格3[[#This Row],[TWD97_X
]],0)&amp;ROUND(表格3[[#This Row],[TWD97_Y
]],0)</f>
        <v>2181672610692</v>
      </c>
    </row>
    <row r="2433" spans="1:14" ht="16.2" customHeight="1">
      <c r="A2433" s="29" t="s">
        <v>2090</v>
      </c>
      <c r="B2433" s="49"/>
      <c r="C2433" s="50" t="s">
        <v>423</v>
      </c>
      <c r="D2433" s="50" t="s">
        <v>499</v>
      </c>
      <c r="E2433" s="111" t="s">
        <v>549</v>
      </c>
      <c r="F2433" s="70">
        <v>3</v>
      </c>
      <c r="G2433" s="69" t="s">
        <v>548</v>
      </c>
      <c r="H2433" s="70" t="s">
        <v>3688</v>
      </c>
      <c r="I2433" s="23">
        <v>218019</v>
      </c>
      <c r="J2433" s="23">
        <v>2610961</v>
      </c>
      <c r="K2433" s="110">
        <v>120.686622</v>
      </c>
      <c r="L2433" s="110">
        <v>23.601811000000001</v>
      </c>
      <c r="N2433" t="str">
        <f>ROUND(表格3[[#This Row],[TWD97_X
]],0)&amp;ROUND(表格3[[#This Row],[TWD97_Y
]],0)</f>
        <v>2180192610961</v>
      </c>
    </row>
    <row r="2434" spans="1:14" ht="16.2" customHeight="1">
      <c r="A2434" s="29" t="s">
        <v>2090</v>
      </c>
      <c r="B2434" s="49"/>
      <c r="C2434" s="50" t="s">
        <v>423</v>
      </c>
      <c r="D2434" s="50" t="s">
        <v>499</v>
      </c>
      <c r="E2434" s="111" t="s">
        <v>549</v>
      </c>
      <c r="F2434" s="70">
        <v>4</v>
      </c>
      <c r="G2434" s="69" t="s">
        <v>548</v>
      </c>
      <c r="H2434" s="70" t="s">
        <v>3689</v>
      </c>
      <c r="I2434" s="23">
        <v>218215</v>
      </c>
      <c r="J2434" s="23">
        <v>2610908</v>
      </c>
      <c r="K2434" s="110">
        <v>120.68854399999999</v>
      </c>
      <c r="L2434" s="110">
        <v>23.601336</v>
      </c>
      <c r="N2434" t="str">
        <f>ROUND(表格3[[#This Row],[TWD97_X
]],0)&amp;ROUND(表格3[[#This Row],[TWD97_Y
]],0)</f>
        <v>2182152610908</v>
      </c>
    </row>
    <row r="2435" spans="1:14" ht="16.2" customHeight="1">
      <c r="A2435" s="29" t="s">
        <v>2090</v>
      </c>
      <c r="B2435" s="49"/>
      <c r="C2435" s="50" t="s">
        <v>423</v>
      </c>
      <c r="D2435" s="50" t="s">
        <v>499</v>
      </c>
      <c r="E2435" s="111" t="s">
        <v>549</v>
      </c>
      <c r="F2435" s="70">
        <v>5</v>
      </c>
      <c r="G2435" s="69" t="s">
        <v>548</v>
      </c>
      <c r="H2435" s="70" t="s">
        <v>3690</v>
      </c>
      <c r="I2435" s="23">
        <v>218335</v>
      </c>
      <c r="J2435" s="23">
        <v>2610579</v>
      </c>
      <c r="K2435" s="110">
        <v>120.689727</v>
      </c>
      <c r="L2435" s="110">
        <v>23.598368000000001</v>
      </c>
      <c r="N2435" t="str">
        <f>ROUND(表格3[[#This Row],[TWD97_X
]],0)&amp;ROUND(表格3[[#This Row],[TWD97_Y
]],0)</f>
        <v>2183352610579</v>
      </c>
    </row>
    <row r="2436" spans="1:14" ht="16.2" customHeight="1">
      <c r="A2436" s="29" t="s">
        <v>2090</v>
      </c>
      <c r="B2436" s="49"/>
      <c r="C2436" s="115" t="s">
        <v>423</v>
      </c>
      <c r="D2436" s="115" t="s">
        <v>499</v>
      </c>
      <c r="E2436" s="111" t="s">
        <v>549</v>
      </c>
      <c r="F2436" s="70">
        <v>6</v>
      </c>
      <c r="G2436" s="69" t="s">
        <v>548</v>
      </c>
      <c r="H2436" s="70" t="s">
        <v>3691</v>
      </c>
      <c r="I2436" s="23">
        <v>218257</v>
      </c>
      <c r="J2436" s="23">
        <v>2610376</v>
      </c>
      <c r="K2436" s="110">
        <v>120.68896700000001</v>
      </c>
      <c r="L2436" s="110">
        <v>23.596533000000001</v>
      </c>
      <c r="N2436" t="str">
        <f>ROUND(表格3[[#This Row],[TWD97_X
]],0)&amp;ROUND(表格3[[#This Row],[TWD97_Y
]],0)</f>
        <v>2182572610376</v>
      </c>
    </row>
    <row r="2437" spans="1:14" ht="16.2" customHeight="1">
      <c r="A2437" s="29" t="s">
        <v>2090</v>
      </c>
      <c r="B2437" s="49"/>
      <c r="C2437" s="26" t="s">
        <v>423</v>
      </c>
      <c r="D2437" s="26" t="s">
        <v>592</v>
      </c>
      <c r="E2437" s="17" t="s">
        <v>594</v>
      </c>
      <c r="F2437" s="26">
        <v>1</v>
      </c>
      <c r="G2437" s="31" t="s">
        <v>593</v>
      </c>
      <c r="H2437" s="17" t="s">
        <v>3439</v>
      </c>
      <c r="I2437" s="23">
        <v>256650</v>
      </c>
      <c r="J2437" s="23">
        <v>2641976</v>
      </c>
      <c r="K2437" s="17">
        <v>121.065302</v>
      </c>
      <c r="L2437" s="27">
        <v>23.882175</v>
      </c>
      <c r="N2437" t="str">
        <f>ROUND(表格3[[#This Row],[TWD97_X
]],0)&amp;ROUND(表格3[[#This Row],[TWD97_Y
]],0)</f>
        <v>2566502641976</v>
      </c>
    </row>
    <row r="2438" spans="1:14" ht="16.2" customHeight="1">
      <c r="A2438" s="29" t="s">
        <v>2090</v>
      </c>
      <c r="B2438" s="49"/>
      <c r="C2438" s="26" t="s">
        <v>423</v>
      </c>
      <c r="D2438" s="26" t="s">
        <v>592</v>
      </c>
      <c r="E2438" s="17" t="s">
        <v>594</v>
      </c>
      <c r="F2438" s="26">
        <v>2</v>
      </c>
      <c r="G2438" s="31" t="s">
        <v>593</v>
      </c>
      <c r="H2438" s="17" t="s">
        <v>3440</v>
      </c>
      <c r="I2438" s="23">
        <v>256369</v>
      </c>
      <c r="J2438" s="23">
        <v>2641988</v>
      </c>
      <c r="K2438" s="17">
        <v>121.06254300000001</v>
      </c>
      <c r="L2438" s="27">
        <v>23.882285</v>
      </c>
      <c r="N2438" t="str">
        <f>ROUND(表格3[[#This Row],[TWD97_X
]],0)&amp;ROUND(表格3[[#This Row],[TWD97_Y
]],0)</f>
        <v>2563692641988</v>
      </c>
    </row>
    <row r="2439" spans="1:14" ht="16.2" customHeight="1">
      <c r="A2439" s="29" t="s">
        <v>2090</v>
      </c>
      <c r="B2439" s="49"/>
      <c r="C2439" s="26" t="s">
        <v>423</v>
      </c>
      <c r="D2439" s="26" t="s">
        <v>592</v>
      </c>
      <c r="E2439" s="17" t="s">
        <v>594</v>
      </c>
      <c r="F2439" s="26">
        <v>3</v>
      </c>
      <c r="G2439" s="31" t="s">
        <v>593</v>
      </c>
      <c r="H2439" s="17" t="s">
        <v>3441</v>
      </c>
      <c r="I2439" s="23">
        <v>256236</v>
      </c>
      <c r="J2439" s="23">
        <v>2642145</v>
      </c>
      <c r="K2439" s="17">
        <v>121.061238</v>
      </c>
      <c r="L2439" s="27">
        <v>23.883703000000001</v>
      </c>
      <c r="N2439" t="str">
        <f>ROUND(表格3[[#This Row],[TWD97_X
]],0)&amp;ROUND(表格3[[#This Row],[TWD97_Y
]],0)</f>
        <v>2562362642145</v>
      </c>
    </row>
    <row r="2440" spans="1:14" ht="16.2" customHeight="1">
      <c r="A2440" s="29" t="s">
        <v>2090</v>
      </c>
      <c r="B2440" s="49"/>
      <c r="C2440" s="26" t="s">
        <v>423</v>
      </c>
      <c r="D2440" s="26" t="s">
        <v>592</v>
      </c>
      <c r="E2440" s="17" t="s">
        <v>594</v>
      </c>
      <c r="F2440" s="26">
        <v>4</v>
      </c>
      <c r="G2440" s="31" t="s">
        <v>593</v>
      </c>
      <c r="H2440" s="17" t="s">
        <v>3442</v>
      </c>
      <c r="I2440" s="23">
        <v>256075</v>
      </c>
      <c r="J2440" s="23">
        <v>2642252</v>
      </c>
      <c r="K2440" s="17">
        <v>121.059657</v>
      </c>
      <c r="L2440" s="27">
        <v>23.88467</v>
      </c>
      <c r="N2440" t="str">
        <f>ROUND(表格3[[#This Row],[TWD97_X
]],0)&amp;ROUND(表格3[[#This Row],[TWD97_Y
]],0)</f>
        <v>2560752642252</v>
      </c>
    </row>
    <row r="2441" spans="1:14" ht="16.2" customHeight="1">
      <c r="A2441" s="29" t="s">
        <v>2090</v>
      </c>
      <c r="B2441" s="49"/>
      <c r="C2441" s="26" t="s">
        <v>423</v>
      </c>
      <c r="D2441" s="26" t="s">
        <v>592</v>
      </c>
      <c r="E2441" s="17" t="s">
        <v>594</v>
      </c>
      <c r="F2441" s="26">
        <v>5</v>
      </c>
      <c r="G2441" s="31" t="s">
        <v>593</v>
      </c>
      <c r="H2441" s="17" t="s">
        <v>3443</v>
      </c>
      <c r="I2441" s="23">
        <v>255686</v>
      </c>
      <c r="J2441" s="23">
        <v>2642490</v>
      </c>
      <c r="K2441" s="17">
        <v>121.05583799999999</v>
      </c>
      <c r="L2441" s="27">
        <v>23.88682</v>
      </c>
      <c r="N2441" t="str">
        <f>ROUND(表格3[[#This Row],[TWD97_X
]],0)&amp;ROUND(表格3[[#This Row],[TWD97_Y
]],0)</f>
        <v>2556862642490</v>
      </c>
    </row>
    <row r="2442" spans="1:14" ht="16.2" customHeight="1">
      <c r="A2442" s="29" t="s">
        <v>2090</v>
      </c>
      <c r="B2442" s="49"/>
      <c r="C2442" s="26" t="s">
        <v>423</v>
      </c>
      <c r="D2442" s="26" t="s">
        <v>592</v>
      </c>
      <c r="E2442" s="17" t="s">
        <v>594</v>
      </c>
      <c r="F2442" s="26">
        <v>6</v>
      </c>
      <c r="G2442" s="31" t="s">
        <v>593</v>
      </c>
      <c r="H2442" s="17" t="s">
        <v>3444</v>
      </c>
      <c r="I2442" s="23">
        <v>255508</v>
      </c>
      <c r="J2442" s="23">
        <v>2642671</v>
      </c>
      <c r="K2442" s="17">
        <v>121.054091</v>
      </c>
      <c r="L2442" s="27">
        <v>23.888455</v>
      </c>
      <c r="N2442" t="str">
        <f>ROUND(表格3[[#This Row],[TWD97_X
]],0)&amp;ROUND(表格3[[#This Row],[TWD97_Y
]],0)</f>
        <v>2555082642671</v>
      </c>
    </row>
    <row r="2443" spans="1:14" ht="16.2" customHeight="1">
      <c r="A2443" s="29" t="s">
        <v>2090</v>
      </c>
      <c r="B2443" s="42"/>
      <c r="C2443" s="26" t="s">
        <v>423</v>
      </c>
      <c r="D2443" s="26" t="s">
        <v>592</v>
      </c>
      <c r="E2443" s="26" t="s">
        <v>599</v>
      </c>
      <c r="F2443" s="26">
        <v>1</v>
      </c>
      <c r="G2443" s="21" t="s">
        <v>598</v>
      </c>
      <c r="H2443" s="17" t="s">
        <v>3445</v>
      </c>
      <c r="I2443" s="23">
        <v>270463</v>
      </c>
      <c r="J2443" s="23">
        <v>2667383</v>
      </c>
      <c r="K2443" s="39">
        <v>121.201301</v>
      </c>
      <c r="L2443" s="39">
        <v>24.111471000000002</v>
      </c>
      <c r="N2443" t="str">
        <f>ROUND(表格3[[#This Row],[TWD97_X
]],0)&amp;ROUND(表格3[[#This Row],[TWD97_Y
]],0)</f>
        <v>2704632667383</v>
      </c>
    </row>
    <row r="2444" spans="1:14" ht="16.2" customHeight="1">
      <c r="A2444" s="29" t="s">
        <v>2090</v>
      </c>
      <c r="B2444" s="42"/>
      <c r="C2444" s="26" t="s">
        <v>423</v>
      </c>
      <c r="D2444" s="26" t="s">
        <v>592</v>
      </c>
      <c r="E2444" s="26" t="s">
        <v>599</v>
      </c>
      <c r="F2444" s="26">
        <v>2</v>
      </c>
      <c r="G2444" s="21" t="s">
        <v>598</v>
      </c>
      <c r="H2444" s="17" t="s">
        <v>3446</v>
      </c>
      <c r="I2444" s="23">
        <v>270709</v>
      </c>
      <c r="J2444" s="23">
        <v>2667449</v>
      </c>
      <c r="K2444" s="39">
        <v>121.203722</v>
      </c>
      <c r="L2444" s="39">
        <v>24.112064</v>
      </c>
      <c r="N2444" t="str">
        <f>ROUND(表格3[[#This Row],[TWD97_X
]],0)&amp;ROUND(表格3[[#This Row],[TWD97_Y
]],0)</f>
        <v>2707092667449</v>
      </c>
    </row>
    <row r="2445" spans="1:14" ht="16.2" customHeight="1">
      <c r="A2445" s="29" t="s">
        <v>2090</v>
      </c>
      <c r="B2445" s="42"/>
      <c r="C2445" s="26" t="s">
        <v>423</v>
      </c>
      <c r="D2445" s="26" t="s">
        <v>592</v>
      </c>
      <c r="E2445" s="26" t="s">
        <v>599</v>
      </c>
      <c r="F2445" s="26">
        <v>3</v>
      </c>
      <c r="G2445" s="21" t="s">
        <v>598</v>
      </c>
      <c r="H2445" s="17" t="s">
        <v>3447</v>
      </c>
      <c r="I2445" s="23">
        <v>270892</v>
      </c>
      <c r="J2445" s="23">
        <v>2667637</v>
      </c>
      <c r="K2445" s="39">
        <v>121.20552499999999</v>
      </c>
      <c r="L2445" s="39">
        <v>24.113759000000002</v>
      </c>
      <c r="N2445" t="str">
        <f>ROUND(表格3[[#This Row],[TWD97_X
]],0)&amp;ROUND(表格3[[#This Row],[TWD97_Y
]],0)</f>
        <v>2708922667637</v>
      </c>
    </row>
    <row r="2446" spans="1:14" ht="16.2" customHeight="1">
      <c r="A2446" s="29" t="s">
        <v>2090</v>
      </c>
      <c r="B2446" s="29"/>
      <c r="C2446" s="26" t="s">
        <v>423</v>
      </c>
      <c r="D2446" s="26" t="s">
        <v>592</v>
      </c>
      <c r="E2446" s="26" t="s">
        <v>599</v>
      </c>
      <c r="F2446" s="26">
        <v>4</v>
      </c>
      <c r="G2446" s="21" t="s">
        <v>598</v>
      </c>
      <c r="H2446" s="17" t="s">
        <v>4041</v>
      </c>
      <c r="I2446" s="23">
        <v>271103</v>
      </c>
      <c r="J2446" s="23">
        <v>2667788</v>
      </c>
      <c r="K2446" s="39">
        <v>121.20760199999999</v>
      </c>
      <c r="L2446" s="39">
        <v>24.115120000000001</v>
      </c>
      <c r="N2446" t="str">
        <f>ROUND(表格3[[#This Row],[TWD97_X
]],0)&amp;ROUND(表格3[[#This Row],[TWD97_Y
]],0)</f>
        <v>2711032667788</v>
      </c>
    </row>
    <row r="2447" spans="1:14" ht="16.2" customHeight="1">
      <c r="A2447" s="29" t="s">
        <v>2090</v>
      </c>
      <c r="B2447" s="29"/>
      <c r="C2447" s="26" t="s">
        <v>423</v>
      </c>
      <c r="D2447" s="26" t="s">
        <v>592</v>
      </c>
      <c r="E2447" s="26" t="s">
        <v>599</v>
      </c>
      <c r="F2447" s="26">
        <v>5</v>
      </c>
      <c r="G2447" s="21" t="s">
        <v>598</v>
      </c>
      <c r="H2447" s="17" t="s">
        <v>3448</v>
      </c>
      <c r="I2447" s="23">
        <v>271193</v>
      </c>
      <c r="J2447" s="23">
        <v>2668025</v>
      </c>
      <c r="K2447" s="39">
        <v>121.208491</v>
      </c>
      <c r="L2447" s="39">
        <v>24.117258</v>
      </c>
      <c r="N2447" t="str">
        <f>ROUND(表格3[[#This Row],[TWD97_X
]],0)&amp;ROUND(表格3[[#This Row],[TWD97_Y
]],0)</f>
        <v>2711932668025</v>
      </c>
    </row>
    <row r="2448" spans="1:14" ht="16.2" customHeight="1">
      <c r="A2448" s="29" t="s">
        <v>2090</v>
      </c>
      <c r="B2448" s="29"/>
      <c r="C2448" s="26" t="s">
        <v>423</v>
      </c>
      <c r="D2448" s="26" t="s">
        <v>592</v>
      </c>
      <c r="E2448" s="26" t="s">
        <v>599</v>
      </c>
      <c r="F2448" s="26">
        <v>6</v>
      </c>
      <c r="G2448" s="21" t="s">
        <v>598</v>
      </c>
      <c r="H2448" s="17" t="s">
        <v>3449</v>
      </c>
      <c r="I2448" s="23">
        <v>271333</v>
      </c>
      <c r="J2448" s="23">
        <v>2668248</v>
      </c>
      <c r="K2448" s="39">
        <v>121.209872</v>
      </c>
      <c r="L2448" s="39">
        <v>24.11927</v>
      </c>
      <c r="N2448" t="str">
        <f>ROUND(表格3[[#This Row],[TWD97_X
]],0)&amp;ROUND(表格3[[#This Row],[TWD97_Y
]],0)</f>
        <v>2713332668248</v>
      </c>
    </row>
    <row r="2449" spans="1:14" ht="16.2" customHeight="1">
      <c r="A2449" s="29" t="s">
        <v>2090</v>
      </c>
      <c r="B2449" s="49"/>
      <c r="C2449" s="26" t="s">
        <v>423</v>
      </c>
      <c r="D2449" s="26" t="s">
        <v>592</v>
      </c>
      <c r="E2449" s="26" t="s">
        <v>602</v>
      </c>
      <c r="F2449" s="26">
        <v>1</v>
      </c>
      <c r="G2449" s="21" t="s">
        <v>601</v>
      </c>
      <c r="H2449" s="17" t="s">
        <v>4042</v>
      </c>
      <c r="I2449" s="23">
        <v>259999</v>
      </c>
      <c r="J2449" s="23">
        <v>2648501</v>
      </c>
      <c r="K2449" s="17">
        <v>121.09823400000001</v>
      </c>
      <c r="L2449" s="27">
        <v>23.941075999999999</v>
      </c>
      <c r="N2449" t="str">
        <f>ROUND(表格3[[#This Row],[TWD97_X
]],0)&amp;ROUND(表格3[[#This Row],[TWD97_Y
]],0)</f>
        <v>2599992648501</v>
      </c>
    </row>
    <row r="2450" spans="1:14" ht="16.2" customHeight="1">
      <c r="A2450" s="29" t="s">
        <v>2090</v>
      </c>
      <c r="B2450" s="49"/>
      <c r="C2450" s="26" t="s">
        <v>423</v>
      </c>
      <c r="D2450" s="26" t="s">
        <v>592</v>
      </c>
      <c r="E2450" s="26" t="s">
        <v>602</v>
      </c>
      <c r="F2450" s="26">
        <v>2</v>
      </c>
      <c r="G2450" s="21" t="s">
        <v>601</v>
      </c>
      <c r="H2450" s="17" t="s">
        <v>3450</v>
      </c>
      <c r="I2450" s="23">
        <v>260154</v>
      </c>
      <c r="J2450" s="23">
        <v>2648236</v>
      </c>
      <c r="K2450" s="17">
        <v>121.099755</v>
      </c>
      <c r="L2450" s="27">
        <v>23.938682</v>
      </c>
      <c r="N2450" t="str">
        <f>ROUND(表格3[[#This Row],[TWD97_X
]],0)&amp;ROUND(表格3[[#This Row],[TWD97_Y
]],0)</f>
        <v>2601542648236</v>
      </c>
    </row>
    <row r="2451" spans="1:14" ht="16.2" customHeight="1">
      <c r="A2451" s="29" t="s">
        <v>2090</v>
      </c>
      <c r="B2451" s="49"/>
      <c r="C2451" s="26" t="s">
        <v>423</v>
      </c>
      <c r="D2451" s="26" t="s">
        <v>592</v>
      </c>
      <c r="E2451" s="26" t="s">
        <v>602</v>
      </c>
      <c r="F2451" s="26">
        <v>3</v>
      </c>
      <c r="G2451" s="21" t="s">
        <v>601</v>
      </c>
      <c r="H2451" s="17" t="s">
        <v>3451</v>
      </c>
      <c r="I2451" s="23">
        <v>260064</v>
      </c>
      <c r="J2451" s="23">
        <v>2648008</v>
      </c>
      <c r="K2451" s="17">
        <v>121.09886899999999</v>
      </c>
      <c r="L2451" s="27">
        <v>23.936623999999998</v>
      </c>
      <c r="N2451" t="str">
        <f>ROUND(表格3[[#This Row],[TWD97_X
]],0)&amp;ROUND(表格3[[#This Row],[TWD97_Y
]],0)</f>
        <v>2600642648008</v>
      </c>
    </row>
    <row r="2452" spans="1:14" ht="16.2" customHeight="1">
      <c r="A2452" s="29" t="s">
        <v>2090</v>
      </c>
      <c r="B2452" s="49"/>
      <c r="C2452" s="26" t="s">
        <v>423</v>
      </c>
      <c r="D2452" s="26" t="s">
        <v>592</v>
      </c>
      <c r="E2452" s="26" t="s">
        <v>602</v>
      </c>
      <c r="F2452" s="26">
        <v>4</v>
      </c>
      <c r="G2452" s="21" t="s">
        <v>601</v>
      </c>
      <c r="H2452" s="17" t="s">
        <v>3452</v>
      </c>
      <c r="I2452" s="23">
        <v>259763</v>
      </c>
      <c r="J2452" s="23">
        <v>2647880</v>
      </c>
      <c r="K2452" s="17">
        <v>121.095911</v>
      </c>
      <c r="L2452" s="27">
        <v>23.935469999999999</v>
      </c>
      <c r="N2452" t="str">
        <f>ROUND(表格3[[#This Row],[TWD97_X
]],0)&amp;ROUND(表格3[[#This Row],[TWD97_Y
]],0)</f>
        <v>2597632647880</v>
      </c>
    </row>
    <row r="2453" spans="1:14" ht="16.2" customHeight="1">
      <c r="A2453" s="29" t="s">
        <v>2090</v>
      </c>
      <c r="B2453" s="49"/>
      <c r="C2453" s="26" t="s">
        <v>423</v>
      </c>
      <c r="D2453" s="26" t="s">
        <v>592</v>
      </c>
      <c r="E2453" s="26" t="s">
        <v>602</v>
      </c>
      <c r="F2453" s="26">
        <v>5</v>
      </c>
      <c r="G2453" s="21" t="s">
        <v>601</v>
      </c>
      <c r="H2453" s="17" t="s">
        <v>3453</v>
      </c>
      <c r="I2453" s="23">
        <v>259530</v>
      </c>
      <c r="J2453" s="23">
        <v>2647638</v>
      </c>
      <c r="K2453" s="17">
        <v>121.09362</v>
      </c>
      <c r="L2453" s="27">
        <v>23.933287</v>
      </c>
      <c r="N2453" t="str">
        <f>ROUND(表格3[[#This Row],[TWD97_X
]],0)&amp;ROUND(表格3[[#This Row],[TWD97_Y
]],0)</f>
        <v>2595302647638</v>
      </c>
    </row>
    <row r="2454" spans="1:14" ht="16.2" customHeight="1">
      <c r="A2454" s="29" t="s">
        <v>2090</v>
      </c>
      <c r="B2454" s="49"/>
      <c r="C2454" s="26" t="s">
        <v>423</v>
      </c>
      <c r="D2454" s="26" t="s">
        <v>592</v>
      </c>
      <c r="E2454" s="26" t="s">
        <v>602</v>
      </c>
      <c r="F2454" s="26">
        <v>6</v>
      </c>
      <c r="G2454" s="21" t="s">
        <v>601</v>
      </c>
      <c r="H2454" s="17" t="s">
        <v>3454</v>
      </c>
      <c r="I2454" s="23">
        <v>259487</v>
      </c>
      <c r="J2454" s="23">
        <v>2646943</v>
      </c>
      <c r="K2454" s="17">
        <v>121.093194</v>
      </c>
      <c r="L2454" s="27">
        <v>23.927011</v>
      </c>
      <c r="N2454" t="str">
        <f>ROUND(表格3[[#This Row],[TWD97_X
]],0)&amp;ROUND(表格3[[#This Row],[TWD97_Y
]],0)</f>
        <v>2594872646943</v>
      </c>
    </row>
    <row r="2455" spans="1:14" ht="16.2" customHeight="1">
      <c r="A2455" s="29" t="s">
        <v>2090</v>
      </c>
      <c r="B2455" s="29"/>
      <c r="C2455" s="26" t="s">
        <v>423</v>
      </c>
      <c r="D2455" s="26" t="s">
        <v>592</v>
      </c>
      <c r="E2455" s="26" t="s">
        <v>608</v>
      </c>
      <c r="F2455" s="26">
        <v>1</v>
      </c>
      <c r="G2455" s="21" t="s">
        <v>607</v>
      </c>
      <c r="H2455" s="17" t="s">
        <v>3455</v>
      </c>
      <c r="I2455" s="23">
        <v>272487</v>
      </c>
      <c r="J2455" s="23">
        <v>2660340</v>
      </c>
      <c r="K2455" s="39">
        <v>121.221102</v>
      </c>
      <c r="L2455" s="39">
        <v>24.047848999999999</v>
      </c>
      <c r="N2455" t="str">
        <f>ROUND(表格3[[#This Row],[TWD97_X
]],0)&amp;ROUND(表格3[[#This Row],[TWD97_Y
]],0)</f>
        <v>2724872660340</v>
      </c>
    </row>
    <row r="2456" spans="1:14" ht="16.2" customHeight="1">
      <c r="A2456" s="29" t="s">
        <v>2090</v>
      </c>
      <c r="B2456" s="29"/>
      <c r="C2456" s="26" t="s">
        <v>423</v>
      </c>
      <c r="D2456" s="26" t="s">
        <v>592</v>
      </c>
      <c r="E2456" s="26" t="s">
        <v>608</v>
      </c>
      <c r="F2456" s="26">
        <v>2</v>
      </c>
      <c r="G2456" s="21" t="s">
        <v>607</v>
      </c>
      <c r="H2456" s="17" t="s">
        <v>3456</v>
      </c>
      <c r="I2456" s="23">
        <v>272638</v>
      </c>
      <c r="J2456" s="23">
        <v>2660243</v>
      </c>
      <c r="K2456" s="39">
        <v>121.222585</v>
      </c>
      <c r="L2456" s="39">
        <v>24.046970999999999</v>
      </c>
      <c r="N2456" t="str">
        <f>ROUND(表格3[[#This Row],[TWD97_X
]],0)&amp;ROUND(表格3[[#This Row],[TWD97_Y
]],0)</f>
        <v>2726382660243</v>
      </c>
    </row>
    <row r="2457" spans="1:14" ht="16.2" customHeight="1">
      <c r="A2457" s="29" t="s">
        <v>2090</v>
      </c>
      <c r="B2457" s="29"/>
      <c r="C2457" s="26" t="s">
        <v>423</v>
      </c>
      <c r="D2457" s="26" t="s">
        <v>592</v>
      </c>
      <c r="E2457" s="26" t="s">
        <v>608</v>
      </c>
      <c r="F2457" s="26">
        <v>3</v>
      </c>
      <c r="G2457" s="21" t="s">
        <v>607</v>
      </c>
      <c r="H2457" s="17" t="s">
        <v>3457</v>
      </c>
      <c r="I2457" s="23">
        <v>272764</v>
      </c>
      <c r="J2457" s="23">
        <v>2660126</v>
      </c>
      <c r="K2457" s="39">
        <v>121.223822</v>
      </c>
      <c r="L2457" s="39">
        <v>24.045912999999999</v>
      </c>
      <c r="N2457" t="str">
        <f>ROUND(表格3[[#This Row],[TWD97_X
]],0)&amp;ROUND(表格3[[#This Row],[TWD97_Y
]],0)</f>
        <v>2727642660126</v>
      </c>
    </row>
    <row r="2458" spans="1:14" ht="16.2" customHeight="1">
      <c r="A2458" s="29" t="s">
        <v>2090</v>
      </c>
      <c r="B2458" s="29"/>
      <c r="C2458" s="26" t="s">
        <v>423</v>
      </c>
      <c r="D2458" s="26" t="s">
        <v>592</v>
      </c>
      <c r="E2458" s="26" t="s">
        <v>608</v>
      </c>
      <c r="F2458" s="26">
        <v>4</v>
      </c>
      <c r="G2458" s="21" t="s">
        <v>607</v>
      </c>
      <c r="H2458" s="17" t="s">
        <v>3458</v>
      </c>
      <c r="I2458" s="23">
        <v>272896</v>
      </c>
      <c r="J2458" s="23">
        <v>2659995</v>
      </c>
      <c r="K2458" s="39">
        <v>121.22511799999999</v>
      </c>
      <c r="L2458" s="39">
        <v>24.044727999999999</v>
      </c>
      <c r="N2458" t="str">
        <f>ROUND(表格3[[#This Row],[TWD97_X
]],0)&amp;ROUND(表格3[[#This Row],[TWD97_Y
]],0)</f>
        <v>2728962659995</v>
      </c>
    </row>
    <row r="2459" spans="1:14" ht="16.2" customHeight="1">
      <c r="A2459" s="29" t="s">
        <v>2090</v>
      </c>
      <c r="B2459" s="42"/>
      <c r="C2459" s="26" t="s">
        <v>423</v>
      </c>
      <c r="D2459" s="26" t="s">
        <v>592</v>
      </c>
      <c r="E2459" s="26" t="s">
        <v>608</v>
      </c>
      <c r="F2459" s="26">
        <v>5</v>
      </c>
      <c r="G2459" s="21" t="s">
        <v>607</v>
      </c>
      <c r="H2459" s="17" t="s">
        <v>3459</v>
      </c>
      <c r="I2459" s="23">
        <v>272990</v>
      </c>
      <c r="J2459" s="23">
        <v>2660426</v>
      </c>
      <c r="K2459" s="39">
        <v>121.226049</v>
      </c>
      <c r="L2459" s="39">
        <v>24.048618999999999</v>
      </c>
      <c r="N2459" t="str">
        <f>ROUND(表格3[[#This Row],[TWD97_X
]],0)&amp;ROUND(表格3[[#This Row],[TWD97_Y
]],0)</f>
        <v>2729902660426</v>
      </c>
    </row>
    <row r="2460" spans="1:14" ht="16.2" customHeight="1">
      <c r="A2460" s="29" t="s">
        <v>2090</v>
      </c>
      <c r="B2460" s="29"/>
      <c r="C2460" s="26" t="s">
        <v>423</v>
      </c>
      <c r="D2460" s="26" t="s">
        <v>592</v>
      </c>
      <c r="E2460" s="26" t="s">
        <v>608</v>
      </c>
      <c r="F2460" s="26">
        <v>6</v>
      </c>
      <c r="G2460" s="21" t="s">
        <v>607</v>
      </c>
      <c r="H2460" s="17" t="s">
        <v>4043</v>
      </c>
      <c r="I2460" s="23">
        <v>272977</v>
      </c>
      <c r="J2460" s="23">
        <v>2660237</v>
      </c>
      <c r="K2460" s="39">
        <v>121.22591799999999</v>
      </c>
      <c r="L2460" s="39">
        <v>24.046911999999999</v>
      </c>
      <c r="N2460" t="str">
        <f>ROUND(表格3[[#This Row],[TWD97_X
]],0)&amp;ROUND(表格3[[#This Row],[TWD97_Y
]],0)</f>
        <v>2729772660237</v>
      </c>
    </row>
    <row r="2461" spans="1:14" ht="16.2" customHeight="1">
      <c r="A2461" s="29" t="s">
        <v>2090</v>
      </c>
      <c r="B2461" s="49"/>
      <c r="C2461" s="26" t="s">
        <v>423</v>
      </c>
      <c r="D2461" s="26" t="s">
        <v>592</v>
      </c>
      <c r="E2461" s="26" t="s">
        <v>605</v>
      </c>
      <c r="F2461" s="26">
        <v>1</v>
      </c>
      <c r="G2461" s="21" t="s">
        <v>604</v>
      </c>
      <c r="H2461" s="17" t="s">
        <v>4044</v>
      </c>
      <c r="I2461" s="23">
        <v>251655</v>
      </c>
      <c r="J2461" s="23">
        <v>2645654</v>
      </c>
      <c r="K2461" s="17">
        <v>121.016256</v>
      </c>
      <c r="L2461" s="27">
        <v>23.915399000000001</v>
      </c>
      <c r="N2461" t="str">
        <f>ROUND(表格3[[#This Row],[TWD97_X
]],0)&amp;ROUND(表格3[[#This Row],[TWD97_Y
]],0)</f>
        <v>2516552645654</v>
      </c>
    </row>
    <row r="2462" spans="1:14" ht="16.2" customHeight="1">
      <c r="A2462" s="29" t="s">
        <v>2090</v>
      </c>
      <c r="B2462" s="49"/>
      <c r="C2462" s="26" t="s">
        <v>423</v>
      </c>
      <c r="D2462" s="26" t="s">
        <v>592</v>
      </c>
      <c r="E2462" s="26" t="s">
        <v>605</v>
      </c>
      <c r="F2462" s="26">
        <v>2</v>
      </c>
      <c r="G2462" s="21" t="s">
        <v>604</v>
      </c>
      <c r="H2462" s="17" t="s">
        <v>3460</v>
      </c>
      <c r="I2462" s="23">
        <v>251320</v>
      </c>
      <c r="J2462" s="23">
        <v>2645372</v>
      </c>
      <c r="K2462" s="17">
        <v>121.01296499999999</v>
      </c>
      <c r="L2462" s="27">
        <v>23.912852999999998</v>
      </c>
      <c r="N2462" t="str">
        <f>ROUND(表格3[[#This Row],[TWD97_X
]],0)&amp;ROUND(表格3[[#This Row],[TWD97_Y
]],0)</f>
        <v>2513202645372</v>
      </c>
    </row>
    <row r="2463" spans="1:14" ht="16.2" customHeight="1">
      <c r="A2463" s="29" t="s">
        <v>2090</v>
      </c>
      <c r="B2463" s="49"/>
      <c r="C2463" s="26" t="s">
        <v>423</v>
      </c>
      <c r="D2463" s="26" t="s">
        <v>592</v>
      </c>
      <c r="E2463" s="26" t="s">
        <v>605</v>
      </c>
      <c r="F2463" s="26">
        <v>3</v>
      </c>
      <c r="G2463" s="21" t="s">
        <v>604</v>
      </c>
      <c r="H2463" s="17" t="s">
        <v>3461</v>
      </c>
      <c r="I2463" s="23">
        <v>251568</v>
      </c>
      <c r="J2463" s="23">
        <v>2644835</v>
      </c>
      <c r="K2463" s="17">
        <v>121.015401</v>
      </c>
      <c r="L2463" s="27">
        <v>23.908003999999998</v>
      </c>
      <c r="N2463" t="str">
        <f>ROUND(表格3[[#This Row],[TWD97_X
]],0)&amp;ROUND(表格3[[#This Row],[TWD97_Y
]],0)</f>
        <v>2515682644835</v>
      </c>
    </row>
    <row r="2464" spans="1:14" ht="16.2" customHeight="1">
      <c r="A2464" s="29" t="s">
        <v>2090</v>
      </c>
      <c r="B2464" s="49"/>
      <c r="C2464" s="26" t="s">
        <v>423</v>
      </c>
      <c r="D2464" s="26" t="s">
        <v>592</v>
      </c>
      <c r="E2464" s="26" t="s">
        <v>605</v>
      </c>
      <c r="F2464" s="26">
        <v>4</v>
      </c>
      <c r="G2464" s="21" t="s">
        <v>604</v>
      </c>
      <c r="H2464" s="17" t="s">
        <v>3462</v>
      </c>
      <c r="I2464" s="23">
        <v>251756</v>
      </c>
      <c r="J2464" s="23">
        <v>2644014</v>
      </c>
      <c r="K2464" s="17">
        <v>121.017246</v>
      </c>
      <c r="L2464" s="27">
        <v>23.900590999999999</v>
      </c>
      <c r="N2464" t="str">
        <f>ROUND(表格3[[#This Row],[TWD97_X
]],0)&amp;ROUND(表格3[[#This Row],[TWD97_Y
]],0)</f>
        <v>2517562644014</v>
      </c>
    </row>
    <row r="2465" spans="1:14" ht="16.2" customHeight="1">
      <c r="A2465" s="29" t="s">
        <v>2090</v>
      </c>
      <c r="B2465" s="49"/>
      <c r="C2465" s="26" t="s">
        <v>423</v>
      </c>
      <c r="D2465" s="26" t="s">
        <v>592</v>
      </c>
      <c r="E2465" s="26" t="s">
        <v>605</v>
      </c>
      <c r="F2465" s="26">
        <v>5</v>
      </c>
      <c r="G2465" s="21" t="s">
        <v>604</v>
      </c>
      <c r="H2465" s="17" t="s">
        <v>3463</v>
      </c>
      <c r="I2465" s="23">
        <v>251821</v>
      </c>
      <c r="J2465" s="23">
        <v>2643427</v>
      </c>
      <c r="K2465" s="17">
        <v>121.017884</v>
      </c>
      <c r="L2465" s="27">
        <v>23.895289999999999</v>
      </c>
      <c r="N2465" t="str">
        <f>ROUND(表格3[[#This Row],[TWD97_X
]],0)&amp;ROUND(表格3[[#This Row],[TWD97_Y
]],0)</f>
        <v>2518212643427</v>
      </c>
    </row>
    <row r="2466" spans="1:14" ht="16.2" customHeight="1">
      <c r="A2466" s="29" t="s">
        <v>2090</v>
      </c>
      <c r="B2466" s="49"/>
      <c r="C2466" s="26" t="s">
        <v>423</v>
      </c>
      <c r="D2466" s="26" t="s">
        <v>592</v>
      </c>
      <c r="E2466" s="26" t="s">
        <v>605</v>
      </c>
      <c r="F2466" s="26">
        <v>6</v>
      </c>
      <c r="G2466" s="21" t="s">
        <v>604</v>
      </c>
      <c r="H2466" s="17" t="s">
        <v>3464</v>
      </c>
      <c r="I2466" s="23">
        <v>250788</v>
      </c>
      <c r="J2466" s="23">
        <v>2643824</v>
      </c>
      <c r="K2466" s="17">
        <v>121.007739</v>
      </c>
      <c r="L2466" s="27">
        <v>23.898876000000001</v>
      </c>
      <c r="N2466" t="str">
        <f>ROUND(表格3[[#This Row],[TWD97_X
]],0)&amp;ROUND(表格3[[#This Row],[TWD97_Y
]],0)</f>
        <v>2507882643824</v>
      </c>
    </row>
    <row r="2467" spans="1:14" ht="16.2" customHeight="1">
      <c r="A2467" s="29" t="s">
        <v>2090</v>
      </c>
      <c r="B2467" s="49"/>
      <c r="C2467" s="26" t="s">
        <v>423</v>
      </c>
      <c r="D2467" s="26" t="s">
        <v>592</v>
      </c>
      <c r="E2467" s="26" t="s">
        <v>597</v>
      </c>
      <c r="F2467" s="26">
        <v>1</v>
      </c>
      <c r="G2467" s="31" t="s">
        <v>596</v>
      </c>
      <c r="H2467" s="17" t="s">
        <v>4045</v>
      </c>
      <c r="I2467" s="23">
        <v>256007</v>
      </c>
      <c r="J2467" s="23">
        <v>2645339</v>
      </c>
      <c r="K2467" s="17">
        <v>121.05900200000001</v>
      </c>
      <c r="L2467" s="27">
        <v>23.912545000000001</v>
      </c>
      <c r="N2467" t="str">
        <f>ROUND(表格3[[#This Row],[TWD97_X
]],0)&amp;ROUND(表格3[[#This Row],[TWD97_Y
]],0)</f>
        <v>2560072645339</v>
      </c>
    </row>
    <row r="2468" spans="1:14" ht="16.2" customHeight="1">
      <c r="A2468" s="29" t="s">
        <v>2090</v>
      </c>
      <c r="B2468" s="49"/>
      <c r="C2468" s="26" t="s">
        <v>423</v>
      </c>
      <c r="D2468" s="26" t="s">
        <v>592</v>
      </c>
      <c r="E2468" s="26" t="s">
        <v>597</v>
      </c>
      <c r="F2468" s="26">
        <v>2</v>
      </c>
      <c r="G2468" s="31" t="s">
        <v>596</v>
      </c>
      <c r="H2468" s="17" t="s">
        <v>3465</v>
      </c>
      <c r="I2468" s="23">
        <v>256572</v>
      </c>
      <c r="J2468" s="23">
        <v>2645710</v>
      </c>
      <c r="K2468" s="17">
        <v>121.064553</v>
      </c>
      <c r="L2468" s="27">
        <v>23.915891999999999</v>
      </c>
      <c r="N2468" t="str">
        <f>ROUND(表格3[[#This Row],[TWD97_X
]],0)&amp;ROUND(表格3[[#This Row],[TWD97_Y
]],0)</f>
        <v>2565722645710</v>
      </c>
    </row>
    <row r="2469" spans="1:14" ht="16.2" customHeight="1">
      <c r="A2469" s="29" t="s">
        <v>2090</v>
      </c>
      <c r="B2469" s="49"/>
      <c r="C2469" s="26" t="s">
        <v>423</v>
      </c>
      <c r="D2469" s="26" t="s">
        <v>592</v>
      </c>
      <c r="E2469" s="26" t="s">
        <v>597</v>
      </c>
      <c r="F2469" s="26">
        <v>3</v>
      </c>
      <c r="G2469" s="31" t="s">
        <v>596</v>
      </c>
      <c r="H2469" s="17" t="s">
        <v>3466</v>
      </c>
      <c r="I2469" s="23">
        <v>256727</v>
      </c>
      <c r="J2469" s="23">
        <v>2645956</v>
      </c>
      <c r="K2469" s="17">
        <v>121.06607700000001</v>
      </c>
      <c r="L2469" s="27">
        <v>23.918113000000002</v>
      </c>
      <c r="N2469" t="str">
        <f>ROUND(表格3[[#This Row],[TWD97_X
]],0)&amp;ROUND(表格3[[#This Row],[TWD97_Y
]],0)</f>
        <v>2567272645956</v>
      </c>
    </row>
    <row r="2470" spans="1:14" ht="16.2" customHeight="1">
      <c r="A2470" s="29" t="s">
        <v>2090</v>
      </c>
      <c r="B2470" s="49"/>
      <c r="C2470" s="26" t="s">
        <v>423</v>
      </c>
      <c r="D2470" s="26" t="s">
        <v>592</v>
      </c>
      <c r="E2470" s="26" t="s">
        <v>597</v>
      </c>
      <c r="F2470" s="26">
        <v>4</v>
      </c>
      <c r="G2470" s="31" t="s">
        <v>596</v>
      </c>
      <c r="H2470" s="17" t="s">
        <v>3467</v>
      </c>
      <c r="I2470" s="23">
        <v>256955</v>
      </c>
      <c r="J2470" s="23">
        <v>2646328</v>
      </c>
      <c r="K2470" s="17">
        <v>121.068318</v>
      </c>
      <c r="L2470" s="27">
        <v>23.921471</v>
      </c>
      <c r="N2470" t="str">
        <f>ROUND(表格3[[#This Row],[TWD97_X
]],0)&amp;ROUND(表格3[[#This Row],[TWD97_Y
]],0)</f>
        <v>2569552646328</v>
      </c>
    </row>
    <row r="2471" spans="1:14" ht="16.2" customHeight="1">
      <c r="A2471" s="29" t="s">
        <v>2090</v>
      </c>
      <c r="B2471" s="49"/>
      <c r="C2471" s="26" t="s">
        <v>423</v>
      </c>
      <c r="D2471" s="26" t="s">
        <v>592</v>
      </c>
      <c r="E2471" s="26" t="s">
        <v>597</v>
      </c>
      <c r="F2471" s="26">
        <v>5</v>
      </c>
      <c r="G2471" s="31" t="s">
        <v>596</v>
      </c>
      <c r="H2471" s="17" t="s">
        <v>3468</v>
      </c>
      <c r="I2471" s="23">
        <v>257244</v>
      </c>
      <c r="J2471" s="23">
        <v>2646461</v>
      </c>
      <c r="K2471" s="17">
        <v>121.071158</v>
      </c>
      <c r="L2471" s="27">
        <v>23.922671000000001</v>
      </c>
      <c r="N2471" t="str">
        <f>ROUND(表格3[[#This Row],[TWD97_X
]],0)&amp;ROUND(表格3[[#This Row],[TWD97_Y
]],0)</f>
        <v>2572442646461</v>
      </c>
    </row>
    <row r="2472" spans="1:14" ht="16.2" customHeight="1">
      <c r="A2472" s="29" t="s">
        <v>2090</v>
      </c>
      <c r="B2472" s="49"/>
      <c r="C2472" s="26" t="s">
        <v>423</v>
      </c>
      <c r="D2472" s="26" t="s">
        <v>592</v>
      </c>
      <c r="E2472" s="26" t="s">
        <v>597</v>
      </c>
      <c r="F2472" s="26">
        <v>6</v>
      </c>
      <c r="G2472" s="31" t="s">
        <v>596</v>
      </c>
      <c r="H2472" s="17" t="s">
        <v>3469</v>
      </c>
      <c r="I2472" s="23">
        <v>257463</v>
      </c>
      <c r="J2472" s="23">
        <v>2646491</v>
      </c>
      <c r="K2472" s="17">
        <v>121.07330899999999</v>
      </c>
      <c r="L2472" s="27">
        <v>23.922941000000002</v>
      </c>
      <c r="N2472" t="str">
        <f>ROUND(表格3[[#This Row],[TWD97_X
]],0)&amp;ROUND(表格3[[#This Row],[TWD97_Y
]],0)</f>
        <v>2574632646491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 2 0 1 9 - 1 0 - 3 0 T 1 8 : 3 1 : 1 7 . 4 4 6 4 0 0 1 + 0 8 : 0 0 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�{W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 �{W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 �{W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 M e a s u r e s \ �NNǌ�e�v��vPxe:   ���g�< / K e y > < / D i a g r a m O b j e c t K e y > < D i a g r a m O b j e c t K e y > < K e y > M e a s u r e s \ �NNǌ�e�v��vPxe:   ���g�\ T a g I n f o \ lQ_< / K e y > < / D i a g r a m O b j e c t K e y > < D i a g r a m O b j e c t K e y > < K e y > M e a s u r e s \ �NNǌ�e�v��vPxe:   ���g�\ T a g I n f o \ <P< / K e y > < / D i a g r a m O b j e c t K e y > < D i a g r a m O b j e c t K e y > < K e y > M e a s u r e s \ �NNǌ�e�v�vpu�xe:   ���g�< / K e y > < / D i a g r a m O b j e c t K e y > < D i a g r a m O b j e c t K e y > < K e y > M e a s u r e s \ �NNǌ�e�v�vpu�xe:   ���g�\ T a g I n f o \ lQ_< / K e y > < / D i a g r a m O b j e c t K e y > < D i a g r a m O b j e c t K e y > < K e y > M e a s u r e s \ �NNǌ�e�v�vpu�xe:   ���g�\ T a g I n f o \ <P< / K e y > < / D i a g r a m O b j e c t K e y > < D i a g r a m O b j e c t K e y > < K e y > C o l u m n s \ �g�{U�< / K e y > < / D i a g r a m O b j e c t K e y > < D i a g r a m O b j e c t K e y > < K e y > C o l u m n s \ �]\O�z< / K e y > < / D i a g r a m O b j e c t K e y > < D i a g r a m O b j e c t K e y > < K e y > C o l u m n s \ #j@ST1z< / K e y > < / D i a g r a m O b j e c t K e y > < D i a g r a m O b j e c t K e y > < K e y > C o l u m n s \ #j@S�}_�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 C o l u m n s \ �e< / K e y > < / D i a g r a m O b j e c t K e y > < D i a g r a m O b j e c t K e y > < K e y > C o l u m n s \ �e!k< / K e y > < / D i a g r a m O b j e c t K e y > < D i a g r a m O b j e c t K e y > < K e y > C o l u m n s \ ���g�< / K e y > < / D i a g r a m O b j e c t K e y > < D i a g r a m O b j e c t K e y > < K e y > C o l u m n s \ #jޞ�}_�< / K e y > < / D i a g r a m O b j e c t K e y > < D i a g r a m O b j e c t K e y > < K e y > C o l u m n s \ X �^j( T W D 9 7 ) < / K e y > < / D i a g r a m O b j e c t K e y > < D i a g r a m O b j e c t K e y > < K e y > C o l u m n s \ Y �^j( T W D 9 7 ) < / K e y > < / D i a g r a m O b j e c t K e y > < D i a g r a m O b j e c t K e y > < K e y > C o l u m n s \ Bf< / K e y > < / D i a g r a m O b j e c t K e y > < D i a g r a m O b j e c t K e y > < K e y > C o l u m n s \ R< / K e y > < / D i a g r a m O b j e c t K e y > < D i a g r a m O b j e c t K e y > < K e y > C o l u m n s \ xeϑ< / K e y > < / D i a g r a m O b j e c t K e y > < D i a g r a m O b j e c t K e y > < K e y > C o l u m n s \ ݍ�< / K e y > < / D i a g r a m O b j e c t K e y > < D i a g r a m O b j e c t K e y > < K e y > C o l u m n s \ �Sr�< / K e y > < / D i a g r a m O b j e c t K e y > < D i a g r a m O b j e c t K e y > < K e y > C o l u m n s \ �h0W^��W( ;N��) < / K e y > < / D i a g r a m O b j e c t K e y > < D i a g r a m O b j e c t K e y > < K e y > L i n k s \ & l t ; C o l u m n s \ �NNǌ�e�v��vPxe:   ���g�& g t ; - & l t ; M e a s u r e s \ ���g�& g t ; < / K e y > < / D i a g r a m O b j e c t K e y > < D i a g r a m O b j e c t K e y > < K e y > L i n k s \ & l t ; C o l u m n s \ �NNǌ�e�v��vPxe:   ���g�& g t ; - & l t ; M e a s u r e s \ ���g�& g t ; \ C O L U M N < / K e y > < / D i a g r a m O b j e c t K e y > < D i a g r a m O b j e c t K e y > < K e y > L i n k s \ & l t ; C o l u m n s \ �NNǌ�e�v��vPxe:   ���g�& g t ; - & l t ; M e a s u r e s \ ���g�& g t ; \ M E A S U R E < / K e y > < / D i a g r a m O b j e c t K e y > < D i a g r a m O b j e c t K e y > < K e y > L i n k s \ & l t ; C o l u m n s \ �NNǌ�e�v�vpu�xe:   ���g�& g t ; - & l t ; M e a s u r e s \ ���g�& g t ; < / K e y > < / D i a g r a m O b j e c t K e y > < D i a g r a m O b j e c t K e y > < K e y > L i n k s \ & l t ; C o l u m n s \ �NNǌ�e�v�vpu�xe:   ���g�& g t ; - & l t ; M e a s u r e s \ ���g�& g t ; \ C O L U M N < / K e y > < / D i a g r a m O b j e c t K e y > < D i a g r a m O b j e c t K e y > < K e y > L i n k s \ & l t ; C o l u m n s \ �NNǌ�e�v�vpu�xe:   ���g�& g t ; - & l t ; M e a s u r e s \ ���g�& g t ; \ M E A S U R E 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 M e a s u r e s \ �NNǌ�e�v��vPxe:   ���g�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 M e a s u r e s \ �NNǌ�e�v��vPxe:   ���g�\ T a g I n f o \ lQ_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 M e a s u r e s \ �NNǌ�e�v��vPxe:   ���g�\ T a g I n f o \ 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 M e a s u r e s \ �NNǌ�e�v�vpu�xe:   ���g�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 M e a s u r e s \ �NNǌ�e�v�vpu�xe:   ���g�\ T a g I n f o \ lQ_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 M e a s u r e s \ �NNǌ�e�v�vpu�xe:   ���g�\ T a g I n f o \ 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T1z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 C o l u m n s \ �e!k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 C o l u m n s \ ���g�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 C o l u m n s \ #jޞ�}_�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 C o l u m n s \ X �^j( T W D 9 7 ) 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 C o l u m n s \ Y �^j( T W D 9 7 ) 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 C o l u m n s \ Bf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 C o l u m n s \ xeϑ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 C o l u m n s \ ݍ�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 C o l u m n s \ �Sr�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 C o l u m n s \ �h0W^��W( ;N��) 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 L i n k s \ & l t ; C o l u m n s \ �NNǌ�e�v��vPxe:   ���g�& g t ; - & l t ; M e a s u r e s \ ���g�& g t ; 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 L i n k s \ & l t ; C o l u m n s \ �NNǌ�e�v��vPxe:   ���g�& g t ; - & l t ; M e a s u r e s \ ���g�& g t ; \ C O L U M N 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 L i n k s \ & l t ; C o l u m n s \ �NNǌ�e�v��vPxe:   ���g�& g t ; - & l t ; M e a s u r e s \ ���g�& g t ; \ M E A S U R E 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 L i n k s \ & l t ; C o l u m n s \ �NNǌ�e�v�vpu�xe:   ���g�& g t ; - & l t ; M e a s u r e s \ ���g�& g t ; 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 L i n k s \ & l t ; C o l u m n s \ �NNǌ�e�v�vpu�xe:   ���g�& g t ; - & l t ; M e a s u r e s \ ���g�& g t ; \ C O L U M N 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 L i n k s \ & l t ; C o l u m n s \ �NNǌ�e�v�vpu�xe:   ���g�& g t ; - & l t ; M e a s u r e s \ ���g�& g t ; \ M E A S U R E 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 �{W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 �{W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T1z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 C o l u m n s \ �e!k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 C o l u m n s \ ���g�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 C o l u m n s \ #jޞ�}_�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 C o l u m n s \ X �^j( T W D 9 7 ) 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 C o l u m n s \ Y �^j( T W D 9 7 ) 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 C o l u m n s \ ݍ�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 C o l u m n s \ �Sr�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 C o l u m n s \ �h0W^��W( ;N��) 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 �{W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�{W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{W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T1z< / s t r i n g > < / k e y > < v a l u e > < i n t > 1 2 3 < / i n t > < / v a l u e > < / i t e m > < i t e m > < k e y > < s t r i n g > #j@S�}_�< / s t r i n g > < / k e y > < v a l u e > < i n t > 1 2 3 < / i n t > < / v a l u e > < / i t e m > < i t e m > < k e y > < s t r i n g > t^< / s t r i n g > < / k e y > < v a l u e > < i n t > 6 3 < / i n t > < / v a l u e > < / i t e m > < i t e m > < k e y > < s t r i n g > g< / s t r i n g > < / k e y > < v a l u e > < i n t > 6 3 < / i n t > < / v a l u e > < / i t e m > < i t e m > < k e y > < s t r i n g > �e< / s t r i n g > < / k e y > < v a l u e > < i n t > 6 3 < / i n t > < / v a l u e > < / i t e m > < i t e m > < k e y > < s t r i n g > �e!k< / s t r i n g > < / k e y > < v a l u e > < i n t > 8 3 < / i n t > < / v a l u e > < / i t e m > < i t e m > < k e y > < s t r i n g > ���g�< / s t r i n g > < / k e y > < v a l u e > < i n t > 1 0 3 < / i n t > < / v a l u e > < / i t e m > < i t e m > < k e y > < s t r i n g > #jޞ�}_�< / s t r i n g > < / k e y > < v a l u e > < i n t > 1 2 3 < / i n t > < / v a l u e > < / i t e m > < i t e m > < k e y > < s t r i n g > X �^j( T W D 9 7 ) < / s t r i n g > < / k e y > < v a l u e > < i n t > 1 7 0 < / i n t > < / v a l u e > < / i t e m > < i t e m > < k e y > < s t r i n g > Y �^j( T W D 9 7 ) < / s t r i n g > < / k e y > < v a l u e > < i n t > 1 7 0 < / i n t > < / v a l u e > < / i t e m > < i t e m > < k e y > < s t r i n g > Bf< / s t r i n g > < / k e y > < v a l u e > < i n t > 6 3 < / i n t > < / v a l u e > < / i t e m > < i t e m > < k e y > < s t r i n g > R< / s t r i n g > < / k e y > < v a l u e > < i n t > 6 3 < / i n t > < / v a l u e > < / i t e m > < i t e m > < k e y > < s t r i n g > xeϑ< / s t r i n g > < / k e y > < v a l u e > < i n t > 8 3 < / i n t > < / v a l u e > < / i t e m > < i t e m > < k e y > < s t r i n g > ݍ�< / s t r i n g > < / k e y > < v a l u e > < i n t > 8 3 < / i n t > < / v a l u e > < / i t e m > < i t e m > < k e y > < s t r i n g > �Sr�< / s t r i n g > < / k e y > < v a l u e > < i n t > 8 3 < / i n t > < / v a l u e > < / i t e m > < i t e m > < k e y > < s t r i n g > �h0W^��W( ;N��) < / s t r i n g > < / k e y > < v a l u e > < i n t > 1 7 5 < / i n t > < / v a l u e > < / i t e m > < / C o l u m n W i d t h s > < C o l u m n D i s p l a y I n d e x > < i t e m > < k e y > < s t r i n g > �g�{U�< / s t r i n g > < / k e y > < v a l u e > < i n t > 0 < / i n t > < / v a l u e > < / i t e m > < i t e m > < k e y > < s t r i n g > �]\O�z< / s t r i n g > < / k e y > < v a l u e > < i n t > 1 < / i n t > < / v a l u e > < / i t e m > < i t e m > < k e y > < s t r i n g > #j@ST1z< / s t r i n g > < / k e y > < v a l u e > < i n t > 2 < / i n t > < / v a l u e > < / i t e m > < i t e m > < k e y > < s t r i n g > #j@S�}_�< / s t r i n g > < / k e y > < v a l u e > < i n t > 3 < / i n t > < / v a l u e > < / i t e m > < i t e m > < k e y > < s t r i n g > t^< / s t r i n g > < / k e y > < v a l u e > < i n t > 4 < / i n t > < / v a l u e > < / i t e m > < i t e m > < k e y > < s t r i n g > g< / s t r i n g > < / k e y > < v a l u e > < i n t > 5 < / i n t > < / v a l u e > < / i t e m > < i t e m > < k e y > < s t r i n g > �e< / s t r i n g > < / k e y > < v a l u e > < i n t > 6 < / i n t > < / v a l u e > < / i t e m > < i t e m > < k e y > < s t r i n g > �e!k< / s t r i n g > < / k e y > < v a l u e > < i n t > 7 < / i n t > < / v a l u e > < / i t e m > < i t e m > < k e y > < s t r i n g > ���g�< / s t r i n g > < / k e y > < v a l u e > < i n t > 8 < / i n t > < / v a l u e > < / i t e m > < i t e m > < k e y > < s t r i n g > #jޞ�}_�< / s t r i n g > < / k e y > < v a l u e > < i n t > 9 < / i n t > < / v a l u e > < / i t e m > < i t e m > < k e y > < s t r i n g > X �^j( T W D 9 7 ) < / s t r i n g > < / k e y > < v a l u e > < i n t > 1 0 < / i n t > < / v a l u e > < / i t e m > < i t e m > < k e y > < s t r i n g > Y �^j( T W D 9 7 ) < / s t r i n g > < / k e y > < v a l u e > < i n t > 1 1 < / i n t > < / v a l u e > < / i t e m > < i t e m > < k e y > < s t r i n g > Bf< / s t r i n g > < / k e y > < v a l u e > < i n t > 1 2 < / i n t > < / v a l u e > < / i t e m > < i t e m > < k e y > < s t r i n g > R< / s t r i n g > < / k e y > < v a l u e > < i n t > 1 3 < / i n t > < / v a l u e > < / i t e m > < i t e m > < k e y > < s t r i n g > xeϑ< / s t r i n g > < / k e y > < v a l u e > < i n t > 1 4 < / i n t > < / v a l u e > < / i t e m > < i t e m > < k e y > < s t r i n g > ݍ�< / s t r i n g > < / k e y > < v a l u e > < i n t > 1 5 < / i n t > < / v a l u e > < / i t e m > < i t e m > < k e y > < s t r i n g > �Sr�< / s t r i n g > < / k e y > < v a l u e > < i n t > 1 6 < / i n t > < / v a l u e > < / i t e m > < i t e m > < k e y > < s t r i n g > �h0W^��W( ;N��) < / s t r i n g > < / k e y > < v a l u e > < i n t > 1 7 < / i n t > < / v a l u e > < / i t e m > < / C o l u m n D i s p l a y I n d e x > < C o l u m n F r o z e n   / > < C o l u m n C h e c k e d   / > < C o l u m n F i l t e r > < i t e m > < k e y > < s t r i n g > �g�{U�< / s t r i n g > < / k e y > < v a l u e > < F i l t e r E x p r e s s i o n   x s i : n i l = " t r u e "   / > < / v a l u e > < / i t e m > < / C o l u m n F i l t e r > < S e l e c t i o n F i l t e r > < i t e m > < k e y > < s t r i n g > �g�{U�< / s t r i n g > < / k e y > < v a l u e > < S e l e c t i o n F i l t e r > < S e l e c t i o n T y p e >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 �g�{U�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622E8BC-8041-4903-AA38-D4E27475ED18}">
  <ds:schemaRefs/>
</ds:datastoreItem>
</file>

<file path=customXml/itemProps10.xml><?xml version="1.0" encoding="utf-8"?>
<ds:datastoreItem xmlns:ds="http://schemas.openxmlformats.org/officeDocument/2006/customXml" ds:itemID="{2F4CFEA8-EAA9-44D3-890C-C9504898A39D}">
  <ds:schemaRefs/>
</ds:datastoreItem>
</file>

<file path=customXml/itemProps11.xml><?xml version="1.0" encoding="utf-8"?>
<ds:datastoreItem xmlns:ds="http://schemas.openxmlformats.org/officeDocument/2006/customXml" ds:itemID="{4347759D-C2BC-4731-A829-F687F21E2B0B}">
  <ds:schemaRefs/>
</ds:datastoreItem>
</file>

<file path=customXml/itemProps12.xml><?xml version="1.0" encoding="utf-8"?>
<ds:datastoreItem xmlns:ds="http://schemas.openxmlformats.org/officeDocument/2006/customXml" ds:itemID="{3E834B4F-968F-4F6D-B22B-197A54059BD7}">
  <ds:schemaRefs/>
</ds:datastoreItem>
</file>

<file path=customXml/itemProps13.xml><?xml version="1.0" encoding="utf-8"?>
<ds:datastoreItem xmlns:ds="http://schemas.openxmlformats.org/officeDocument/2006/customXml" ds:itemID="{95642C68-C7AC-4C9A-BFF7-897215C109E9}">
  <ds:schemaRefs/>
</ds:datastoreItem>
</file>

<file path=customXml/itemProps14.xml><?xml version="1.0" encoding="utf-8"?>
<ds:datastoreItem xmlns:ds="http://schemas.openxmlformats.org/officeDocument/2006/customXml" ds:itemID="{5E385250-8A05-4CB5-82E9-39058CFF4290}">
  <ds:schemaRefs/>
</ds:datastoreItem>
</file>

<file path=customXml/itemProps15.xml><?xml version="1.0" encoding="utf-8"?>
<ds:datastoreItem xmlns:ds="http://schemas.openxmlformats.org/officeDocument/2006/customXml" ds:itemID="{4B5EE4AD-8C43-4849-BB39-924CB98AC3F8}">
  <ds:schemaRefs/>
</ds:datastoreItem>
</file>

<file path=customXml/itemProps16.xml><?xml version="1.0" encoding="utf-8"?>
<ds:datastoreItem xmlns:ds="http://schemas.openxmlformats.org/officeDocument/2006/customXml" ds:itemID="{7C71840A-A149-484F-B5DA-8F120F5E00D9}">
  <ds:schemaRefs/>
</ds:datastoreItem>
</file>

<file path=customXml/itemProps17.xml><?xml version="1.0" encoding="utf-8"?>
<ds:datastoreItem xmlns:ds="http://schemas.openxmlformats.org/officeDocument/2006/customXml" ds:itemID="{B632F7BD-8A5B-4056-810D-BFB0B3BE2CD1}">
  <ds:schemaRefs/>
</ds:datastoreItem>
</file>

<file path=customXml/itemProps2.xml><?xml version="1.0" encoding="utf-8"?>
<ds:datastoreItem xmlns:ds="http://schemas.openxmlformats.org/officeDocument/2006/customXml" ds:itemID="{8C2C7E3C-09BD-4B7D-B2EC-FB3656401BCD}">
  <ds:schemaRefs/>
</ds:datastoreItem>
</file>

<file path=customXml/itemProps3.xml><?xml version="1.0" encoding="utf-8"?>
<ds:datastoreItem xmlns:ds="http://schemas.openxmlformats.org/officeDocument/2006/customXml" ds:itemID="{E0DA5E60-5F69-47A7-8D64-720E1BB06E57}">
  <ds:schemaRefs/>
</ds:datastoreItem>
</file>

<file path=customXml/itemProps4.xml><?xml version="1.0" encoding="utf-8"?>
<ds:datastoreItem xmlns:ds="http://schemas.openxmlformats.org/officeDocument/2006/customXml" ds:itemID="{E9033B2F-4ED4-41CF-98A4-52477783688E}">
  <ds:schemaRefs/>
</ds:datastoreItem>
</file>

<file path=customXml/itemProps5.xml><?xml version="1.0" encoding="utf-8"?>
<ds:datastoreItem xmlns:ds="http://schemas.openxmlformats.org/officeDocument/2006/customXml" ds:itemID="{9BEEE115-E1A5-464F-9319-890A89647B4A}">
  <ds:schemaRefs/>
</ds:datastoreItem>
</file>

<file path=customXml/itemProps6.xml><?xml version="1.0" encoding="utf-8"?>
<ds:datastoreItem xmlns:ds="http://schemas.openxmlformats.org/officeDocument/2006/customXml" ds:itemID="{6F8B0EA0-3AEB-4912-A004-577E13549398}">
  <ds:schemaRefs/>
</ds:datastoreItem>
</file>

<file path=customXml/itemProps7.xml><?xml version="1.0" encoding="utf-8"?>
<ds:datastoreItem xmlns:ds="http://schemas.openxmlformats.org/officeDocument/2006/customXml" ds:itemID="{C63F8355-7263-440E-AD4C-90C4491191B4}">
  <ds:schemaRefs/>
</ds:datastoreItem>
</file>

<file path=customXml/itemProps8.xml><?xml version="1.0" encoding="utf-8"?>
<ds:datastoreItem xmlns:ds="http://schemas.openxmlformats.org/officeDocument/2006/customXml" ds:itemID="{63CD9B97-7041-468E-A53B-D4246E9DFFE3}">
  <ds:schemaRefs/>
</ds:datastoreItem>
</file>

<file path=customXml/itemProps9.xml><?xml version="1.0" encoding="utf-8"?>
<ds:datastoreItem xmlns:ds="http://schemas.openxmlformats.org/officeDocument/2006/customXml" ds:itemID="{2A75A6FE-C65E-4666-93F9-55C7317DE3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工作表10</vt:lpstr>
      <vt:lpstr>Sheet1</vt:lpstr>
      <vt:lpstr>工作表1</vt:lpstr>
      <vt:lpstr>樣區</vt:lpstr>
      <vt:lpstr>樣點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徐瑋婷</cp:lastModifiedBy>
  <dcterms:created xsi:type="dcterms:W3CDTF">2019-10-30T01:40:51Z</dcterms:created>
  <dcterms:modified xsi:type="dcterms:W3CDTF">2019-10-31T23:19:40Z</dcterms:modified>
</cp:coreProperties>
</file>